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0736" windowHeight="11160" tabRatio="901" firstSheet="9" activeTab="13"/>
  </bookViews>
  <sheets>
    <sheet name="100ж" sheetId="1" r:id="rId1"/>
    <sheet name="200ж" sheetId="2" r:id="rId2"/>
    <sheet name="400ж" sheetId="3" r:id="rId3"/>
    <sheet name="800ж" sheetId="4" r:id="rId4"/>
    <sheet name="1500ж" sheetId="5" r:id="rId5"/>
    <sheet name="3000ж" sheetId="6" r:id="rId6"/>
    <sheet name="100сб ж" sheetId="7" r:id="rId7"/>
    <sheet name="400сб ж" sheetId="8" r:id="rId8"/>
    <sheet name="сх ж" sheetId="9" r:id="rId9"/>
    <sheet name="3000сп" sheetId="20" r:id="rId10"/>
    <sheet name="длина ж" sheetId="10" r:id="rId11"/>
    <sheet name="тройной ж" sheetId="11" r:id="rId12"/>
    <sheet name="высота ж" sheetId="12" r:id="rId13"/>
    <sheet name="прил выс." sheetId="13" r:id="rId14"/>
    <sheet name="шест ж" sheetId="16" r:id="rId15"/>
    <sheet name="прил. шест" sheetId="17" r:id="rId16"/>
    <sheet name="эст 4х100 ж" sheetId="14" r:id="rId17"/>
    <sheet name="эст.4х400  " sheetId="18" r:id="rId18"/>
    <sheet name="ядро ж" sheetId="15" r:id="rId19"/>
    <sheet name="копье" sheetId="21" r:id="rId20"/>
    <sheet name="диск" sheetId="22" r:id="rId21"/>
    <sheet name="молот" sheetId="23" r:id="rId22"/>
  </sheets>
  <externalReferences>
    <externalReference r:id="rId23"/>
  </externalReferenc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R15" i="23" l="1"/>
  <c r="O15" i="23"/>
  <c r="G15" i="23"/>
  <c r="F15" i="23"/>
  <c r="E15" i="23"/>
  <c r="D15" i="23"/>
  <c r="C15" i="23"/>
  <c r="R14" i="23"/>
  <c r="O14" i="23"/>
  <c r="G14" i="23"/>
  <c r="F14" i="23"/>
  <c r="E14" i="23"/>
  <c r="D14" i="23"/>
  <c r="C14" i="23"/>
  <c r="R13" i="23"/>
  <c r="O13" i="23"/>
  <c r="G13" i="23"/>
  <c r="F13" i="23"/>
  <c r="E13" i="23"/>
  <c r="D13" i="23"/>
  <c r="C13" i="23"/>
  <c r="R12" i="23"/>
  <c r="O12" i="23"/>
  <c r="G12" i="23"/>
  <c r="F12" i="23"/>
  <c r="E12" i="23"/>
  <c r="D12" i="23"/>
  <c r="C12" i="23"/>
  <c r="R18" i="22"/>
  <c r="O18" i="22"/>
  <c r="P18" i="22" s="1"/>
  <c r="G18" i="22"/>
  <c r="F18" i="22"/>
  <c r="E18" i="22"/>
  <c r="D18" i="22"/>
  <c r="C18" i="22"/>
  <c r="R17" i="22"/>
  <c r="P17" i="22"/>
  <c r="O17" i="22"/>
  <c r="G17" i="22"/>
  <c r="F17" i="22"/>
  <c r="E17" i="22"/>
  <c r="D17" i="22"/>
  <c r="C17" i="22"/>
  <c r="R16" i="22"/>
  <c r="P16" i="22"/>
  <c r="O16" i="22"/>
  <c r="G16" i="22"/>
  <c r="F16" i="22"/>
  <c r="E16" i="22"/>
  <c r="D16" i="22"/>
  <c r="C16" i="22"/>
  <c r="R15" i="22"/>
  <c r="P15" i="22"/>
  <c r="O15" i="22"/>
  <c r="G15" i="22"/>
  <c r="F15" i="22"/>
  <c r="E15" i="22"/>
  <c r="D15" i="22"/>
  <c r="C15" i="22"/>
  <c r="R14" i="22"/>
  <c r="P14" i="22"/>
  <c r="O14" i="22"/>
  <c r="G14" i="22"/>
  <c r="F14" i="22"/>
  <c r="E14" i="22"/>
  <c r="D14" i="22"/>
  <c r="C14" i="22"/>
  <c r="R13" i="22"/>
  <c r="P13" i="22"/>
  <c r="O13" i="22"/>
  <c r="G13" i="22"/>
  <c r="F13" i="22"/>
  <c r="E13" i="22"/>
  <c r="D13" i="22"/>
  <c r="C13" i="22"/>
  <c r="R12" i="22"/>
  <c r="P12" i="22"/>
  <c r="O12" i="22"/>
  <c r="G12" i="22"/>
  <c r="F12" i="22"/>
  <c r="E12" i="22"/>
  <c r="D12" i="22"/>
  <c r="C12" i="22"/>
  <c r="R17" i="21"/>
  <c r="O17" i="21"/>
  <c r="G17" i="21"/>
  <c r="F17" i="21"/>
  <c r="E17" i="21"/>
  <c r="D17" i="21"/>
  <c r="C17" i="21"/>
  <c r="R16" i="21"/>
  <c r="O16" i="21"/>
  <c r="G16" i="21"/>
  <c r="F16" i="21"/>
  <c r="E16" i="21"/>
  <c r="D16" i="21"/>
  <c r="C16" i="21"/>
  <c r="R15" i="21"/>
  <c r="O15" i="21"/>
  <c r="G15" i="21"/>
  <c r="F15" i="21"/>
  <c r="E15" i="21"/>
  <c r="D15" i="21"/>
  <c r="C15" i="21"/>
  <c r="R14" i="21"/>
  <c r="O14" i="21"/>
  <c r="G14" i="21"/>
  <c r="F14" i="21"/>
  <c r="E14" i="21"/>
  <c r="D14" i="21"/>
  <c r="C14" i="21"/>
  <c r="R13" i="21"/>
  <c r="O13" i="21"/>
  <c r="G13" i="21"/>
  <c r="F13" i="21"/>
  <c r="E13" i="21"/>
  <c r="D13" i="21"/>
  <c r="C13" i="21"/>
  <c r="R12" i="21"/>
  <c r="O12" i="21"/>
  <c r="P12" i="21" s="1"/>
  <c r="G12" i="21"/>
  <c r="F12" i="21"/>
  <c r="E12" i="21"/>
  <c r="D12" i="21"/>
  <c r="C12" i="21"/>
  <c r="R18" i="15"/>
  <c r="O18" i="15"/>
  <c r="P18" i="15" s="1"/>
  <c r="G18" i="15"/>
  <c r="F18" i="15"/>
  <c r="E18" i="15"/>
  <c r="D18" i="15"/>
  <c r="C18" i="15"/>
  <c r="R17" i="15"/>
  <c r="O17" i="15"/>
  <c r="P17" i="15" s="1"/>
  <c r="G17" i="15"/>
  <c r="F17" i="15"/>
  <c r="E17" i="15"/>
  <c r="D17" i="15"/>
  <c r="C17" i="15"/>
  <c r="R16" i="15"/>
  <c r="O16" i="15"/>
  <c r="P16" i="15" s="1"/>
  <c r="G16" i="15"/>
  <c r="F16" i="15"/>
  <c r="E16" i="15"/>
  <c r="D16" i="15"/>
  <c r="C16" i="15"/>
  <c r="R15" i="15"/>
  <c r="O15" i="15"/>
  <c r="P15" i="15" s="1"/>
  <c r="G15" i="15"/>
  <c r="F15" i="15"/>
  <c r="E15" i="15"/>
  <c r="D15" i="15"/>
  <c r="C15" i="15"/>
  <c r="R14" i="15"/>
  <c r="O14" i="15"/>
  <c r="P14" i="15" s="1"/>
  <c r="G14" i="15"/>
  <c r="F14" i="15"/>
  <c r="E14" i="15"/>
  <c r="D14" i="15"/>
  <c r="C14" i="15"/>
  <c r="R13" i="15"/>
  <c r="O13" i="15"/>
  <c r="P13" i="15" s="1"/>
  <c r="G13" i="15"/>
  <c r="F13" i="15"/>
  <c r="E13" i="15"/>
  <c r="D13" i="15"/>
  <c r="C13" i="15"/>
  <c r="R12" i="15"/>
  <c r="O12" i="15"/>
  <c r="G12" i="15"/>
  <c r="F12" i="15"/>
  <c r="E12" i="15"/>
  <c r="D12" i="15"/>
  <c r="C12" i="15"/>
  <c r="K78" i="18"/>
  <c r="G78" i="18"/>
  <c r="F78" i="18"/>
  <c r="E78" i="18"/>
  <c r="D78" i="18"/>
  <c r="C78" i="18"/>
  <c r="K77" i="18"/>
  <c r="G77" i="18"/>
  <c r="F77" i="18"/>
  <c r="E77" i="18"/>
  <c r="D77" i="18"/>
  <c r="C77" i="18"/>
  <c r="K76" i="18"/>
  <c r="G76" i="18"/>
  <c r="F76" i="18"/>
  <c r="E76" i="18"/>
  <c r="D76" i="18"/>
  <c r="C76" i="18"/>
  <c r="K75" i="18"/>
  <c r="I75" i="18"/>
  <c r="G75" i="18"/>
  <c r="F75" i="18"/>
  <c r="E75" i="18"/>
  <c r="D75" i="18"/>
  <c r="C75" i="18"/>
  <c r="K74" i="18"/>
  <c r="G74" i="18"/>
  <c r="F74" i="18"/>
  <c r="E74" i="18"/>
  <c r="D74" i="18"/>
  <c r="C74" i="18"/>
  <c r="K73" i="18"/>
  <c r="G73" i="18"/>
  <c r="F73" i="18"/>
  <c r="E73" i="18"/>
  <c r="D73" i="18"/>
  <c r="C73" i="18"/>
  <c r="K72" i="18"/>
  <c r="G72" i="18"/>
  <c r="F72" i="18"/>
  <c r="E72" i="18"/>
  <c r="D72" i="18"/>
  <c r="C72" i="18"/>
  <c r="K71" i="18"/>
  <c r="I71" i="18"/>
  <c r="G71" i="18"/>
  <c r="F71" i="18"/>
  <c r="E71" i="18"/>
  <c r="D71" i="18"/>
  <c r="C71" i="18"/>
  <c r="K70" i="18"/>
  <c r="G70" i="18"/>
  <c r="F70" i="18"/>
  <c r="E70" i="18"/>
  <c r="D70" i="18"/>
  <c r="C70" i="18"/>
  <c r="K69" i="18"/>
  <c r="G69" i="18"/>
  <c r="F69" i="18"/>
  <c r="E69" i="18"/>
  <c r="D69" i="18"/>
  <c r="C69" i="18"/>
  <c r="K68" i="18"/>
  <c r="G68" i="18"/>
  <c r="F68" i="18"/>
  <c r="E68" i="18"/>
  <c r="D68" i="18"/>
  <c r="C68" i="18"/>
  <c r="K67" i="18"/>
  <c r="I67" i="18"/>
  <c r="G67" i="18"/>
  <c r="F67" i="18"/>
  <c r="E67" i="18"/>
  <c r="D67" i="18"/>
  <c r="C67" i="18"/>
  <c r="K66" i="18"/>
  <c r="G66" i="18"/>
  <c r="F66" i="18"/>
  <c r="E66" i="18"/>
  <c r="D66" i="18"/>
  <c r="C66" i="18"/>
  <c r="K65" i="18"/>
  <c r="G65" i="18"/>
  <c r="F65" i="18"/>
  <c r="E65" i="18"/>
  <c r="D65" i="18"/>
  <c r="C65" i="18"/>
  <c r="K64" i="18"/>
  <c r="G64" i="18"/>
  <c r="F64" i="18"/>
  <c r="E64" i="18"/>
  <c r="D64" i="18"/>
  <c r="C64" i="18"/>
  <c r="K63" i="18"/>
  <c r="I63" i="18"/>
  <c r="G63" i="18"/>
  <c r="F63" i="18"/>
  <c r="E63" i="18"/>
  <c r="D63" i="18"/>
  <c r="C63" i="18"/>
  <c r="K62" i="18"/>
  <c r="G62" i="18"/>
  <c r="F62" i="18"/>
  <c r="E62" i="18"/>
  <c r="D62" i="18"/>
  <c r="C62" i="18"/>
  <c r="K61" i="18"/>
  <c r="G61" i="18"/>
  <c r="F61" i="18"/>
  <c r="E61" i="18"/>
  <c r="D61" i="18"/>
  <c r="C61" i="18"/>
  <c r="K60" i="18"/>
  <c r="G60" i="18"/>
  <c r="F60" i="18"/>
  <c r="E60" i="18"/>
  <c r="D60" i="18"/>
  <c r="C60" i="18"/>
  <c r="K59" i="18"/>
  <c r="I59" i="18"/>
  <c r="G59" i="18"/>
  <c r="F59" i="18"/>
  <c r="E59" i="18"/>
  <c r="D59" i="18"/>
  <c r="C59" i="18"/>
  <c r="K58" i="18"/>
  <c r="G58" i="18"/>
  <c r="F58" i="18"/>
  <c r="E58" i="18"/>
  <c r="D58" i="18"/>
  <c r="C58" i="18"/>
  <c r="K57" i="18"/>
  <c r="G57" i="18"/>
  <c r="F57" i="18"/>
  <c r="E57" i="18"/>
  <c r="D57" i="18"/>
  <c r="C57" i="18"/>
  <c r="K56" i="18"/>
  <c r="G56" i="18"/>
  <c r="F56" i="18"/>
  <c r="E56" i="18"/>
  <c r="D56" i="18"/>
  <c r="C56" i="18"/>
  <c r="K55" i="18"/>
  <c r="I55" i="18"/>
  <c r="G55" i="18"/>
  <c r="F55" i="18"/>
  <c r="E55" i="18"/>
  <c r="D55" i="18"/>
  <c r="C55" i="18"/>
  <c r="K54" i="18"/>
  <c r="G54" i="18"/>
  <c r="F54" i="18"/>
  <c r="E54" i="18"/>
  <c r="D54" i="18"/>
  <c r="C54" i="18"/>
  <c r="K53" i="18"/>
  <c r="G53" i="18"/>
  <c r="F53" i="18"/>
  <c r="E53" i="18"/>
  <c r="D53" i="18"/>
  <c r="C53" i="18"/>
  <c r="K52" i="18"/>
  <c r="G52" i="18"/>
  <c r="F52" i="18"/>
  <c r="E52" i="18"/>
  <c r="D52" i="18"/>
  <c r="C52" i="18"/>
  <c r="K51" i="18"/>
  <c r="I51" i="18"/>
  <c r="G51" i="18"/>
  <c r="F51" i="18"/>
  <c r="E51" i="18"/>
  <c r="D51" i="18"/>
  <c r="C51" i="18"/>
  <c r="K50" i="18"/>
  <c r="G50" i="18"/>
  <c r="F50" i="18"/>
  <c r="E50" i="18"/>
  <c r="D50" i="18"/>
  <c r="C50" i="18"/>
  <c r="K49" i="18"/>
  <c r="G49" i="18"/>
  <c r="F49" i="18"/>
  <c r="E49" i="18"/>
  <c r="D49" i="18"/>
  <c r="C49" i="18"/>
  <c r="K48" i="18"/>
  <c r="G48" i="18"/>
  <c r="F48" i="18"/>
  <c r="E48" i="18"/>
  <c r="D48" i="18"/>
  <c r="C48" i="18"/>
  <c r="K47" i="18"/>
  <c r="I47" i="18"/>
  <c r="G47" i="18"/>
  <c r="F47" i="18"/>
  <c r="E47" i="18"/>
  <c r="D47" i="18"/>
  <c r="C47" i="18"/>
  <c r="K46" i="18"/>
  <c r="G46" i="18"/>
  <c r="F46" i="18"/>
  <c r="E46" i="18"/>
  <c r="D46" i="18"/>
  <c r="C46" i="18"/>
  <c r="K45" i="18"/>
  <c r="G45" i="18"/>
  <c r="F45" i="18"/>
  <c r="E45" i="18"/>
  <c r="D45" i="18"/>
  <c r="C45" i="18"/>
  <c r="K44" i="18"/>
  <c r="G44" i="18"/>
  <c r="F44" i="18"/>
  <c r="E44" i="18"/>
  <c r="D44" i="18"/>
  <c r="C44" i="18"/>
  <c r="K43" i="18"/>
  <c r="I43" i="18"/>
  <c r="G43" i="18"/>
  <c r="F43" i="18"/>
  <c r="E43" i="18"/>
  <c r="D43" i="18"/>
  <c r="C43" i="18"/>
  <c r="K42" i="18"/>
  <c r="G42" i="18"/>
  <c r="F42" i="18"/>
  <c r="E42" i="18"/>
  <c r="D42" i="18"/>
  <c r="C42" i="18"/>
  <c r="K41" i="18"/>
  <c r="G41" i="18"/>
  <c r="F41" i="18"/>
  <c r="E41" i="18"/>
  <c r="D41" i="18"/>
  <c r="C41" i="18"/>
  <c r="K40" i="18"/>
  <c r="G40" i="18"/>
  <c r="F40" i="18"/>
  <c r="E40" i="18"/>
  <c r="D40" i="18"/>
  <c r="C40" i="18"/>
  <c r="K39" i="18"/>
  <c r="I39" i="18"/>
  <c r="G39" i="18"/>
  <c r="F39" i="18"/>
  <c r="E39" i="18"/>
  <c r="D39" i="18"/>
  <c r="C39" i="18"/>
  <c r="K38" i="18"/>
  <c r="G38" i="18"/>
  <c r="F38" i="18"/>
  <c r="E38" i="18"/>
  <c r="D38" i="18"/>
  <c r="C38" i="18"/>
  <c r="K37" i="18"/>
  <c r="G37" i="18"/>
  <c r="F37" i="18"/>
  <c r="E37" i="18"/>
  <c r="D37" i="18"/>
  <c r="C37" i="18"/>
  <c r="K36" i="18"/>
  <c r="G36" i="18"/>
  <c r="F36" i="18"/>
  <c r="E36" i="18"/>
  <c r="D36" i="18"/>
  <c r="C36" i="18"/>
  <c r="K35" i="18"/>
  <c r="I35" i="18"/>
  <c r="G35" i="18"/>
  <c r="F35" i="18"/>
  <c r="E35" i="18"/>
  <c r="D35" i="18"/>
  <c r="C35" i="18"/>
  <c r="K34" i="18"/>
  <c r="G34" i="18"/>
  <c r="F34" i="18"/>
  <c r="E34" i="18"/>
  <c r="D34" i="18"/>
  <c r="C34" i="18"/>
  <c r="K33" i="18"/>
  <c r="G33" i="18"/>
  <c r="F33" i="18"/>
  <c r="E33" i="18"/>
  <c r="D33" i="18"/>
  <c r="C33" i="18"/>
  <c r="K32" i="18"/>
  <c r="G32" i="18"/>
  <c r="F32" i="18"/>
  <c r="E32" i="18"/>
  <c r="D32" i="18"/>
  <c r="C32" i="18"/>
  <c r="K31" i="18"/>
  <c r="I31" i="18"/>
  <c r="G31" i="18"/>
  <c r="F31" i="18"/>
  <c r="E31" i="18"/>
  <c r="D31" i="18"/>
  <c r="C31" i="18"/>
  <c r="K30" i="18"/>
  <c r="G30" i="18"/>
  <c r="F30" i="18"/>
  <c r="E30" i="18"/>
  <c r="D30" i="18"/>
  <c r="C30" i="18"/>
  <c r="K29" i="18"/>
  <c r="G29" i="18"/>
  <c r="F29" i="18"/>
  <c r="E29" i="18"/>
  <c r="D29" i="18"/>
  <c r="C29" i="18"/>
  <c r="K28" i="18"/>
  <c r="G28" i="18"/>
  <c r="F28" i="18"/>
  <c r="E28" i="18"/>
  <c r="D28" i="18"/>
  <c r="C28" i="18"/>
  <c r="K27" i="18"/>
  <c r="I27" i="18"/>
  <c r="G27" i="18"/>
  <c r="F27" i="18"/>
  <c r="E27" i="18"/>
  <c r="D27" i="18"/>
  <c r="C27" i="18"/>
  <c r="K26" i="18"/>
  <c r="G26" i="18"/>
  <c r="F26" i="18"/>
  <c r="E26" i="18"/>
  <c r="D26" i="18"/>
  <c r="C26" i="18"/>
  <c r="K25" i="18"/>
  <c r="G25" i="18"/>
  <c r="F25" i="18"/>
  <c r="E25" i="18"/>
  <c r="D25" i="18"/>
  <c r="C25" i="18"/>
  <c r="K24" i="18"/>
  <c r="G24" i="18"/>
  <c r="F24" i="18"/>
  <c r="E24" i="18"/>
  <c r="D24" i="18"/>
  <c r="C24" i="18"/>
  <c r="K23" i="18"/>
  <c r="I23" i="18"/>
  <c r="G23" i="18"/>
  <c r="F23" i="18"/>
  <c r="E23" i="18"/>
  <c r="D23" i="18"/>
  <c r="C23" i="18"/>
  <c r="K22" i="18"/>
  <c r="G22" i="18"/>
  <c r="F22" i="18"/>
  <c r="E22" i="18"/>
  <c r="D22" i="18"/>
  <c r="C22" i="18"/>
  <c r="K21" i="18"/>
  <c r="G21" i="18"/>
  <c r="F21" i="18"/>
  <c r="E21" i="18"/>
  <c r="D21" i="18"/>
  <c r="C21" i="18"/>
  <c r="K20" i="18"/>
  <c r="G20" i="18"/>
  <c r="F20" i="18"/>
  <c r="E20" i="18"/>
  <c r="D20" i="18"/>
  <c r="C20" i="18"/>
  <c r="K19" i="18"/>
  <c r="I19" i="18"/>
  <c r="G19" i="18"/>
  <c r="F19" i="18"/>
  <c r="E19" i="18"/>
  <c r="D19" i="18"/>
  <c r="C19" i="18"/>
  <c r="K18" i="18"/>
  <c r="G18" i="18"/>
  <c r="F18" i="18"/>
  <c r="E18" i="18"/>
  <c r="D18" i="18"/>
  <c r="C18" i="18"/>
  <c r="K17" i="18"/>
  <c r="G17" i="18"/>
  <c r="F17" i="18"/>
  <c r="E17" i="18"/>
  <c r="D17" i="18"/>
  <c r="C17" i="18"/>
  <c r="K16" i="18"/>
  <c r="G16" i="18"/>
  <c r="F16" i="18"/>
  <c r="E16" i="18"/>
  <c r="D16" i="18"/>
  <c r="C16" i="18"/>
  <c r="K15" i="18"/>
  <c r="I15" i="18"/>
  <c r="G15" i="18"/>
  <c r="F15" i="18"/>
  <c r="E15" i="18"/>
  <c r="D15" i="18"/>
  <c r="C15" i="18"/>
  <c r="K14" i="18"/>
  <c r="G14" i="18"/>
  <c r="F14" i="18"/>
  <c r="E14" i="18"/>
  <c r="D14" i="18"/>
  <c r="C14" i="18"/>
  <c r="K13" i="18"/>
  <c r="G13" i="18"/>
  <c r="F13" i="18"/>
  <c r="E13" i="18"/>
  <c r="D13" i="18"/>
  <c r="C13" i="18"/>
  <c r="K12" i="18"/>
  <c r="G12" i="18"/>
  <c r="F12" i="18"/>
  <c r="E12" i="18"/>
  <c r="D12" i="18"/>
  <c r="C12" i="18"/>
  <c r="K11" i="18"/>
  <c r="I11" i="18"/>
  <c r="G11" i="18"/>
  <c r="F11" i="18"/>
  <c r="E11" i="18"/>
  <c r="D11" i="18"/>
  <c r="C11" i="18"/>
  <c r="K53" i="14"/>
  <c r="G53" i="14"/>
  <c r="F53" i="14"/>
  <c r="E53" i="14"/>
  <c r="D53" i="14"/>
  <c r="C53" i="14"/>
  <c r="K52" i="14"/>
  <c r="G52" i="14"/>
  <c r="F52" i="14"/>
  <c r="E52" i="14"/>
  <c r="D52" i="14"/>
  <c r="C52" i="14"/>
  <c r="K51" i="14"/>
  <c r="G51" i="14"/>
  <c r="F51" i="14"/>
  <c r="E51" i="14"/>
  <c r="D51" i="14"/>
  <c r="C51" i="14"/>
  <c r="K50" i="14"/>
  <c r="I50" i="14"/>
  <c r="G50" i="14"/>
  <c r="F50" i="14"/>
  <c r="E50" i="14"/>
  <c r="D50" i="14"/>
  <c r="C50" i="14"/>
  <c r="K49" i="14"/>
  <c r="G49" i="14"/>
  <c r="F49" i="14"/>
  <c r="E49" i="14"/>
  <c r="D49" i="14"/>
  <c r="C49" i="14"/>
  <c r="K48" i="14"/>
  <c r="G48" i="14"/>
  <c r="F48" i="14"/>
  <c r="E48" i="14"/>
  <c r="D48" i="14"/>
  <c r="C48" i="14"/>
  <c r="K47" i="14"/>
  <c r="G47" i="14"/>
  <c r="F47" i="14"/>
  <c r="E47" i="14"/>
  <c r="D47" i="14"/>
  <c r="C47" i="14"/>
  <c r="K46" i="14"/>
  <c r="I46" i="14"/>
  <c r="G46" i="14"/>
  <c r="F46" i="14"/>
  <c r="E46" i="14"/>
  <c r="D46" i="14"/>
  <c r="C46" i="14"/>
  <c r="K45" i="14"/>
  <c r="G45" i="14"/>
  <c r="F45" i="14"/>
  <c r="E45" i="14"/>
  <c r="D45" i="14"/>
  <c r="C45" i="14"/>
  <c r="K44" i="14"/>
  <c r="G44" i="14"/>
  <c r="F44" i="14"/>
  <c r="E44" i="14"/>
  <c r="D44" i="14"/>
  <c r="C44" i="14"/>
  <c r="K43" i="14"/>
  <c r="G43" i="14"/>
  <c r="F43" i="14"/>
  <c r="E43" i="14"/>
  <c r="D43" i="14"/>
  <c r="C43" i="14"/>
  <c r="K42" i="14"/>
  <c r="I42" i="14"/>
  <c r="G42" i="14"/>
  <c r="F42" i="14"/>
  <c r="E42" i="14"/>
  <c r="D42" i="14"/>
  <c r="C42" i="14"/>
  <c r="K41" i="14"/>
  <c r="G41" i="14"/>
  <c r="F41" i="14"/>
  <c r="E41" i="14"/>
  <c r="D41" i="14"/>
  <c r="C41" i="14"/>
  <c r="K40" i="14"/>
  <c r="G40" i="14"/>
  <c r="F40" i="14"/>
  <c r="E40" i="14"/>
  <c r="D40" i="14"/>
  <c r="C40" i="14"/>
  <c r="K39" i="14"/>
  <c r="G39" i="14"/>
  <c r="F39" i="14"/>
  <c r="E39" i="14"/>
  <c r="D39" i="14"/>
  <c r="C39" i="14"/>
  <c r="K38" i="14"/>
  <c r="I38" i="14"/>
  <c r="G38" i="14"/>
  <c r="F38" i="14"/>
  <c r="E38" i="14"/>
  <c r="D38" i="14"/>
  <c r="C38" i="14"/>
  <c r="K37" i="14"/>
  <c r="G37" i="14"/>
  <c r="F37" i="14"/>
  <c r="E37" i="14"/>
  <c r="D37" i="14"/>
  <c r="C37" i="14"/>
  <c r="K36" i="14"/>
  <c r="G36" i="14"/>
  <c r="F36" i="14"/>
  <c r="E36" i="14"/>
  <c r="D36" i="14"/>
  <c r="C36" i="14"/>
  <c r="K35" i="14"/>
  <c r="G35" i="14"/>
  <c r="F35" i="14"/>
  <c r="E35" i="14"/>
  <c r="D35" i="14"/>
  <c r="C35" i="14"/>
  <c r="K34" i="14"/>
  <c r="I34" i="14"/>
  <c r="G34" i="14"/>
  <c r="F34" i="14"/>
  <c r="E34" i="14"/>
  <c r="D34" i="14"/>
  <c r="C34" i="14"/>
  <c r="K33" i="14"/>
  <c r="G33" i="14"/>
  <c r="F33" i="14"/>
  <c r="E33" i="14"/>
  <c r="D33" i="14"/>
  <c r="C33" i="14"/>
  <c r="K32" i="14"/>
  <c r="G32" i="14"/>
  <c r="F32" i="14"/>
  <c r="E32" i="14"/>
  <c r="D32" i="14"/>
  <c r="C32" i="14"/>
  <c r="K31" i="14"/>
  <c r="G31" i="14"/>
  <c r="F31" i="14"/>
  <c r="E31" i="14"/>
  <c r="D31" i="14"/>
  <c r="C31" i="14"/>
  <c r="K30" i="14"/>
  <c r="I30" i="14"/>
  <c r="G30" i="14"/>
  <c r="F30" i="14"/>
  <c r="E30" i="14"/>
  <c r="D30" i="14"/>
  <c r="C30" i="14"/>
  <c r="K29" i="14"/>
  <c r="G29" i="14"/>
  <c r="F29" i="14"/>
  <c r="E29" i="14"/>
  <c r="D29" i="14"/>
  <c r="C29" i="14"/>
  <c r="K28" i="14"/>
  <c r="G28" i="14"/>
  <c r="F28" i="14"/>
  <c r="E28" i="14"/>
  <c r="D28" i="14"/>
  <c r="C28" i="14"/>
  <c r="K27" i="14"/>
  <c r="G27" i="14"/>
  <c r="F27" i="14"/>
  <c r="E27" i="14"/>
  <c r="D27" i="14"/>
  <c r="C27" i="14"/>
  <c r="K26" i="14"/>
  <c r="I26" i="14"/>
  <c r="G26" i="14"/>
  <c r="F26" i="14"/>
  <c r="E26" i="14"/>
  <c r="D26" i="14"/>
  <c r="C26" i="14"/>
  <c r="K25" i="14"/>
  <c r="G25" i="14"/>
  <c r="F25" i="14"/>
  <c r="E25" i="14"/>
  <c r="D25" i="14"/>
  <c r="C25" i="14"/>
  <c r="K24" i="14"/>
  <c r="G24" i="14"/>
  <c r="F24" i="14"/>
  <c r="E24" i="14"/>
  <c r="D24" i="14"/>
  <c r="C24" i="14"/>
  <c r="K23" i="14"/>
  <c r="G23" i="14"/>
  <c r="F23" i="14"/>
  <c r="E23" i="14"/>
  <c r="D23" i="14"/>
  <c r="C23" i="14"/>
  <c r="K22" i="14"/>
  <c r="I22" i="14"/>
  <c r="G22" i="14"/>
  <c r="F22" i="14"/>
  <c r="E22" i="14"/>
  <c r="D22" i="14"/>
  <c r="C22" i="14"/>
  <c r="K21" i="14"/>
  <c r="G21" i="14"/>
  <c r="F21" i="14"/>
  <c r="E21" i="14"/>
  <c r="D21" i="14"/>
  <c r="C21" i="14"/>
  <c r="K20" i="14"/>
  <c r="G20" i="14"/>
  <c r="F20" i="14"/>
  <c r="E20" i="14"/>
  <c r="D20" i="14"/>
  <c r="C20" i="14"/>
  <c r="K19" i="14"/>
  <c r="G19" i="14"/>
  <c r="F19" i="14"/>
  <c r="E19" i="14"/>
  <c r="D19" i="14"/>
  <c r="C19" i="14"/>
  <c r="K18" i="14"/>
  <c r="I18" i="14"/>
  <c r="G18" i="14"/>
  <c r="F18" i="14"/>
  <c r="E18" i="14"/>
  <c r="D18" i="14"/>
  <c r="C18" i="14"/>
  <c r="K17" i="14"/>
  <c r="G17" i="14"/>
  <c r="F17" i="14"/>
  <c r="E17" i="14"/>
  <c r="D17" i="14"/>
  <c r="C17" i="14"/>
  <c r="K16" i="14"/>
  <c r="G16" i="14"/>
  <c r="F16" i="14"/>
  <c r="E16" i="14"/>
  <c r="D16" i="14"/>
  <c r="C16" i="14"/>
  <c r="K15" i="14"/>
  <c r="G15" i="14"/>
  <c r="F15" i="14"/>
  <c r="E15" i="14"/>
  <c r="D15" i="14"/>
  <c r="C15" i="14"/>
  <c r="K14" i="14"/>
  <c r="I14" i="14"/>
  <c r="G14" i="14"/>
  <c r="F14" i="14"/>
  <c r="E14" i="14"/>
  <c r="D14" i="14"/>
  <c r="C14" i="14"/>
  <c r="K13" i="14"/>
  <c r="G13" i="14"/>
  <c r="F13" i="14"/>
  <c r="E13" i="14"/>
  <c r="D13" i="14"/>
  <c r="C13" i="14"/>
  <c r="K12" i="14"/>
  <c r="G12" i="14"/>
  <c r="F12" i="14"/>
  <c r="E12" i="14"/>
  <c r="D12" i="14"/>
  <c r="C12" i="14"/>
  <c r="K11" i="14"/>
  <c r="G11" i="14"/>
  <c r="F11" i="14"/>
  <c r="E11" i="14"/>
  <c r="D11" i="14"/>
  <c r="C11" i="14"/>
  <c r="K10" i="14"/>
  <c r="I10" i="14"/>
  <c r="G10" i="14"/>
  <c r="F10" i="14"/>
  <c r="E10" i="14"/>
  <c r="D10" i="14"/>
  <c r="C10" i="14"/>
  <c r="E14" i="17"/>
  <c r="D14" i="17"/>
  <c r="E13" i="17"/>
  <c r="D13" i="17"/>
  <c r="E12" i="17"/>
  <c r="D12" i="17"/>
  <c r="E11" i="17"/>
  <c r="D11" i="17"/>
  <c r="E10" i="17"/>
  <c r="D10" i="17"/>
  <c r="E9" i="17"/>
  <c r="D9" i="17"/>
  <c r="K15" i="16"/>
  <c r="G15" i="16"/>
  <c r="F15" i="16"/>
  <c r="E15" i="16"/>
  <c r="D15" i="16"/>
  <c r="C15" i="16"/>
  <c r="K14" i="16"/>
  <c r="G14" i="16"/>
  <c r="F14" i="16"/>
  <c r="E14" i="16"/>
  <c r="D14" i="16"/>
  <c r="C14" i="16"/>
  <c r="K13" i="16"/>
  <c r="G13" i="16"/>
  <c r="F13" i="16"/>
  <c r="E13" i="16"/>
  <c r="D13" i="16"/>
  <c r="C13" i="16"/>
  <c r="K12" i="16"/>
  <c r="G12" i="16"/>
  <c r="F12" i="16"/>
  <c r="E12" i="16"/>
  <c r="D12" i="16"/>
  <c r="C12" i="16"/>
  <c r="K11" i="16"/>
  <c r="G11" i="16"/>
  <c r="F11" i="16"/>
  <c r="E11" i="16"/>
  <c r="D11" i="16"/>
  <c r="C11" i="16"/>
  <c r="K10" i="16"/>
  <c r="G10" i="16"/>
  <c r="F10" i="16"/>
  <c r="E10" i="16"/>
  <c r="D10" i="16"/>
  <c r="C10" i="16"/>
  <c r="E20" i="13"/>
  <c r="D20" i="13"/>
  <c r="E19" i="13"/>
  <c r="D19" i="13"/>
  <c r="E18" i="13"/>
  <c r="D18" i="13"/>
  <c r="E17" i="13"/>
  <c r="D17" i="13"/>
  <c r="E16" i="13"/>
  <c r="D16" i="13"/>
  <c r="E15" i="13"/>
  <c r="D15" i="13"/>
  <c r="E14" i="13"/>
  <c r="D14" i="13"/>
  <c r="E13" i="13"/>
  <c r="D13" i="13"/>
  <c r="E12" i="13"/>
  <c r="D12" i="13"/>
  <c r="E11" i="13"/>
  <c r="D11" i="13"/>
  <c r="E10" i="13"/>
  <c r="D10" i="13"/>
  <c r="E9" i="13"/>
  <c r="D9" i="13"/>
  <c r="K21" i="12"/>
  <c r="I21" i="12"/>
  <c r="G21" i="12"/>
  <c r="F21" i="12"/>
  <c r="E21" i="12"/>
  <c r="D21" i="12"/>
  <c r="C21" i="12"/>
  <c r="K20" i="12"/>
  <c r="I20" i="12"/>
  <c r="G20" i="12"/>
  <c r="F20" i="12"/>
  <c r="E20" i="12"/>
  <c r="D20" i="12"/>
  <c r="C20" i="12"/>
  <c r="K19" i="12"/>
  <c r="I19" i="12"/>
  <c r="G19" i="12"/>
  <c r="F19" i="12"/>
  <c r="E19" i="12"/>
  <c r="D19" i="12"/>
  <c r="C19" i="12"/>
  <c r="K18" i="12"/>
  <c r="I18" i="12"/>
  <c r="G18" i="12"/>
  <c r="F18" i="12"/>
  <c r="E18" i="12"/>
  <c r="D18" i="12"/>
  <c r="C18" i="12"/>
  <c r="K17" i="12"/>
  <c r="I17" i="12"/>
  <c r="G17" i="12"/>
  <c r="F17" i="12"/>
  <c r="E17" i="12"/>
  <c r="D17" i="12"/>
  <c r="C17" i="12"/>
  <c r="K16" i="12"/>
  <c r="I16" i="12"/>
  <c r="G16" i="12"/>
  <c r="F16" i="12"/>
  <c r="E16" i="12"/>
  <c r="D16" i="12"/>
  <c r="C16" i="12"/>
  <c r="K15" i="12"/>
  <c r="I15" i="12"/>
  <c r="G15" i="12"/>
  <c r="F15" i="12"/>
  <c r="E15" i="12"/>
  <c r="D15" i="12"/>
  <c r="C15" i="12"/>
  <c r="K14" i="12"/>
  <c r="I14" i="12"/>
  <c r="G14" i="12"/>
  <c r="F14" i="12"/>
  <c r="E14" i="12"/>
  <c r="D14" i="12"/>
  <c r="C14" i="12"/>
  <c r="K13" i="12"/>
  <c r="I13" i="12"/>
  <c r="G13" i="12"/>
  <c r="F13" i="12"/>
  <c r="E13" i="12"/>
  <c r="D13" i="12"/>
  <c r="C13" i="12"/>
  <c r="K12" i="12"/>
  <c r="I12" i="12"/>
  <c r="G12" i="12"/>
  <c r="F12" i="12"/>
  <c r="E12" i="12"/>
  <c r="D12" i="12"/>
  <c r="C12" i="12"/>
  <c r="K11" i="12"/>
  <c r="I11" i="12"/>
  <c r="G11" i="12"/>
  <c r="F11" i="12"/>
  <c r="E11" i="12"/>
  <c r="D11" i="12"/>
  <c r="C11" i="12"/>
  <c r="K10" i="12"/>
  <c r="I10" i="12"/>
  <c r="G10" i="12"/>
  <c r="F10" i="12"/>
  <c r="E10" i="12"/>
  <c r="D10" i="12"/>
  <c r="C10" i="12"/>
  <c r="R20" i="11"/>
  <c r="O20" i="11"/>
  <c r="G20" i="11"/>
  <c r="F20" i="11"/>
  <c r="E20" i="11"/>
  <c r="D20" i="11"/>
  <c r="C20" i="11"/>
  <c r="R19" i="11"/>
  <c r="P19" i="11"/>
  <c r="O19" i="11"/>
  <c r="G19" i="11"/>
  <c r="F19" i="11"/>
  <c r="E19" i="11"/>
  <c r="D19" i="11"/>
  <c r="C19" i="11"/>
  <c r="R18" i="11"/>
  <c r="P18" i="11"/>
  <c r="O18" i="11"/>
  <c r="G18" i="11"/>
  <c r="F18" i="11"/>
  <c r="E18" i="11"/>
  <c r="D18" i="11"/>
  <c r="C18" i="11"/>
  <c r="R17" i="11"/>
  <c r="P17" i="11"/>
  <c r="O17" i="11"/>
  <c r="G17" i="11"/>
  <c r="F17" i="11"/>
  <c r="E17" i="11"/>
  <c r="D17" i="11"/>
  <c r="C17" i="11"/>
  <c r="R16" i="11"/>
  <c r="P16" i="11"/>
  <c r="O16" i="11"/>
  <c r="G16" i="11"/>
  <c r="F16" i="11"/>
  <c r="E16" i="11"/>
  <c r="D16" i="11"/>
  <c r="C16" i="11"/>
  <c r="R15" i="11"/>
  <c r="P15" i="11"/>
  <c r="O15" i="11"/>
  <c r="G15" i="11"/>
  <c r="F15" i="11"/>
  <c r="E15" i="11"/>
  <c r="D15" i="11"/>
  <c r="C15" i="11"/>
  <c r="R14" i="11"/>
  <c r="P14" i="11"/>
  <c r="O14" i="11"/>
  <c r="G14" i="11"/>
  <c r="F14" i="11"/>
  <c r="E14" i="11"/>
  <c r="D14" i="11"/>
  <c r="C14" i="11"/>
  <c r="R13" i="11"/>
  <c r="P13" i="11"/>
  <c r="O13" i="11"/>
  <c r="G13" i="11"/>
  <c r="F13" i="11"/>
  <c r="E13" i="11"/>
  <c r="D13" i="11"/>
  <c r="C13" i="11"/>
  <c r="R12" i="11"/>
  <c r="P12" i="11"/>
  <c r="O12" i="11"/>
  <c r="G12" i="11"/>
  <c r="F12" i="11"/>
  <c r="E12" i="11"/>
  <c r="D12" i="11"/>
  <c r="C12" i="11"/>
  <c r="R27" i="10"/>
  <c r="O27" i="10"/>
  <c r="P27" i="10" s="1"/>
  <c r="G27" i="10"/>
  <c r="F27" i="10"/>
  <c r="E27" i="10"/>
  <c r="D27" i="10"/>
  <c r="C27" i="10"/>
  <c r="R26" i="10"/>
  <c r="P26" i="10"/>
  <c r="O26" i="10"/>
  <c r="G26" i="10"/>
  <c r="F26" i="10"/>
  <c r="E26" i="10"/>
  <c r="D26" i="10"/>
  <c r="C26" i="10"/>
  <c r="R25" i="10"/>
  <c r="P25" i="10"/>
  <c r="O25" i="10"/>
  <c r="G25" i="10"/>
  <c r="F25" i="10"/>
  <c r="E25" i="10"/>
  <c r="D25" i="10"/>
  <c r="C25" i="10"/>
  <c r="R24" i="10"/>
  <c r="P24" i="10"/>
  <c r="O24" i="10"/>
  <c r="G24" i="10"/>
  <c r="F24" i="10"/>
  <c r="E24" i="10"/>
  <c r="D24" i="10"/>
  <c r="C24" i="10"/>
  <c r="R23" i="10"/>
  <c r="P23" i="10"/>
  <c r="O23" i="10"/>
  <c r="G23" i="10"/>
  <c r="F23" i="10"/>
  <c r="E23" i="10"/>
  <c r="D23" i="10"/>
  <c r="C23" i="10"/>
  <c r="R22" i="10"/>
  <c r="P22" i="10"/>
  <c r="O22" i="10"/>
  <c r="G22" i="10"/>
  <c r="F22" i="10"/>
  <c r="E22" i="10"/>
  <c r="D22" i="10"/>
  <c r="C22" i="10"/>
  <c r="R21" i="10"/>
  <c r="P21" i="10"/>
  <c r="O21" i="10"/>
  <c r="G21" i="10"/>
  <c r="F21" i="10"/>
  <c r="E21" i="10"/>
  <c r="D21" i="10"/>
  <c r="C21" i="10"/>
  <c r="R20" i="10"/>
  <c r="P20" i="10"/>
  <c r="O20" i="10"/>
  <c r="G20" i="10"/>
  <c r="F20" i="10"/>
  <c r="E20" i="10"/>
  <c r="D20" i="10"/>
  <c r="C20" i="10"/>
  <c r="R19" i="10"/>
  <c r="P19" i="10"/>
  <c r="O19" i="10"/>
  <c r="G19" i="10"/>
  <c r="F19" i="10"/>
  <c r="E19" i="10"/>
  <c r="D19" i="10"/>
  <c r="C19" i="10"/>
  <c r="R18" i="10"/>
  <c r="P18" i="10"/>
  <c r="O18" i="10"/>
  <c r="G18" i="10"/>
  <c r="F18" i="10"/>
  <c r="E18" i="10"/>
  <c r="D18" i="10"/>
  <c r="C18" i="10"/>
  <c r="R17" i="10"/>
  <c r="P17" i="10"/>
  <c r="O17" i="10"/>
  <c r="G17" i="10"/>
  <c r="F17" i="10"/>
  <c r="E17" i="10"/>
  <c r="D17" i="10"/>
  <c r="C17" i="10"/>
  <c r="R16" i="10"/>
  <c r="P16" i="10"/>
  <c r="O16" i="10"/>
  <c r="G16" i="10"/>
  <c r="F16" i="10"/>
  <c r="E16" i="10"/>
  <c r="D16" i="10"/>
  <c r="C16" i="10"/>
  <c r="R15" i="10"/>
  <c r="P15" i="10"/>
  <c r="O15" i="10"/>
  <c r="G15" i="10"/>
  <c r="F15" i="10"/>
  <c r="E15" i="10"/>
  <c r="D15" i="10"/>
  <c r="C15" i="10"/>
  <c r="R14" i="10"/>
  <c r="P14" i="10"/>
  <c r="O14" i="10"/>
  <c r="G14" i="10"/>
  <c r="F14" i="10"/>
  <c r="E14" i="10"/>
  <c r="D14" i="10"/>
  <c r="C14" i="10"/>
  <c r="R13" i="10"/>
  <c r="P13" i="10"/>
  <c r="O13" i="10"/>
  <c r="G13" i="10"/>
  <c r="F13" i="10"/>
  <c r="E13" i="10"/>
  <c r="D13" i="10"/>
  <c r="C13" i="10"/>
  <c r="R12" i="10"/>
  <c r="P12" i="10"/>
  <c r="O12" i="10"/>
  <c r="G12" i="10"/>
  <c r="F12" i="10"/>
  <c r="E12" i="10"/>
  <c r="D12" i="10"/>
  <c r="C12" i="10"/>
  <c r="G97" i="9"/>
  <c r="F97" i="9"/>
  <c r="E97" i="9"/>
  <c r="D97" i="9"/>
  <c r="C97" i="9"/>
  <c r="G96" i="9"/>
  <c r="F96" i="9"/>
  <c r="E96" i="9"/>
  <c r="D96" i="9"/>
  <c r="C96" i="9"/>
  <c r="G95" i="9"/>
  <c r="F95" i="9"/>
  <c r="E95" i="9"/>
  <c r="D95" i="9"/>
  <c r="C95" i="9"/>
  <c r="G94" i="9"/>
  <c r="F94" i="9"/>
  <c r="E94" i="9"/>
  <c r="D94" i="9"/>
  <c r="C94" i="9"/>
  <c r="G93" i="9"/>
  <c r="F93" i="9"/>
  <c r="E93" i="9"/>
  <c r="D93" i="9"/>
  <c r="C93" i="9"/>
  <c r="G92" i="9"/>
  <c r="F92" i="9"/>
  <c r="E92" i="9"/>
  <c r="D92" i="9"/>
  <c r="C92" i="9"/>
  <c r="G91" i="9"/>
  <c r="F91" i="9"/>
  <c r="E91" i="9"/>
  <c r="D91" i="9"/>
  <c r="C91" i="9"/>
  <c r="G90" i="9"/>
  <c r="F90" i="9"/>
  <c r="E90" i="9"/>
  <c r="D90" i="9"/>
  <c r="C90" i="9"/>
  <c r="G89" i="9"/>
  <c r="F89" i="9"/>
  <c r="E89" i="9"/>
  <c r="D89" i="9"/>
  <c r="C89" i="9"/>
  <c r="G56" i="9"/>
  <c r="F56" i="9"/>
  <c r="E56" i="9"/>
  <c r="D56" i="9"/>
  <c r="C56" i="9"/>
  <c r="G55" i="9"/>
  <c r="F55" i="9"/>
  <c r="E55" i="9"/>
  <c r="D55" i="9"/>
  <c r="C55" i="9"/>
  <c r="G54" i="9"/>
  <c r="F54" i="9"/>
  <c r="E54" i="9"/>
  <c r="D54" i="9"/>
  <c r="C54" i="9"/>
  <c r="G53" i="9"/>
  <c r="F53" i="9"/>
  <c r="E53" i="9"/>
  <c r="D53" i="9"/>
  <c r="C53" i="9"/>
  <c r="G52" i="9"/>
  <c r="F52" i="9"/>
  <c r="E52" i="9"/>
  <c r="D52" i="9"/>
  <c r="C52" i="9"/>
  <c r="G51" i="9"/>
  <c r="F51" i="9"/>
  <c r="E51" i="9"/>
  <c r="D51" i="9"/>
  <c r="C51" i="9"/>
  <c r="G50" i="9"/>
  <c r="F50" i="9"/>
  <c r="E50" i="9"/>
  <c r="D50" i="9"/>
  <c r="C50" i="9"/>
  <c r="G49" i="9"/>
  <c r="F49" i="9"/>
  <c r="E49" i="9"/>
  <c r="D49" i="9"/>
  <c r="C49" i="9"/>
  <c r="G48" i="9"/>
  <c r="F48" i="9"/>
  <c r="E48" i="9"/>
  <c r="D48" i="9"/>
  <c r="C48" i="9"/>
  <c r="L17" i="9"/>
  <c r="J17" i="9"/>
  <c r="G17" i="9"/>
  <c r="F17" i="9"/>
  <c r="E17" i="9"/>
  <c r="D17" i="9"/>
  <c r="C17" i="9"/>
  <c r="L16" i="9"/>
  <c r="J16" i="9"/>
  <c r="G16" i="9"/>
  <c r="F16" i="9"/>
  <c r="E16" i="9"/>
  <c r="D16" i="9"/>
  <c r="C16" i="9"/>
  <c r="L15" i="9"/>
  <c r="J15" i="9"/>
  <c r="G15" i="9"/>
  <c r="F15" i="9"/>
  <c r="E15" i="9"/>
  <c r="D15" i="9"/>
  <c r="C15" i="9"/>
  <c r="L14" i="9"/>
  <c r="J14" i="9"/>
  <c r="G14" i="9"/>
  <c r="F14" i="9"/>
  <c r="E14" i="9"/>
  <c r="D14" i="9"/>
  <c r="C14" i="9"/>
  <c r="L13" i="9"/>
  <c r="J13" i="9"/>
  <c r="G13" i="9"/>
  <c r="F13" i="9"/>
  <c r="E13" i="9"/>
  <c r="D13" i="9"/>
  <c r="C13" i="9"/>
  <c r="L12" i="9"/>
  <c r="G12" i="9"/>
  <c r="F12" i="9"/>
  <c r="E12" i="9"/>
  <c r="D12" i="9"/>
  <c r="C12" i="9"/>
  <c r="L11" i="9"/>
  <c r="G11" i="9"/>
  <c r="F11" i="9"/>
  <c r="E11" i="9"/>
  <c r="D11" i="9"/>
  <c r="C11" i="9"/>
  <c r="G46" i="20"/>
  <c r="F46" i="20"/>
  <c r="E46" i="20"/>
  <c r="D46" i="20"/>
  <c r="C46" i="20"/>
  <c r="G45" i="20"/>
  <c r="F45" i="20"/>
  <c r="E45" i="20"/>
  <c r="D45" i="20"/>
  <c r="C45" i="20"/>
  <c r="G44" i="20"/>
  <c r="F44" i="20"/>
  <c r="E44" i="20"/>
  <c r="D44" i="20"/>
  <c r="C44" i="20"/>
  <c r="G43" i="20"/>
  <c r="F43" i="20"/>
  <c r="E43" i="20"/>
  <c r="D43" i="20"/>
  <c r="C43" i="20"/>
  <c r="G42" i="20"/>
  <c r="F42" i="20"/>
  <c r="E42" i="20"/>
  <c r="D42" i="20"/>
  <c r="C42" i="20"/>
  <c r="G41" i="20"/>
  <c r="F41" i="20"/>
  <c r="E41" i="20"/>
  <c r="D41" i="20"/>
  <c r="C41" i="20"/>
  <c r="G40" i="20"/>
  <c r="F40" i="20"/>
  <c r="E40" i="20"/>
  <c r="D40" i="20"/>
  <c r="C40" i="20"/>
  <c r="G39" i="20"/>
  <c r="F39" i="20"/>
  <c r="E39" i="20"/>
  <c r="D39" i="20"/>
  <c r="C39" i="20"/>
  <c r="G38" i="20"/>
  <c r="F38" i="20"/>
  <c r="E38" i="20"/>
  <c r="D38" i="20"/>
  <c r="C38" i="20"/>
  <c r="L13" i="20"/>
  <c r="G13" i="20"/>
  <c r="F13" i="20"/>
  <c r="E13" i="20"/>
  <c r="D13" i="20"/>
  <c r="C13" i="20"/>
  <c r="L12" i="20"/>
  <c r="J12" i="20"/>
  <c r="G12" i="20"/>
  <c r="F12" i="20"/>
  <c r="E12" i="20"/>
  <c r="D12" i="20"/>
  <c r="C12" i="20"/>
  <c r="L11" i="20"/>
  <c r="J11" i="20"/>
  <c r="G11" i="20"/>
  <c r="F11" i="20"/>
  <c r="E11" i="20"/>
  <c r="D11" i="20"/>
  <c r="C11" i="20"/>
  <c r="L24" i="8"/>
  <c r="G24" i="8"/>
  <c r="F24" i="8"/>
  <c r="E24" i="8"/>
  <c r="D24" i="8"/>
  <c r="C24" i="8"/>
  <c r="L23" i="8"/>
  <c r="J23" i="8"/>
  <c r="G23" i="8"/>
  <c r="F23" i="8"/>
  <c r="E23" i="8"/>
  <c r="D23" i="8"/>
  <c r="C23" i="8"/>
  <c r="L22" i="8"/>
  <c r="J22" i="8"/>
  <c r="G22" i="8"/>
  <c r="F22" i="8"/>
  <c r="E22" i="8"/>
  <c r="D22" i="8"/>
  <c r="C22" i="8"/>
  <c r="L21" i="8"/>
  <c r="J21" i="8"/>
  <c r="G21" i="8"/>
  <c r="F21" i="8"/>
  <c r="E21" i="8"/>
  <c r="D21" i="8"/>
  <c r="C21" i="8"/>
  <c r="L20" i="8"/>
  <c r="J20" i="8"/>
  <c r="G20" i="8"/>
  <c r="F20" i="8"/>
  <c r="E20" i="8"/>
  <c r="D20" i="8"/>
  <c r="C20" i="8"/>
  <c r="L19" i="8"/>
  <c r="J19" i="8"/>
  <c r="G19" i="8"/>
  <c r="F19" i="8"/>
  <c r="E19" i="8"/>
  <c r="D19" i="8"/>
  <c r="C19" i="8"/>
  <c r="L18" i="8"/>
  <c r="J18" i="8"/>
  <c r="G18" i="8"/>
  <c r="F18" i="8"/>
  <c r="E18" i="8"/>
  <c r="D18" i="8"/>
  <c r="C18" i="8"/>
  <c r="L17" i="8"/>
  <c r="J17" i="8"/>
  <c r="G17" i="8"/>
  <c r="F17" i="8"/>
  <c r="E17" i="8"/>
  <c r="D17" i="8"/>
  <c r="C17" i="8"/>
  <c r="L16" i="8"/>
  <c r="J16" i="8"/>
  <c r="G16" i="8"/>
  <c r="F16" i="8"/>
  <c r="E16" i="8"/>
  <c r="D16" i="8"/>
  <c r="C16" i="8"/>
  <c r="L15" i="8"/>
  <c r="J15" i="8"/>
  <c r="G15" i="8"/>
  <c r="F15" i="8"/>
  <c r="E15" i="8"/>
  <c r="D15" i="8"/>
  <c r="C15" i="8"/>
  <c r="L14" i="8"/>
  <c r="J14" i="8"/>
  <c r="G14" i="8"/>
  <c r="F14" i="8"/>
  <c r="E14" i="8"/>
  <c r="D14" i="8"/>
  <c r="C14" i="8"/>
  <c r="L13" i="8"/>
  <c r="J13" i="8"/>
  <c r="G13" i="8"/>
  <c r="F13" i="8"/>
  <c r="E13" i="8"/>
  <c r="D13" i="8"/>
  <c r="C13" i="8"/>
  <c r="L12" i="8"/>
  <c r="J12" i="8"/>
  <c r="G12" i="8"/>
  <c r="F12" i="8"/>
  <c r="E12" i="8"/>
  <c r="D12" i="8"/>
  <c r="C12" i="8"/>
  <c r="L11" i="8"/>
  <c r="J11" i="8"/>
  <c r="G11" i="8"/>
  <c r="F11" i="8"/>
  <c r="E11" i="8"/>
  <c r="D11" i="8"/>
  <c r="C11" i="8"/>
  <c r="L23" i="7"/>
  <c r="G23" i="7"/>
  <c r="F23" i="7"/>
  <c r="E23" i="7"/>
  <c r="D23" i="7"/>
  <c r="C23" i="7"/>
  <c r="L22" i="7"/>
  <c r="J22" i="7"/>
  <c r="G22" i="7"/>
  <c r="F22" i="7"/>
  <c r="E22" i="7"/>
  <c r="D22" i="7"/>
  <c r="C22" i="7"/>
  <c r="L21" i="7"/>
  <c r="J21" i="7"/>
  <c r="G21" i="7"/>
  <c r="F21" i="7"/>
  <c r="E21" i="7"/>
  <c r="D21" i="7"/>
  <c r="C21" i="7"/>
  <c r="L20" i="7"/>
  <c r="J20" i="7"/>
  <c r="G20" i="7"/>
  <c r="F20" i="7"/>
  <c r="E20" i="7"/>
  <c r="D20" i="7"/>
  <c r="C20" i="7"/>
  <c r="L19" i="7"/>
  <c r="J19" i="7"/>
  <c r="G19" i="7"/>
  <c r="F19" i="7"/>
  <c r="E19" i="7"/>
  <c r="D19" i="7"/>
  <c r="C19" i="7"/>
  <c r="L18" i="7"/>
  <c r="J18" i="7"/>
  <c r="G18" i="7"/>
  <c r="F18" i="7"/>
  <c r="E18" i="7"/>
  <c r="D18" i="7"/>
  <c r="C18" i="7"/>
  <c r="L17" i="7"/>
  <c r="J17" i="7"/>
  <c r="G17" i="7"/>
  <c r="F17" i="7"/>
  <c r="E17" i="7"/>
  <c r="D17" i="7"/>
  <c r="C17" i="7"/>
  <c r="L16" i="7"/>
  <c r="J16" i="7"/>
  <c r="G16" i="7"/>
  <c r="F16" i="7"/>
  <c r="E16" i="7"/>
  <c r="D16" i="7"/>
  <c r="C16" i="7"/>
  <c r="L15" i="7"/>
  <c r="J15" i="7"/>
  <c r="G15" i="7"/>
  <c r="F15" i="7"/>
  <c r="E15" i="7"/>
  <c r="D15" i="7"/>
  <c r="C15" i="7"/>
  <c r="L14" i="7"/>
  <c r="J14" i="7"/>
  <c r="G14" i="7"/>
  <c r="F14" i="7"/>
  <c r="E14" i="7"/>
  <c r="D14" i="7"/>
  <c r="C14" i="7"/>
  <c r="L13" i="7"/>
  <c r="J13" i="7"/>
  <c r="G13" i="7"/>
  <c r="F13" i="7"/>
  <c r="E13" i="7"/>
  <c r="D13" i="7"/>
  <c r="C13" i="7"/>
  <c r="L12" i="7"/>
  <c r="J12" i="7"/>
  <c r="G12" i="7"/>
  <c r="F12" i="7"/>
  <c r="E12" i="7"/>
  <c r="D12" i="7"/>
  <c r="C12" i="7"/>
  <c r="L11" i="7"/>
  <c r="J11" i="7"/>
  <c r="G11" i="7"/>
  <c r="F11" i="7"/>
  <c r="E11" i="7"/>
  <c r="D11" i="7"/>
  <c r="C11" i="7"/>
  <c r="L23" i="6"/>
  <c r="J23" i="6"/>
  <c r="G23" i="6"/>
  <c r="F23" i="6"/>
  <c r="E23" i="6"/>
  <c r="D23" i="6"/>
  <c r="C23" i="6"/>
  <c r="L22" i="6"/>
  <c r="J22" i="6"/>
  <c r="G22" i="6"/>
  <c r="F22" i="6"/>
  <c r="E22" i="6"/>
  <c r="D22" i="6"/>
  <c r="C22" i="6"/>
  <c r="L21" i="6"/>
  <c r="J21" i="6"/>
  <c r="G21" i="6"/>
  <c r="F21" i="6"/>
  <c r="E21" i="6"/>
  <c r="D21" i="6"/>
  <c r="C21" i="6"/>
  <c r="L20" i="6"/>
  <c r="J20" i="6"/>
  <c r="G20" i="6"/>
  <c r="F20" i="6"/>
  <c r="E20" i="6"/>
  <c r="D20" i="6"/>
  <c r="C20" i="6"/>
  <c r="L19" i="6"/>
  <c r="J19" i="6"/>
  <c r="G19" i="6"/>
  <c r="F19" i="6"/>
  <c r="E19" i="6"/>
  <c r="D19" i="6"/>
  <c r="C19" i="6"/>
  <c r="L18" i="6"/>
  <c r="J18" i="6"/>
  <c r="G18" i="6"/>
  <c r="F18" i="6"/>
  <c r="E18" i="6"/>
  <c r="D18" i="6"/>
  <c r="C18" i="6"/>
  <c r="L17" i="6"/>
  <c r="J17" i="6"/>
  <c r="G17" i="6"/>
  <c r="F17" i="6"/>
  <c r="E17" i="6"/>
  <c r="D17" i="6"/>
  <c r="C17" i="6"/>
  <c r="L16" i="6"/>
  <c r="J16" i="6"/>
  <c r="G16" i="6"/>
  <c r="F16" i="6"/>
  <c r="E16" i="6"/>
  <c r="D16" i="6"/>
  <c r="C16" i="6"/>
  <c r="L15" i="6"/>
  <c r="J15" i="6"/>
  <c r="G15" i="6"/>
  <c r="F15" i="6"/>
  <c r="E15" i="6"/>
  <c r="D15" i="6"/>
  <c r="C15" i="6"/>
  <c r="L14" i="6"/>
  <c r="J14" i="6"/>
  <c r="G14" i="6"/>
  <c r="F14" i="6"/>
  <c r="E14" i="6"/>
  <c r="D14" i="6"/>
  <c r="C14" i="6"/>
  <c r="L13" i="6"/>
  <c r="J13" i="6"/>
  <c r="G13" i="6"/>
  <c r="F13" i="6"/>
  <c r="E13" i="6"/>
  <c r="D13" i="6"/>
  <c r="C13" i="6"/>
  <c r="L12" i="6"/>
  <c r="J12" i="6"/>
  <c r="G12" i="6"/>
  <c r="F12" i="6"/>
  <c r="E12" i="6"/>
  <c r="D12" i="6"/>
  <c r="C12" i="6"/>
  <c r="L11" i="6"/>
  <c r="J11" i="6"/>
  <c r="G11" i="6"/>
  <c r="F11" i="6"/>
  <c r="E11" i="6"/>
  <c r="D11" i="6"/>
  <c r="C11" i="6"/>
  <c r="L29" i="5"/>
  <c r="G29" i="5"/>
  <c r="F29" i="5"/>
  <c r="E29" i="5"/>
  <c r="D29" i="5"/>
  <c r="C29" i="5"/>
  <c r="L28" i="5"/>
  <c r="J28" i="5"/>
  <c r="G28" i="5"/>
  <c r="F28" i="5"/>
  <c r="E28" i="5"/>
  <c r="D28" i="5"/>
  <c r="C28" i="5"/>
  <c r="L27" i="5"/>
  <c r="J27" i="5"/>
  <c r="G27" i="5"/>
  <c r="F27" i="5"/>
  <c r="E27" i="5"/>
  <c r="D27" i="5"/>
  <c r="C27" i="5"/>
  <c r="L26" i="5"/>
  <c r="J26" i="5"/>
  <c r="G26" i="5"/>
  <c r="F26" i="5"/>
  <c r="E26" i="5"/>
  <c r="D26" i="5"/>
  <c r="C26" i="5"/>
  <c r="L25" i="5"/>
  <c r="J25" i="5"/>
  <c r="G25" i="5"/>
  <c r="F25" i="5"/>
  <c r="E25" i="5"/>
  <c r="D25" i="5"/>
  <c r="C25" i="5"/>
  <c r="L24" i="5"/>
  <c r="J24" i="5"/>
  <c r="G24" i="5"/>
  <c r="F24" i="5"/>
  <c r="E24" i="5"/>
  <c r="D24" i="5"/>
  <c r="C24" i="5"/>
  <c r="L23" i="5"/>
  <c r="J23" i="5"/>
  <c r="G23" i="5"/>
  <c r="F23" i="5"/>
  <c r="E23" i="5"/>
  <c r="D23" i="5"/>
  <c r="C23" i="5"/>
  <c r="L22" i="5"/>
  <c r="J22" i="5"/>
  <c r="G22" i="5"/>
  <c r="F22" i="5"/>
  <c r="E22" i="5"/>
  <c r="D22" i="5"/>
  <c r="C22" i="5"/>
  <c r="L21" i="5"/>
  <c r="J21" i="5"/>
  <c r="G21" i="5"/>
  <c r="F21" i="5"/>
  <c r="E21" i="5"/>
  <c r="D21" i="5"/>
  <c r="C21" i="5"/>
  <c r="L20" i="5"/>
  <c r="J20" i="5"/>
  <c r="G20" i="5"/>
  <c r="F20" i="5"/>
  <c r="E20" i="5"/>
  <c r="D20" i="5"/>
  <c r="C20" i="5"/>
  <c r="L19" i="5"/>
  <c r="J19" i="5"/>
  <c r="G19" i="5"/>
  <c r="F19" i="5"/>
  <c r="E19" i="5"/>
  <c r="D19" i="5"/>
  <c r="C19" i="5"/>
  <c r="L18" i="5"/>
  <c r="J18" i="5"/>
  <c r="G18" i="5"/>
  <c r="F18" i="5"/>
  <c r="E18" i="5"/>
  <c r="D18" i="5"/>
  <c r="C18" i="5"/>
  <c r="L17" i="5"/>
  <c r="J17" i="5"/>
  <c r="G17" i="5"/>
  <c r="F17" i="5"/>
  <c r="E17" i="5"/>
  <c r="D17" i="5"/>
  <c r="C17" i="5"/>
  <c r="L16" i="5"/>
  <c r="J16" i="5"/>
  <c r="G16" i="5"/>
  <c r="F16" i="5"/>
  <c r="E16" i="5"/>
  <c r="D16" i="5"/>
  <c r="C16" i="5"/>
  <c r="L15" i="5"/>
  <c r="J15" i="5"/>
  <c r="G15" i="5"/>
  <c r="F15" i="5"/>
  <c r="E15" i="5"/>
  <c r="D15" i="5"/>
  <c r="C15" i="5"/>
  <c r="L14" i="5"/>
  <c r="J14" i="5"/>
  <c r="G14" i="5"/>
  <c r="F14" i="5"/>
  <c r="E14" i="5"/>
  <c r="D14" i="5"/>
  <c r="C14" i="5"/>
  <c r="L13" i="5"/>
  <c r="J13" i="5"/>
  <c r="G13" i="5"/>
  <c r="F13" i="5"/>
  <c r="E13" i="5"/>
  <c r="D13" i="5"/>
  <c r="C13" i="5"/>
  <c r="L12" i="5"/>
  <c r="J12" i="5"/>
  <c r="G12" i="5"/>
  <c r="F12" i="5"/>
  <c r="E12" i="5"/>
  <c r="D12" i="5"/>
  <c r="C12" i="5"/>
  <c r="L11" i="5"/>
  <c r="J11" i="5"/>
  <c r="G11" i="5"/>
  <c r="F11" i="5"/>
  <c r="E11" i="5"/>
  <c r="D11" i="5"/>
  <c r="C11" i="5"/>
  <c r="L38" i="4"/>
  <c r="J38" i="4"/>
  <c r="G38" i="4"/>
  <c r="F38" i="4"/>
  <c r="E38" i="4"/>
  <c r="D38" i="4"/>
  <c r="C38" i="4"/>
  <c r="L37" i="4"/>
  <c r="G37" i="4"/>
  <c r="F37" i="4"/>
  <c r="E37" i="4"/>
  <c r="D37" i="4"/>
  <c r="C37" i="4"/>
  <c r="L36" i="4"/>
  <c r="G36" i="4"/>
  <c r="F36" i="4"/>
  <c r="E36" i="4"/>
  <c r="D36" i="4"/>
  <c r="C36" i="4"/>
  <c r="L35" i="4"/>
  <c r="J35" i="4"/>
  <c r="G35" i="4"/>
  <c r="F35" i="4"/>
  <c r="E35" i="4"/>
  <c r="D35" i="4"/>
  <c r="C35" i="4"/>
  <c r="L34" i="4"/>
  <c r="J34" i="4"/>
  <c r="G34" i="4"/>
  <c r="F34" i="4"/>
  <c r="E34" i="4"/>
  <c r="D34" i="4"/>
  <c r="C34" i="4"/>
  <c r="L33" i="4"/>
  <c r="J33" i="4"/>
  <c r="G33" i="4"/>
  <c r="F33" i="4"/>
  <c r="E33" i="4"/>
  <c r="D33" i="4"/>
  <c r="C33" i="4"/>
  <c r="L32" i="4"/>
  <c r="J32" i="4"/>
  <c r="G32" i="4"/>
  <c r="F32" i="4"/>
  <c r="E32" i="4"/>
  <c r="D32" i="4"/>
  <c r="C32" i="4"/>
  <c r="L31" i="4"/>
  <c r="J31" i="4"/>
  <c r="G31" i="4"/>
  <c r="F31" i="4"/>
  <c r="E31" i="4"/>
  <c r="D31" i="4"/>
  <c r="C31" i="4"/>
  <c r="L30" i="4"/>
  <c r="J30" i="4"/>
  <c r="G30" i="4"/>
  <c r="F30" i="4"/>
  <c r="E30" i="4"/>
  <c r="D30" i="4"/>
  <c r="C30" i="4"/>
  <c r="L29" i="4"/>
  <c r="J29" i="4"/>
  <c r="G29" i="4"/>
  <c r="F29" i="4"/>
  <c r="E29" i="4"/>
  <c r="D29" i="4"/>
  <c r="C29" i="4"/>
  <c r="L28" i="4"/>
  <c r="J28" i="4"/>
  <c r="G28" i="4"/>
  <c r="F28" i="4"/>
  <c r="E28" i="4"/>
  <c r="D28" i="4"/>
  <c r="C28" i="4"/>
  <c r="L27" i="4"/>
  <c r="J27" i="4"/>
  <c r="G27" i="4"/>
  <c r="F27" i="4"/>
  <c r="E27" i="4"/>
  <c r="D27" i="4"/>
  <c r="C27" i="4"/>
  <c r="L26" i="4"/>
  <c r="J26" i="4"/>
  <c r="G26" i="4"/>
  <c r="F26" i="4"/>
  <c r="E26" i="4"/>
  <c r="D26" i="4"/>
  <c r="C26" i="4"/>
  <c r="L25" i="4"/>
  <c r="J25" i="4"/>
  <c r="G25" i="4"/>
  <c r="F25" i="4"/>
  <c r="E25" i="4"/>
  <c r="D25" i="4"/>
  <c r="C25" i="4"/>
  <c r="L24" i="4"/>
  <c r="J24" i="4"/>
  <c r="G24" i="4"/>
  <c r="F24" i="4"/>
  <c r="E24" i="4"/>
  <c r="D24" i="4"/>
  <c r="C24" i="4"/>
  <c r="L23" i="4"/>
  <c r="J23" i="4"/>
  <c r="G23" i="4"/>
  <c r="F23" i="4"/>
  <c r="E23" i="4"/>
  <c r="D23" i="4"/>
  <c r="C23" i="4"/>
  <c r="L22" i="4"/>
  <c r="J22" i="4"/>
  <c r="G22" i="4"/>
  <c r="F22" i="4"/>
  <c r="E22" i="4"/>
  <c r="D22" i="4"/>
  <c r="C22" i="4"/>
  <c r="L21" i="4"/>
  <c r="J21" i="4"/>
  <c r="G21" i="4"/>
  <c r="F21" i="4"/>
  <c r="E21" i="4"/>
  <c r="D21" i="4"/>
  <c r="C21" i="4"/>
  <c r="L20" i="4"/>
  <c r="J20" i="4"/>
  <c r="G20" i="4"/>
  <c r="F20" i="4"/>
  <c r="E20" i="4"/>
  <c r="D20" i="4"/>
  <c r="C20" i="4"/>
  <c r="L19" i="4"/>
  <c r="J19" i="4"/>
  <c r="G19" i="4"/>
  <c r="F19" i="4"/>
  <c r="E19" i="4"/>
  <c r="D19" i="4"/>
  <c r="C19" i="4"/>
  <c r="L18" i="4"/>
  <c r="J18" i="4"/>
  <c r="G18" i="4"/>
  <c r="F18" i="4"/>
  <c r="E18" i="4"/>
  <c r="D18" i="4"/>
  <c r="C18" i="4"/>
  <c r="L17" i="4"/>
  <c r="J17" i="4"/>
  <c r="G17" i="4"/>
  <c r="F17" i="4"/>
  <c r="E17" i="4"/>
  <c r="D17" i="4"/>
  <c r="C17" i="4"/>
  <c r="L16" i="4"/>
  <c r="J16" i="4"/>
  <c r="G16" i="4"/>
  <c r="F16" i="4"/>
  <c r="E16" i="4"/>
  <c r="D16" i="4"/>
  <c r="C16" i="4"/>
  <c r="L15" i="4"/>
  <c r="J15" i="4"/>
  <c r="G15" i="4"/>
  <c r="F15" i="4"/>
  <c r="E15" i="4"/>
  <c r="D15" i="4"/>
  <c r="C15" i="4"/>
  <c r="L14" i="4"/>
  <c r="J14" i="4"/>
  <c r="G14" i="4"/>
  <c r="F14" i="4"/>
  <c r="E14" i="4"/>
  <c r="D14" i="4"/>
  <c r="C14" i="4"/>
  <c r="L13" i="4"/>
  <c r="J13" i="4"/>
  <c r="G13" i="4"/>
  <c r="F13" i="4"/>
  <c r="E13" i="4"/>
  <c r="D13" i="4"/>
  <c r="C13" i="4"/>
  <c r="L12" i="4"/>
  <c r="J12" i="4"/>
  <c r="G12" i="4"/>
  <c r="F12" i="4"/>
  <c r="E12" i="4"/>
  <c r="D12" i="4"/>
  <c r="C12" i="4"/>
  <c r="L11" i="4"/>
  <c r="J11" i="4"/>
  <c r="G11" i="4"/>
  <c r="F11" i="4"/>
  <c r="E11" i="4"/>
  <c r="D11" i="4"/>
  <c r="C11" i="4"/>
  <c r="L49" i="3"/>
  <c r="J49" i="3"/>
  <c r="G49" i="3"/>
  <c r="F49" i="3"/>
  <c r="E49" i="3"/>
  <c r="D49" i="3"/>
  <c r="C49" i="3"/>
  <c r="L48" i="3"/>
  <c r="J48" i="3"/>
  <c r="G48" i="3"/>
  <c r="F48" i="3"/>
  <c r="E48" i="3"/>
  <c r="D48" i="3"/>
  <c r="C48" i="3"/>
  <c r="L47" i="3"/>
  <c r="J47" i="3"/>
  <c r="G47" i="3"/>
  <c r="F47" i="3"/>
  <c r="E47" i="3"/>
  <c r="D47" i="3"/>
  <c r="C47" i="3"/>
  <c r="L46" i="3"/>
  <c r="J46" i="3"/>
  <c r="G46" i="3"/>
  <c r="F46" i="3"/>
  <c r="E46" i="3"/>
  <c r="D46" i="3"/>
  <c r="C46" i="3"/>
  <c r="L45" i="3"/>
  <c r="J45" i="3"/>
  <c r="G45" i="3"/>
  <c r="F45" i="3"/>
  <c r="E45" i="3"/>
  <c r="D45" i="3"/>
  <c r="C45" i="3"/>
  <c r="L44" i="3"/>
  <c r="J44" i="3"/>
  <c r="G44" i="3"/>
  <c r="F44" i="3"/>
  <c r="E44" i="3"/>
  <c r="D44" i="3"/>
  <c r="C44" i="3"/>
  <c r="L43" i="3"/>
  <c r="J43" i="3"/>
  <c r="G43" i="3"/>
  <c r="F43" i="3"/>
  <c r="E43" i="3"/>
  <c r="D43" i="3"/>
  <c r="C43" i="3"/>
  <c r="L42" i="3"/>
  <c r="J42" i="3"/>
  <c r="G42" i="3"/>
  <c r="F42" i="3"/>
  <c r="E42" i="3"/>
  <c r="D42" i="3"/>
  <c r="C42" i="3"/>
  <c r="L41" i="3"/>
  <c r="J41" i="3"/>
  <c r="G41" i="3"/>
  <c r="F41" i="3"/>
  <c r="E41" i="3"/>
  <c r="D41" i="3"/>
  <c r="C41" i="3"/>
  <c r="L40" i="3"/>
  <c r="J40" i="3"/>
  <c r="G40" i="3"/>
  <c r="F40" i="3"/>
  <c r="E40" i="3"/>
  <c r="D40" i="3"/>
  <c r="C40" i="3"/>
  <c r="L39" i="3"/>
  <c r="J39" i="3"/>
  <c r="G39" i="3"/>
  <c r="F39" i="3"/>
  <c r="E39" i="3"/>
  <c r="D39" i="3"/>
  <c r="C39" i="3"/>
  <c r="L38" i="3"/>
  <c r="J38" i="3"/>
  <c r="G38" i="3"/>
  <c r="F38" i="3"/>
  <c r="E38" i="3"/>
  <c r="D38" i="3"/>
  <c r="C38" i="3"/>
  <c r="L37" i="3"/>
  <c r="J37" i="3"/>
  <c r="G37" i="3"/>
  <c r="F37" i="3"/>
  <c r="E37" i="3"/>
  <c r="D37" i="3"/>
  <c r="C37" i="3"/>
  <c r="L36" i="3"/>
  <c r="J36" i="3"/>
  <c r="G36" i="3"/>
  <c r="F36" i="3"/>
  <c r="E36" i="3"/>
  <c r="D36" i="3"/>
  <c r="C36" i="3"/>
  <c r="L35" i="3"/>
  <c r="J35" i="3"/>
  <c r="G35" i="3"/>
  <c r="F35" i="3"/>
  <c r="E35" i="3"/>
  <c r="D35" i="3"/>
  <c r="C35" i="3"/>
  <c r="L34" i="3"/>
  <c r="J34" i="3"/>
  <c r="G34" i="3"/>
  <c r="F34" i="3"/>
  <c r="E34" i="3"/>
  <c r="D34" i="3"/>
  <c r="C34" i="3"/>
  <c r="L33" i="3"/>
  <c r="J33" i="3"/>
  <c r="G33" i="3"/>
  <c r="F33" i="3"/>
  <c r="E33" i="3"/>
  <c r="D33" i="3"/>
  <c r="C33" i="3"/>
  <c r="L32" i="3"/>
  <c r="J32" i="3"/>
  <c r="G32" i="3"/>
  <c r="F32" i="3"/>
  <c r="E32" i="3"/>
  <c r="D32" i="3"/>
  <c r="C32" i="3"/>
  <c r="L31" i="3"/>
  <c r="J31" i="3"/>
  <c r="G31" i="3"/>
  <c r="F31" i="3"/>
  <c r="E31" i="3"/>
  <c r="D31" i="3"/>
  <c r="C31" i="3"/>
  <c r="L30" i="3"/>
  <c r="J30" i="3"/>
  <c r="G30" i="3"/>
  <c r="F30" i="3"/>
  <c r="E30" i="3"/>
  <c r="D30" i="3"/>
  <c r="C30" i="3"/>
  <c r="L29" i="3"/>
  <c r="J29" i="3"/>
  <c r="G29" i="3"/>
  <c r="F29" i="3"/>
  <c r="E29" i="3"/>
  <c r="D29" i="3"/>
  <c r="C29" i="3"/>
  <c r="L28" i="3"/>
  <c r="J28" i="3"/>
  <c r="G28" i="3"/>
  <c r="F28" i="3"/>
  <c r="E28" i="3"/>
  <c r="D28" i="3"/>
  <c r="C28" i="3"/>
  <c r="L27" i="3"/>
  <c r="J27" i="3"/>
  <c r="G27" i="3"/>
  <c r="F27" i="3"/>
  <c r="E27" i="3"/>
  <c r="D27" i="3"/>
  <c r="C27" i="3"/>
  <c r="L26" i="3"/>
  <c r="J26" i="3"/>
  <c r="G26" i="3"/>
  <c r="F26" i="3"/>
  <c r="E26" i="3"/>
  <c r="D26" i="3"/>
  <c r="C26" i="3"/>
  <c r="L25" i="3"/>
  <c r="J25" i="3"/>
  <c r="G25" i="3"/>
  <c r="F25" i="3"/>
  <c r="E25" i="3"/>
  <c r="D25" i="3"/>
  <c r="C25" i="3"/>
  <c r="L24" i="3"/>
  <c r="J24" i="3"/>
  <c r="G24" i="3"/>
  <c r="F24" i="3"/>
  <c r="E24" i="3"/>
  <c r="D24" i="3"/>
  <c r="C24" i="3"/>
  <c r="L23" i="3"/>
  <c r="J23" i="3"/>
  <c r="G23" i="3"/>
  <c r="F23" i="3"/>
  <c r="E23" i="3"/>
  <c r="D23" i="3"/>
  <c r="C23" i="3"/>
  <c r="L22" i="3"/>
  <c r="J22" i="3"/>
  <c r="G22" i="3"/>
  <c r="F22" i="3"/>
  <c r="E22" i="3"/>
  <c r="D22" i="3"/>
  <c r="C22" i="3"/>
  <c r="L21" i="3"/>
  <c r="J21" i="3"/>
  <c r="G21" i="3"/>
  <c r="F21" i="3"/>
  <c r="E21" i="3"/>
  <c r="D21" i="3"/>
  <c r="C21" i="3"/>
  <c r="L20" i="3"/>
  <c r="J20" i="3"/>
  <c r="G20" i="3"/>
  <c r="F20" i="3"/>
  <c r="E20" i="3"/>
  <c r="D20" i="3"/>
  <c r="C20" i="3"/>
  <c r="L19" i="3"/>
  <c r="J19" i="3"/>
  <c r="G19" i="3"/>
  <c r="F19" i="3"/>
  <c r="E19" i="3"/>
  <c r="D19" i="3"/>
  <c r="C19" i="3"/>
  <c r="L18" i="3"/>
  <c r="J18" i="3"/>
  <c r="G18" i="3"/>
  <c r="F18" i="3"/>
  <c r="E18" i="3"/>
  <c r="D18" i="3"/>
  <c r="C18" i="3"/>
  <c r="L17" i="3"/>
  <c r="J17" i="3"/>
  <c r="G17" i="3"/>
  <c r="F17" i="3"/>
  <c r="E17" i="3"/>
  <c r="D17" i="3"/>
  <c r="C17" i="3"/>
  <c r="L16" i="3"/>
  <c r="J16" i="3"/>
  <c r="G16" i="3"/>
  <c r="F16" i="3"/>
  <c r="E16" i="3"/>
  <c r="D16" i="3"/>
  <c r="C16" i="3"/>
  <c r="L15" i="3"/>
  <c r="J15" i="3"/>
  <c r="G15" i="3"/>
  <c r="F15" i="3"/>
  <c r="E15" i="3"/>
  <c r="D15" i="3"/>
  <c r="C15" i="3"/>
  <c r="L14" i="3"/>
  <c r="J14" i="3"/>
  <c r="G14" i="3"/>
  <c r="F14" i="3"/>
  <c r="E14" i="3"/>
  <c r="D14" i="3"/>
  <c r="C14" i="3"/>
  <c r="L13" i="3"/>
  <c r="J13" i="3"/>
  <c r="G13" i="3"/>
  <c r="F13" i="3"/>
  <c r="E13" i="3"/>
  <c r="D13" i="3"/>
  <c r="C13" i="3"/>
  <c r="L12" i="3"/>
  <c r="J12" i="3"/>
  <c r="G12" i="3"/>
  <c r="F12" i="3"/>
  <c r="E12" i="3"/>
  <c r="D12" i="3"/>
  <c r="C12" i="3"/>
  <c r="L11" i="3"/>
  <c r="J11" i="3"/>
  <c r="G11" i="3"/>
  <c r="F11" i="3"/>
  <c r="E11" i="3"/>
  <c r="D11" i="3"/>
  <c r="C11" i="3"/>
  <c r="L72" i="2"/>
  <c r="G72" i="2"/>
  <c r="F72" i="2"/>
  <c r="E72" i="2"/>
  <c r="D72" i="2"/>
  <c r="C72" i="2"/>
  <c r="L71" i="2"/>
  <c r="G71" i="2"/>
  <c r="F71" i="2"/>
  <c r="E71" i="2"/>
  <c r="D71" i="2"/>
  <c r="C71" i="2"/>
  <c r="L70" i="2"/>
  <c r="G70" i="2"/>
  <c r="F70" i="2"/>
  <c r="E70" i="2"/>
  <c r="D70" i="2"/>
  <c r="C70" i="2"/>
  <c r="L69" i="2"/>
  <c r="G69" i="2"/>
  <c r="F69" i="2"/>
  <c r="E69" i="2"/>
  <c r="D69" i="2"/>
  <c r="C69" i="2"/>
  <c r="L68" i="2"/>
  <c r="G68" i="2"/>
  <c r="F68" i="2"/>
  <c r="E68" i="2"/>
  <c r="D68" i="2"/>
  <c r="C68" i="2"/>
  <c r="L67" i="2"/>
  <c r="G67" i="2"/>
  <c r="F67" i="2"/>
  <c r="E67" i="2"/>
  <c r="D67" i="2"/>
  <c r="C67" i="2"/>
  <c r="L66" i="2"/>
  <c r="G66" i="2"/>
  <c r="F66" i="2"/>
  <c r="E66" i="2"/>
  <c r="D66" i="2"/>
  <c r="C66" i="2"/>
  <c r="L65" i="2"/>
  <c r="G65" i="2"/>
  <c r="F65" i="2"/>
  <c r="E65" i="2"/>
  <c r="D65" i="2"/>
  <c r="C65" i="2"/>
  <c r="L64" i="2"/>
  <c r="G64" i="2"/>
  <c r="F64" i="2"/>
  <c r="E64" i="2"/>
  <c r="D64" i="2"/>
  <c r="C64" i="2"/>
  <c r="L63" i="2"/>
  <c r="G63" i="2"/>
  <c r="F63" i="2"/>
  <c r="E63" i="2"/>
  <c r="D63" i="2"/>
  <c r="C63" i="2"/>
  <c r="L62" i="2"/>
  <c r="J62" i="2"/>
  <c r="G62" i="2"/>
  <c r="F62" i="2"/>
  <c r="E62" i="2"/>
  <c r="D62" i="2"/>
  <c r="C62" i="2"/>
  <c r="L61" i="2"/>
  <c r="J61" i="2"/>
  <c r="G61" i="2"/>
  <c r="F61" i="2"/>
  <c r="E61" i="2"/>
  <c r="D61" i="2"/>
  <c r="C61" i="2"/>
  <c r="L60" i="2"/>
  <c r="J60" i="2"/>
  <c r="G60" i="2"/>
  <c r="F60" i="2"/>
  <c r="E60" i="2"/>
  <c r="D60" i="2"/>
  <c r="C60" i="2"/>
  <c r="L59" i="2"/>
  <c r="J59" i="2"/>
  <c r="G59" i="2"/>
  <c r="F59" i="2"/>
  <c r="E59" i="2"/>
  <c r="D59" i="2"/>
  <c r="C59" i="2"/>
  <c r="L58" i="2"/>
  <c r="J58" i="2"/>
  <c r="G58" i="2"/>
  <c r="F58" i="2"/>
  <c r="E58" i="2"/>
  <c r="D58" i="2"/>
  <c r="C58" i="2"/>
  <c r="L57" i="2"/>
  <c r="J57" i="2"/>
  <c r="G57" i="2"/>
  <c r="F57" i="2"/>
  <c r="E57" i="2"/>
  <c r="D57" i="2"/>
  <c r="C57" i="2"/>
  <c r="L56" i="2"/>
  <c r="J56" i="2"/>
  <c r="G56" i="2"/>
  <c r="F56" i="2"/>
  <c r="E56" i="2"/>
  <c r="D56" i="2"/>
  <c r="C56" i="2"/>
  <c r="L55" i="2"/>
  <c r="J55" i="2"/>
  <c r="G55" i="2"/>
  <c r="F55" i="2"/>
  <c r="E55" i="2"/>
  <c r="D55" i="2"/>
  <c r="C55" i="2"/>
  <c r="L54" i="2"/>
  <c r="J54" i="2"/>
  <c r="G54" i="2"/>
  <c r="F54" i="2"/>
  <c r="E54" i="2"/>
  <c r="D54" i="2"/>
  <c r="C54" i="2"/>
  <c r="L53" i="2"/>
  <c r="J53" i="2"/>
  <c r="G53" i="2"/>
  <c r="F53" i="2"/>
  <c r="E53" i="2"/>
  <c r="D53" i="2"/>
  <c r="C53" i="2"/>
  <c r="L52" i="2"/>
  <c r="J52" i="2"/>
  <c r="G52" i="2"/>
  <c r="F52" i="2"/>
  <c r="E52" i="2"/>
  <c r="D52" i="2"/>
  <c r="C52" i="2"/>
  <c r="L51" i="2"/>
  <c r="J51" i="2"/>
  <c r="G51" i="2"/>
  <c r="F51" i="2"/>
  <c r="E51" i="2"/>
  <c r="D51" i="2"/>
  <c r="C51" i="2"/>
  <c r="L50" i="2"/>
  <c r="J50" i="2"/>
  <c r="G50" i="2"/>
  <c r="F50" i="2"/>
  <c r="E50" i="2"/>
  <c r="D50" i="2"/>
  <c r="C50" i="2"/>
  <c r="L49" i="2"/>
  <c r="J49" i="2"/>
  <c r="G49" i="2"/>
  <c r="F49" i="2"/>
  <c r="E49" i="2"/>
  <c r="D49" i="2"/>
  <c r="C49" i="2"/>
  <c r="L48" i="2"/>
  <c r="J48" i="2"/>
  <c r="G48" i="2"/>
  <c r="F48" i="2"/>
  <c r="E48" i="2"/>
  <c r="D48" i="2"/>
  <c r="C48" i="2"/>
  <c r="L47" i="2"/>
  <c r="J47" i="2"/>
  <c r="G47" i="2"/>
  <c r="F47" i="2"/>
  <c r="E47" i="2"/>
  <c r="D47" i="2"/>
  <c r="C47" i="2"/>
  <c r="L46" i="2"/>
  <c r="J46" i="2"/>
  <c r="G46" i="2"/>
  <c r="F46" i="2"/>
  <c r="E46" i="2"/>
  <c r="D46" i="2"/>
  <c r="C46" i="2"/>
  <c r="L45" i="2"/>
  <c r="J45" i="2"/>
  <c r="G45" i="2"/>
  <c r="F45" i="2"/>
  <c r="E45" i="2"/>
  <c r="D45" i="2"/>
  <c r="C45" i="2"/>
  <c r="L44" i="2"/>
  <c r="J44" i="2"/>
  <c r="G44" i="2"/>
  <c r="F44" i="2"/>
  <c r="E44" i="2"/>
  <c r="D44" i="2"/>
  <c r="C44" i="2"/>
  <c r="L43" i="2"/>
  <c r="J43" i="2"/>
  <c r="G43" i="2"/>
  <c r="F43" i="2"/>
  <c r="E43" i="2"/>
  <c r="D43" i="2"/>
  <c r="C43" i="2"/>
  <c r="L42" i="2"/>
  <c r="J42" i="2"/>
  <c r="G42" i="2"/>
  <c r="F42" i="2"/>
  <c r="E42" i="2"/>
  <c r="D42" i="2"/>
  <c r="C42" i="2"/>
  <c r="L41" i="2"/>
  <c r="J41" i="2"/>
  <c r="G41" i="2"/>
  <c r="F41" i="2"/>
  <c r="E41" i="2"/>
  <c r="D41" i="2"/>
  <c r="C41" i="2"/>
  <c r="L40" i="2"/>
  <c r="J40" i="2"/>
  <c r="G40" i="2"/>
  <c r="F40" i="2"/>
  <c r="E40" i="2"/>
  <c r="D40" i="2"/>
  <c r="C40" i="2"/>
  <c r="L39" i="2"/>
  <c r="J39" i="2"/>
  <c r="G39" i="2"/>
  <c r="F39" i="2"/>
  <c r="E39" i="2"/>
  <c r="D39" i="2"/>
  <c r="C39" i="2"/>
  <c r="L38" i="2"/>
  <c r="J38" i="2"/>
  <c r="G38" i="2"/>
  <c r="F38" i="2"/>
  <c r="E38" i="2"/>
  <c r="D38" i="2"/>
  <c r="C38" i="2"/>
  <c r="L37" i="2"/>
  <c r="J37" i="2"/>
  <c r="G37" i="2"/>
  <c r="F37" i="2"/>
  <c r="E37" i="2"/>
  <c r="D37" i="2"/>
  <c r="C37" i="2"/>
  <c r="L36" i="2"/>
  <c r="J36" i="2"/>
  <c r="G36" i="2"/>
  <c r="F36" i="2"/>
  <c r="E36" i="2"/>
  <c r="D36" i="2"/>
  <c r="C36" i="2"/>
  <c r="L35" i="2"/>
  <c r="J35" i="2"/>
  <c r="G35" i="2"/>
  <c r="F35" i="2"/>
  <c r="E35" i="2"/>
  <c r="D35" i="2"/>
  <c r="C35" i="2"/>
  <c r="L34" i="2"/>
  <c r="J34" i="2"/>
  <c r="G34" i="2"/>
  <c r="F34" i="2"/>
  <c r="E34" i="2"/>
  <c r="D34" i="2"/>
  <c r="C34" i="2"/>
  <c r="L33" i="2"/>
  <c r="J33" i="2"/>
  <c r="G33" i="2"/>
  <c r="F33" i="2"/>
  <c r="E33" i="2"/>
  <c r="D33" i="2"/>
  <c r="C33" i="2"/>
  <c r="L32" i="2"/>
  <c r="J32" i="2"/>
  <c r="G32" i="2"/>
  <c r="F32" i="2"/>
  <c r="E32" i="2"/>
  <c r="D32" i="2"/>
  <c r="C32" i="2"/>
  <c r="L31" i="2"/>
  <c r="J31" i="2"/>
  <c r="G31" i="2"/>
  <c r="F31" i="2"/>
  <c r="E31" i="2"/>
  <c r="D31" i="2"/>
  <c r="C31" i="2"/>
  <c r="L30" i="2"/>
  <c r="J30" i="2"/>
  <c r="G30" i="2"/>
  <c r="F30" i="2"/>
  <c r="E30" i="2"/>
  <c r="D30" i="2"/>
  <c r="C30" i="2"/>
  <c r="L29" i="2"/>
  <c r="J29" i="2"/>
  <c r="G29" i="2"/>
  <c r="F29" i="2"/>
  <c r="E29" i="2"/>
  <c r="D29" i="2"/>
  <c r="C29" i="2"/>
  <c r="L28" i="2"/>
  <c r="J28" i="2"/>
  <c r="G28" i="2"/>
  <c r="F28" i="2"/>
  <c r="E28" i="2"/>
  <c r="D28" i="2"/>
  <c r="C28" i="2"/>
  <c r="L27" i="2"/>
  <c r="J27" i="2"/>
  <c r="G27" i="2"/>
  <c r="F27" i="2"/>
  <c r="E27" i="2"/>
  <c r="D27" i="2"/>
  <c r="C27" i="2"/>
  <c r="L26" i="2"/>
  <c r="J26" i="2"/>
  <c r="G26" i="2"/>
  <c r="F26" i="2"/>
  <c r="E26" i="2"/>
  <c r="D26" i="2"/>
  <c r="C26" i="2"/>
  <c r="L25" i="2"/>
  <c r="J25" i="2"/>
  <c r="G25" i="2"/>
  <c r="F25" i="2"/>
  <c r="E25" i="2"/>
  <c r="D25" i="2"/>
  <c r="C25" i="2"/>
  <c r="L24" i="2"/>
  <c r="J24" i="2"/>
  <c r="G24" i="2"/>
  <c r="F24" i="2"/>
  <c r="E24" i="2"/>
  <c r="D24" i="2"/>
  <c r="C24" i="2"/>
  <c r="L23" i="2"/>
  <c r="J23" i="2"/>
  <c r="G23" i="2"/>
  <c r="F23" i="2"/>
  <c r="E23" i="2"/>
  <c r="D23" i="2"/>
  <c r="C23" i="2"/>
  <c r="L22" i="2"/>
  <c r="J22" i="2"/>
  <c r="G22" i="2"/>
  <c r="F22" i="2"/>
  <c r="E22" i="2"/>
  <c r="D22" i="2"/>
  <c r="C22" i="2"/>
  <c r="L21" i="2"/>
  <c r="J21" i="2"/>
  <c r="G21" i="2"/>
  <c r="F21" i="2"/>
  <c r="E21" i="2"/>
  <c r="D21" i="2"/>
  <c r="C21" i="2"/>
  <c r="L20" i="2"/>
  <c r="J20" i="2"/>
  <c r="G20" i="2"/>
  <c r="F20" i="2"/>
  <c r="E20" i="2"/>
  <c r="D20" i="2"/>
  <c r="C20" i="2"/>
  <c r="L19" i="2"/>
  <c r="J19" i="2"/>
  <c r="G19" i="2"/>
  <c r="F19" i="2"/>
  <c r="E19" i="2"/>
  <c r="D19" i="2"/>
  <c r="C19" i="2"/>
  <c r="L18" i="2"/>
  <c r="J18" i="2"/>
  <c r="G18" i="2"/>
  <c r="F18" i="2"/>
  <c r="E18" i="2"/>
  <c r="D18" i="2"/>
  <c r="C18" i="2"/>
  <c r="L17" i="2"/>
  <c r="J17" i="2"/>
  <c r="G17" i="2"/>
  <c r="F17" i="2"/>
  <c r="E17" i="2"/>
  <c r="D17" i="2"/>
  <c r="C17" i="2"/>
  <c r="L16" i="2"/>
  <c r="J16" i="2"/>
  <c r="G16" i="2"/>
  <c r="F16" i="2"/>
  <c r="E16" i="2"/>
  <c r="D16" i="2"/>
  <c r="C16" i="2"/>
  <c r="L15" i="2"/>
  <c r="J15" i="2"/>
  <c r="G15" i="2"/>
  <c r="F15" i="2"/>
  <c r="E15" i="2"/>
  <c r="D15" i="2"/>
  <c r="C15" i="2"/>
  <c r="L14" i="2"/>
  <c r="J14" i="2"/>
  <c r="G14" i="2"/>
  <c r="F14" i="2"/>
  <c r="E14" i="2"/>
  <c r="D14" i="2"/>
  <c r="C14" i="2"/>
  <c r="L13" i="2"/>
  <c r="J13" i="2"/>
  <c r="G13" i="2"/>
  <c r="F13" i="2"/>
  <c r="E13" i="2"/>
  <c r="D13" i="2"/>
  <c r="C13" i="2"/>
  <c r="L12" i="2"/>
  <c r="J12" i="2"/>
  <c r="G12" i="2"/>
  <c r="F12" i="2"/>
  <c r="E12" i="2"/>
  <c r="D12" i="2"/>
  <c r="C12" i="2"/>
  <c r="L11" i="2"/>
  <c r="G11" i="2"/>
  <c r="F11" i="2"/>
  <c r="E11" i="2"/>
  <c r="D11" i="2"/>
  <c r="C11" i="2"/>
  <c r="M60" i="1"/>
  <c r="G60" i="1"/>
  <c r="F60" i="1"/>
  <c r="E60" i="1"/>
  <c r="D60" i="1"/>
  <c r="C60" i="1"/>
  <c r="M59" i="1"/>
  <c r="K59" i="1"/>
  <c r="G59" i="1"/>
  <c r="F59" i="1"/>
  <c r="E59" i="1"/>
  <c r="D59" i="1"/>
  <c r="C59" i="1"/>
  <c r="M58" i="1"/>
  <c r="K58" i="1"/>
  <c r="G58" i="1"/>
  <c r="F58" i="1"/>
  <c r="E58" i="1"/>
  <c r="D58" i="1"/>
  <c r="C58" i="1"/>
  <c r="M57" i="1"/>
  <c r="K57" i="1"/>
  <c r="G57" i="1"/>
  <c r="F57" i="1"/>
  <c r="E57" i="1"/>
  <c r="D57" i="1"/>
  <c r="C57" i="1"/>
  <c r="M56" i="1"/>
  <c r="K56" i="1"/>
  <c r="G56" i="1"/>
  <c r="F56" i="1"/>
  <c r="E56" i="1"/>
  <c r="D56" i="1"/>
  <c r="C56" i="1"/>
  <c r="M55" i="1"/>
  <c r="K55" i="1"/>
  <c r="G55" i="1"/>
  <c r="F55" i="1"/>
  <c r="E55" i="1"/>
  <c r="D55" i="1"/>
  <c r="C55" i="1"/>
  <c r="M54" i="1"/>
  <c r="K54" i="1"/>
  <c r="G54" i="1"/>
  <c r="F54" i="1"/>
  <c r="E54" i="1"/>
  <c r="D54" i="1"/>
  <c r="C54" i="1"/>
  <c r="M53" i="1"/>
  <c r="K53" i="1"/>
  <c r="G53" i="1"/>
  <c r="F53" i="1"/>
  <c r="E53" i="1"/>
  <c r="D53" i="1"/>
  <c r="C53" i="1"/>
  <c r="M52" i="1"/>
  <c r="K52" i="1"/>
  <c r="G52" i="1"/>
  <c r="F52" i="1"/>
  <c r="E52" i="1"/>
  <c r="D52" i="1"/>
  <c r="C52" i="1"/>
  <c r="M51" i="1"/>
  <c r="K51" i="1"/>
  <c r="G51" i="1"/>
  <c r="F51" i="1"/>
  <c r="E51" i="1"/>
  <c r="D51" i="1"/>
  <c r="C51" i="1"/>
  <c r="M50" i="1"/>
  <c r="K50" i="1"/>
  <c r="G50" i="1"/>
  <c r="F50" i="1"/>
  <c r="E50" i="1"/>
  <c r="D50" i="1"/>
  <c r="C50" i="1"/>
  <c r="M49" i="1"/>
  <c r="K49" i="1"/>
  <c r="G49" i="1"/>
  <c r="F49" i="1"/>
  <c r="E49" i="1"/>
  <c r="D49" i="1"/>
  <c r="C49" i="1"/>
  <c r="M48" i="1"/>
  <c r="K48" i="1"/>
  <c r="G48" i="1"/>
  <c r="F48" i="1"/>
  <c r="E48" i="1"/>
  <c r="D48" i="1"/>
  <c r="C48" i="1"/>
  <c r="M47" i="1"/>
  <c r="K47" i="1"/>
  <c r="G47" i="1"/>
  <c r="F47" i="1"/>
  <c r="E47" i="1"/>
  <c r="D47" i="1"/>
  <c r="C47" i="1"/>
  <c r="M46" i="1"/>
  <c r="K46" i="1"/>
  <c r="G46" i="1"/>
  <c r="F46" i="1"/>
  <c r="E46" i="1"/>
  <c r="D46" i="1"/>
  <c r="C46" i="1"/>
  <c r="M45" i="1"/>
  <c r="K45" i="1"/>
  <c r="G45" i="1"/>
  <c r="F45" i="1"/>
  <c r="E45" i="1"/>
  <c r="D45" i="1"/>
  <c r="C45" i="1"/>
  <c r="M44" i="1"/>
  <c r="K44" i="1"/>
  <c r="G44" i="1"/>
  <c r="F44" i="1"/>
  <c r="E44" i="1"/>
  <c r="D44" i="1"/>
  <c r="C44" i="1"/>
  <c r="M43" i="1"/>
  <c r="K43" i="1"/>
  <c r="G43" i="1"/>
  <c r="F43" i="1"/>
  <c r="E43" i="1"/>
  <c r="D43" i="1"/>
  <c r="C43" i="1"/>
  <c r="M42" i="1"/>
  <c r="K42" i="1"/>
  <c r="G42" i="1"/>
  <c r="F42" i="1"/>
  <c r="E42" i="1"/>
  <c r="D42" i="1"/>
  <c r="C42" i="1"/>
  <c r="M41" i="1"/>
  <c r="K41" i="1"/>
  <c r="G41" i="1"/>
  <c r="F41" i="1"/>
  <c r="E41" i="1"/>
  <c r="D41" i="1"/>
  <c r="C41" i="1"/>
  <c r="M40" i="1"/>
  <c r="K40" i="1"/>
  <c r="G40" i="1"/>
  <c r="F40" i="1"/>
  <c r="E40" i="1"/>
  <c r="D40" i="1"/>
  <c r="C40" i="1"/>
  <c r="M39" i="1"/>
  <c r="K39" i="1"/>
  <c r="G39" i="1"/>
  <c r="F39" i="1"/>
  <c r="E39" i="1"/>
  <c r="D39" i="1"/>
  <c r="C39" i="1"/>
  <c r="M38" i="1"/>
  <c r="K38" i="1"/>
  <c r="G38" i="1"/>
  <c r="F38" i="1"/>
  <c r="E38" i="1"/>
  <c r="D38" i="1"/>
  <c r="C38" i="1"/>
  <c r="M37" i="1"/>
  <c r="K37" i="1"/>
  <c r="G37" i="1"/>
  <c r="F37" i="1"/>
  <c r="E37" i="1"/>
  <c r="D37" i="1"/>
  <c r="C37" i="1"/>
  <c r="M36" i="1"/>
  <c r="K36" i="1"/>
  <c r="G36" i="1"/>
  <c r="F36" i="1"/>
  <c r="E36" i="1"/>
  <c r="D36" i="1"/>
  <c r="C36" i="1"/>
  <c r="M35" i="1"/>
  <c r="K35" i="1"/>
  <c r="G35" i="1"/>
  <c r="F35" i="1"/>
  <c r="E35" i="1"/>
  <c r="D35" i="1"/>
  <c r="C35" i="1"/>
  <c r="M34" i="1"/>
  <c r="K34" i="1"/>
  <c r="G34" i="1"/>
  <c r="F34" i="1"/>
  <c r="E34" i="1"/>
  <c r="D34" i="1"/>
  <c r="C34" i="1"/>
  <c r="M33" i="1"/>
  <c r="K33" i="1"/>
  <c r="G33" i="1"/>
  <c r="F33" i="1"/>
  <c r="E33" i="1"/>
  <c r="D33" i="1"/>
  <c r="C33" i="1"/>
  <c r="M32" i="1"/>
  <c r="K32" i="1"/>
  <c r="G32" i="1"/>
  <c r="F32" i="1"/>
  <c r="E32" i="1"/>
  <c r="D32" i="1"/>
  <c r="C32" i="1"/>
  <c r="M31" i="1"/>
  <c r="K31" i="1"/>
  <c r="G31" i="1"/>
  <c r="F31" i="1"/>
  <c r="E31" i="1"/>
  <c r="D31" i="1"/>
  <c r="C31" i="1"/>
  <c r="M30" i="1"/>
  <c r="K30" i="1"/>
  <c r="G30" i="1"/>
  <c r="F30" i="1"/>
  <c r="E30" i="1"/>
  <c r="D30" i="1"/>
  <c r="C30" i="1"/>
  <c r="M29" i="1"/>
  <c r="K29" i="1"/>
  <c r="G29" i="1"/>
  <c r="F29" i="1"/>
  <c r="E29" i="1"/>
  <c r="D29" i="1"/>
  <c r="C29" i="1"/>
  <c r="M28" i="1"/>
  <c r="K28" i="1"/>
  <c r="G28" i="1"/>
  <c r="F28" i="1"/>
  <c r="E28" i="1"/>
  <c r="D28" i="1"/>
  <c r="C28" i="1"/>
  <c r="M27" i="1"/>
  <c r="K27" i="1"/>
  <c r="G27" i="1"/>
  <c r="F27" i="1"/>
  <c r="E27" i="1"/>
  <c r="D27" i="1"/>
  <c r="C27" i="1"/>
  <c r="M26" i="1"/>
  <c r="K26" i="1"/>
  <c r="G26" i="1"/>
  <c r="F26" i="1"/>
  <c r="E26" i="1"/>
  <c r="D26" i="1"/>
  <c r="C26" i="1"/>
  <c r="M25" i="1"/>
  <c r="K25" i="1"/>
  <c r="G25" i="1"/>
  <c r="F25" i="1"/>
  <c r="E25" i="1"/>
  <c r="D25" i="1"/>
  <c r="C25" i="1"/>
  <c r="M24" i="1"/>
  <c r="K24" i="1"/>
  <c r="G24" i="1"/>
  <c r="F24" i="1"/>
  <c r="E24" i="1"/>
  <c r="D24" i="1"/>
  <c r="C24" i="1"/>
  <c r="M23" i="1"/>
  <c r="G23" i="1"/>
  <c r="F23" i="1"/>
  <c r="E23" i="1"/>
  <c r="D23" i="1"/>
  <c r="C23" i="1"/>
  <c r="M22" i="1"/>
  <c r="K22" i="1"/>
  <c r="G22" i="1"/>
  <c r="F22" i="1"/>
  <c r="E22" i="1"/>
  <c r="D22" i="1"/>
  <c r="C22" i="1"/>
  <c r="M21" i="1"/>
  <c r="G21" i="1"/>
  <c r="F21" i="1"/>
  <c r="E21" i="1"/>
  <c r="D21" i="1"/>
  <c r="C21" i="1"/>
  <c r="M20" i="1"/>
  <c r="G20" i="1"/>
  <c r="F20" i="1"/>
  <c r="E20" i="1"/>
  <c r="D20" i="1"/>
  <c r="C20" i="1"/>
  <c r="M19" i="1"/>
  <c r="K19" i="1"/>
  <c r="G19" i="1"/>
  <c r="F19" i="1"/>
  <c r="E19" i="1"/>
  <c r="D19" i="1"/>
  <c r="C19" i="1"/>
  <c r="M18" i="1"/>
  <c r="K18" i="1"/>
  <c r="G18" i="1"/>
  <c r="F18" i="1"/>
  <c r="E18" i="1"/>
  <c r="D18" i="1"/>
  <c r="C18" i="1"/>
  <c r="M17" i="1"/>
  <c r="K17" i="1"/>
  <c r="G17" i="1"/>
  <c r="F17" i="1"/>
  <c r="E17" i="1"/>
  <c r="D17" i="1"/>
  <c r="C17" i="1"/>
  <c r="M16" i="1"/>
  <c r="K16" i="1"/>
  <c r="G16" i="1"/>
  <c r="F16" i="1"/>
  <c r="E16" i="1"/>
  <c r="D16" i="1"/>
  <c r="C16" i="1"/>
  <c r="M15" i="1"/>
  <c r="K15" i="1"/>
  <c r="G15" i="1"/>
  <c r="F15" i="1"/>
  <c r="E15" i="1"/>
  <c r="D15" i="1"/>
  <c r="C15" i="1"/>
  <c r="M14" i="1"/>
  <c r="G14" i="1"/>
  <c r="F14" i="1"/>
  <c r="E14" i="1"/>
  <c r="D14" i="1"/>
  <c r="C14" i="1"/>
  <c r="M13" i="1"/>
  <c r="G13" i="1"/>
  <c r="F13" i="1"/>
  <c r="E13" i="1"/>
  <c r="D13" i="1"/>
  <c r="C13" i="1"/>
  <c r="M12" i="1"/>
  <c r="G12" i="1"/>
  <c r="F12" i="1"/>
  <c r="E12" i="1"/>
  <c r="D12" i="1"/>
  <c r="C12" i="1"/>
</calcChain>
</file>

<file path=xl/sharedStrings.xml><?xml version="1.0" encoding="utf-8"?>
<sst xmlns="http://schemas.openxmlformats.org/spreadsheetml/2006/main" count="909" uniqueCount="145">
  <si>
    <t>Чемпионат Российского студенческого спортивного союза</t>
  </si>
  <si>
    <t>мужчины и женщины</t>
  </si>
  <si>
    <t>Забеги</t>
  </si>
  <si>
    <t>ПРОТОКОЛ СОРЕВНОВАНИЙ</t>
  </si>
  <si>
    <t>Финал</t>
  </si>
  <si>
    <t>Женщины</t>
  </si>
  <si>
    <t>Место</t>
  </si>
  <si>
    <t>Номер</t>
  </si>
  <si>
    <t xml:space="preserve">Фамилия, имя  </t>
  </si>
  <si>
    <t>Дата рожд.</t>
  </si>
  <si>
    <t>Квал.</t>
  </si>
  <si>
    <t>Команда</t>
  </si>
  <si>
    <t>ВУЗ</t>
  </si>
  <si>
    <t>Результат</t>
  </si>
  <si>
    <t>Вып.
разр.</t>
  </si>
  <si>
    <t>Очки</t>
  </si>
  <si>
    <t>Ф.И.О. тренера</t>
  </si>
  <si>
    <t>забеги</t>
  </si>
  <si>
    <t>финал</t>
  </si>
  <si>
    <t>кмс</t>
  </si>
  <si>
    <t>л</t>
  </si>
  <si>
    <t xml:space="preserve">Бег 200м </t>
  </si>
  <si>
    <t>Финальные забеги</t>
  </si>
  <si>
    <t xml:space="preserve">Бег 400 м  </t>
  </si>
  <si>
    <t xml:space="preserve">Бег 800 м  </t>
  </si>
  <si>
    <t xml:space="preserve">Бег 1500 м  </t>
  </si>
  <si>
    <t xml:space="preserve">Бег 3000 м  </t>
  </si>
  <si>
    <t>М</t>
  </si>
  <si>
    <t>Финальный заход</t>
  </si>
  <si>
    <t xml:space="preserve">С/ходьба 5000 м  </t>
  </si>
  <si>
    <t>фин. заход</t>
  </si>
  <si>
    <t>1р</t>
  </si>
  <si>
    <t>2р</t>
  </si>
  <si>
    <t>Прыжок в длину</t>
  </si>
  <si>
    <t>Фамилия, имя</t>
  </si>
  <si>
    <t>Квалиф.</t>
  </si>
  <si>
    <t>Вуз</t>
  </si>
  <si>
    <t>Результаты попыток</t>
  </si>
  <si>
    <t>х</t>
  </si>
  <si>
    <t>-</t>
  </si>
  <si>
    <t>Нач. выс.</t>
  </si>
  <si>
    <t>Высоты</t>
  </si>
  <si>
    <t>А</t>
  </si>
  <si>
    <t>Б</t>
  </si>
  <si>
    <t>Рез-т</t>
  </si>
  <si>
    <t>очки</t>
  </si>
  <si>
    <t>о</t>
  </si>
  <si>
    <t>хо</t>
  </si>
  <si>
    <t>ххх</t>
  </si>
  <si>
    <t>Вып.
разряд</t>
  </si>
  <si>
    <t>О</t>
  </si>
  <si>
    <t>Толкание ядра</t>
  </si>
  <si>
    <t>вес-4 кг</t>
  </si>
  <si>
    <t>женщины</t>
  </si>
  <si>
    <t>№ п/п</t>
  </si>
  <si>
    <t>прыжок в высоту</t>
  </si>
  <si>
    <t>приложение - технический протокол</t>
  </si>
  <si>
    <t>Финальные соревнования</t>
  </si>
  <si>
    <t>Нагр.
№</t>
  </si>
  <si>
    <t>Лучший рез-т</t>
  </si>
  <si>
    <t>ххо</t>
  </si>
  <si>
    <t>Тараканова Ю.Ф., г. Ярославль</t>
  </si>
  <si>
    <t>мс</t>
  </si>
  <si>
    <t>13+10</t>
  </si>
  <si>
    <t>Прыжок в высоту</t>
  </si>
  <si>
    <t xml:space="preserve">Прыжок тройной  </t>
  </si>
  <si>
    <t>прыжок с шестом</t>
  </si>
  <si>
    <t>Прыжок с шестом</t>
  </si>
  <si>
    <t>в/к</t>
  </si>
  <si>
    <t>Бег 100 м</t>
  </si>
  <si>
    <t>(_____________________________)</t>
  </si>
  <si>
    <t>Ф.И.О.</t>
  </si>
  <si>
    <t>Секретарь</t>
  </si>
  <si>
    <t>Ст. судья</t>
  </si>
  <si>
    <t>А - с какой попытки взята последня высота, Б - всего неудачных попыток</t>
  </si>
  <si>
    <t>11.07.2017г.</t>
  </si>
  <si>
    <t xml:space="preserve">Бег 400 м с/б  </t>
  </si>
  <si>
    <t>Бег 100 м с/б</t>
  </si>
  <si>
    <t>Эстафетный бег 4х100м</t>
  </si>
  <si>
    <t>27-28 июня 2019 г.</t>
  </si>
  <si>
    <t>стадион "Шинник"</t>
  </si>
  <si>
    <t>г. Ярославль</t>
  </si>
  <si>
    <t>27.06.2019г.</t>
  </si>
  <si>
    <t>п/финал</t>
  </si>
  <si>
    <t>18+10</t>
  </si>
  <si>
    <t>15+10</t>
  </si>
  <si>
    <t>12+5</t>
  </si>
  <si>
    <t>11+5</t>
  </si>
  <si>
    <t>10+5</t>
  </si>
  <si>
    <t>9+5</t>
  </si>
  <si>
    <t>8+5</t>
  </si>
  <si>
    <t>7+5</t>
  </si>
  <si>
    <t>6+5</t>
  </si>
  <si>
    <t>5+5</t>
  </si>
  <si>
    <t>4+5</t>
  </si>
  <si>
    <t>3+5</t>
  </si>
  <si>
    <t>r|med</t>
  </si>
  <si>
    <t>1+5</t>
  </si>
  <si>
    <t>Главный судья, спортивный судья ВК</t>
  </si>
  <si>
    <t>Хрущев Е.Н., г. Ярославль</t>
  </si>
  <si>
    <t>Главный секретарь, спортивный судья ВК</t>
  </si>
  <si>
    <t>Приход</t>
  </si>
  <si>
    <t>Показания секундометристов</t>
  </si>
  <si>
    <t>1 забег</t>
  </si>
  <si>
    <t>Рефери по бегу</t>
  </si>
  <si>
    <t>28.06.2019г.</t>
  </si>
  <si>
    <t>15+5</t>
  </si>
  <si>
    <t>13+5</t>
  </si>
  <si>
    <t>DQ п.п. 162.7</t>
  </si>
  <si>
    <r>
      <t xml:space="preserve">Начало в </t>
    </r>
    <r>
      <rPr>
        <b/>
        <i/>
        <u/>
        <sz val="16"/>
        <rFont val="Arial"/>
        <family val="2"/>
        <charset val="204"/>
      </rPr>
      <t>10:30</t>
    </r>
  </si>
  <si>
    <t>фин. забеги</t>
  </si>
  <si>
    <t>18+5</t>
  </si>
  <si>
    <t>DNF</t>
  </si>
  <si>
    <t>28.06.2019г.г.</t>
  </si>
  <si>
    <r>
      <t xml:space="preserve">Начало в </t>
    </r>
    <r>
      <rPr>
        <b/>
        <i/>
        <u/>
        <sz val="16"/>
        <rFont val="Arial"/>
        <family val="2"/>
        <charset val="204"/>
      </rPr>
      <t>10:00</t>
    </r>
  </si>
  <si>
    <t xml:space="preserve">28.06.2019г. </t>
  </si>
  <si>
    <t xml:space="preserve">  фин.забеги</t>
  </si>
  <si>
    <t xml:space="preserve">Бег на 3000 м с/п </t>
  </si>
  <si>
    <t>Бег на 3000 м с/п</t>
  </si>
  <si>
    <r>
      <t xml:space="preserve">Начало в </t>
    </r>
    <r>
      <rPr>
        <b/>
        <i/>
        <u/>
        <sz val="16"/>
        <rFont val="Arial"/>
        <family val="2"/>
        <charset val="204"/>
      </rPr>
      <t>17:10</t>
    </r>
  </si>
  <si>
    <t xml:space="preserve">С/Х  5000 м </t>
  </si>
  <si>
    <t>1 заход</t>
  </si>
  <si>
    <t>мужчины</t>
  </si>
  <si>
    <t>28.06.2019 г.</t>
  </si>
  <si>
    <t>27.06.2019 г.</t>
  </si>
  <si>
    <t>5-6</t>
  </si>
  <si>
    <t>28 июня 2019 г.</t>
  </si>
  <si>
    <t>10:30</t>
  </si>
  <si>
    <t xml:space="preserve">27.06.2019г. </t>
  </si>
  <si>
    <t>27 июня 2019 г.</t>
  </si>
  <si>
    <t>16:00</t>
  </si>
  <si>
    <t xml:space="preserve">хх </t>
  </si>
  <si>
    <t>36+5</t>
  </si>
  <si>
    <t>смешанная эстафета 4х400м</t>
  </si>
  <si>
    <t xml:space="preserve">28.06.2019 г. </t>
  </si>
  <si>
    <t>стадион "Сатурн"</t>
  </si>
  <si>
    <t>г. Рыбинск</t>
  </si>
  <si>
    <t xml:space="preserve">27.06.2019 г. </t>
  </si>
  <si>
    <t>Метание копья</t>
  </si>
  <si>
    <t>вес - 600 г</t>
  </si>
  <si>
    <t>3р</t>
  </si>
  <si>
    <t>Метание диска</t>
  </si>
  <si>
    <t>вес - 1 кг</t>
  </si>
  <si>
    <t>Метание молота</t>
  </si>
  <si>
    <t>вес - 4 кг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</si>
</sst>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ss.0"/>
    <numFmt numFmtId="165" formatCode="s.00;@"/>
    <numFmt numFmtId="166" formatCode="m:ss.00;@"/>
    <numFmt numFmtId="167" formatCode="s.000;@"/>
    <numFmt numFmtId="168" formatCode="dd/mm/yy;@"/>
    <numFmt numFmtId="169" formatCode="m:ss.00"/>
  </numFmts>
  <fonts count="28" x14ac:knownFonts="1">
    <font>
      <sz val="11"/>
      <color theme="1"/>
      <name val="Calibri"/>
      <family val="2"/>
      <charset val="204"/>
      <scheme val="minor"/>
    </font>
    <font>
      <b/>
      <u/>
      <sz val="16"/>
      <name val="Cambria"/>
      <family val="1"/>
      <charset val="204"/>
      <scheme val="major"/>
    </font>
    <font>
      <sz val="16"/>
      <name val="Cambria"/>
      <family val="1"/>
      <charset val="204"/>
      <scheme val="major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sz val="14"/>
      <name val="Cambria"/>
      <family val="1"/>
      <charset val="204"/>
      <scheme val="major"/>
    </font>
    <font>
      <b/>
      <sz val="12"/>
      <name val="Arial Cyr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i/>
      <sz val="14"/>
      <name val="Arial"/>
      <family val="2"/>
      <charset val="204"/>
    </font>
    <font>
      <b/>
      <i/>
      <sz val="10"/>
      <name val="Arial"/>
      <family val="2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i/>
      <sz val="12"/>
      <name val="Arial"/>
      <family val="2"/>
      <charset val="204"/>
    </font>
    <font>
      <sz val="12"/>
      <name val="Arial"/>
      <family val="2"/>
      <charset val="204"/>
    </font>
    <font>
      <u/>
      <sz val="12"/>
      <name val="Arial"/>
      <family val="2"/>
      <charset val="204"/>
    </font>
    <font>
      <sz val="7"/>
      <name val="Arial"/>
      <family val="2"/>
      <charset val="204"/>
    </font>
    <font>
      <sz val="11"/>
      <name val="Arial"/>
      <family val="2"/>
      <charset val="204"/>
    </font>
    <font>
      <sz val="14"/>
      <name val="Arial"/>
      <family val="2"/>
      <charset val="204"/>
    </font>
    <font>
      <sz val="10"/>
      <color theme="1"/>
      <name val="Arial"/>
      <family val="2"/>
      <charset val="204"/>
    </font>
    <font>
      <sz val="6"/>
      <name val="Arial"/>
      <family val="2"/>
      <charset val="204"/>
    </font>
    <font>
      <b/>
      <sz val="16"/>
      <name val="Arial"/>
      <family val="2"/>
      <charset val="204"/>
    </font>
    <font>
      <sz val="9"/>
      <name val="Arial"/>
      <family val="2"/>
      <charset val="204"/>
    </font>
    <font>
      <sz val="5"/>
      <name val="Arial"/>
      <family val="2"/>
      <charset val="204"/>
    </font>
    <font>
      <b/>
      <i/>
      <u/>
      <sz val="16"/>
      <name val="Arial"/>
      <family val="2"/>
      <charset val="204"/>
    </font>
    <font>
      <b/>
      <i/>
      <sz val="10"/>
      <color rgb="FFFF0000"/>
      <name val="Arial"/>
      <family val="2"/>
      <charset val="204"/>
    </font>
    <font>
      <i/>
      <sz val="16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97">
    <xf numFmtId="0" fontId="0" fillId="0" borderId="0" xfId="0"/>
    <xf numFmtId="14" fontId="3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horizontal="right"/>
    </xf>
    <xf numFmtId="14" fontId="8" fillId="0" borderId="0" xfId="0" applyNumberFormat="1" applyFont="1" applyAlignment="1">
      <alignment vertical="center"/>
    </xf>
    <xf numFmtId="20" fontId="3" fillId="0" borderId="0" xfId="0" applyNumberFormat="1" applyFont="1" applyAlignment="1">
      <alignment horizontal="center" wrapText="1"/>
    </xf>
    <xf numFmtId="0" fontId="8" fillId="0" borderId="0" xfId="0" applyFont="1" applyAlignment="1">
      <alignment wrapText="1"/>
    </xf>
    <xf numFmtId="164" fontId="0" fillId="0" borderId="0" xfId="0" applyNumberFormat="1"/>
    <xf numFmtId="0" fontId="8" fillId="0" borderId="1" xfId="0" applyFont="1" applyBorder="1" applyAlignment="1">
      <alignment wrapText="1"/>
    </xf>
    <xf numFmtId="0" fontId="8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49" fontId="8" fillId="0" borderId="7" xfId="0" applyNumberFormat="1" applyFont="1" applyBorder="1" applyAlignment="1">
      <alignment horizontal="center" vertical="center"/>
    </xf>
    <xf numFmtId="165" fontId="0" fillId="0" borderId="7" xfId="0" applyNumberFormat="1" applyBorder="1" applyAlignment="1">
      <alignment horizontal="center" vertical="center"/>
    </xf>
    <xf numFmtId="165" fontId="4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2" fillId="0" borderId="7" xfId="0" applyFont="1" applyBorder="1" applyAlignment="1">
      <alignment vertical="center" wrapText="1"/>
    </xf>
    <xf numFmtId="0" fontId="0" fillId="0" borderId="8" xfId="0" applyBorder="1" applyAlignment="1">
      <alignment horizontal="center" vertical="center"/>
    </xf>
    <xf numFmtId="0" fontId="8" fillId="0" borderId="7" xfId="0" applyFont="1" applyBorder="1"/>
    <xf numFmtId="49" fontId="8" fillId="0" borderId="7" xfId="0" applyNumberFormat="1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12" fillId="0" borderId="7" xfId="0" applyFont="1" applyBorder="1"/>
    <xf numFmtId="0" fontId="8" fillId="0" borderId="8" xfId="0" applyFont="1" applyBorder="1" applyAlignment="1">
      <alignment horizontal="center" vertical="center"/>
    </xf>
    <xf numFmtId="165" fontId="0" fillId="0" borderId="7" xfId="0" applyNumberFormat="1" applyBorder="1" applyAlignment="1">
      <alignment horizontal="center"/>
    </xf>
    <xf numFmtId="165" fontId="4" fillId="0" borderId="7" xfId="0" applyNumberFormat="1" applyFont="1" applyBorder="1" applyAlignment="1">
      <alignment horizontal="center"/>
    </xf>
    <xf numFmtId="0" fontId="8" fillId="0" borderId="7" xfId="0" applyFont="1" applyBorder="1" applyAlignment="1">
      <alignment vertical="center" wrapText="1"/>
    </xf>
    <xf numFmtId="165" fontId="8" fillId="0" borderId="7" xfId="0" applyNumberFormat="1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0" fillId="0" borderId="7" xfId="0" applyBorder="1" applyAlignment="1">
      <alignment horizontal="center"/>
    </xf>
    <xf numFmtId="165" fontId="8" fillId="0" borderId="7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9" xfId="0" applyFont="1" applyBorder="1"/>
    <xf numFmtId="0" fontId="8" fillId="0" borderId="9" xfId="0" applyFont="1" applyBorder="1" applyAlignment="1">
      <alignment horizontal="center"/>
    </xf>
    <xf numFmtId="165" fontId="12" fillId="0" borderId="9" xfId="0" applyNumberFormat="1" applyFont="1" applyBorder="1" applyAlignment="1">
      <alignment horizontal="center" vertical="center"/>
    </xf>
    <xf numFmtId="165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3" fillId="0" borderId="0" xfId="0" applyFont="1"/>
    <xf numFmtId="0" fontId="15" fillId="0" borderId="0" xfId="0" applyFont="1" applyBorder="1" applyAlignment="1">
      <alignment horizontal="center"/>
    </xf>
    <xf numFmtId="0" fontId="15" fillId="0" borderId="0" xfId="0" applyFont="1" applyBorder="1"/>
    <xf numFmtId="0" fontId="15" fillId="0" borderId="0" xfId="0" applyNumberFormat="1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left"/>
    </xf>
    <xf numFmtId="0" fontId="8" fillId="0" borderId="15" xfId="0" applyFont="1" applyBorder="1" applyAlignment="1">
      <alignment horizontal="center"/>
    </xf>
    <xf numFmtId="166" fontId="8" fillId="0" borderId="9" xfId="0" applyNumberFormat="1" applyFont="1" applyBorder="1" applyAlignment="1">
      <alignment horizontal="center"/>
    </xf>
    <xf numFmtId="49" fontId="8" fillId="0" borderId="9" xfId="0" applyNumberFormat="1" applyFont="1" applyBorder="1" applyAlignment="1">
      <alignment horizontal="center"/>
    </xf>
    <xf numFmtId="0" fontId="12" fillId="0" borderId="7" xfId="0" applyFont="1" applyBorder="1" applyAlignment="1">
      <alignment vertical="center"/>
    </xf>
    <xf numFmtId="0" fontId="17" fillId="0" borderId="7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20" fontId="3" fillId="0" borderId="0" xfId="0" applyNumberFormat="1" applyFont="1" applyAlignment="1">
      <alignment horizontal="center" vertical="center" wrapText="1"/>
    </xf>
    <xf numFmtId="166" fontId="0" fillId="0" borderId="7" xfId="0" applyNumberFormat="1" applyBorder="1" applyAlignment="1">
      <alignment horizontal="center"/>
    </xf>
    <xf numFmtId="166" fontId="0" fillId="0" borderId="7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3" fillId="0" borderId="9" xfId="0" applyFont="1" applyBorder="1"/>
    <xf numFmtId="0" fontId="8" fillId="0" borderId="0" xfId="0" applyFont="1" applyAlignment="1">
      <alignment vertical="center"/>
    </xf>
    <xf numFmtId="14" fontId="8" fillId="0" borderId="9" xfId="0" applyNumberFormat="1" applyFont="1" applyBorder="1" applyAlignment="1">
      <alignment horizontal="center"/>
    </xf>
    <xf numFmtId="165" fontId="0" fillId="0" borderId="9" xfId="0" applyNumberFormat="1" applyBorder="1" applyAlignment="1">
      <alignment horizontal="center"/>
    </xf>
    <xf numFmtId="166" fontId="0" fillId="0" borderId="9" xfId="0" applyNumberFormat="1" applyBorder="1" applyAlignment="1">
      <alignment horizontal="center"/>
    </xf>
    <xf numFmtId="0" fontId="12" fillId="0" borderId="0" xfId="0" applyFont="1" applyBorder="1" applyAlignment="1">
      <alignment horizontal="left"/>
    </xf>
    <xf numFmtId="166" fontId="8" fillId="0" borderId="7" xfId="0" applyNumberFormat="1" applyFont="1" applyBorder="1" applyAlignment="1">
      <alignment horizontal="center"/>
    </xf>
    <xf numFmtId="0" fontId="8" fillId="0" borderId="8" xfId="0" applyFont="1" applyBorder="1"/>
    <xf numFmtId="166" fontId="8" fillId="0" borderId="7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0" fillId="0" borderId="15" xfId="0" applyBorder="1"/>
    <xf numFmtId="165" fontId="4" fillId="0" borderId="9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14" fontId="8" fillId="0" borderId="0" xfId="0" applyNumberFormat="1" applyFont="1" applyAlignment="1">
      <alignment horizontal="center" vertical="center"/>
    </xf>
    <xf numFmtId="49" fontId="12" fillId="0" borderId="7" xfId="0" applyNumberFormat="1" applyFont="1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9" xfId="0" applyFont="1" applyBorder="1" applyAlignment="1">
      <alignment horizontal="left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14" xfId="0" applyNumberForma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9" xfId="0" applyFont="1" applyBorder="1" applyAlignment="1">
      <alignment horizontal="left"/>
    </xf>
    <xf numFmtId="0" fontId="15" fillId="0" borderId="9" xfId="0" applyFont="1" applyBorder="1" applyAlignment="1">
      <alignment horizontal="center"/>
    </xf>
    <xf numFmtId="2" fontId="8" fillId="0" borderId="21" xfId="0" applyNumberFormat="1" applyFont="1" applyBorder="1" applyAlignment="1">
      <alignment horizontal="center"/>
    </xf>
    <xf numFmtId="0" fontId="15" fillId="0" borderId="9" xfId="0" applyFont="1" applyBorder="1"/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/>
    </xf>
    <xf numFmtId="0" fontId="14" fillId="0" borderId="0" xfId="0" applyNumberFormat="1" applyFont="1" applyBorder="1" applyAlignment="1">
      <alignment horizontal="center"/>
    </xf>
    <xf numFmtId="0" fontId="0" fillId="2" borderId="2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2" fontId="4" fillId="0" borderId="13" xfId="0" applyNumberFormat="1" applyFont="1" applyBorder="1" applyAlignment="1">
      <alignment horizontal="center" vertical="center"/>
    </xf>
    <xf numFmtId="2" fontId="8" fillId="2" borderId="21" xfId="0" applyNumberFormat="1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8" fillId="2" borderId="14" xfId="0" applyFont="1" applyFill="1" applyBorder="1" applyAlignment="1">
      <alignment horizontal="center" vertical="center"/>
    </xf>
    <xf numFmtId="1" fontId="15" fillId="0" borderId="9" xfId="0" applyNumberFormat="1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1" fontId="15" fillId="0" borderId="0" xfId="0" applyNumberFormat="1" applyFont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0" fontId="12" fillId="0" borderId="8" xfId="0" applyFont="1" applyBorder="1"/>
    <xf numFmtId="0" fontId="12" fillId="0" borderId="9" xfId="0" applyFont="1" applyBorder="1"/>
    <xf numFmtId="0" fontId="20" fillId="0" borderId="15" xfId="0" applyFont="1" applyBorder="1" applyAlignment="1">
      <alignment horizontal="center"/>
    </xf>
    <xf numFmtId="0" fontId="0" fillId="4" borderId="2" xfId="0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8" fillId="0" borderId="0" xfId="0" applyFont="1"/>
    <xf numFmtId="0" fontId="8" fillId="4" borderId="2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165" fontId="12" fillId="0" borderId="7" xfId="0" applyNumberFormat="1" applyFont="1" applyBorder="1" applyAlignment="1">
      <alignment horizontal="center" vertical="center"/>
    </xf>
    <xf numFmtId="0" fontId="17" fillId="0" borderId="7" xfId="0" applyFont="1" applyBorder="1"/>
    <xf numFmtId="0" fontId="17" fillId="0" borderId="7" xfId="0" applyFont="1" applyBorder="1" applyAlignment="1">
      <alignment vertical="center"/>
    </xf>
    <xf numFmtId="0" fontId="21" fillId="0" borderId="7" xfId="0" applyFont="1" applyBorder="1" applyAlignment="1">
      <alignment vertical="center"/>
    </xf>
    <xf numFmtId="0" fontId="21" fillId="0" borderId="7" xfId="0" applyFont="1" applyBorder="1"/>
    <xf numFmtId="167" fontId="4" fillId="0" borderId="7" xfId="0" applyNumberFormat="1" applyFont="1" applyBorder="1" applyAlignment="1">
      <alignment horizontal="center" vertical="center"/>
    </xf>
    <xf numFmtId="165" fontId="17" fillId="0" borderId="7" xfId="0" applyNumberFormat="1" applyFont="1" applyBorder="1" applyAlignment="1">
      <alignment horizontal="center" vertical="center"/>
    </xf>
    <xf numFmtId="167" fontId="0" fillId="0" borderId="7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2" borderId="21" xfId="0" applyFont="1" applyFill="1" applyBorder="1" applyAlignment="1">
      <alignment horizontal="center"/>
    </xf>
    <xf numFmtId="0" fontId="1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2" fontId="4" fillId="0" borderId="8" xfId="0" applyNumberFormat="1" applyFont="1" applyBorder="1" applyAlignment="1">
      <alignment horizontal="center" vertical="center"/>
    </xf>
    <xf numFmtId="0" fontId="8" fillId="0" borderId="21" xfId="0" applyFont="1" applyBorder="1" applyAlignment="1">
      <alignment horizontal="left"/>
    </xf>
    <xf numFmtId="0" fontId="8" fillId="0" borderId="21" xfId="0" applyFont="1" applyBorder="1" applyAlignment="1">
      <alignment horizontal="center"/>
    </xf>
    <xf numFmtId="0" fontId="17" fillId="0" borderId="16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2" fontId="4" fillId="0" borderId="16" xfId="0" applyNumberFormat="1" applyFont="1" applyBorder="1" applyAlignment="1">
      <alignment horizontal="center" vertical="center"/>
    </xf>
    <xf numFmtId="167" fontId="0" fillId="0" borderId="7" xfId="0" applyNumberFormat="1" applyBorder="1" applyAlignment="1">
      <alignment horizontal="center"/>
    </xf>
    <xf numFmtId="0" fontId="21" fillId="0" borderId="8" xfId="0" applyFont="1" applyBorder="1"/>
    <xf numFmtId="0" fontId="17" fillId="0" borderId="9" xfId="0" applyFont="1" applyBorder="1"/>
    <xf numFmtId="0" fontId="6" fillId="0" borderId="0" xfId="0" applyFont="1" applyAlignment="1">
      <alignment horizontal="center" wrapText="1"/>
    </xf>
    <xf numFmtId="0" fontId="0" fillId="0" borderId="0" xfId="0" applyAlignment="1">
      <alignment horizontal="left"/>
    </xf>
    <xf numFmtId="0" fontId="0" fillId="0" borderId="15" xfId="0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23" fillId="0" borderId="7" xfId="0" applyFont="1" applyBorder="1" applyAlignment="1">
      <alignment vertical="center"/>
    </xf>
    <xf numFmtId="0" fontId="17" fillId="0" borderId="17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/>
    </xf>
    <xf numFmtId="0" fontId="8" fillId="0" borderId="16" xfId="0" applyFont="1" applyBorder="1"/>
    <xf numFmtId="0" fontId="21" fillId="0" borderId="9" xfId="0" applyFont="1" applyBorder="1"/>
    <xf numFmtId="0" fontId="2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2" fillId="0" borderId="0" xfId="0" applyFont="1"/>
    <xf numFmtId="14" fontId="4" fillId="0" borderId="0" xfId="0" applyNumberFormat="1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1" fillId="0" borderId="1" xfId="0" applyFont="1" applyBorder="1"/>
    <xf numFmtId="0" fontId="4" fillId="0" borderId="1" xfId="0" applyFont="1" applyBorder="1"/>
    <xf numFmtId="0" fontId="24" fillId="0" borderId="7" xfId="0" applyFont="1" applyBorder="1"/>
    <xf numFmtId="0" fontId="8" fillId="0" borderId="0" xfId="0" applyFont="1" applyAlignment="1">
      <alignment horizontal="center"/>
    </xf>
    <xf numFmtId="165" fontId="1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0" xfId="0" applyFont="1"/>
    <xf numFmtId="0" fontId="8" fillId="0" borderId="28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165" fontId="21" fillId="0" borderId="7" xfId="0" applyNumberFormat="1" applyFont="1" applyBorder="1" applyAlignment="1">
      <alignment horizontal="left" vertical="center"/>
    </xf>
    <xf numFmtId="165" fontId="17" fillId="0" borderId="7" xfId="0" applyNumberFormat="1" applyFont="1" applyBorder="1" applyAlignment="1">
      <alignment horizontal="left" vertical="center"/>
    </xf>
    <xf numFmtId="165" fontId="17" fillId="0" borderId="7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center"/>
    </xf>
    <xf numFmtId="166" fontId="8" fillId="0" borderId="0" xfId="0" applyNumberFormat="1" applyFont="1" applyAlignment="1">
      <alignment horizontal="center"/>
    </xf>
    <xf numFmtId="0" fontId="26" fillId="0" borderId="0" xfId="0" applyFont="1"/>
    <xf numFmtId="0" fontId="26" fillId="0" borderId="1" xfId="0" applyFont="1" applyBorder="1"/>
    <xf numFmtId="0" fontId="8" fillId="0" borderId="6" xfId="0" applyFont="1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23" fillId="0" borderId="7" xfId="0" applyFont="1" applyBorder="1"/>
    <xf numFmtId="165" fontId="8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17" fillId="0" borderId="7" xfId="0" applyNumberFormat="1" applyFont="1" applyBorder="1" applyAlignment="1">
      <alignment horizontal="center"/>
    </xf>
    <xf numFmtId="0" fontId="10" fillId="0" borderId="1" xfId="0" applyFont="1" applyBorder="1"/>
    <xf numFmtId="0" fontId="12" fillId="0" borderId="0" xfId="0" applyFont="1" applyAlignment="1">
      <alignment horizontal="left"/>
    </xf>
    <xf numFmtId="14" fontId="8" fillId="0" borderId="0" xfId="0" applyNumberFormat="1" applyFont="1" applyAlignment="1">
      <alignment horizontal="center"/>
    </xf>
    <xf numFmtId="0" fontId="15" fillId="0" borderId="0" xfId="0" applyFont="1" applyAlignment="1">
      <alignment horizontal="left"/>
    </xf>
    <xf numFmtId="0" fontId="27" fillId="0" borderId="0" xfId="0" applyFont="1"/>
    <xf numFmtId="0" fontId="8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8" fillId="0" borderId="15" xfId="0" applyFont="1" applyBorder="1"/>
    <xf numFmtId="49" fontId="8" fillId="0" borderId="15" xfId="0" applyNumberFormat="1" applyFont="1" applyBorder="1" applyAlignment="1">
      <alignment horizontal="center"/>
    </xf>
    <xf numFmtId="165" fontId="0" fillId="0" borderId="15" xfId="0" applyNumberFormat="1" applyBorder="1" applyAlignment="1">
      <alignment horizontal="center"/>
    </xf>
    <xf numFmtId="166" fontId="8" fillId="0" borderId="15" xfId="0" applyNumberFormat="1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7" fillId="0" borderId="0" xfId="0" applyFont="1" applyAlignment="1">
      <alignment horizontal="center"/>
    </xf>
    <xf numFmtId="0" fontId="8" fillId="4" borderId="14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1" fontId="15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1" fontId="14" fillId="0" borderId="0" xfId="0" applyNumberFormat="1" applyFont="1" applyAlignment="1">
      <alignment horizontal="center"/>
    </xf>
    <xf numFmtId="168" fontId="3" fillId="0" borderId="1" xfId="0" applyNumberFormat="1" applyFont="1" applyBorder="1"/>
    <xf numFmtId="49" fontId="4" fillId="0" borderId="1" xfId="0" applyNumberFormat="1" applyFont="1" applyBorder="1"/>
    <xf numFmtId="0" fontId="17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/>
    </xf>
    <xf numFmtId="49" fontId="8" fillId="0" borderId="8" xfId="0" applyNumberFormat="1" applyFont="1" applyBorder="1" applyAlignment="1">
      <alignment horizontal="center"/>
    </xf>
    <xf numFmtId="0" fontId="20" fillId="0" borderId="0" xfId="0" applyFont="1" applyAlignment="1">
      <alignment horizontal="center"/>
    </xf>
    <xf numFmtId="0" fontId="8" fillId="0" borderId="29" xfId="0" applyFont="1" applyBorder="1" applyAlignment="1">
      <alignment horizontal="center"/>
    </xf>
    <xf numFmtId="0" fontId="20" fillId="0" borderId="26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18" fillId="0" borderId="12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2" fillId="2" borderId="0" xfId="0" applyFont="1" applyFill="1" applyAlignment="1">
      <alignment horizontal="center"/>
    </xf>
    <xf numFmtId="0" fontId="14" fillId="0" borderId="0" xfId="0" applyFont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168" fontId="3" fillId="0" borderId="1" xfId="0" applyNumberFormat="1" applyFont="1" applyBorder="1" applyAlignment="1">
      <alignment horizontal="center"/>
    </xf>
    <xf numFmtId="164" fontId="19" fillId="0" borderId="12" xfId="0" applyNumberFormat="1" applyFont="1" applyBorder="1" applyAlignment="1">
      <alignment horizontal="center"/>
    </xf>
    <xf numFmtId="164" fontId="19" fillId="0" borderId="3" xfId="0" applyNumberFormat="1" applyFont="1" applyBorder="1" applyAlignment="1">
      <alignment horizontal="center"/>
    </xf>
    <xf numFmtId="164" fontId="19" fillId="0" borderId="4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0" fillId="3" borderId="2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3" borderId="22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65" fontId="20" fillId="0" borderId="26" xfId="0" applyNumberFormat="1" applyFont="1" applyBorder="1" applyAlignment="1">
      <alignment horizontal="center" vertical="center"/>
    </xf>
    <xf numFmtId="165" fontId="20" fillId="0" borderId="0" xfId="0" applyNumberFormat="1" applyFont="1" applyAlignment="1">
      <alignment horizontal="center" vertical="center"/>
    </xf>
    <xf numFmtId="165" fontId="20" fillId="0" borderId="15" xfId="0" applyNumberFormat="1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8" fillId="0" borderId="24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169" fontId="20" fillId="0" borderId="26" xfId="0" applyNumberFormat="1" applyFont="1" applyBorder="1" applyAlignment="1">
      <alignment horizontal="center" vertical="center"/>
    </xf>
    <xf numFmtId="169" fontId="20" fillId="0" borderId="0" xfId="0" applyNumberFormat="1" applyFont="1" applyAlignment="1">
      <alignment horizontal="center" vertical="center"/>
    </xf>
    <xf numFmtId="169" fontId="20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emf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114300</xdr:rowOff>
    </xdr:from>
    <xdr:to>
      <xdr:col>2</xdr:col>
      <xdr:colOff>361950</xdr:colOff>
      <xdr:row>4</xdr:row>
      <xdr:rowOff>142875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8C866A58-E776-49D0-ACE5-7943FF9FD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9048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19050</xdr:colOff>
      <xdr:row>6</xdr:row>
      <xdr:rowOff>76200</xdr:rowOff>
    </xdr:from>
    <xdr:to>
      <xdr:col>12</xdr:col>
      <xdr:colOff>1257300</xdr:colOff>
      <xdr:row>8</xdr:row>
      <xdr:rowOff>133350</xdr:rowOff>
    </xdr:to>
    <xdr:pic>
      <xdr:nvPicPr>
        <xdr:cNvPr id="9" name="Picture 3">
          <a:extLst>
            <a:ext uri="{FF2B5EF4-FFF2-40B4-BE49-F238E27FC236}">
              <a16:creationId xmlns:a16="http://schemas.microsoft.com/office/drawing/2014/main" xmlns="" id="{81FC9BDD-610C-4BDC-AEA5-1578B801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1295400"/>
          <a:ext cx="2638425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114300</xdr:rowOff>
    </xdr:from>
    <xdr:to>
      <xdr:col>2</xdr:col>
      <xdr:colOff>238125</xdr:colOff>
      <xdr:row>2</xdr:row>
      <xdr:rowOff>190500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xmlns="" id="{48C4700E-9486-4D14-A5F3-C97BFDE59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1123950</xdr:colOff>
      <xdr:row>1</xdr:row>
      <xdr:rowOff>19050</xdr:rowOff>
    </xdr:from>
    <xdr:to>
      <xdr:col>5</xdr:col>
      <xdr:colOff>666750</xdr:colOff>
      <xdr:row>2</xdr:row>
      <xdr:rowOff>228600</xdr:rowOff>
    </xdr:to>
    <xdr:pic>
      <xdr:nvPicPr>
        <xdr:cNvPr id="7" name="Picture 3">
          <a:extLst>
            <a:ext uri="{FF2B5EF4-FFF2-40B4-BE49-F238E27FC236}">
              <a16:creationId xmlns:a16="http://schemas.microsoft.com/office/drawing/2014/main" xmlns="" id="{6F31CE65-1D42-4D0D-8747-B803A311F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76225"/>
          <a:ext cx="213360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647700</xdr:colOff>
      <xdr:row>4</xdr:row>
      <xdr:rowOff>76200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407E1AEA-A3B1-4AAC-B472-A45B677AB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28575"/>
          <a:ext cx="8953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933450</xdr:colOff>
      <xdr:row>0</xdr:row>
      <xdr:rowOff>38100</xdr:rowOff>
    </xdr:from>
    <xdr:to>
      <xdr:col>5</xdr:col>
      <xdr:colOff>342900</xdr:colOff>
      <xdr:row>2</xdr:row>
      <xdr:rowOff>57150</xdr:rowOff>
    </xdr:to>
    <xdr:pic>
      <xdr:nvPicPr>
        <xdr:cNvPr id="9" name="Picture 3">
          <a:extLst>
            <a:ext uri="{FF2B5EF4-FFF2-40B4-BE49-F238E27FC236}">
              <a16:creationId xmlns:a16="http://schemas.microsoft.com/office/drawing/2014/main" xmlns="" id="{7CD019C5-4511-46FF-B216-DF3442539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38100"/>
          <a:ext cx="19621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371475</xdr:colOff>
      <xdr:row>3</xdr:row>
      <xdr:rowOff>28575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895E3A6F-432F-4C1C-AD1D-E6508C86F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28575"/>
          <a:ext cx="7048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1085850</xdr:colOff>
      <xdr:row>0</xdr:row>
      <xdr:rowOff>142875</xdr:rowOff>
    </xdr:from>
    <xdr:to>
      <xdr:col>4</xdr:col>
      <xdr:colOff>428625</xdr:colOff>
      <xdr:row>2</xdr:row>
      <xdr:rowOff>142875</xdr:rowOff>
    </xdr:to>
    <xdr:pic>
      <xdr:nvPicPr>
        <xdr:cNvPr id="9" name="Picture 3">
          <a:extLst>
            <a:ext uri="{FF2B5EF4-FFF2-40B4-BE49-F238E27FC236}">
              <a16:creationId xmlns:a16="http://schemas.microsoft.com/office/drawing/2014/main" xmlns="" id="{2893C07C-5BC9-4A00-845A-1C0D5B66A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42875"/>
          <a:ext cx="142875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485775</xdr:colOff>
      <xdr:row>3</xdr:row>
      <xdr:rowOff>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BD6C382B-823B-4A13-9E0F-078120B9F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28575"/>
          <a:ext cx="7715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933450</xdr:colOff>
      <xdr:row>0</xdr:row>
      <xdr:rowOff>38100</xdr:rowOff>
    </xdr:from>
    <xdr:to>
      <xdr:col>5</xdr:col>
      <xdr:colOff>171450</xdr:colOff>
      <xdr:row>2</xdr:row>
      <xdr:rowOff>57150</xdr:rowOff>
    </xdr:to>
    <xdr:pic>
      <xdr:nvPicPr>
        <xdr:cNvPr id="9" name="Picture 3">
          <a:extLst>
            <a:ext uri="{FF2B5EF4-FFF2-40B4-BE49-F238E27FC236}">
              <a16:creationId xmlns:a16="http://schemas.microsoft.com/office/drawing/2014/main" xmlns="" id="{BEE8775B-F100-46D6-AE97-7953586AD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38100"/>
          <a:ext cx="18478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295275</xdr:colOff>
      <xdr:row>2</xdr:row>
      <xdr:rowOff>133350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80C5A756-6D71-4214-99C8-F7BD50E2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28575"/>
          <a:ext cx="5810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933450</xdr:colOff>
      <xdr:row>0</xdr:row>
      <xdr:rowOff>38100</xdr:rowOff>
    </xdr:from>
    <xdr:to>
      <xdr:col>4</xdr:col>
      <xdr:colOff>219075</xdr:colOff>
      <xdr:row>1</xdr:row>
      <xdr:rowOff>219075</xdr:rowOff>
    </xdr:to>
    <xdr:pic>
      <xdr:nvPicPr>
        <xdr:cNvPr id="9" name="Picture 3">
          <a:extLst>
            <a:ext uri="{FF2B5EF4-FFF2-40B4-BE49-F238E27FC236}">
              <a16:creationId xmlns:a16="http://schemas.microsoft.com/office/drawing/2014/main" xmlns="" id="{29BE8924-B1D2-4725-8F48-262B244FE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38100"/>
          <a:ext cx="14097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114300</xdr:rowOff>
    </xdr:from>
    <xdr:to>
      <xdr:col>2</xdr:col>
      <xdr:colOff>371475</xdr:colOff>
      <xdr:row>3</xdr:row>
      <xdr:rowOff>57150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3E47F09B-AD44-4C95-8729-0150976B4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14300"/>
          <a:ext cx="87630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76200</xdr:colOff>
      <xdr:row>1</xdr:row>
      <xdr:rowOff>0</xdr:rowOff>
    </xdr:from>
    <xdr:to>
      <xdr:col>5</xdr:col>
      <xdr:colOff>923925</xdr:colOff>
      <xdr:row>2</xdr:row>
      <xdr:rowOff>200025</xdr:rowOff>
    </xdr:to>
    <xdr:pic>
      <xdr:nvPicPr>
        <xdr:cNvPr id="9" name="Picture 3">
          <a:extLst>
            <a:ext uri="{FF2B5EF4-FFF2-40B4-BE49-F238E27FC236}">
              <a16:creationId xmlns:a16="http://schemas.microsoft.com/office/drawing/2014/main" xmlns="" id="{D1C405CB-A2D5-47F7-82EB-C51973CE5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257175"/>
          <a:ext cx="20193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552450</xdr:colOff>
      <xdr:row>4</xdr:row>
      <xdr:rowOff>76200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B8259312-3B62-4F1E-8499-ED212C397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28575"/>
          <a:ext cx="8191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933450</xdr:colOff>
      <xdr:row>0</xdr:row>
      <xdr:rowOff>38100</xdr:rowOff>
    </xdr:from>
    <xdr:to>
      <xdr:col>5</xdr:col>
      <xdr:colOff>619125</xdr:colOff>
      <xdr:row>2</xdr:row>
      <xdr:rowOff>116490</xdr:rowOff>
    </xdr:to>
    <xdr:pic>
      <xdr:nvPicPr>
        <xdr:cNvPr id="9" name="Picture 3">
          <a:extLst>
            <a:ext uri="{FF2B5EF4-FFF2-40B4-BE49-F238E27FC236}">
              <a16:creationId xmlns:a16="http://schemas.microsoft.com/office/drawing/2014/main" xmlns="" id="{7047DE81-8E42-42AB-9446-504222FF0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38100"/>
          <a:ext cx="2238375" cy="592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466725</xdr:colOff>
      <xdr:row>4</xdr:row>
      <xdr:rowOff>142875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xmlns="" id="{63CE227E-599F-4F5F-8CD4-911800D06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781925"/>
          <a:ext cx="79057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1057276</xdr:colOff>
      <xdr:row>1</xdr:row>
      <xdr:rowOff>0</xdr:rowOff>
    </xdr:from>
    <xdr:to>
      <xdr:col>5</xdr:col>
      <xdr:colOff>38101</xdr:colOff>
      <xdr:row>3</xdr:row>
      <xdr:rowOff>97491</xdr:rowOff>
    </xdr:to>
    <xdr:pic>
      <xdr:nvPicPr>
        <xdr:cNvPr id="9" name="Picture 3">
          <a:extLst>
            <a:ext uri="{FF2B5EF4-FFF2-40B4-BE49-F238E27FC236}">
              <a16:creationId xmlns:a16="http://schemas.microsoft.com/office/drawing/2014/main" xmlns="" id="{9F56FB2B-C994-4BBD-B95D-90CA4EAEB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1" y="257175"/>
          <a:ext cx="1466850" cy="6118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219075</xdr:colOff>
      <xdr:row>4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2CE840F1-0BEF-4190-B3A0-A6F91E270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28575"/>
          <a:ext cx="6667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933451</xdr:colOff>
      <xdr:row>0</xdr:row>
      <xdr:rowOff>38100</xdr:rowOff>
    </xdr:from>
    <xdr:to>
      <xdr:col>5</xdr:col>
      <xdr:colOff>257176</xdr:colOff>
      <xdr:row>2</xdr:row>
      <xdr:rowOff>189585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xmlns="" id="{942CC970-6773-4B7C-A833-70A3D3ABF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1" y="38100"/>
          <a:ext cx="1657350" cy="665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485775</xdr:colOff>
      <xdr:row>3</xdr:row>
      <xdr:rowOff>95250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xmlns="" id="{C5F20989-BB0F-4172-B823-2CB7B65C1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88392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66675</xdr:colOff>
      <xdr:row>1</xdr:row>
      <xdr:rowOff>0</xdr:rowOff>
    </xdr:from>
    <xdr:to>
      <xdr:col>5</xdr:col>
      <xdr:colOff>1200150</xdr:colOff>
      <xdr:row>3</xdr:row>
      <xdr:rowOff>28575</xdr:rowOff>
    </xdr:to>
    <xdr:pic>
      <xdr:nvPicPr>
        <xdr:cNvPr id="7" name="Picture 3">
          <a:extLst>
            <a:ext uri="{FF2B5EF4-FFF2-40B4-BE49-F238E27FC236}">
              <a16:creationId xmlns:a16="http://schemas.microsoft.com/office/drawing/2014/main" xmlns="" id="{D7B4A22C-FF87-4566-9F04-2A8711F18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9058275"/>
          <a:ext cx="22383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733425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xmlns="" id="{14BBFEC5-BDEA-491C-BF70-BF5531DE8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8877300"/>
          <a:ext cx="8953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</xdr:colOff>
      <xdr:row>0</xdr:row>
      <xdr:rowOff>114300</xdr:rowOff>
    </xdr:from>
    <xdr:to>
      <xdr:col>5</xdr:col>
      <xdr:colOff>885825</xdr:colOff>
      <xdr:row>2</xdr:row>
      <xdr:rowOff>161925</xdr:rowOff>
    </xdr:to>
    <xdr:pic>
      <xdr:nvPicPr>
        <xdr:cNvPr id="7" name="Picture 3">
          <a:extLst>
            <a:ext uri="{FF2B5EF4-FFF2-40B4-BE49-F238E27FC236}">
              <a16:creationId xmlns:a16="http://schemas.microsoft.com/office/drawing/2014/main" xmlns="" id="{35577132-65A4-4F42-8698-7EE7789F8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8963025"/>
          <a:ext cx="20764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85725</xdr:rowOff>
    </xdr:from>
    <xdr:to>
      <xdr:col>2</xdr:col>
      <xdr:colOff>219075</xdr:colOff>
      <xdr:row>3</xdr:row>
      <xdr:rowOff>171450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F037D209-A6CC-459D-80F5-814A7EDA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85725"/>
          <a:ext cx="69532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904875</xdr:colOff>
      <xdr:row>0</xdr:row>
      <xdr:rowOff>104775</xdr:rowOff>
    </xdr:from>
    <xdr:to>
      <xdr:col>5</xdr:col>
      <xdr:colOff>266700</xdr:colOff>
      <xdr:row>2</xdr:row>
      <xdr:rowOff>180975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CF63832D-5A43-4003-A685-C2D584C4E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104775"/>
          <a:ext cx="18192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85725</xdr:rowOff>
    </xdr:from>
    <xdr:to>
      <xdr:col>2</xdr:col>
      <xdr:colOff>200025</xdr:colOff>
      <xdr:row>3</xdr:row>
      <xdr:rowOff>95250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xmlns="" id="{54986F28-7DCC-4875-8617-DFA5BB789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85725"/>
          <a:ext cx="6762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1200150</xdr:colOff>
      <xdr:row>0</xdr:row>
      <xdr:rowOff>123825</xdr:rowOff>
    </xdr:from>
    <xdr:to>
      <xdr:col>4</xdr:col>
      <xdr:colOff>180975</xdr:colOff>
      <xdr:row>2</xdr:row>
      <xdr:rowOff>133350</xdr:rowOff>
    </xdr:to>
    <xdr:pic>
      <xdr:nvPicPr>
        <xdr:cNvPr id="7" name="Picture 3">
          <a:extLst>
            <a:ext uri="{FF2B5EF4-FFF2-40B4-BE49-F238E27FC236}">
              <a16:creationId xmlns:a16="http://schemas.microsoft.com/office/drawing/2014/main" xmlns="" id="{81AAB18D-9B37-45F0-8839-F5920698F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123825"/>
          <a:ext cx="117157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76200</xdr:rowOff>
    </xdr:from>
    <xdr:to>
      <xdr:col>2</xdr:col>
      <xdr:colOff>390525</xdr:colOff>
      <xdr:row>3</xdr:row>
      <xdr:rowOff>38100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9487D108-1AB1-4433-A08E-B3B705002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76200"/>
          <a:ext cx="6953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933450</xdr:colOff>
      <xdr:row>0</xdr:row>
      <xdr:rowOff>38100</xdr:rowOff>
    </xdr:from>
    <xdr:to>
      <xdr:col>4</xdr:col>
      <xdr:colOff>66675</xdr:colOff>
      <xdr:row>2</xdr:row>
      <xdr:rowOff>114300</xdr:rowOff>
    </xdr:to>
    <xdr:pic>
      <xdr:nvPicPr>
        <xdr:cNvPr id="8" name="Picture 3">
          <a:extLst>
            <a:ext uri="{FF2B5EF4-FFF2-40B4-BE49-F238E27FC236}">
              <a16:creationId xmlns:a16="http://schemas.microsoft.com/office/drawing/2014/main" xmlns="" id="{AE60F6F0-A191-497C-A90A-E3605F60C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" y="38100"/>
          <a:ext cx="14192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28575</xdr:rowOff>
    </xdr:from>
    <xdr:to>
      <xdr:col>2</xdr:col>
      <xdr:colOff>504825</xdr:colOff>
      <xdr:row>3</xdr:row>
      <xdr:rowOff>209550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DFA4928D-FB86-41BF-91F9-CFF6FE51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5811500"/>
          <a:ext cx="7143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1400175</xdr:colOff>
      <xdr:row>0</xdr:row>
      <xdr:rowOff>123825</xdr:rowOff>
    </xdr:from>
    <xdr:to>
      <xdr:col>5</xdr:col>
      <xdr:colOff>104775</xdr:colOff>
      <xdr:row>2</xdr:row>
      <xdr:rowOff>247650</xdr:rowOff>
    </xdr:to>
    <xdr:pic>
      <xdr:nvPicPr>
        <xdr:cNvPr id="7" name="Picture 3">
          <a:extLst>
            <a:ext uri="{FF2B5EF4-FFF2-40B4-BE49-F238E27FC236}">
              <a16:creationId xmlns:a16="http://schemas.microsoft.com/office/drawing/2014/main" xmlns="" id="{28F15C9D-7C8E-4D52-9C42-9EAF66399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5" y="15906750"/>
          <a:ext cx="143827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152400</xdr:rowOff>
    </xdr:from>
    <xdr:to>
      <xdr:col>2</xdr:col>
      <xdr:colOff>466725</xdr:colOff>
      <xdr:row>3</xdr:row>
      <xdr:rowOff>142875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xmlns="" id="{29B8CDB3-5182-4B7E-97B1-E87658063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8839200"/>
          <a:ext cx="6953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76200</xdr:colOff>
      <xdr:row>0</xdr:row>
      <xdr:rowOff>161925</xdr:rowOff>
    </xdr:from>
    <xdr:to>
      <xdr:col>6</xdr:col>
      <xdr:colOff>400050</xdr:colOff>
      <xdr:row>3</xdr:row>
      <xdr:rowOff>9525</xdr:rowOff>
    </xdr:to>
    <xdr:pic>
      <xdr:nvPicPr>
        <xdr:cNvPr id="7" name="Picture 3">
          <a:extLst>
            <a:ext uri="{FF2B5EF4-FFF2-40B4-BE49-F238E27FC236}">
              <a16:creationId xmlns:a16="http://schemas.microsoft.com/office/drawing/2014/main" xmlns="" id="{E75EE8BA-D910-4185-9D25-925012954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8848725"/>
          <a:ext cx="215265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200026</xdr:colOff>
      <xdr:row>0</xdr:row>
      <xdr:rowOff>0</xdr:rowOff>
    </xdr:from>
    <xdr:to>
      <xdr:col>2</xdr:col>
      <xdr:colOff>552451</xdr:colOff>
      <xdr:row>3</xdr:row>
      <xdr:rowOff>175737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69D6534A-F539-4996-B607-8F8CC0619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6" y="28576"/>
          <a:ext cx="723900" cy="9472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209550</xdr:colOff>
      <xdr:row>0</xdr:row>
      <xdr:rowOff>0</xdr:rowOff>
    </xdr:from>
    <xdr:to>
      <xdr:col>5</xdr:col>
      <xdr:colOff>733425</xdr:colOff>
      <xdr:row>2</xdr:row>
      <xdr:rowOff>28575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xmlns="" id="{9C3F9DDA-7C63-439A-A4BE-FCCAD7E0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25" y="219075"/>
          <a:ext cx="16287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142875</xdr:rowOff>
    </xdr:from>
    <xdr:to>
      <xdr:col>2</xdr:col>
      <xdr:colOff>342900</xdr:colOff>
      <xdr:row>4</xdr:row>
      <xdr:rowOff>129191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24F3983E-337F-48DB-88DC-E451CA498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42875"/>
          <a:ext cx="542925" cy="9864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1076325</xdr:colOff>
      <xdr:row>0</xdr:row>
      <xdr:rowOff>238126</xdr:rowOff>
    </xdr:from>
    <xdr:to>
      <xdr:col>5</xdr:col>
      <xdr:colOff>38100</xdr:colOff>
      <xdr:row>3</xdr:row>
      <xdr:rowOff>148009</xdr:rowOff>
    </xdr:to>
    <xdr:pic>
      <xdr:nvPicPr>
        <xdr:cNvPr id="5" name="Picture 3">
          <a:extLst>
            <a:ext uri="{FF2B5EF4-FFF2-40B4-BE49-F238E27FC236}">
              <a16:creationId xmlns:a16="http://schemas.microsoft.com/office/drawing/2014/main" xmlns="" id="{C16B5105-5F8D-4674-A258-EF68F16AE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8126"/>
          <a:ext cx="1552575" cy="681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0</xdr:row>
      <xdr:rowOff>0</xdr:rowOff>
    </xdr:from>
    <xdr:to>
      <xdr:col>2</xdr:col>
      <xdr:colOff>469207</xdr:colOff>
      <xdr:row>3</xdr:row>
      <xdr:rowOff>76200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957FF890-717F-4869-B827-1953FEB04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0"/>
          <a:ext cx="459682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1114426</xdr:colOff>
      <xdr:row>0</xdr:row>
      <xdr:rowOff>161925</xdr:rowOff>
    </xdr:from>
    <xdr:to>
      <xdr:col>5</xdr:col>
      <xdr:colOff>775856</xdr:colOff>
      <xdr:row>2</xdr:row>
      <xdr:rowOff>133350</xdr:rowOff>
    </xdr:to>
    <xdr:pic>
      <xdr:nvPicPr>
        <xdr:cNvPr id="5" name="Picture 3">
          <a:extLst>
            <a:ext uri="{FF2B5EF4-FFF2-40B4-BE49-F238E27FC236}">
              <a16:creationId xmlns:a16="http://schemas.microsoft.com/office/drawing/2014/main" xmlns="" id="{53475FA1-DD0D-462E-86A0-691C47AB1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1" y="161925"/>
          <a:ext cx="225223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70;&#1083;&#1080;&#1103;/Desktop/&#1084;&#1086;&#1080;%20&#1076;&#1086;&#1082;&#1091;&#1084;&#1077;&#1085;&#1090;&#1099;/&#1057;&#1086;&#1088;&#1077;&#1074;&#1085;&#1086;&#1074;&#1072;&#1085;&#1080;&#1103;/2019/30%20&#1063;&#1057;&#1057;&#1057;&#1057;%20&#8212;&#1083;&#1077;&#1090;&#1086;/&#1055;&#1088;&#1086;&#1090;&#1086;&#1082;&#1086;&#1083;%20&#1063;&#1056;&#1057;&#1057;&#1057;-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Разряды"/>
      <sheetName val="М100"/>
      <sheetName val="Ж3000"/>
      <sheetName val="М3000"/>
      <sheetName val="Ж400"/>
      <sheetName val="М400"/>
      <sheetName val="Ж1500"/>
      <sheetName val="М1500"/>
      <sheetName val="длина"/>
      <sheetName val="ядро"/>
      <sheetName val="прил. выс."/>
      <sheetName val="высота"/>
      <sheetName val="прил. шест"/>
      <sheetName val="шест"/>
      <sheetName val="Ж200"/>
      <sheetName val="М200"/>
      <sheetName val="Ж400б"/>
      <sheetName val="М400б"/>
      <sheetName val="Ж100б"/>
      <sheetName val="М100б"/>
      <sheetName val="Ж800"/>
      <sheetName val="М800"/>
      <sheetName val="Жэст"/>
      <sheetName val="Мэст"/>
      <sheetName val="Спортсмены"/>
      <sheetName val="Женщины"/>
      <sheetName val="200ж"/>
      <sheetName val="200м"/>
      <sheetName val="800ж"/>
      <sheetName val="800м"/>
      <sheetName val="3000ж"/>
      <sheetName val="5000м"/>
      <sheetName val="тройн."/>
      <sheetName val="3 сп"/>
      <sheetName val="3 сп м"/>
      <sheetName val="ходьба"/>
      <sheetName val="эст.ж"/>
      <sheetName val="эст.м"/>
      <sheetName val="финалы"/>
      <sheetName val="команды"/>
      <sheetName val="молот"/>
      <sheetName val="диск"/>
      <sheetName val="копье"/>
      <sheetName val="полуфинылы"/>
      <sheetName val="старт эст. "/>
      <sheetName val="ж100"/>
      <sheetName val="Лист1"/>
      <sheetName val="Лист2"/>
      <sheetName val="итог бег"/>
    </sheetNames>
    <sheetDataSet>
      <sheetData sheetId="0">
        <row r="3">
          <cell r="D3" t="str">
            <v>кмс</v>
          </cell>
          <cell r="E3" t="str">
            <v>1р</v>
          </cell>
          <cell r="F3" t="str">
            <v>2р</v>
          </cell>
          <cell r="G3" t="str">
            <v>3р</v>
          </cell>
          <cell r="H3" t="str">
            <v>1юр</v>
          </cell>
          <cell r="I3" t="str">
            <v>2юр</v>
          </cell>
          <cell r="J3" t="str">
            <v>3юр</v>
          </cell>
        </row>
        <row r="10">
          <cell r="G10">
            <v>5.7569444444444454E-4</v>
          </cell>
        </row>
        <row r="19">
          <cell r="D19">
            <v>2.4680555555555558E-3</v>
          </cell>
          <cell r="E19">
            <v>2.6127314814814815E-3</v>
          </cell>
          <cell r="F19">
            <v>2.8094907407407409E-3</v>
          </cell>
          <cell r="G19">
            <v>3.0351851851851855E-3</v>
          </cell>
          <cell r="H19">
            <v>3.2666666666666664E-3</v>
          </cell>
          <cell r="I19">
            <v>3.538657407407407E-3</v>
          </cell>
          <cell r="J19">
            <v>3.8337962962962965E-3</v>
          </cell>
        </row>
        <row r="28">
          <cell r="D28">
            <v>1.5162037037037036E-2</v>
          </cell>
          <cell r="E28">
            <v>1.5972222222222224E-2</v>
          </cell>
          <cell r="F28">
            <v>1.7245370370370369E-2</v>
          </cell>
          <cell r="G28">
            <v>1.8865740740740742E-2</v>
          </cell>
          <cell r="H28">
            <v>2.071759259259259E-2</v>
          </cell>
          <cell r="I28">
            <v>2.210648148148148E-2</v>
          </cell>
          <cell r="J28">
            <v>2.372685185185185E-2</v>
          </cell>
        </row>
        <row r="30">
          <cell r="D30">
            <v>1.4629629629629631E-4</v>
          </cell>
          <cell r="E30">
            <v>1.5555555555555556E-4</v>
          </cell>
          <cell r="F30">
            <v>1.6597222222222222E-4</v>
          </cell>
          <cell r="G30">
            <v>1.7754629629629628E-4</v>
          </cell>
          <cell r="H30">
            <v>1.8912037037037034E-4</v>
          </cell>
          <cell r="I30">
            <v>2.0185185185185185E-4</v>
          </cell>
          <cell r="J30">
            <v>2.1574074074074076E-4</v>
          </cell>
        </row>
        <row r="31">
          <cell r="D31">
            <v>2.9791666666666665E-4</v>
          </cell>
          <cell r="E31">
            <v>3.1643518518518517E-4</v>
          </cell>
          <cell r="F31">
            <v>3.4074074074074079E-4</v>
          </cell>
          <cell r="G31">
            <v>3.6736111111111111E-4</v>
          </cell>
          <cell r="H31">
            <v>3.9513888888888894E-4</v>
          </cell>
          <cell r="I31">
            <v>4.2291666666666666E-4</v>
          </cell>
          <cell r="J31">
            <v>4.6226851851851849E-4</v>
          </cell>
        </row>
        <row r="32">
          <cell r="D32">
            <v>6.6828703703703711E-4</v>
          </cell>
          <cell r="E32">
            <v>7.1458333333333324E-4</v>
          </cell>
          <cell r="F32">
            <v>7.666666666666668E-4</v>
          </cell>
          <cell r="G32">
            <v>8.2453703703703714E-4</v>
          </cell>
          <cell r="H32">
            <v>8.9398148148148138E-4</v>
          </cell>
          <cell r="I32">
            <v>9.7499999999999985E-4</v>
          </cell>
          <cell r="J32">
            <v>1.0502314814814814E-3</v>
          </cell>
        </row>
        <row r="33">
          <cell r="D33">
            <v>1.5652777777777776E-3</v>
          </cell>
          <cell r="E33">
            <v>1.6810185185185183E-3</v>
          </cell>
          <cell r="F33">
            <v>1.8083333333333335E-3</v>
          </cell>
          <cell r="G33">
            <v>1.9472222222222224E-3</v>
          </cell>
          <cell r="H33">
            <v>2.0976851851851851E-3</v>
          </cell>
          <cell r="I33">
            <v>2.271296296296296E-3</v>
          </cell>
          <cell r="J33">
            <v>2.4912037037037038E-3</v>
          </cell>
        </row>
        <row r="34">
          <cell r="D34">
            <v>3.1972222222222224E-3</v>
          </cell>
          <cell r="E34">
            <v>3.4402777777777778E-3</v>
          </cell>
          <cell r="F34">
            <v>3.6949074074074076E-3</v>
          </cell>
          <cell r="G34">
            <v>3.995833333333333E-3</v>
          </cell>
          <cell r="H34">
            <v>4.3546296296296302E-3</v>
          </cell>
          <cell r="I34">
            <v>4.748148148148148E-3</v>
          </cell>
          <cell r="J34">
            <v>5.2111111111111108E-3</v>
          </cell>
        </row>
        <row r="35">
          <cell r="D35">
            <v>6.9240740740740747E-3</v>
          </cell>
          <cell r="E35">
            <v>7.468055555555555E-3</v>
          </cell>
          <cell r="F35">
            <v>8.10462962962963E-3</v>
          </cell>
          <cell r="G35">
            <v>8.8569444444444433E-3</v>
          </cell>
          <cell r="H35">
            <v>9.6092592592592601E-3</v>
          </cell>
          <cell r="I35">
            <v>1.0361574074074075E-2</v>
          </cell>
          <cell r="J35">
            <v>1.1229629629629629E-2</v>
          </cell>
        </row>
        <row r="36">
          <cell r="D36">
            <v>5.5601851851851852E-4</v>
          </cell>
          <cell r="E36">
            <v>5.9305555555555555E-4</v>
          </cell>
          <cell r="F36">
            <v>6.3356481481481478E-4</v>
          </cell>
          <cell r="G36">
            <v>6.7986111111111112E-4</v>
          </cell>
          <cell r="H36">
            <v>7.2615740740740746E-4</v>
          </cell>
          <cell r="I36">
            <v>7.805555555555556E-4</v>
          </cell>
          <cell r="J36">
            <v>8.3842592592592595E-4</v>
          </cell>
        </row>
        <row r="37">
          <cell r="D37">
            <v>1.7638888888888891E-4</v>
          </cell>
          <cell r="E37">
            <v>1.8796296296296294E-4</v>
          </cell>
          <cell r="F37">
            <v>2.0185185185185185E-4</v>
          </cell>
          <cell r="G37">
            <v>2.1689814814814814E-4</v>
          </cell>
          <cell r="H37">
            <v>2.3425925925925925E-4</v>
          </cell>
        </row>
        <row r="38">
          <cell r="D38">
            <v>7.4351851851851846E-4</v>
          </cell>
          <cell r="E38">
            <v>8.0138888888888881E-4</v>
          </cell>
          <cell r="F38">
            <v>8.6620370370370378E-4</v>
          </cell>
          <cell r="G38">
            <v>9.3449074074074062E-4</v>
          </cell>
          <cell r="H38">
            <v>1.0097222222222222E-3</v>
          </cell>
        </row>
        <row r="40">
          <cell r="D40">
            <v>7.5259259259259255E-3</v>
          </cell>
          <cell r="E40">
            <v>8.0583333333333323E-3</v>
          </cell>
          <cell r="F40">
            <v>8.7527777777777777E-3</v>
          </cell>
        </row>
        <row r="41">
          <cell r="D41">
            <v>1.7</v>
          </cell>
          <cell r="E41">
            <v>1.6</v>
          </cell>
          <cell r="F41">
            <v>1.5</v>
          </cell>
          <cell r="G41">
            <v>1.4</v>
          </cell>
          <cell r="H41">
            <v>1.3</v>
          </cell>
          <cell r="I41">
            <v>1.2</v>
          </cell>
          <cell r="J41">
            <v>1.1000000000000001</v>
          </cell>
        </row>
        <row r="42">
          <cell r="D42">
            <v>5.9</v>
          </cell>
          <cell r="E42">
            <v>5.55</v>
          </cell>
          <cell r="F42">
            <v>5.0999999999999996</v>
          </cell>
          <cell r="G42">
            <v>4.7</v>
          </cell>
          <cell r="H42">
            <v>4.3</v>
          </cell>
          <cell r="I42">
            <v>4</v>
          </cell>
          <cell r="J42">
            <v>3.6</v>
          </cell>
        </row>
        <row r="43">
          <cell r="D43">
            <v>12.7</v>
          </cell>
          <cell r="E43">
            <v>11.9</v>
          </cell>
          <cell r="F43">
            <v>11</v>
          </cell>
          <cell r="G43">
            <v>10.3</v>
          </cell>
          <cell r="H43">
            <v>9.5</v>
          </cell>
          <cell r="I43">
            <v>8.8000000000000007</v>
          </cell>
          <cell r="J43">
            <v>8</v>
          </cell>
        </row>
        <row r="46">
          <cell r="E46">
            <v>39</v>
          </cell>
          <cell r="F46">
            <v>33</v>
          </cell>
          <cell r="G46">
            <v>28</v>
          </cell>
          <cell r="H46">
            <v>24</v>
          </cell>
          <cell r="I46">
            <v>20</v>
          </cell>
        </row>
        <row r="49">
          <cell r="E49">
            <v>12</v>
          </cell>
          <cell r="F49">
            <v>10</v>
          </cell>
          <cell r="G49">
            <v>8.1999999999999993</v>
          </cell>
          <cell r="H49">
            <v>7.2</v>
          </cell>
        </row>
        <row r="51">
          <cell r="D51">
            <v>1.7013888888888887E-2</v>
          </cell>
          <cell r="E51">
            <v>1.8055555555555557E-2</v>
          </cell>
          <cell r="F51">
            <v>1.9212962962962963E-2</v>
          </cell>
          <cell r="G51">
            <v>2.0949074074074075E-2</v>
          </cell>
          <cell r="H51">
            <v>2.3032407407407404E-2</v>
          </cell>
          <cell r="I51">
            <v>2.4884259259259259E-2</v>
          </cell>
          <cell r="J51">
            <v>2.6736111111111113E-2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2">
          <cell r="B2" t="str">
            <v>Номер</v>
          </cell>
          <cell r="C2" t="str">
            <v>Фамилия, имя</v>
          </cell>
          <cell r="D2" t="str">
            <v>г.р.</v>
          </cell>
          <cell r="E2" t="str">
            <v>разряд</v>
          </cell>
          <cell r="F2" t="str">
            <v>Территория</v>
          </cell>
          <cell r="G2" t="str">
            <v>Организация</v>
          </cell>
          <cell r="H2" t="str">
            <v>Ф.И.О. тренера</v>
          </cell>
        </row>
        <row r="3">
          <cell r="B3">
            <v>115</v>
          </cell>
          <cell r="C3" t="str">
            <v>Колесник Дмитрий</v>
          </cell>
          <cell r="D3" t="str">
            <v>26.05.1998</v>
          </cell>
          <cell r="E3" t="str">
            <v>КМС</v>
          </cell>
          <cell r="F3" t="str">
            <v>Ярославская область</v>
          </cell>
          <cell r="G3" t="str">
            <v>Ярославль, ЯВВУ ПВО</v>
          </cell>
          <cell r="H3" t="str">
            <v>Таракановы Ю.Ф., А.В., Круговой К.Н.</v>
          </cell>
        </row>
        <row r="4">
          <cell r="B4">
            <v>114</v>
          </cell>
          <cell r="C4" t="str">
            <v>Светлов Даниил</v>
          </cell>
          <cell r="D4" t="str">
            <v>19.11.1999</v>
          </cell>
          <cell r="E4" t="str">
            <v>КМС</v>
          </cell>
          <cell r="F4" t="str">
            <v>Ярославская область</v>
          </cell>
          <cell r="G4" t="str">
            <v>Рыбинск, МАУ СШОР № 2</v>
          </cell>
          <cell r="H4" t="str">
            <v>Зверев В.Н.</v>
          </cell>
        </row>
        <row r="5">
          <cell r="B5">
            <v>1</v>
          </cell>
          <cell r="C5" t="str">
            <v>Балякаев Максим</v>
          </cell>
          <cell r="D5" t="str">
            <v>15.05.1999</v>
          </cell>
          <cell r="E5" t="str">
            <v>1р</v>
          </cell>
          <cell r="F5" t="str">
            <v>Ярославская область</v>
          </cell>
          <cell r="G5" t="str">
            <v>Ярославль, ЯГПУ им. К.Д. Ушинского</v>
          </cell>
          <cell r="H5" t="str">
            <v>Рыбаков В.Ю.</v>
          </cell>
        </row>
        <row r="6">
          <cell r="B6">
            <v>106</v>
          </cell>
          <cell r="C6" t="str">
            <v>Козлов Владислав</v>
          </cell>
          <cell r="D6" t="str">
            <v>08.09.1999</v>
          </cell>
          <cell r="E6" t="str">
            <v>1р</v>
          </cell>
          <cell r="F6" t="str">
            <v>Ярославская область</v>
          </cell>
          <cell r="G6" t="str">
            <v>Ярославль, ЯГПУ им. К.Д. Ушинского</v>
          </cell>
          <cell r="H6" t="str">
            <v>Клейменов А.Н.</v>
          </cell>
        </row>
        <row r="7">
          <cell r="B7">
            <v>107</v>
          </cell>
          <cell r="C7" t="str">
            <v>Мыльников Артем</v>
          </cell>
          <cell r="D7" t="str">
            <v>27.03.1997</v>
          </cell>
          <cell r="E7" t="str">
            <v>МС</v>
          </cell>
          <cell r="F7" t="str">
            <v>Ярославская область</v>
          </cell>
          <cell r="G7" t="str">
            <v>Ярославль, ЯГПУ им. К.Д. Ушинского</v>
          </cell>
          <cell r="H7" t="str">
            <v>Рыбаков В.Ю.</v>
          </cell>
        </row>
        <row r="8">
          <cell r="B8">
            <v>113</v>
          </cell>
          <cell r="C8" t="str">
            <v>Юдин Тихон</v>
          </cell>
          <cell r="D8" t="str">
            <v>02.04.2000</v>
          </cell>
          <cell r="E8" t="str">
            <v>КМС</v>
          </cell>
          <cell r="F8" t="str">
            <v>Ярославская область</v>
          </cell>
          <cell r="G8" t="str">
            <v>Ярославль, ЯГПУ им. К.Д. Ушинского</v>
          </cell>
          <cell r="H8" t="str">
            <v>Бабашкин В.М.</v>
          </cell>
        </row>
        <row r="9">
          <cell r="B9">
            <v>144</v>
          </cell>
          <cell r="C9" t="str">
            <v>Новоселов Алексей</v>
          </cell>
          <cell r="D9" t="str">
            <v>16.03.1995</v>
          </cell>
          <cell r="E9" t="str">
            <v>1р</v>
          </cell>
          <cell r="F9" t="str">
            <v>Костромская область</v>
          </cell>
          <cell r="G9" t="str">
            <v>Кострома, КГУ</v>
          </cell>
          <cell r="H9" t="str">
            <v>Павлов Е.А.</v>
          </cell>
        </row>
        <row r="10">
          <cell r="B10">
            <v>143</v>
          </cell>
          <cell r="C10" t="str">
            <v>Малков Александр</v>
          </cell>
          <cell r="D10" t="str">
            <v>05.05.1999</v>
          </cell>
          <cell r="E10" t="str">
            <v>КМС</v>
          </cell>
          <cell r="F10" t="str">
            <v>Костромская область</v>
          </cell>
          <cell r="G10" t="str">
            <v>Кострома, КГУ</v>
          </cell>
          <cell r="H10" t="str">
            <v>Лякин С.И., Буликов Д.В.</v>
          </cell>
        </row>
        <row r="11">
          <cell r="B11">
            <v>147</v>
          </cell>
          <cell r="C11" t="str">
            <v>Адугин Алексей</v>
          </cell>
          <cell r="D11" t="str">
            <v>28.03.1998</v>
          </cell>
          <cell r="E11" t="str">
            <v>1р</v>
          </cell>
          <cell r="F11" t="str">
            <v>Костромская область</v>
          </cell>
          <cell r="G11" t="str">
            <v>Кострома, КГУ</v>
          </cell>
          <cell r="H11" t="str">
            <v>самостоятельно</v>
          </cell>
        </row>
        <row r="12">
          <cell r="B12">
            <v>148</v>
          </cell>
          <cell r="C12" t="str">
            <v>Дерюгин Владислав</v>
          </cell>
          <cell r="D12" t="str">
            <v>09.12.1998</v>
          </cell>
          <cell r="E12" t="str">
            <v>КМС</v>
          </cell>
          <cell r="F12" t="str">
            <v>Костромская область</v>
          </cell>
          <cell r="G12" t="str">
            <v>Кострома, КГУ</v>
          </cell>
          <cell r="H12" t="str">
            <v>Дружков А.Н.</v>
          </cell>
        </row>
        <row r="13">
          <cell r="B13">
            <v>149</v>
          </cell>
          <cell r="C13" t="str">
            <v>Смирнов Иван</v>
          </cell>
          <cell r="D13" t="str">
            <v>05.08.2000</v>
          </cell>
          <cell r="E13" t="str">
            <v>1р</v>
          </cell>
          <cell r="F13" t="str">
            <v>Костромская область</v>
          </cell>
          <cell r="G13" t="str">
            <v>Кострома, КГУ</v>
          </cell>
          <cell r="H13" t="str">
            <v>Дружков А.Н.</v>
          </cell>
        </row>
        <row r="14">
          <cell r="B14">
            <v>157</v>
          </cell>
          <cell r="C14" t="str">
            <v>Логинов Максим</v>
          </cell>
          <cell r="D14" t="str">
            <v>01.10.1998</v>
          </cell>
          <cell r="E14" t="str">
            <v>1р</v>
          </cell>
          <cell r="F14" t="str">
            <v>Костромская область</v>
          </cell>
          <cell r="G14" t="str">
            <v>Кострома, КГУ</v>
          </cell>
          <cell r="H14" t="str">
            <v>Павлов Е.А.</v>
          </cell>
        </row>
        <row r="15">
          <cell r="B15">
            <v>7</v>
          </cell>
          <cell r="C15" t="str">
            <v>Бауэр Даниил</v>
          </cell>
          <cell r="D15" t="str">
            <v>08.06.2000</v>
          </cell>
          <cell r="E15" t="str">
            <v>2р</v>
          </cell>
          <cell r="F15" t="str">
            <v>Костромская область</v>
          </cell>
          <cell r="G15" t="str">
            <v>Кострома, КГУ</v>
          </cell>
          <cell r="H15" t="str">
            <v>Дружков А.Н.</v>
          </cell>
        </row>
        <row r="16">
          <cell r="B16">
            <v>152</v>
          </cell>
          <cell r="C16" t="str">
            <v>Черепенин Максим</v>
          </cell>
          <cell r="D16" t="str">
            <v>22.12.1999</v>
          </cell>
          <cell r="E16" t="str">
            <v>1р</v>
          </cell>
          <cell r="F16" t="str">
            <v>Костромская область</v>
          </cell>
          <cell r="G16" t="str">
            <v>Кострома, КГУ</v>
          </cell>
          <cell r="H16" t="str">
            <v>Павлов Е.А.</v>
          </cell>
        </row>
        <row r="17">
          <cell r="B17">
            <v>142</v>
          </cell>
          <cell r="C17" t="str">
            <v>Максимов Вячеслав</v>
          </cell>
          <cell r="D17" t="str">
            <v>18.11.2000</v>
          </cell>
          <cell r="E17" t="str">
            <v>КМС</v>
          </cell>
          <cell r="F17" t="str">
            <v>Хабаровский край</v>
          </cell>
          <cell r="G17" t="str">
            <v>Хабаровск, ДВГАФК</v>
          </cell>
          <cell r="H17" t="str">
            <v>Иваровский А.Н.</v>
          </cell>
        </row>
        <row r="18">
          <cell r="B18">
            <v>121</v>
          </cell>
          <cell r="C18" t="str">
            <v>Дмитриев Евгений</v>
          </cell>
          <cell r="D18" t="str">
            <v>15.11.1995</v>
          </cell>
          <cell r="E18" t="str">
            <v>КМС</v>
          </cell>
          <cell r="F18" t="str">
            <v>Республика Чувашии</v>
          </cell>
          <cell r="G18" t="str">
            <v>Чебоксары, ЧГПУ им. И.Я. Яковлева</v>
          </cell>
          <cell r="H18" t="str">
            <v>Петров А.С.</v>
          </cell>
        </row>
        <row r="19">
          <cell r="B19">
            <v>127</v>
          </cell>
          <cell r="C19" t="str">
            <v>Захаров Михаил</v>
          </cell>
          <cell r="D19" t="str">
            <v>13.09.1997</v>
          </cell>
          <cell r="E19" t="str">
            <v>КМС</v>
          </cell>
          <cell r="F19" t="str">
            <v>Республика Чувашии</v>
          </cell>
          <cell r="G19" t="str">
            <v>Чебоксары, ЧГПУ им. И.Я. Яковлева</v>
          </cell>
          <cell r="H19" t="str">
            <v>Лисканюк Д.И.</v>
          </cell>
        </row>
        <row r="20">
          <cell r="B20">
            <v>125</v>
          </cell>
          <cell r="C20" t="str">
            <v>Спиридонов Сергей</v>
          </cell>
          <cell r="D20" t="str">
            <v>31.07.1996</v>
          </cell>
          <cell r="E20" t="str">
            <v>КМС</v>
          </cell>
          <cell r="F20" t="str">
            <v>Республика Чувашии</v>
          </cell>
          <cell r="G20" t="str">
            <v>Чебоксары, ЧГПУ им. И.Я. Яковлева</v>
          </cell>
          <cell r="H20" t="str">
            <v>Петров А.С.</v>
          </cell>
        </row>
        <row r="21">
          <cell r="B21">
            <v>123</v>
          </cell>
          <cell r="C21" t="str">
            <v>Киргизов Михаил</v>
          </cell>
          <cell r="D21" t="str">
            <v>11.05.1998</v>
          </cell>
          <cell r="E21" t="str">
            <v>КМС</v>
          </cell>
          <cell r="F21" t="str">
            <v>Республика Чувашии</v>
          </cell>
          <cell r="G21" t="str">
            <v>Чебоксары, ЧГПУ им. И.Я. Яковлева</v>
          </cell>
          <cell r="H21" t="str">
            <v>Давалов В.Н.</v>
          </cell>
        </row>
        <row r="22">
          <cell r="B22">
            <v>132</v>
          </cell>
          <cell r="C22" t="str">
            <v>Новиков Александр</v>
          </cell>
          <cell r="D22" t="str">
            <v>01.09.1995</v>
          </cell>
          <cell r="E22" t="str">
            <v>КМС</v>
          </cell>
          <cell r="F22" t="str">
            <v>Республика Чувашии</v>
          </cell>
          <cell r="G22" t="str">
            <v>Чебоксары, ЧГПУ им. И.Я. Яковлева</v>
          </cell>
          <cell r="H22" t="str">
            <v>Давалов В.Н.</v>
          </cell>
        </row>
        <row r="23">
          <cell r="B23">
            <v>130</v>
          </cell>
          <cell r="C23" t="str">
            <v>Морозов Сергей</v>
          </cell>
          <cell r="D23" t="str">
            <v>06.10.1999</v>
          </cell>
          <cell r="E23" t="str">
            <v>МС</v>
          </cell>
          <cell r="F23" t="str">
            <v>Республика Чувашии</v>
          </cell>
          <cell r="G23" t="str">
            <v>Чебоксары, ЧГПУ им. И.Я. Яковлева</v>
          </cell>
          <cell r="H23" t="str">
            <v>Морозова С.Н.</v>
          </cell>
        </row>
        <row r="24">
          <cell r="B24">
            <v>4</v>
          </cell>
          <cell r="C24" t="str">
            <v>Александров Владислав</v>
          </cell>
          <cell r="D24" t="str">
            <v>29.06.2000</v>
          </cell>
          <cell r="E24" t="str">
            <v>1р</v>
          </cell>
          <cell r="F24" t="str">
            <v>Республика Чувашии</v>
          </cell>
          <cell r="G24" t="str">
            <v>Чебоксары, ЧГПУ им. И.Я. Яковлева</v>
          </cell>
          <cell r="H24" t="str">
            <v>Анисимов Н.И.</v>
          </cell>
        </row>
        <row r="25">
          <cell r="B25">
            <v>129</v>
          </cell>
          <cell r="C25" t="str">
            <v>Филиппов Виктор</v>
          </cell>
          <cell r="D25" t="str">
            <v>01.01.2001</v>
          </cell>
          <cell r="E25" t="str">
            <v>1р</v>
          </cell>
          <cell r="F25" t="str">
            <v>Республика Чувашии</v>
          </cell>
          <cell r="G25" t="str">
            <v>Чебоксары, ЧГПУ им. И.Я. Яковлева</v>
          </cell>
          <cell r="H25" t="str">
            <v>Анисимов Н.И.</v>
          </cell>
        </row>
        <row r="26">
          <cell r="B26">
            <v>126</v>
          </cell>
          <cell r="C26" t="str">
            <v>Решетников Павел</v>
          </cell>
          <cell r="D26" t="str">
            <v>26.05.2000</v>
          </cell>
          <cell r="E26" t="str">
            <v>КМС</v>
          </cell>
          <cell r="F26" t="str">
            <v>Республика Чувашии</v>
          </cell>
          <cell r="G26" t="str">
            <v>Чебоксары, ЧГПУ им. И.Я. Яковлева</v>
          </cell>
          <cell r="H26" t="str">
            <v>Давалов В.Н.</v>
          </cell>
        </row>
        <row r="27">
          <cell r="B27">
            <v>3</v>
          </cell>
          <cell r="C27" t="str">
            <v>Дормидонтов Александр</v>
          </cell>
          <cell r="D27" t="str">
            <v>22.11.1996</v>
          </cell>
          <cell r="E27" t="str">
            <v>КМС</v>
          </cell>
          <cell r="F27" t="str">
            <v>Республика Чувашии</v>
          </cell>
          <cell r="G27" t="str">
            <v>Чебоксары, ЧГПУ им. И.Я. Яковлева</v>
          </cell>
          <cell r="H27" t="str">
            <v>Другов Р.А.</v>
          </cell>
        </row>
        <row r="28">
          <cell r="B28">
            <v>124</v>
          </cell>
          <cell r="C28" t="str">
            <v>Орлов Константин</v>
          </cell>
          <cell r="D28" t="str">
            <v>01.12.1998</v>
          </cell>
          <cell r="E28" t="str">
            <v>КМС</v>
          </cell>
          <cell r="F28" t="str">
            <v>Республика Чувашии</v>
          </cell>
          <cell r="G28" t="str">
            <v>Чебоксары, ЧГПУ им. И.Я. Яковлева</v>
          </cell>
          <cell r="H28" t="str">
            <v>Смирнов С.В.</v>
          </cell>
        </row>
        <row r="29">
          <cell r="B29">
            <v>122</v>
          </cell>
          <cell r="C29" t="str">
            <v>Егинов Тимофей</v>
          </cell>
          <cell r="D29" t="str">
            <v>10.10.2000</v>
          </cell>
          <cell r="E29" t="str">
            <v>КМС</v>
          </cell>
          <cell r="F29" t="str">
            <v>Республика Чувашии</v>
          </cell>
          <cell r="G29" t="str">
            <v>Чебоксары, ЧГПУ им. И.Я. Яковлева</v>
          </cell>
          <cell r="H29" t="str">
            <v>Суворов Г.М., Петров А.С., Ивлев В.А.</v>
          </cell>
        </row>
        <row r="30">
          <cell r="B30">
            <v>120</v>
          </cell>
          <cell r="C30" t="str">
            <v>Васильев Александр</v>
          </cell>
          <cell r="D30" t="str">
            <v>08.02.1998</v>
          </cell>
          <cell r="E30" t="str">
            <v>КМС</v>
          </cell>
          <cell r="F30" t="str">
            <v>Республика Чувашии</v>
          </cell>
          <cell r="G30" t="str">
            <v>Чебоксары, ЧГПУ им. И.Я. Яковлева</v>
          </cell>
          <cell r="H30" t="str">
            <v>Петров А.С.</v>
          </cell>
        </row>
        <row r="31">
          <cell r="B31">
            <v>134</v>
          </cell>
          <cell r="C31" t="str">
            <v>Нетяго Данил</v>
          </cell>
          <cell r="D31" t="str">
            <v>09.07.2001</v>
          </cell>
          <cell r="E31" t="str">
            <v>КМС</v>
          </cell>
          <cell r="F31" t="str">
            <v>Сахалинская область</v>
          </cell>
          <cell r="G31" t="str">
            <v>СахГУ</v>
          </cell>
          <cell r="H31" t="str">
            <v>Быкова Т.Ф., Жижикин А.Н.</v>
          </cell>
        </row>
        <row r="32">
          <cell r="B32">
            <v>133</v>
          </cell>
          <cell r="C32" t="str">
            <v>Бубнов Вадим</v>
          </cell>
          <cell r="D32" t="str">
            <v>08.09.1997</v>
          </cell>
          <cell r="E32" t="str">
            <v>КМС</v>
          </cell>
          <cell r="F32" t="str">
            <v>Сахалинская область</v>
          </cell>
          <cell r="G32" t="str">
            <v>СахГУ</v>
          </cell>
          <cell r="H32" t="str">
            <v>Шапкина Н.В.</v>
          </cell>
        </row>
        <row r="33">
          <cell r="B33">
            <v>135</v>
          </cell>
          <cell r="C33" t="str">
            <v>Елохин Егор</v>
          </cell>
          <cell r="D33" t="str">
            <v>18.12.1999</v>
          </cell>
          <cell r="E33" t="str">
            <v>КМС</v>
          </cell>
          <cell r="F33" t="str">
            <v>Сахалинская область</v>
          </cell>
          <cell r="G33" t="str">
            <v>СахГУ</v>
          </cell>
          <cell r="H33" t="str">
            <v>Долгов С.А., Елохина Е.В.</v>
          </cell>
        </row>
        <row r="34">
          <cell r="B34">
            <v>139</v>
          </cell>
          <cell r="C34" t="str">
            <v>Сергеев Олег</v>
          </cell>
          <cell r="D34" t="str">
            <v>06.12.1996</v>
          </cell>
          <cell r="E34" t="str">
            <v>КМС</v>
          </cell>
          <cell r="F34" t="str">
            <v>Сахалинская область</v>
          </cell>
          <cell r="G34" t="str">
            <v>СахГУ</v>
          </cell>
          <cell r="H34" t="str">
            <v>Трубецкой Р.О., Шапкина Н.В.</v>
          </cell>
        </row>
        <row r="35">
          <cell r="B35">
            <v>197</v>
          </cell>
          <cell r="C35" t="str">
            <v>Галиуллин Константин</v>
          </cell>
          <cell r="D35" t="str">
            <v>13.08.1995</v>
          </cell>
          <cell r="E35" t="str">
            <v>МС</v>
          </cell>
          <cell r="F35" t="str">
            <v>Москва</v>
          </cell>
          <cell r="G35" t="str">
            <v>Москва, МГАФК</v>
          </cell>
          <cell r="H35" t="str">
            <v>Фролова Т.С.</v>
          </cell>
        </row>
        <row r="36">
          <cell r="B36">
            <v>163</v>
          </cell>
          <cell r="C36" t="str">
            <v>Дильдин Дмитрий</v>
          </cell>
          <cell r="D36" t="str">
            <v>12.02.1996</v>
          </cell>
          <cell r="E36" t="str">
            <v>1р</v>
          </cell>
          <cell r="F36" t="str">
            <v>Тамбовская область</v>
          </cell>
          <cell r="G36" t="str">
            <v>Тамбов, ТГУ им. Г.Р. Державина</v>
          </cell>
          <cell r="H36" t="str">
            <v>Каменских В.Н.</v>
          </cell>
        </row>
        <row r="37">
          <cell r="B37">
            <v>12</v>
          </cell>
          <cell r="C37" t="str">
            <v>Плужников Александр</v>
          </cell>
          <cell r="D37" t="str">
            <v>08.05.2000</v>
          </cell>
          <cell r="E37" t="str">
            <v>КМС</v>
          </cell>
          <cell r="F37" t="str">
            <v>Тамбовская область</v>
          </cell>
          <cell r="G37" t="str">
            <v>Тамбов, ТГУ им. Г.Р. Державина</v>
          </cell>
          <cell r="H37" t="str">
            <v>Каменских В.Н.</v>
          </cell>
        </row>
        <row r="38">
          <cell r="B38">
            <v>9</v>
          </cell>
          <cell r="C38" t="str">
            <v>Ушаков Александр</v>
          </cell>
          <cell r="D38" t="str">
            <v>06.06.1998</v>
          </cell>
          <cell r="E38" t="str">
            <v>КМС</v>
          </cell>
          <cell r="F38" t="str">
            <v>Тамбовская область</v>
          </cell>
          <cell r="G38" t="str">
            <v>Тамбов, ТГУ им. Г.Р. Державина</v>
          </cell>
          <cell r="H38" t="str">
            <v>Иванов А.Н.</v>
          </cell>
        </row>
        <row r="39">
          <cell r="B39">
            <v>205</v>
          </cell>
          <cell r="C39" t="str">
            <v>Федоров Евгений</v>
          </cell>
          <cell r="D39" t="str">
            <v>04.05.2003</v>
          </cell>
          <cell r="E39" t="str">
            <v>2р</v>
          </cell>
          <cell r="F39" t="str">
            <v>Ярославская область</v>
          </cell>
          <cell r="G39" t="str">
            <v>Ярославль, ГУ ЯО "СШОР по лёгкой атлетике и адаптивному спорту"</v>
          </cell>
          <cell r="H39" t="str">
            <v>Рыбаков В.Ю.</v>
          </cell>
        </row>
        <row r="40">
          <cell r="B40">
            <v>36</v>
          </cell>
          <cell r="C40" t="str">
            <v>Коновалов Александр</v>
          </cell>
          <cell r="D40" t="str">
            <v>03.08.1997</v>
          </cell>
          <cell r="E40" t="str">
            <v>КМС</v>
          </cell>
          <cell r="F40" t="str">
            <v>Санкт-Петербург</v>
          </cell>
          <cell r="G40" t="str">
            <v>Санкт-Петербург, ПГУПС</v>
          </cell>
          <cell r="H40" t="str">
            <v>Михайлов А.А., Ворохобко Т.Л.</v>
          </cell>
        </row>
        <row r="41">
          <cell r="B41">
            <v>170</v>
          </cell>
          <cell r="C41" t="str">
            <v>Глазунов Илья</v>
          </cell>
          <cell r="D41" t="str">
            <v>20.04.1994</v>
          </cell>
          <cell r="E41" t="str">
            <v>МС</v>
          </cell>
          <cell r="F41" t="str">
            <v>Приморский край</v>
          </cell>
          <cell r="G41" t="str">
            <v xml:space="preserve">Владивосток, ДВФУ </v>
          </cell>
          <cell r="H41" t="str">
            <v>Цыплаков А.Н.</v>
          </cell>
        </row>
        <row r="42">
          <cell r="B42">
            <v>172</v>
          </cell>
          <cell r="C42" t="str">
            <v>Кисельков Федор</v>
          </cell>
          <cell r="D42" t="str">
            <v>03.06.1995</v>
          </cell>
          <cell r="E42" t="str">
            <v>МСМК</v>
          </cell>
          <cell r="F42" t="str">
            <v>Приморский край</v>
          </cell>
          <cell r="G42" t="str">
            <v xml:space="preserve">Владивосток, ДВФУ </v>
          </cell>
          <cell r="H42" t="str">
            <v>Кузина Т.Н., Загиной Ю.А.</v>
          </cell>
        </row>
        <row r="43">
          <cell r="B43">
            <v>171</v>
          </cell>
          <cell r="C43" t="str">
            <v>Трифонов Владислав</v>
          </cell>
          <cell r="D43" t="str">
            <v>13.01.1994</v>
          </cell>
          <cell r="E43" t="str">
            <v>МС</v>
          </cell>
          <cell r="F43" t="str">
            <v>Приморский край</v>
          </cell>
          <cell r="G43" t="str">
            <v xml:space="preserve">Владивосток, ДВФУ </v>
          </cell>
          <cell r="H43" t="str">
            <v>Бахтин К.Г.</v>
          </cell>
        </row>
        <row r="44">
          <cell r="B44">
            <v>186</v>
          </cell>
          <cell r="C44" t="str">
            <v>Татаринов Иван</v>
          </cell>
          <cell r="D44" t="str">
            <v>24.01.1997</v>
          </cell>
          <cell r="E44" t="str">
            <v>МС</v>
          </cell>
          <cell r="F44" t="str">
            <v>Москва</v>
          </cell>
          <cell r="G44" t="str">
            <v>Москва, РГУФКСМиТ (ГЦОЛИФК)</v>
          </cell>
          <cell r="H44" t="str">
            <v>Тер-Ованесов Е.М.</v>
          </cell>
        </row>
        <row r="45">
          <cell r="B45">
            <v>187</v>
          </cell>
          <cell r="C45" t="str">
            <v>Тихомиров Иван</v>
          </cell>
          <cell r="D45" t="str">
            <v>10.10.1997</v>
          </cell>
          <cell r="E45" t="str">
            <v>КМС</v>
          </cell>
          <cell r="F45" t="str">
            <v>Москва</v>
          </cell>
          <cell r="G45" t="str">
            <v>Москва, РГУФКСМиТ (ГЦОЛИФК)</v>
          </cell>
          <cell r="H45" t="str">
            <v>Никонов В.И.</v>
          </cell>
        </row>
        <row r="46">
          <cell r="B46">
            <v>188</v>
          </cell>
          <cell r="C46" t="str">
            <v>Худяков Алексей</v>
          </cell>
          <cell r="D46" t="str">
            <v>31.03.1995</v>
          </cell>
          <cell r="E46" t="str">
            <v>МСМК</v>
          </cell>
          <cell r="F46" t="str">
            <v>Москва</v>
          </cell>
          <cell r="G46" t="str">
            <v>Москва, РГУФКСМиТ (ГЦОЛИФК)</v>
          </cell>
          <cell r="H46" t="str">
            <v>Запольский Д.В., Пестрецова С.Н.</v>
          </cell>
        </row>
        <row r="47">
          <cell r="B47">
            <v>185</v>
          </cell>
          <cell r="C47" t="str">
            <v>Филатов Андрей</v>
          </cell>
          <cell r="D47" t="str">
            <v>09.11.1999</v>
          </cell>
          <cell r="E47" t="str">
            <v>КМС</v>
          </cell>
          <cell r="F47" t="str">
            <v>Москва</v>
          </cell>
          <cell r="G47" t="str">
            <v>Москва, РГУФКСМиТ (ГЦОЛИФК)</v>
          </cell>
          <cell r="H47" t="str">
            <v>Фетисов А.И.</v>
          </cell>
        </row>
        <row r="48">
          <cell r="B48">
            <v>184</v>
          </cell>
          <cell r="C48" t="str">
            <v>Лукашев Тимофей</v>
          </cell>
          <cell r="D48" t="str">
            <v>12.08.1997</v>
          </cell>
          <cell r="E48" t="str">
            <v>КМС</v>
          </cell>
          <cell r="F48" t="str">
            <v>Москва</v>
          </cell>
          <cell r="G48" t="str">
            <v>Москва, РГУФКСМиТ (ГЦОЛИФК)</v>
          </cell>
          <cell r="H48" t="str">
            <v>Левин С.И.</v>
          </cell>
        </row>
        <row r="49">
          <cell r="B49">
            <v>84</v>
          </cell>
          <cell r="C49" t="str">
            <v>Усов Алексей</v>
          </cell>
          <cell r="D49" t="str">
            <v>24.02.1998</v>
          </cell>
          <cell r="E49" t="str">
            <v>МС</v>
          </cell>
          <cell r="F49" t="str">
            <v>Москва</v>
          </cell>
          <cell r="G49" t="str">
            <v>Москва, РГУФКСМиТ (ГЦОЛИФК)</v>
          </cell>
          <cell r="H49" t="str">
            <v>Баранов А.В.</v>
          </cell>
        </row>
        <row r="50">
          <cell r="B50">
            <v>183</v>
          </cell>
          <cell r="C50" t="str">
            <v>Григорьев Михаил</v>
          </cell>
          <cell r="D50" t="str">
            <v>05.01.1998</v>
          </cell>
          <cell r="E50" t="str">
            <v>1р</v>
          </cell>
          <cell r="F50" t="str">
            <v>Москва</v>
          </cell>
          <cell r="G50" t="str">
            <v>Москва, РГУФКСМиТ (ГЦОЛИФК)</v>
          </cell>
          <cell r="H50" t="str">
            <v>Левин С.И.</v>
          </cell>
        </row>
        <row r="51">
          <cell r="B51">
            <v>19</v>
          </cell>
          <cell r="C51" t="str">
            <v>Кудряшов Александр</v>
          </cell>
          <cell r="D51" t="str">
            <v>31.10.2000</v>
          </cell>
          <cell r="E51" t="str">
            <v>КМС</v>
          </cell>
          <cell r="F51" t="str">
            <v>Москва</v>
          </cell>
          <cell r="G51" t="str">
            <v>Москва, РГУФКСМиТ (ГЦОЛИФК)</v>
          </cell>
          <cell r="H51" t="str">
            <v>Филатова М.И., Цветик А.М.</v>
          </cell>
        </row>
        <row r="52">
          <cell r="B52">
            <v>193</v>
          </cell>
          <cell r="C52" t="str">
            <v>Аминов Рустам</v>
          </cell>
          <cell r="D52" t="str">
            <v>08.07.1997</v>
          </cell>
          <cell r="E52" t="str">
            <v>1р</v>
          </cell>
          <cell r="F52" t="str">
            <v>Мурманская область</v>
          </cell>
          <cell r="G52" t="str">
            <v>Мурманск, МАГУ</v>
          </cell>
          <cell r="H52" t="str">
            <v>Ахметов А.Р.</v>
          </cell>
        </row>
        <row r="53">
          <cell r="B53">
            <v>196</v>
          </cell>
          <cell r="C53" t="str">
            <v>Котов Никита</v>
          </cell>
          <cell r="D53" t="str">
            <v>17.06.1998</v>
          </cell>
          <cell r="E53" t="str">
            <v>1р</v>
          </cell>
          <cell r="F53" t="str">
            <v>Ярославская область</v>
          </cell>
          <cell r="G53" t="str">
            <v>Ярославль, ЯрГУ им. П.Г. Демидова</v>
          </cell>
          <cell r="H53" t="str">
            <v>Станкевич В.А.</v>
          </cell>
        </row>
        <row r="54">
          <cell r="B54">
            <v>24</v>
          </cell>
          <cell r="C54" t="str">
            <v>Балашов Михаил</v>
          </cell>
          <cell r="D54" t="str">
            <v>28.05.1997</v>
          </cell>
          <cell r="E54" t="str">
            <v>2р</v>
          </cell>
          <cell r="F54" t="str">
            <v>Ярославская область</v>
          </cell>
          <cell r="G54" t="str">
            <v>Ярославль, ЯрГУ им. П.Г. Демидова</v>
          </cell>
          <cell r="H54" t="str">
            <v>Станкевич В.А.</v>
          </cell>
        </row>
        <row r="55">
          <cell r="B55">
            <v>23</v>
          </cell>
          <cell r="C55" t="str">
            <v>Казанов Юрий</v>
          </cell>
          <cell r="D55" t="str">
            <v>13.07.1998</v>
          </cell>
          <cell r="E55" t="str">
            <v>КМС</v>
          </cell>
          <cell r="F55" t="str">
            <v>Ярославская область</v>
          </cell>
          <cell r="G55" t="str">
            <v>Ярославль, ЯрГУ им. П.Г. Демидова</v>
          </cell>
          <cell r="H55" t="str">
            <v>Филинова С.К.</v>
          </cell>
        </row>
        <row r="56">
          <cell r="B56">
            <v>195</v>
          </cell>
          <cell r="C56" t="str">
            <v>Гурин Дмитрий</v>
          </cell>
          <cell r="D56" t="str">
            <v>14.09.1997</v>
          </cell>
          <cell r="E56" t="str">
            <v>2р</v>
          </cell>
          <cell r="F56" t="str">
            <v>Ярославская область</v>
          </cell>
          <cell r="G56" t="str">
            <v>Ярославль, ЯрГУ им. П.Г. Демидова</v>
          </cell>
          <cell r="H56" t="str">
            <v>Станкевич В.А.</v>
          </cell>
        </row>
        <row r="57">
          <cell r="B57">
            <v>22</v>
          </cell>
          <cell r="C57" t="str">
            <v>Шмелев Иван</v>
          </cell>
          <cell r="D57" t="str">
            <v>20.07.1997</v>
          </cell>
          <cell r="E57" t="str">
            <v>КМС</v>
          </cell>
          <cell r="F57" t="str">
            <v>Ярославская область</v>
          </cell>
          <cell r="G57" t="str">
            <v>Ярославль, ЯрГУ им. П.Г. Демидова</v>
          </cell>
          <cell r="H57" t="str">
            <v xml:space="preserve">Таракановы Ю.Ф., А.В.  </v>
          </cell>
        </row>
        <row r="58">
          <cell r="B58">
            <v>198</v>
          </cell>
          <cell r="C58" t="str">
            <v>Банёв Дмитрий</v>
          </cell>
          <cell r="D58" t="str">
            <v>24.08.2000</v>
          </cell>
          <cell r="E58" t="str">
            <v>1р</v>
          </cell>
          <cell r="F58" t="str">
            <v>Красноярский край</v>
          </cell>
          <cell r="G58" t="str">
            <v>Красноярск, СФУ</v>
          </cell>
          <cell r="H58" t="str">
            <v>Федоров В.И.</v>
          </cell>
        </row>
        <row r="59">
          <cell r="B59">
            <v>32</v>
          </cell>
          <cell r="C59" t="str">
            <v>Ветлугин Сергей</v>
          </cell>
          <cell r="D59" t="str">
            <v>17.11.1995</v>
          </cell>
          <cell r="E59" t="str">
            <v>КМС</v>
          </cell>
          <cell r="F59" t="str">
            <v>Красноярский край</v>
          </cell>
          <cell r="G59" t="str">
            <v>Красноярск, СФУ</v>
          </cell>
          <cell r="H59" t="str">
            <v>Артемьев П.П., Федоров В.И.</v>
          </cell>
        </row>
        <row r="60">
          <cell r="B60">
            <v>34</v>
          </cell>
          <cell r="C60" t="str">
            <v>Корчагин Дмитрий</v>
          </cell>
          <cell r="D60" t="str">
            <v>11.05.1997</v>
          </cell>
          <cell r="E60" t="str">
            <v>КМС</v>
          </cell>
          <cell r="F60" t="str">
            <v>Красноярский край</v>
          </cell>
          <cell r="G60" t="str">
            <v>Красноярск, СФУ</v>
          </cell>
          <cell r="H60" t="str">
            <v>Непомнящих О.А.</v>
          </cell>
        </row>
        <row r="61">
          <cell r="B61">
            <v>35</v>
          </cell>
          <cell r="C61" t="str">
            <v>Миллер Николас</v>
          </cell>
          <cell r="D61" t="str">
            <v>07.03.1995</v>
          </cell>
          <cell r="E61" t="str">
            <v>КМС</v>
          </cell>
          <cell r="F61" t="str">
            <v>Красноярский край</v>
          </cell>
          <cell r="G61" t="str">
            <v>Красноярск, СФУ</v>
          </cell>
          <cell r="H61" t="str">
            <v>Пантелеев С.С., Федоров В.И.</v>
          </cell>
        </row>
        <row r="62">
          <cell r="B62">
            <v>207</v>
          </cell>
          <cell r="C62" t="str">
            <v>Федченко Кирилл</v>
          </cell>
          <cell r="D62" t="str">
            <v>15.12.1997</v>
          </cell>
          <cell r="E62" t="str">
            <v>КМС</v>
          </cell>
          <cell r="F62" t="str">
            <v>Красноярский край</v>
          </cell>
          <cell r="G62" t="str">
            <v>Красноярск, СФУ</v>
          </cell>
          <cell r="H62" t="str">
            <v>Непомнящих О.А.</v>
          </cell>
        </row>
        <row r="63">
          <cell r="B63">
            <v>208</v>
          </cell>
          <cell r="C63" t="str">
            <v>Чечела Данил</v>
          </cell>
          <cell r="D63" t="str">
            <v>30.03.2000</v>
          </cell>
          <cell r="E63" t="str">
            <v>КМС</v>
          </cell>
          <cell r="F63" t="str">
            <v>Красноярский край</v>
          </cell>
          <cell r="G63" t="str">
            <v>Красноярск, СФУ</v>
          </cell>
          <cell r="H63" t="str">
            <v>Артемьев П.П., Федоров В.И.</v>
          </cell>
        </row>
        <row r="64">
          <cell r="B64">
            <v>229</v>
          </cell>
          <cell r="C64" t="str">
            <v>Гусятников Борис</v>
          </cell>
          <cell r="D64" t="str">
            <v>12.01.1999</v>
          </cell>
          <cell r="E64" t="str">
            <v>1р</v>
          </cell>
          <cell r="F64" t="str">
            <v>Пензенская область</v>
          </cell>
          <cell r="G64" t="str">
            <v>Пенза, ПензГТУ</v>
          </cell>
          <cell r="H64" t="str">
            <v>Гарынов А.А.</v>
          </cell>
        </row>
        <row r="65">
          <cell r="B65">
            <v>44</v>
          </cell>
          <cell r="C65" t="str">
            <v>Долотов Владислав</v>
          </cell>
          <cell r="D65" t="str">
            <v>21.01.2001</v>
          </cell>
          <cell r="E65" t="str">
            <v>1р</v>
          </cell>
          <cell r="F65" t="str">
            <v>Пензенская область</v>
          </cell>
          <cell r="G65" t="str">
            <v>Пенза, ПензГТУ</v>
          </cell>
          <cell r="H65" t="str">
            <v>Гарынов А.А.</v>
          </cell>
        </row>
        <row r="66">
          <cell r="B66">
            <v>45</v>
          </cell>
          <cell r="C66" t="str">
            <v>Никулкин Александр</v>
          </cell>
          <cell r="D66" t="str">
            <v>04.11.1995</v>
          </cell>
          <cell r="E66" t="str">
            <v>КМС</v>
          </cell>
          <cell r="F66" t="str">
            <v>Пензенская область</v>
          </cell>
          <cell r="G66" t="str">
            <v>Пенза, ПензГТУ</v>
          </cell>
          <cell r="H66" t="str">
            <v>Гарынов А.А.</v>
          </cell>
        </row>
        <row r="67">
          <cell r="B67">
            <v>164</v>
          </cell>
          <cell r="C67" t="str">
            <v>Симанов Егор</v>
          </cell>
          <cell r="D67" t="str">
            <v>01.02.1999</v>
          </cell>
          <cell r="E67" t="str">
            <v>1р</v>
          </cell>
          <cell r="F67" t="str">
            <v>Самарская область</v>
          </cell>
          <cell r="G67" t="str">
            <v>Самара, СНИУ им. Ак. С.П. Королева</v>
          </cell>
          <cell r="H67" t="str">
            <v>Денисова В.А., Федотов С.В.</v>
          </cell>
        </row>
        <row r="68">
          <cell r="B68">
            <v>51</v>
          </cell>
          <cell r="C68" t="str">
            <v>Шамарин Владислав</v>
          </cell>
          <cell r="D68" t="str">
            <v>23.07.1998</v>
          </cell>
          <cell r="E68" t="str">
            <v>КМС</v>
          </cell>
          <cell r="F68" t="str">
            <v>Самарская область</v>
          </cell>
          <cell r="G68" t="str">
            <v>Самара, СНИУ им. Ак. С.П. Королева</v>
          </cell>
          <cell r="H68" t="str">
            <v>Лобачев В.С., Дмитриев В.М.</v>
          </cell>
        </row>
        <row r="69">
          <cell r="B69">
            <v>217</v>
          </cell>
          <cell r="C69" t="str">
            <v>Абрамов Евгений</v>
          </cell>
          <cell r="D69" t="str">
            <v>24.08.1996</v>
          </cell>
          <cell r="E69" t="str">
            <v>КМС</v>
          </cell>
          <cell r="F69" t="str">
            <v>Республика Мордовия</v>
          </cell>
          <cell r="G69" t="str">
            <v>Саранск, ФГБОУ ВО "НИМГУ им. Н.П. Огарева"</v>
          </cell>
          <cell r="H69" t="str">
            <v>Аранов С.М.</v>
          </cell>
        </row>
        <row r="70">
          <cell r="B70">
            <v>215</v>
          </cell>
          <cell r="C70" t="str">
            <v>Куркин Евгений</v>
          </cell>
          <cell r="D70" t="str">
            <v>14.09.2000</v>
          </cell>
          <cell r="E70" t="str">
            <v>КМС</v>
          </cell>
          <cell r="F70" t="str">
            <v>Республика Мордовия</v>
          </cell>
          <cell r="G70" t="str">
            <v>Саранск, ФГБОУ ВО "НИМГУ им. Н.П. Огарева"</v>
          </cell>
          <cell r="H70" t="str">
            <v>Разовы В.Н., П.И.</v>
          </cell>
        </row>
        <row r="71">
          <cell r="B71">
            <v>216</v>
          </cell>
          <cell r="C71" t="str">
            <v>Давыдов Алексей</v>
          </cell>
          <cell r="D71" t="str">
            <v>11.08.1999</v>
          </cell>
          <cell r="E71" t="str">
            <v>КМС</v>
          </cell>
          <cell r="F71" t="str">
            <v>Республика Мордовия</v>
          </cell>
          <cell r="G71" t="str">
            <v>Саранск, ФГБОУ ВО "НИМГУ им. Н.П. Огарева"</v>
          </cell>
          <cell r="H71" t="str">
            <v>Аранов С.М.</v>
          </cell>
        </row>
        <row r="72">
          <cell r="B72">
            <v>42</v>
          </cell>
          <cell r="C72" t="str">
            <v>Уткин Артем</v>
          </cell>
          <cell r="D72" t="str">
            <v>18.04.1994</v>
          </cell>
          <cell r="E72" t="str">
            <v>МС</v>
          </cell>
          <cell r="F72" t="str">
            <v>Республика Мордовия</v>
          </cell>
          <cell r="G72" t="str">
            <v>Саранск, ФГБОУ ВО "НИМГУ им. Н.П. Огарева"</v>
          </cell>
          <cell r="H72" t="str">
            <v>Разовы В.Н., П.И.</v>
          </cell>
        </row>
        <row r="73">
          <cell r="B73">
            <v>214</v>
          </cell>
          <cell r="C73" t="str">
            <v>Строчков Никита</v>
          </cell>
          <cell r="D73" t="str">
            <v>03.12.1998</v>
          </cell>
          <cell r="E73" t="str">
            <v>КМС</v>
          </cell>
          <cell r="F73" t="str">
            <v>Республика Мордовия</v>
          </cell>
          <cell r="G73" t="str">
            <v>Саранск, ФГБОУ ВО "НИМГУ им. Н.П. Огарева"</v>
          </cell>
          <cell r="H73" t="str">
            <v>Разовы В.Н., П.И.</v>
          </cell>
        </row>
        <row r="74">
          <cell r="B74">
            <v>212</v>
          </cell>
          <cell r="C74" t="str">
            <v>Григоров Андрей</v>
          </cell>
          <cell r="D74" t="str">
            <v>31.03.1994</v>
          </cell>
          <cell r="E74" t="str">
            <v>КМС</v>
          </cell>
          <cell r="F74" t="str">
            <v>Республика Мордовия</v>
          </cell>
          <cell r="G74" t="str">
            <v>Саранск, ФГБОУ ВО "НИМГУ им. Н.П. Огарева"</v>
          </cell>
          <cell r="H74" t="str">
            <v>Гречишников Г.</v>
          </cell>
        </row>
        <row r="75">
          <cell r="B75">
            <v>213</v>
          </cell>
          <cell r="C75" t="str">
            <v>Горин Николай</v>
          </cell>
          <cell r="D75" t="str">
            <v>03.01.1995</v>
          </cell>
          <cell r="E75" t="str">
            <v>МС</v>
          </cell>
          <cell r="F75" t="str">
            <v>Республика Мордовия</v>
          </cell>
          <cell r="G75" t="str">
            <v>Саранск, ФГБОУ ВО "НИМГУ им. Н.П. Огарева"</v>
          </cell>
          <cell r="H75" t="str">
            <v>Телятников М.М., Аранов С.М.</v>
          </cell>
        </row>
        <row r="76">
          <cell r="B76">
            <v>211</v>
          </cell>
          <cell r="C76" t="str">
            <v>Сидоров Андрей</v>
          </cell>
          <cell r="D76" t="str">
            <v>18.11.1996</v>
          </cell>
          <cell r="E76" t="str">
            <v>КМС</v>
          </cell>
          <cell r="F76" t="str">
            <v>Республика Мордовия</v>
          </cell>
          <cell r="G76" t="str">
            <v>Саранск, ФГБОУ ВО "НИМГУ им. Н.П. Огарева"</v>
          </cell>
          <cell r="H76" t="str">
            <v>Забродин Р.</v>
          </cell>
        </row>
        <row r="77">
          <cell r="B77">
            <v>209</v>
          </cell>
          <cell r="C77" t="str">
            <v>Чернусь Дмитрий</v>
          </cell>
          <cell r="D77" t="str">
            <v>10.02.1996</v>
          </cell>
          <cell r="E77" t="str">
            <v>КМС</v>
          </cell>
          <cell r="F77" t="str">
            <v>Республика Мордовия</v>
          </cell>
          <cell r="G77" t="str">
            <v>Саранск, ФГБОУ ВО "НИМГУ им. Н.П. Огарева"</v>
          </cell>
          <cell r="H77" t="str">
            <v>Разов В.Н.</v>
          </cell>
        </row>
        <row r="78">
          <cell r="B78">
            <v>226</v>
          </cell>
          <cell r="C78" t="str">
            <v>Индус Владимир</v>
          </cell>
          <cell r="D78" t="str">
            <v>17.01.1999</v>
          </cell>
          <cell r="E78" t="str">
            <v>КМС</v>
          </cell>
          <cell r="F78" t="str">
            <v>Тульская область</v>
          </cell>
          <cell r="G78" t="str">
            <v>Тула, ТулГУ</v>
          </cell>
          <cell r="H78" t="str">
            <v>Анисимов В.Н.</v>
          </cell>
        </row>
        <row r="79">
          <cell r="B79">
            <v>225</v>
          </cell>
          <cell r="C79" t="str">
            <v>Щербаков Дмитрий</v>
          </cell>
          <cell r="D79" t="str">
            <v>15.08.2000</v>
          </cell>
          <cell r="E79" t="str">
            <v>2р</v>
          </cell>
          <cell r="F79" t="str">
            <v>Тульская область</v>
          </cell>
          <cell r="G79" t="str">
            <v>Тула, ТулГУ</v>
          </cell>
          <cell r="H79" t="str">
            <v>Анисимов В.Н.</v>
          </cell>
        </row>
        <row r="80">
          <cell r="B80">
            <v>224</v>
          </cell>
          <cell r="C80" t="str">
            <v>Анисимов Александр</v>
          </cell>
          <cell r="D80" t="str">
            <v>21.12.1998</v>
          </cell>
          <cell r="E80" t="str">
            <v>КМС</v>
          </cell>
          <cell r="F80" t="str">
            <v>Тульская область</v>
          </cell>
          <cell r="G80" t="str">
            <v>Тула, ТулГУ</v>
          </cell>
          <cell r="H80" t="str">
            <v>Анисимов В.Н.</v>
          </cell>
        </row>
        <row r="81">
          <cell r="B81">
            <v>43</v>
          </cell>
          <cell r="C81" t="str">
            <v>Рожнов Артем</v>
          </cell>
          <cell r="D81" t="str">
            <v>03.03.1998</v>
          </cell>
          <cell r="E81" t="str">
            <v>КМС</v>
          </cell>
          <cell r="F81" t="str">
            <v>Тульская область</v>
          </cell>
          <cell r="G81" t="str">
            <v>Тула, ТулГУ</v>
          </cell>
          <cell r="H81" t="str">
            <v>Веселова С.Ю., Ковтун Н.Н.</v>
          </cell>
        </row>
        <row r="82">
          <cell r="B82">
            <v>49</v>
          </cell>
          <cell r="C82" t="str">
            <v>Новожилов Дмитрий</v>
          </cell>
          <cell r="D82" t="str">
            <v>27.06.1996</v>
          </cell>
          <cell r="E82" t="str">
            <v>1р</v>
          </cell>
          <cell r="F82" t="str">
            <v>Новгородская область</v>
          </cell>
          <cell r="G82" t="str">
            <v xml:space="preserve">Великий Новгород, НовГУ им. Ярослава Мудрого </v>
          </cell>
          <cell r="H82" t="str">
            <v>Савенков П.А.</v>
          </cell>
        </row>
        <row r="83">
          <cell r="B83">
            <v>271</v>
          </cell>
          <cell r="C83" t="str">
            <v>Кузьмин Михаил</v>
          </cell>
          <cell r="D83" t="str">
            <v>19.06.1997</v>
          </cell>
          <cell r="E83" t="str">
            <v>1р</v>
          </cell>
          <cell r="F83" t="str">
            <v>Ивановская область</v>
          </cell>
          <cell r="G83" t="str">
            <v>Иваново, ИГЭУ им. В.И. Ленина</v>
          </cell>
          <cell r="H83" t="str">
            <v>Гильмутдинов Ю.В., Чахунов Е.И.</v>
          </cell>
        </row>
        <row r="84">
          <cell r="B84">
            <v>272</v>
          </cell>
          <cell r="C84" t="str">
            <v>Орлов Кирилл</v>
          </cell>
          <cell r="D84" t="str">
            <v>17.10.1998</v>
          </cell>
          <cell r="E84" t="str">
            <v>КМС</v>
          </cell>
          <cell r="F84" t="str">
            <v>Ивановская область</v>
          </cell>
          <cell r="G84" t="str">
            <v>Иваново, ИГЭУ им. В.И. Ленина</v>
          </cell>
          <cell r="H84" t="str">
            <v>Гильмутдинов Ю.В., Лукичев А.В.</v>
          </cell>
        </row>
        <row r="85">
          <cell r="B85">
            <v>61</v>
          </cell>
          <cell r="C85" t="str">
            <v>Волков Антон</v>
          </cell>
          <cell r="D85" t="str">
            <v>05.03.1999</v>
          </cell>
          <cell r="E85" t="str">
            <v>1р</v>
          </cell>
          <cell r="F85" t="str">
            <v>Ивановская область</v>
          </cell>
          <cell r="G85" t="str">
            <v>Иваново, ИГЭУ им. В.И. Ленина</v>
          </cell>
          <cell r="H85" t="str">
            <v>Чахунов Е.И.</v>
          </cell>
        </row>
        <row r="86">
          <cell r="B86">
            <v>273</v>
          </cell>
          <cell r="C86" t="str">
            <v>Акулов Иван</v>
          </cell>
          <cell r="D86" t="str">
            <v>13.07.2000</v>
          </cell>
          <cell r="E86" t="str">
            <v>2р</v>
          </cell>
          <cell r="F86" t="str">
            <v>Ивановская область</v>
          </cell>
          <cell r="G86" t="str">
            <v>Иваново, ИГЭУ им. В.И. Ленина</v>
          </cell>
          <cell r="H86" t="str">
            <v xml:space="preserve">Гильмутдинов Ю.В. </v>
          </cell>
        </row>
        <row r="87">
          <cell r="B87">
            <v>62</v>
          </cell>
          <cell r="C87" t="str">
            <v>Щербаков Кирилл</v>
          </cell>
          <cell r="D87" t="str">
            <v>28.08.2000</v>
          </cell>
          <cell r="E87" t="str">
            <v>КМС</v>
          </cell>
          <cell r="F87" t="str">
            <v>Ивановская область</v>
          </cell>
          <cell r="G87" t="str">
            <v>Иваново, ИГЭУ им. В.И. Ленина</v>
          </cell>
          <cell r="H87" t="str">
            <v>Гильмутдинов Ю.В., Кашникова Т.А.</v>
          </cell>
        </row>
        <row r="88">
          <cell r="B88">
            <v>274</v>
          </cell>
          <cell r="C88" t="str">
            <v>Соколов Павел</v>
          </cell>
          <cell r="D88" t="str">
            <v>22.08.1999</v>
          </cell>
          <cell r="E88" t="str">
            <v>КМС</v>
          </cell>
          <cell r="F88" t="str">
            <v>Ивановская область</v>
          </cell>
          <cell r="G88" t="str">
            <v>Иваново, ИГЭУ им. В.И. Ленина</v>
          </cell>
          <cell r="H88" t="str">
            <v>Гильмутдинов Ю.В., Малкова И.В.</v>
          </cell>
        </row>
        <row r="89">
          <cell r="B89">
            <v>278</v>
          </cell>
          <cell r="C89" t="str">
            <v>Бобков Дмитрий</v>
          </cell>
          <cell r="D89" t="str">
            <v>12.01.2000</v>
          </cell>
          <cell r="E89" t="str">
            <v>КМС</v>
          </cell>
          <cell r="F89" t="str">
            <v>Ивановская область</v>
          </cell>
          <cell r="G89" t="str">
            <v>Иваново, ИГЭУ им. В.И. Ленина</v>
          </cell>
          <cell r="H89" t="str">
            <v>Белов А.С., Кузинов Н.В., Будалов С.Н.</v>
          </cell>
        </row>
        <row r="90">
          <cell r="B90">
            <v>279</v>
          </cell>
          <cell r="C90" t="str">
            <v>Михайлов Никита</v>
          </cell>
          <cell r="D90" t="str">
            <v>10.06.1998</v>
          </cell>
          <cell r="E90" t="str">
            <v>КМС</v>
          </cell>
          <cell r="F90" t="str">
            <v>Ивановская область</v>
          </cell>
          <cell r="G90" t="str">
            <v>Иваново, ИГЭУ им. В.И. Ленина</v>
          </cell>
          <cell r="H90" t="str">
            <v>Белов А.С., Кузинов Н.В., Будалов С.Н.</v>
          </cell>
        </row>
        <row r="91">
          <cell r="B91">
            <v>268</v>
          </cell>
          <cell r="C91" t="str">
            <v>Никонов Никита</v>
          </cell>
          <cell r="D91" t="str">
            <v>22.06.1995</v>
          </cell>
          <cell r="E91" t="str">
            <v>КМС</v>
          </cell>
          <cell r="F91" t="str">
            <v>Ивановская область</v>
          </cell>
          <cell r="G91" t="str">
            <v>Иваново, ИГЭУ им. В.И. Ленина</v>
          </cell>
          <cell r="H91" t="str">
            <v>Торгов Е.Н., Гильмутдинов Ю.В.</v>
          </cell>
        </row>
        <row r="92">
          <cell r="B92">
            <v>269</v>
          </cell>
          <cell r="C92" t="str">
            <v>Онучин Кирилл</v>
          </cell>
          <cell r="D92" t="str">
            <v>06.01.2000</v>
          </cell>
          <cell r="E92" t="str">
            <v>2р</v>
          </cell>
          <cell r="F92" t="str">
            <v>Ивановская область</v>
          </cell>
          <cell r="G92" t="str">
            <v>Иваново, ИГЭУ им. В.И. Ленина</v>
          </cell>
          <cell r="H92" t="str">
            <v>Сафина Н.Ю.</v>
          </cell>
        </row>
        <row r="93">
          <cell r="B93">
            <v>270</v>
          </cell>
          <cell r="C93" t="str">
            <v>Давыдов Дмитрий</v>
          </cell>
          <cell r="D93" t="str">
            <v>29.01.2001</v>
          </cell>
          <cell r="E93" t="str">
            <v>1р</v>
          </cell>
          <cell r="F93" t="str">
            <v>Ивановская область</v>
          </cell>
          <cell r="G93" t="str">
            <v>Иваново, ИГЭУ им. В.И. Ленина</v>
          </cell>
          <cell r="H93" t="str">
            <v xml:space="preserve">Гильмутдинов Ю.В. </v>
          </cell>
        </row>
        <row r="94">
          <cell r="B94">
            <v>271</v>
          </cell>
          <cell r="C94" t="str">
            <v>Кузьмин Михаил</v>
          </cell>
          <cell r="D94" t="str">
            <v>19.06.1997</v>
          </cell>
          <cell r="E94" t="str">
            <v>1р</v>
          </cell>
          <cell r="F94" t="str">
            <v>Ивановская область</v>
          </cell>
          <cell r="G94" t="str">
            <v>Иваново, ИГЭУ им. В.И. Ленина</v>
          </cell>
          <cell r="H94" t="str">
            <v>Гильмутдинов Ю.В., Чахунов Е.И.</v>
          </cell>
        </row>
        <row r="95">
          <cell r="B95">
            <v>275</v>
          </cell>
          <cell r="C95" t="str">
            <v>Тростин Денис</v>
          </cell>
          <cell r="D95" t="str">
            <v>07.02.2001</v>
          </cell>
          <cell r="E95" t="str">
            <v>1р</v>
          </cell>
          <cell r="F95" t="str">
            <v>Ивановская область</v>
          </cell>
          <cell r="G95" t="str">
            <v>Иваново, ИГЭУ им. В.И. Ленина</v>
          </cell>
          <cell r="H95" t="str">
            <v>Чахунов Е.И.</v>
          </cell>
        </row>
        <row r="96">
          <cell r="B96">
            <v>276</v>
          </cell>
          <cell r="C96" t="str">
            <v>Савченко Максим</v>
          </cell>
          <cell r="D96" t="str">
            <v>14.05.1999</v>
          </cell>
          <cell r="E96" t="str">
            <v>КМС</v>
          </cell>
          <cell r="F96" t="str">
            <v>Ивановская область</v>
          </cell>
          <cell r="G96" t="str">
            <v>Иваново, ИГЭУ им. В.И. Ленина</v>
          </cell>
          <cell r="H96" t="str">
            <v>Чахунов Е.И.,Рябова И.Д.</v>
          </cell>
        </row>
        <row r="97">
          <cell r="B97">
            <v>277</v>
          </cell>
          <cell r="C97" t="str">
            <v>Шальнов Илья</v>
          </cell>
          <cell r="D97" t="str">
            <v>26.04.1997</v>
          </cell>
          <cell r="E97" t="str">
            <v>КМС</v>
          </cell>
          <cell r="F97" t="str">
            <v>Ивановская область</v>
          </cell>
          <cell r="G97" t="str">
            <v>Иваново, ИГЭУ им. В.И. Ленина</v>
          </cell>
          <cell r="H97" t="str">
            <v>Чахунов Е.И.</v>
          </cell>
        </row>
        <row r="98">
          <cell r="B98">
            <v>303</v>
          </cell>
          <cell r="C98" t="str">
            <v>Веревкин Данил</v>
          </cell>
          <cell r="D98" t="str">
            <v>06.03.2000</v>
          </cell>
          <cell r="E98" t="str">
            <v>КМС</v>
          </cell>
          <cell r="F98" t="str">
            <v>Пермский край</v>
          </cell>
          <cell r="G98" t="str">
            <v>Пермь, ПГФА</v>
          </cell>
          <cell r="H98" t="str">
            <v>Окулов А.А., Суворов Н.В., Суворова Т.Н.</v>
          </cell>
        </row>
        <row r="99">
          <cell r="B99">
            <v>240</v>
          </cell>
          <cell r="C99" t="str">
            <v>Баженов Александр</v>
          </cell>
          <cell r="D99" t="str">
            <v>20.03.1997</v>
          </cell>
          <cell r="E99" t="str">
            <v>КМС</v>
          </cell>
          <cell r="F99" t="str">
            <v>Удмуртская Республика</v>
          </cell>
          <cell r="G99" t="str">
            <v>Ижевск, УдГУ</v>
          </cell>
          <cell r="H99" t="str">
            <v>Васильев К.Г.</v>
          </cell>
        </row>
        <row r="100">
          <cell r="B100">
            <v>241</v>
          </cell>
          <cell r="C100" t="str">
            <v>Чернышов Дмитрий</v>
          </cell>
          <cell r="D100" t="str">
            <v>18.10.2000</v>
          </cell>
          <cell r="E100" t="str">
            <v>КМС</v>
          </cell>
          <cell r="F100" t="str">
            <v>Удмуртская Республика</v>
          </cell>
          <cell r="G100" t="str">
            <v>Ижевск, УдГУ</v>
          </cell>
          <cell r="H100" t="str">
            <v>Данильчук Р.Н.</v>
          </cell>
        </row>
        <row r="101">
          <cell r="B101">
            <v>54</v>
          </cell>
          <cell r="C101" t="str">
            <v>Бурков Сергей</v>
          </cell>
          <cell r="D101" t="str">
            <v>20.12.1995</v>
          </cell>
          <cell r="E101" t="str">
            <v>КМС</v>
          </cell>
          <cell r="F101" t="str">
            <v>Удмуртская Республика</v>
          </cell>
          <cell r="G101" t="str">
            <v>Ижевск, УдГУ</v>
          </cell>
          <cell r="H101" t="str">
            <v>Феофилактов Н.З.,Кудрин А.В.</v>
          </cell>
        </row>
        <row r="102">
          <cell r="B102">
            <v>242</v>
          </cell>
          <cell r="C102" t="str">
            <v>Хабаров Илья</v>
          </cell>
          <cell r="D102" t="str">
            <v>19.11.1999</v>
          </cell>
          <cell r="E102" t="str">
            <v>КМС</v>
          </cell>
          <cell r="F102" t="str">
            <v>Удмуртская Республика</v>
          </cell>
          <cell r="G102" t="str">
            <v>Ижевск, УдГУ</v>
          </cell>
          <cell r="H102" t="str">
            <v>Феофилактов Н.З.</v>
          </cell>
        </row>
        <row r="103">
          <cell r="B103">
            <v>243</v>
          </cell>
          <cell r="C103" t="str">
            <v>Ардашев Иван</v>
          </cell>
          <cell r="D103" t="str">
            <v>31.01.1998</v>
          </cell>
          <cell r="E103" t="str">
            <v>КМС</v>
          </cell>
          <cell r="F103" t="str">
            <v>Удмуртская Республика</v>
          </cell>
          <cell r="G103" t="str">
            <v>Ижевск, УдГУ</v>
          </cell>
          <cell r="H103" t="str">
            <v>Алабужев А.Е.</v>
          </cell>
        </row>
        <row r="104">
          <cell r="B104">
            <v>244</v>
          </cell>
          <cell r="C104" t="str">
            <v>Фёдоров Артём</v>
          </cell>
          <cell r="D104" t="str">
            <v>23.08.1999</v>
          </cell>
          <cell r="E104" t="str">
            <v>КМС</v>
          </cell>
          <cell r="F104" t="str">
            <v>Удмуртская Республика</v>
          </cell>
          <cell r="G104" t="str">
            <v>Ижевск, УдГУ</v>
          </cell>
          <cell r="H104" t="str">
            <v>Данильчук Р.Н.</v>
          </cell>
        </row>
        <row r="105">
          <cell r="B105">
            <v>55</v>
          </cell>
          <cell r="C105" t="str">
            <v>Алексеев Алексей</v>
          </cell>
          <cell r="D105" t="str">
            <v>20.04.1998</v>
          </cell>
          <cell r="E105" t="str">
            <v>КМС</v>
          </cell>
          <cell r="F105" t="str">
            <v>Удмуртская Республика</v>
          </cell>
          <cell r="G105" t="str">
            <v>Ижевск, УдГУ</v>
          </cell>
          <cell r="H105" t="str">
            <v>Феофилактов Н.З.</v>
          </cell>
        </row>
        <row r="106">
          <cell r="B106">
            <v>245</v>
          </cell>
          <cell r="C106" t="str">
            <v>Шкляев Константин</v>
          </cell>
          <cell r="D106" t="str">
            <v>09.08.1998</v>
          </cell>
          <cell r="E106" t="str">
            <v>КМС</v>
          </cell>
          <cell r="F106" t="str">
            <v>Удмуртская Республика</v>
          </cell>
          <cell r="G106" t="str">
            <v>Ижевск, УдГУ</v>
          </cell>
          <cell r="H106" t="str">
            <v>Вахрушев Л.А.</v>
          </cell>
        </row>
        <row r="107">
          <cell r="B107">
            <v>167</v>
          </cell>
          <cell r="C107" t="str">
            <v>Лысечко Кирилл</v>
          </cell>
          <cell r="D107" t="str">
            <v>27.04.2000</v>
          </cell>
          <cell r="E107" t="str">
            <v>1р</v>
          </cell>
          <cell r="F107" t="str">
            <v>Калининградская область</v>
          </cell>
          <cell r="G107" t="str">
            <v>Калининград, КГТУ-БГАРФ</v>
          </cell>
        </row>
        <row r="108">
          <cell r="B108">
            <v>166</v>
          </cell>
          <cell r="C108" t="str">
            <v>Назарчук Андрей</v>
          </cell>
          <cell r="D108" t="str">
            <v>21.12.1997</v>
          </cell>
          <cell r="E108" t="str">
            <v>1р</v>
          </cell>
          <cell r="F108" t="str">
            <v>Калининградская область</v>
          </cell>
          <cell r="G108" t="str">
            <v>Калининград, КГТУ-БГАРФ</v>
          </cell>
        </row>
        <row r="109">
          <cell r="B109">
            <v>15</v>
          </cell>
          <cell r="C109" t="str">
            <v>Спиридонов Олег</v>
          </cell>
          <cell r="D109" t="str">
            <v>16.08.1999</v>
          </cell>
          <cell r="E109" t="str">
            <v>МС</v>
          </cell>
          <cell r="F109" t="str">
            <v>Калининградская область</v>
          </cell>
          <cell r="G109" t="str">
            <v>Калининград, КГТУ-БГАРФ</v>
          </cell>
        </row>
        <row r="110">
          <cell r="B110">
            <v>165</v>
          </cell>
          <cell r="C110" t="str">
            <v>Игнатов Дмитрий</v>
          </cell>
          <cell r="D110" t="str">
            <v>09.09.1998</v>
          </cell>
          <cell r="E110" t="str">
            <v>1р</v>
          </cell>
          <cell r="F110" t="str">
            <v>Калининградская область</v>
          </cell>
          <cell r="G110" t="str">
            <v>Калининград, КГТУ-БГАРФ</v>
          </cell>
        </row>
        <row r="111">
          <cell r="B111">
            <v>80</v>
          </cell>
          <cell r="C111" t="str">
            <v>Гребнев Иван</v>
          </cell>
          <cell r="D111" t="str">
            <v>11.01.1996</v>
          </cell>
          <cell r="E111" t="str">
            <v>КМС</v>
          </cell>
          <cell r="F111" t="str">
            <v>Ивановская область</v>
          </cell>
          <cell r="G111" t="str">
            <v>Иваново, ИГСХА им. Д.К. Беляева</v>
          </cell>
          <cell r="H111" t="str">
            <v>Левичева М.Б.</v>
          </cell>
        </row>
        <row r="112">
          <cell r="B112">
            <v>81</v>
          </cell>
          <cell r="C112" t="str">
            <v>Соловьев Даниил</v>
          </cell>
          <cell r="D112" t="str">
            <v>02.06.1999</v>
          </cell>
          <cell r="E112" t="str">
            <v>2р</v>
          </cell>
          <cell r="F112" t="str">
            <v>Ивановская область</v>
          </cell>
          <cell r="G112" t="str">
            <v>Иваново, ИГСХА им. Д.К. Беляева</v>
          </cell>
          <cell r="H112" t="str">
            <v>Левичева М.Б.</v>
          </cell>
        </row>
        <row r="113">
          <cell r="B113">
            <v>300</v>
          </cell>
          <cell r="C113" t="str">
            <v>Сиротин Иван</v>
          </cell>
          <cell r="D113" t="str">
            <v>01.07.1995</v>
          </cell>
          <cell r="E113" t="str">
            <v>КМС</v>
          </cell>
          <cell r="F113" t="str">
            <v>Ивановская область</v>
          </cell>
          <cell r="G113" t="str">
            <v>Иваново, ИГСХА им. Д.К. Беляева</v>
          </cell>
          <cell r="H113" t="str">
            <v>Дряннов В.А.</v>
          </cell>
        </row>
        <row r="114">
          <cell r="B114">
            <v>301</v>
          </cell>
          <cell r="C114" t="str">
            <v>Гончаренко Александр</v>
          </cell>
          <cell r="D114" t="str">
            <v>14.07.1998</v>
          </cell>
          <cell r="E114" t="str">
            <v>1р</v>
          </cell>
          <cell r="F114" t="str">
            <v>Ивановская область</v>
          </cell>
          <cell r="G114" t="str">
            <v>Иваново, ИГСХА им. Д.К. Беляева</v>
          </cell>
          <cell r="H114" t="str">
            <v>Дряннов В.А.</v>
          </cell>
        </row>
        <row r="115">
          <cell r="B115">
            <v>302</v>
          </cell>
          <cell r="C115" t="str">
            <v>Мардасов Антон</v>
          </cell>
          <cell r="D115" t="str">
            <v>01.05.1999</v>
          </cell>
          <cell r="E115" t="str">
            <v>2р</v>
          </cell>
          <cell r="F115" t="str">
            <v>Ивановская область</v>
          </cell>
          <cell r="G115" t="str">
            <v>Иваново, ИГСХА им. Д.К. Беляева</v>
          </cell>
          <cell r="H115" t="str">
            <v>Дряннов В.А.</v>
          </cell>
        </row>
        <row r="116">
          <cell r="B116">
            <v>298</v>
          </cell>
          <cell r="C116" t="str">
            <v>Трифонов Артем</v>
          </cell>
          <cell r="D116" t="str">
            <v>04.11.1995</v>
          </cell>
          <cell r="E116" t="str">
            <v>МС</v>
          </cell>
          <cell r="F116" t="str">
            <v>Владимирская область</v>
          </cell>
          <cell r="G116" t="str">
            <v xml:space="preserve">Владимир, ВлГУ им. А.Г. и Н.Г Столетовых </v>
          </cell>
          <cell r="H116" t="str">
            <v>Плотников П.Н.</v>
          </cell>
        </row>
        <row r="117">
          <cell r="B117">
            <v>72</v>
          </cell>
          <cell r="C117" t="str">
            <v>Кокурин Дмитрий</v>
          </cell>
          <cell r="D117" t="str">
            <v>29.06.1998</v>
          </cell>
          <cell r="E117" t="str">
            <v>1р</v>
          </cell>
          <cell r="F117" t="str">
            <v>Владимирская область</v>
          </cell>
          <cell r="G117" t="str">
            <v xml:space="preserve">Владимир, ВлГУ им. А.Г. и Н.Г Столетовых </v>
          </cell>
          <cell r="H117" t="str">
            <v>Терещенко А.В.</v>
          </cell>
        </row>
        <row r="118">
          <cell r="B118">
            <v>299</v>
          </cell>
          <cell r="C118" t="str">
            <v>Болотов Сергей</v>
          </cell>
          <cell r="D118" t="str">
            <v>09.04.1996</v>
          </cell>
          <cell r="E118" t="str">
            <v>КМС</v>
          </cell>
          <cell r="F118" t="str">
            <v>Владимирская область</v>
          </cell>
          <cell r="G118" t="str">
            <v xml:space="preserve">Владимир, ВлГУ им. А.Г. и Н.Г Столетовых </v>
          </cell>
          <cell r="H118" t="str">
            <v>Саков А.П., Герцен Е.А.</v>
          </cell>
        </row>
        <row r="119">
          <cell r="B119">
            <v>82</v>
          </cell>
          <cell r="C119" t="str">
            <v>Новиков Илья</v>
          </cell>
          <cell r="D119" t="str">
            <v>08.09.1996</v>
          </cell>
          <cell r="E119" t="str">
            <v>КМС</v>
          </cell>
          <cell r="F119" t="str">
            <v>Республика Карелия</v>
          </cell>
          <cell r="G119" t="str">
            <v xml:space="preserve">Петрозаводск, ПетрГУ </v>
          </cell>
          <cell r="H119" t="str">
            <v>Савинов Е.В.</v>
          </cell>
        </row>
        <row r="120">
          <cell r="B120">
            <v>292</v>
          </cell>
          <cell r="C120" t="str">
            <v>Стриганов Артем</v>
          </cell>
          <cell r="D120" t="str">
            <v>18.10.1997</v>
          </cell>
          <cell r="E120" t="str">
            <v>1р</v>
          </cell>
          <cell r="F120" t="str">
            <v>Нижегородская область</v>
          </cell>
          <cell r="G120" t="str">
            <v>Нижний Новгород, ННГУ им. Н.И. Лобачевского</v>
          </cell>
          <cell r="H120" t="str">
            <v>Сульдин П.А.</v>
          </cell>
        </row>
        <row r="121">
          <cell r="B121">
            <v>70</v>
          </cell>
          <cell r="C121" t="str">
            <v>Кипелкин Иван</v>
          </cell>
          <cell r="D121" t="str">
            <v>28.01.1997</v>
          </cell>
          <cell r="E121" t="str">
            <v>КМС</v>
          </cell>
          <cell r="F121" t="str">
            <v>Нижегородская область</v>
          </cell>
          <cell r="G121" t="str">
            <v>Нижний Новгород, ННГУ им. Н.И. Лобачевского</v>
          </cell>
          <cell r="H121" t="str">
            <v>Ясницкий Н.В.</v>
          </cell>
        </row>
        <row r="122">
          <cell r="B122">
            <v>280</v>
          </cell>
          <cell r="C122" t="str">
            <v>Дуркин Никита</v>
          </cell>
          <cell r="D122" t="str">
            <v>18.07.1995</v>
          </cell>
          <cell r="E122" t="str">
            <v>1р</v>
          </cell>
          <cell r="F122" t="str">
            <v>Архангельская область</v>
          </cell>
          <cell r="G122" t="str">
            <v xml:space="preserve">Архангельск, САФУ им. М.В. Ломоносова </v>
          </cell>
          <cell r="H122" t="str">
            <v>Мингалев А.Ю., Мингалева А.Г.</v>
          </cell>
        </row>
        <row r="123">
          <cell r="B123">
            <v>281</v>
          </cell>
          <cell r="C123" t="str">
            <v>Якубов Фарид</v>
          </cell>
          <cell r="D123" t="str">
            <v>24.12.1994</v>
          </cell>
          <cell r="E123" t="str">
            <v>1р</v>
          </cell>
          <cell r="F123" t="str">
            <v>Архангельская область</v>
          </cell>
          <cell r="G123" t="str">
            <v xml:space="preserve">Архангельск, САФУ им. М.В. Ломоносова </v>
          </cell>
          <cell r="H123" t="str">
            <v>Мингалев А.Ю., Мингалева А.Г.</v>
          </cell>
        </row>
        <row r="124">
          <cell r="B124">
            <v>282</v>
          </cell>
          <cell r="C124" t="str">
            <v>Мужиков Максим</v>
          </cell>
          <cell r="D124" t="str">
            <v>24.01.2000</v>
          </cell>
          <cell r="E124" t="str">
            <v>2р</v>
          </cell>
          <cell r="F124" t="str">
            <v>Архангельская область</v>
          </cell>
          <cell r="G124" t="str">
            <v xml:space="preserve">Архангельск, САФУ им. М.В. Ломоносова </v>
          </cell>
          <cell r="H124" t="str">
            <v>Мингалев А.Ю., Мингалева А.Г.</v>
          </cell>
        </row>
        <row r="125">
          <cell r="B125">
            <v>63</v>
          </cell>
          <cell r="C125" t="str">
            <v>Неверов Илья</v>
          </cell>
          <cell r="D125" t="str">
            <v>03.03.2000</v>
          </cell>
          <cell r="E125" t="str">
            <v>1р</v>
          </cell>
          <cell r="F125" t="str">
            <v>Архангельская область</v>
          </cell>
          <cell r="G125" t="str">
            <v xml:space="preserve">Архангельск, САФУ им. М.В. Ломоносова </v>
          </cell>
          <cell r="H125" t="str">
            <v>Бородулин А.М., Литвененко А.И.</v>
          </cell>
        </row>
        <row r="126">
          <cell r="B126">
            <v>64</v>
          </cell>
          <cell r="C126" t="str">
            <v>Колов Роман</v>
          </cell>
          <cell r="D126" t="str">
            <v>28.09.1999</v>
          </cell>
          <cell r="E126" t="str">
            <v>2р</v>
          </cell>
          <cell r="F126" t="str">
            <v>Архангельская область</v>
          </cell>
          <cell r="G126" t="str">
            <v xml:space="preserve">Архангельск, САФУ им. М.В. Ломоносова </v>
          </cell>
          <cell r="H126" t="str">
            <v>Мингалева А.Г.</v>
          </cell>
        </row>
        <row r="127">
          <cell r="B127">
            <v>283</v>
          </cell>
          <cell r="C127" t="str">
            <v>Тюкин Глеб</v>
          </cell>
          <cell r="D127" t="str">
            <v>31.03.1998</v>
          </cell>
          <cell r="E127" t="str">
            <v>2р</v>
          </cell>
          <cell r="F127" t="str">
            <v>Архангельская область</v>
          </cell>
          <cell r="G127" t="str">
            <v xml:space="preserve">Архангельск, САФУ им. М.В. Ломоносова </v>
          </cell>
          <cell r="H127" t="str">
            <v>Мингалева А.Г.</v>
          </cell>
        </row>
        <row r="128">
          <cell r="B128">
            <v>284</v>
          </cell>
          <cell r="C128" t="str">
            <v>Лукша Владислав</v>
          </cell>
          <cell r="D128" t="str">
            <v>14.01.1996</v>
          </cell>
          <cell r="E128" t="str">
            <v>1р</v>
          </cell>
          <cell r="F128" t="str">
            <v>Архангельская область</v>
          </cell>
          <cell r="G128" t="str">
            <v xml:space="preserve">Архангельск, САФУ им. М.В. Ломоносова </v>
          </cell>
          <cell r="H128" t="str">
            <v>Чернов А.В.</v>
          </cell>
        </row>
        <row r="129">
          <cell r="B129">
            <v>76</v>
          </cell>
          <cell r="C129" t="str">
            <v>Панченко Глеб</v>
          </cell>
          <cell r="D129" t="str">
            <v>22.11.1998</v>
          </cell>
          <cell r="E129" t="str">
            <v>1р</v>
          </cell>
          <cell r="F129" t="str">
            <v>Пермский край</v>
          </cell>
          <cell r="G129" t="str">
            <v>Пермь, ПНИПУ с/к "Политехник"</v>
          </cell>
          <cell r="H129" t="str">
            <v>Гладков В.П.</v>
          </cell>
        </row>
        <row r="130">
          <cell r="B130">
            <v>75</v>
          </cell>
          <cell r="C130" t="str">
            <v>Щербаков Евгений</v>
          </cell>
          <cell r="D130" t="str">
            <v>30.04.1999</v>
          </cell>
          <cell r="E130" t="str">
            <v>1р</v>
          </cell>
          <cell r="F130" t="str">
            <v>Пермский край</v>
          </cell>
          <cell r="G130" t="str">
            <v>Пермь, ПНИПУ с/к "Политехник"</v>
          </cell>
          <cell r="H130" t="str">
            <v>Гладков В.П.</v>
          </cell>
        </row>
        <row r="131">
          <cell r="B131">
            <v>71</v>
          </cell>
          <cell r="C131" t="str">
            <v>Булгаков Артем</v>
          </cell>
          <cell r="D131" t="str">
            <v>12.09.1995</v>
          </cell>
          <cell r="E131" t="str">
            <v>КМС</v>
          </cell>
          <cell r="F131" t="str">
            <v>Пермский край</v>
          </cell>
          <cell r="G131" t="str">
            <v>Пермь, ПНИПУ с/к "Политехник"</v>
          </cell>
          <cell r="H131" t="str">
            <v>Гладков В.П.</v>
          </cell>
        </row>
        <row r="132">
          <cell r="B132">
            <v>294</v>
          </cell>
          <cell r="C132" t="str">
            <v>Леванов Алексей</v>
          </cell>
          <cell r="D132" t="str">
            <v>25.03.1997</v>
          </cell>
          <cell r="E132" t="str">
            <v>КМС</v>
          </cell>
          <cell r="F132" t="str">
            <v>Пермский край</v>
          </cell>
          <cell r="G132" t="str">
            <v>Пермь, ПНИПУ с/к "Политехник"</v>
          </cell>
          <cell r="H132" t="str">
            <v>Гладков В.П.</v>
          </cell>
        </row>
        <row r="133">
          <cell r="B133">
            <v>258</v>
          </cell>
          <cell r="C133" t="str">
            <v>Дятлов Кирилл</v>
          </cell>
          <cell r="D133" t="str">
            <v>25.07.1997</v>
          </cell>
          <cell r="E133" t="str">
            <v>КМС</v>
          </cell>
          <cell r="F133" t="str">
            <v>Республика Татарстан</v>
          </cell>
          <cell r="G133" t="str">
            <v>Казань, ФГБОУ ВО ПГАФКСиТ</v>
          </cell>
          <cell r="H133" t="str">
            <v>Павлов И.Л.</v>
          </cell>
        </row>
        <row r="134">
          <cell r="B134">
            <v>259</v>
          </cell>
          <cell r="C134" t="str">
            <v>Садиков Нияз</v>
          </cell>
          <cell r="D134" t="str">
            <v>31.01.1997</v>
          </cell>
          <cell r="E134" t="str">
            <v>КМС</v>
          </cell>
          <cell r="F134" t="str">
            <v>Республика Татарстан</v>
          </cell>
          <cell r="G134" t="str">
            <v>Казань, ФГБОУ ВО ПГАФКСиТ</v>
          </cell>
          <cell r="H134" t="str">
            <v>Фахриев М.М., Павлов И.Л.</v>
          </cell>
        </row>
        <row r="135">
          <cell r="B135">
            <v>263</v>
          </cell>
          <cell r="C135" t="str">
            <v>Ермаков Евгений</v>
          </cell>
          <cell r="D135" t="str">
            <v>18.03.2001</v>
          </cell>
          <cell r="E135" t="str">
            <v>МС</v>
          </cell>
          <cell r="F135" t="str">
            <v>Республика Татарстан</v>
          </cell>
          <cell r="G135" t="str">
            <v>Казань, ФГБОУ ВО ПГАФКСиТ</v>
          </cell>
          <cell r="H135" t="str">
            <v>Горошанский Г.В.</v>
          </cell>
        </row>
        <row r="136">
          <cell r="B136">
            <v>264</v>
          </cell>
          <cell r="C136" t="str">
            <v>Газизов Альберт</v>
          </cell>
          <cell r="D136" t="str">
            <v>13.04.1998</v>
          </cell>
          <cell r="E136" t="str">
            <v>КМС</v>
          </cell>
          <cell r="F136" t="str">
            <v>Республика Татарстан</v>
          </cell>
          <cell r="G136" t="str">
            <v>Казань, ФГБОУ ВО ПГАФКСиТ</v>
          </cell>
          <cell r="H136" t="str">
            <v>Мостяков Д.В.</v>
          </cell>
        </row>
        <row r="137">
          <cell r="B137">
            <v>58</v>
          </cell>
          <cell r="C137" t="str">
            <v>Сатонин Вчеслав</v>
          </cell>
          <cell r="D137" t="str">
            <v>13.09.2000</v>
          </cell>
          <cell r="E137" t="str">
            <v>КМС</v>
          </cell>
          <cell r="F137" t="str">
            <v>Республика Татарстан</v>
          </cell>
          <cell r="G137" t="str">
            <v>Казань, ФГБОУ ВО ПГАФКСиТ</v>
          </cell>
          <cell r="H137" t="str">
            <v>Мостяков Д.В.</v>
          </cell>
        </row>
        <row r="138">
          <cell r="B138">
            <v>57</v>
          </cell>
          <cell r="C138" t="str">
            <v>Пивоваров Даниил</v>
          </cell>
          <cell r="D138" t="str">
            <v>13.04.1999</v>
          </cell>
          <cell r="E138" t="str">
            <v>КМС</v>
          </cell>
          <cell r="F138" t="str">
            <v>Республика Татарстан</v>
          </cell>
          <cell r="G138" t="str">
            <v>Казань, ФГБОУ ВО ПГАФКСиТ</v>
          </cell>
          <cell r="H138" t="str">
            <v>Захарчук Д.Г.</v>
          </cell>
        </row>
        <row r="139">
          <cell r="B139">
            <v>262</v>
          </cell>
          <cell r="C139" t="str">
            <v>Хамидуллин Булат</v>
          </cell>
          <cell r="D139" t="str">
            <v>28.04.1997</v>
          </cell>
          <cell r="E139" t="str">
            <v>КМС</v>
          </cell>
          <cell r="F139" t="str">
            <v>Республика Татарстан</v>
          </cell>
          <cell r="G139" t="str">
            <v>Казань, ФГБОУ ВО ПГАФКСиТ</v>
          </cell>
          <cell r="H139" t="str">
            <v>Попов Н.Е.</v>
          </cell>
        </row>
        <row r="140">
          <cell r="B140">
            <v>257</v>
          </cell>
          <cell r="C140" t="str">
            <v>Арасланов Артем</v>
          </cell>
          <cell r="D140" t="str">
            <v>25.07.1994</v>
          </cell>
          <cell r="E140" t="str">
            <v>МС</v>
          </cell>
          <cell r="F140" t="str">
            <v>Республика Татарстан</v>
          </cell>
          <cell r="G140" t="str">
            <v>Казань, ФГБОУ ВО ПГАФКСиТ, ВятСДЮШОР, ЦСКА</v>
          </cell>
          <cell r="H140" t="str">
            <v>Бородовицын С.Н., Сырцев В.В., Вдовин М.В.</v>
          </cell>
        </row>
        <row r="141">
          <cell r="B141">
            <v>260</v>
          </cell>
          <cell r="C141" t="str">
            <v>Егоров Геннадий</v>
          </cell>
          <cell r="D141" t="str">
            <v>16.04.1997</v>
          </cell>
          <cell r="E141" t="str">
            <v>МС</v>
          </cell>
          <cell r="F141" t="str">
            <v>Республика Татарстан</v>
          </cell>
          <cell r="G141" t="str">
            <v>Казань, ФГБОУ ВО ПГАФКСиТ</v>
          </cell>
          <cell r="H141" t="str">
            <v>Павлов В.Л.</v>
          </cell>
        </row>
        <row r="142">
          <cell r="B142">
            <v>261</v>
          </cell>
          <cell r="C142" t="str">
            <v>Тингаев Антон</v>
          </cell>
          <cell r="D142" t="str">
            <v>02.04.1996</v>
          </cell>
          <cell r="E142" t="str">
            <v>МС</v>
          </cell>
          <cell r="F142" t="str">
            <v>Республика Татарстан</v>
          </cell>
          <cell r="G142" t="str">
            <v>Казань, ФГБОУ ВО ПГАФКСиТ</v>
          </cell>
          <cell r="H142" t="str">
            <v>Матрин Н.А., Байгулова С.Г.</v>
          </cell>
        </row>
        <row r="143">
          <cell r="B143">
            <v>315</v>
          </cell>
          <cell r="C143" t="str">
            <v>Волгин Михаил</v>
          </cell>
          <cell r="D143" t="str">
            <v>07.05.2001</v>
          </cell>
          <cell r="E143" t="str">
            <v>КМС</v>
          </cell>
          <cell r="F143" t="str">
            <v>Москва</v>
          </cell>
          <cell r="G143" t="str">
            <v>Москва, МГУ им. М.В. Ломоносова</v>
          </cell>
          <cell r="H143" t="str">
            <v>Фетисов А.И.</v>
          </cell>
        </row>
        <row r="144">
          <cell r="B144">
            <v>311</v>
          </cell>
          <cell r="C144" t="str">
            <v>Чернов Дмитрий</v>
          </cell>
          <cell r="D144" t="str">
            <v>19.01.1995</v>
          </cell>
          <cell r="E144" t="str">
            <v>1р</v>
          </cell>
          <cell r="F144" t="str">
            <v>Самарская область</v>
          </cell>
          <cell r="G144" t="str">
            <v>Самара, СГЭУ</v>
          </cell>
          <cell r="H144" t="str">
            <v>Полубаяров О.Ю.</v>
          </cell>
        </row>
        <row r="145">
          <cell r="B145">
            <v>312</v>
          </cell>
          <cell r="C145" t="str">
            <v>Шамсуваров Инсаф</v>
          </cell>
          <cell r="D145" t="str">
            <v>09.01.1997</v>
          </cell>
          <cell r="E145" t="str">
            <v>1р</v>
          </cell>
          <cell r="F145" t="str">
            <v>Самарская область</v>
          </cell>
          <cell r="G145" t="str">
            <v>Самара, СГЭУ</v>
          </cell>
          <cell r="H145" t="str">
            <v>Смирнова У.В.</v>
          </cell>
        </row>
        <row r="146">
          <cell r="B146">
            <v>306</v>
          </cell>
          <cell r="C146" t="str">
            <v>Шабельников Виталий</v>
          </cell>
          <cell r="D146" t="str">
            <v>04.05.1996</v>
          </cell>
          <cell r="E146" t="str">
            <v>КМС</v>
          </cell>
          <cell r="F146" t="str">
            <v>Белгородская область</v>
          </cell>
          <cell r="G146" t="str">
            <v>Белгород, НИУ "БелГУ"</v>
          </cell>
          <cell r="H146" t="str">
            <v>Шабельников В., Горлов А.Н.</v>
          </cell>
        </row>
        <row r="147">
          <cell r="B147">
            <v>87</v>
          </cell>
          <cell r="C147" t="str">
            <v>Женчевский Дмитрий</v>
          </cell>
          <cell r="D147" t="str">
            <v>07.09.1998</v>
          </cell>
          <cell r="E147" t="str">
            <v>2р</v>
          </cell>
          <cell r="F147" t="str">
            <v>Смоленская область</v>
          </cell>
          <cell r="G147" t="str">
            <v>Смоленск, Смоленская ГСХА</v>
          </cell>
          <cell r="H147" t="str">
            <v>Войцеховский М.В.</v>
          </cell>
        </row>
        <row r="148">
          <cell r="B148">
            <v>89</v>
          </cell>
          <cell r="C148" t="str">
            <v>Исаев Максим</v>
          </cell>
          <cell r="D148" t="str">
            <v>10.07.1997</v>
          </cell>
          <cell r="E148" t="str">
            <v>МС</v>
          </cell>
          <cell r="F148" t="str">
            <v>Челябинская область</v>
          </cell>
          <cell r="G148" t="str">
            <v>Челябинск, УралГУФК</v>
          </cell>
          <cell r="H148" t="str">
            <v>Пугач С.В.</v>
          </cell>
        </row>
        <row r="149">
          <cell r="B149">
            <v>318</v>
          </cell>
          <cell r="C149" t="str">
            <v>Губин Евгений</v>
          </cell>
          <cell r="D149" t="str">
            <v>02.07.1997</v>
          </cell>
          <cell r="E149" t="str">
            <v>КМС</v>
          </cell>
          <cell r="F149" t="str">
            <v>Челябинская область</v>
          </cell>
          <cell r="G149" t="str">
            <v>Челябинск, УралГУФК</v>
          </cell>
          <cell r="H149" t="str">
            <v>Шемигон О.С, Пугач С.В.</v>
          </cell>
        </row>
        <row r="150">
          <cell r="B150">
            <v>319</v>
          </cell>
          <cell r="C150" t="str">
            <v>Холмогоров Константин</v>
          </cell>
          <cell r="D150" t="str">
            <v>07.02.1996</v>
          </cell>
          <cell r="E150" t="str">
            <v>МСМК</v>
          </cell>
          <cell r="F150" t="str">
            <v>Челябинская область</v>
          </cell>
          <cell r="G150" t="str">
            <v>Челябинск, УралГУФК</v>
          </cell>
          <cell r="H150" t="str">
            <v xml:space="preserve">Суворов Г.Н. </v>
          </cell>
        </row>
        <row r="151">
          <cell r="B151">
            <v>320</v>
          </cell>
          <cell r="C151" t="str">
            <v>Тиряков Максим</v>
          </cell>
          <cell r="D151" t="str">
            <v>12.10.2000</v>
          </cell>
          <cell r="E151" t="str">
            <v>КМС</v>
          </cell>
          <cell r="F151" t="str">
            <v>Челябинская область</v>
          </cell>
          <cell r="G151" t="str">
            <v>Челябинск, УралГУФК</v>
          </cell>
          <cell r="H151" t="str">
            <v>Митюхов Д.М.</v>
          </cell>
        </row>
        <row r="152">
          <cell r="B152">
            <v>322</v>
          </cell>
          <cell r="C152" t="str">
            <v>Щуровский Андрей</v>
          </cell>
          <cell r="D152" t="str">
            <v>08.06.1995</v>
          </cell>
          <cell r="E152" t="str">
            <v>МС</v>
          </cell>
          <cell r="F152" t="str">
            <v>Челябинская область</v>
          </cell>
          <cell r="G152" t="str">
            <v>Челябинск, УралГУФК</v>
          </cell>
          <cell r="H152" t="str">
            <v>Парамонова И.П.</v>
          </cell>
        </row>
        <row r="153">
          <cell r="B153">
            <v>324</v>
          </cell>
          <cell r="C153" t="str">
            <v>Ишимов Олег</v>
          </cell>
          <cell r="D153" t="str">
            <v>18.01.1999</v>
          </cell>
          <cell r="E153" t="str">
            <v>МС</v>
          </cell>
          <cell r="F153" t="str">
            <v>Челябинская область</v>
          </cell>
          <cell r="G153" t="str">
            <v>Челябинск, УралГУФК</v>
          </cell>
          <cell r="H153" t="str">
            <v>Одер О.В.</v>
          </cell>
        </row>
        <row r="154">
          <cell r="B154">
            <v>326</v>
          </cell>
          <cell r="C154" t="str">
            <v>Меньщиков Антон</v>
          </cell>
          <cell r="D154" t="str">
            <v>13.09.1997</v>
          </cell>
          <cell r="E154" t="str">
            <v>1р</v>
          </cell>
          <cell r="F154" t="str">
            <v>Челябинская область</v>
          </cell>
          <cell r="G154" t="str">
            <v>Челябинск, УралГУФК</v>
          </cell>
          <cell r="H154" t="str">
            <v>Митюхов Д.М.</v>
          </cell>
        </row>
        <row r="155">
          <cell r="B155">
            <v>325</v>
          </cell>
          <cell r="C155" t="str">
            <v>Ишмаметьев Алексей</v>
          </cell>
          <cell r="D155" t="str">
            <v>21.07.2000</v>
          </cell>
          <cell r="E155" t="str">
            <v>МС</v>
          </cell>
          <cell r="F155" t="str">
            <v>Челябинская область</v>
          </cell>
          <cell r="G155" t="str">
            <v>Челябинск, УралГУФК</v>
          </cell>
          <cell r="H155" t="str">
            <v>Одер О.В.</v>
          </cell>
        </row>
        <row r="156">
          <cell r="B156">
            <v>329</v>
          </cell>
          <cell r="C156" t="str">
            <v>Никитин Артемий</v>
          </cell>
          <cell r="D156" t="str">
            <v>26.07.1999</v>
          </cell>
          <cell r="E156" t="str">
            <v>КМС</v>
          </cell>
          <cell r="F156" t="str">
            <v>Челябинская область</v>
          </cell>
          <cell r="G156" t="str">
            <v>Челябинск, УралГУФК</v>
          </cell>
          <cell r="H156" t="str">
            <v>Андреев А.А., Рыжкова Т.В.</v>
          </cell>
        </row>
        <row r="157">
          <cell r="B157">
            <v>92</v>
          </cell>
          <cell r="C157" t="str">
            <v>Соловьев Иван</v>
          </cell>
          <cell r="D157" t="str">
            <v>04.05.1997</v>
          </cell>
          <cell r="E157" t="str">
            <v>КМС</v>
          </cell>
          <cell r="F157" t="str">
            <v>Челябинская область</v>
          </cell>
          <cell r="G157" t="str">
            <v>Челябинск, УралГУФК</v>
          </cell>
          <cell r="H157" t="str">
            <v>Береглазов В.Н.</v>
          </cell>
        </row>
        <row r="158">
          <cell r="B158">
            <v>332</v>
          </cell>
          <cell r="C158" t="str">
            <v>Белишко Владимир</v>
          </cell>
          <cell r="D158" t="str">
            <v>06.08.1998</v>
          </cell>
          <cell r="E158" t="str">
            <v>КМС</v>
          </cell>
          <cell r="F158" t="str">
            <v>Челябинская область</v>
          </cell>
          <cell r="G158" t="str">
            <v>Челябинск, УралГУФК</v>
          </cell>
          <cell r="H158" t="str">
            <v>Пугач С.В.</v>
          </cell>
        </row>
        <row r="159">
          <cell r="B159">
            <v>333</v>
          </cell>
          <cell r="C159" t="str">
            <v>Черноталов Александр</v>
          </cell>
          <cell r="D159" t="str">
            <v>31.05.1997</v>
          </cell>
          <cell r="E159" t="str">
            <v>КМС</v>
          </cell>
          <cell r="F159" t="str">
            <v>Калининградская область</v>
          </cell>
          <cell r="G159" t="str">
            <v>Калининград, БФУ им. И. Канта</v>
          </cell>
          <cell r="H159" t="str">
            <v>Балашов С.Г.</v>
          </cell>
        </row>
        <row r="160">
          <cell r="B160">
            <v>337</v>
          </cell>
          <cell r="C160" t="str">
            <v>Перевозчиков Иван</v>
          </cell>
          <cell r="D160" t="str">
            <v>21.05.1998</v>
          </cell>
          <cell r="E160" t="str">
            <v>1р</v>
          </cell>
          <cell r="F160" t="str">
            <v>Удмуртская Республика</v>
          </cell>
          <cell r="G160" t="str">
            <v>Ижевск, ИжГТУ им. М.Т. Калашникова</v>
          </cell>
          <cell r="H160" t="str">
            <v>Сердцева А.Б.</v>
          </cell>
        </row>
        <row r="161">
          <cell r="B161">
            <v>336</v>
          </cell>
          <cell r="C161" t="str">
            <v>Широбоков Никита</v>
          </cell>
          <cell r="D161" t="str">
            <v>27.08.1998</v>
          </cell>
          <cell r="E161" t="str">
            <v>КМС</v>
          </cell>
          <cell r="F161" t="str">
            <v>Удмуртская Республика</v>
          </cell>
          <cell r="G161" t="str">
            <v>Ижевск, ИжГТУ им. М.Т. Калашникова</v>
          </cell>
          <cell r="H161" t="str">
            <v>Сердцева А.Б.</v>
          </cell>
        </row>
        <row r="162">
          <cell r="B162">
            <v>340</v>
          </cell>
          <cell r="C162" t="str">
            <v>Гедаев Олег</v>
          </cell>
          <cell r="D162" t="str">
            <v>01.09.1998</v>
          </cell>
          <cell r="E162" t="str">
            <v>КМС</v>
          </cell>
          <cell r="F162" t="str">
            <v>Пензенская область</v>
          </cell>
          <cell r="G162" t="str">
            <v>Пенза, ПензГУ</v>
          </cell>
          <cell r="H162" t="str">
            <v>Кузнецов В.Б., Вдовин М.В., Полоницкий А.Е.</v>
          </cell>
        </row>
        <row r="163">
          <cell r="B163">
            <v>343</v>
          </cell>
          <cell r="C163" t="str">
            <v>Качанов Максим</v>
          </cell>
          <cell r="D163" t="str">
            <v>18.06.1997</v>
          </cell>
          <cell r="E163" t="str">
            <v>КМС</v>
          </cell>
          <cell r="F163" t="str">
            <v>Пензенская область</v>
          </cell>
          <cell r="G163" t="str">
            <v>Пенза, ПензГУ</v>
          </cell>
          <cell r="H163" t="str">
            <v>Васильев С.</v>
          </cell>
        </row>
        <row r="164">
          <cell r="B164">
            <v>346</v>
          </cell>
          <cell r="C164" t="str">
            <v>Царапкин Максим</v>
          </cell>
          <cell r="D164" t="str">
            <v>15.04.1998</v>
          </cell>
          <cell r="E164" t="str">
            <v>КМС</v>
          </cell>
          <cell r="F164" t="str">
            <v>Пензенская область</v>
          </cell>
          <cell r="G164" t="str">
            <v>Пенза, ПензГУ</v>
          </cell>
          <cell r="H164" t="str">
            <v>Кузнецов В.Б., Плескач-Стыркина С.П.</v>
          </cell>
        </row>
        <row r="165">
          <cell r="B165">
            <v>99</v>
          </cell>
          <cell r="C165" t="str">
            <v>Фролов Павел</v>
          </cell>
          <cell r="D165" t="str">
            <v>30.05.1999</v>
          </cell>
          <cell r="E165" t="str">
            <v>КМС</v>
          </cell>
          <cell r="F165" t="str">
            <v>Пензенская область</v>
          </cell>
          <cell r="G165" t="str">
            <v>Пенза, ПензГУ</v>
          </cell>
          <cell r="H165" t="str">
            <v>Кораблев В.В.</v>
          </cell>
        </row>
        <row r="166">
          <cell r="B166">
            <v>100</v>
          </cell>
          <cell r="C166" t="str">
            <v>Паршин Владислав</v>
          </cell>
          <cell r="D166" t="str">
            <v>26.09.1998</v>
          </cell>
          <cell r="E166" t="str">
            <v>КМС</v>
          </cell>
          <cell r="F166" t="str">
            <v>Пензенская область</v>
          </cell>
          <cell r="G166" t="str">
            <v>Пенза, ПензГУ</v>
          </cell>
          <cell r="H166" t="str">
            <v>Зинуков А.В.</v>
          </cell>
        </row>
        <row r="167">
          <cell r="B167">
            <v>352</v>
          </cell>
          <cell r="C167" t="str">
            <v>Ежов Иван</v>
          </cell>
          <cell r="D167" t="str">
            <v>01.06.1999</v>
          </cell>
          <cell r="E167" t="str">
            <v>КМС</v>
          </cell>
          <cell r="F167" t="str">
            <v>Пензенская область</v>
          </cell>
          <cell r="G167" t="str">
            <v>Пенза, ПензГУ</v>
          </cell>
          <cell r="H167" t="str">
            <v>Новокшанов Б.В., Каташовы С.Н., С.Д.</v>
          </cell>
        </row>
        <row r="168">
          <cell r="B168">
            <v>349</v>
          </cell>
          <cell r="C168" t="str">
            <v>Зюзин Дмитрий</v>
          </cell>
          <cell r="D168" t="str">
            <v>07.09.200</v>
          </cell>
          <cell r="E168" t="str">
            <v>КМС</v>
          </cell>
          <cell r="F168" t="str">
            <v>Пензенская область</v>
          </cell>
          <cell r="G168" t="str">
            <v>Пенза, ПензГУ</v>
          </cell>
          <cell r="H168" t="str">
            <v>Воеводины А.Н., Ю.С.</v>
          </cell>
        </row>
        <row r="169">
          <cell r="B169">
            <v>354</v>
          </cell>
          <cell r="C169" t="str">
            <v>Бастылов Кирилл</v>
          </cell>
          <cell r="D169" t="str">
            <v>10.10.1998</v>
          </cell>
          <cell r="E169" t="str">
            <v>КМС</v>
          </cell>
          <cell r="F169" t="str">
            <v>Пензенская область</v>
          </cell>
          <cell r="G169" t="str">
            <v>Пенза, ПензГУ</v>
          </cell>
          <cell r="H169" t="str">
            <v>Красновы Р.П., К.И.</v>
          </cell>
        </row>
        <row r="170">
          <cell r="B170">
            <v>350</v>
          </cell>
          <cell r="C170" t="str">
            <v>Мельников Георгий</v>
          </cell>
          <cell r="D170" t="str">
            <v>17.12.1996</v>
          </cell>
          <cell r="E170" t="str">
            <v>КМС</v>
          </cell>
          <cell r="F170" t="str">
            <v>Пензенская область</v>
          </cell>
          <cell r="G170" t="str">
            <v>Пенза, ПензГУ</v>
          </cell>
          <cell r="H170" t="str">
            <v>Новокшанов Б.В.,Болтов Л.В.</v>
          </cell>
        </row>
        <row r="171">
          <cell r="B171">
            <v>357</v>
          </cell>
          <cell r="C171" t="str">
            <v>Евсеенков Никита</v>
          </cell>
          <cell r="D171" t="str">
            <v>01.03.1995</v>
          </cell>
          <cell r="E171" t="str">
            <v>МС</v>
          </cell>
          <cell r="F171" t="str">
            <v>Пензенская область</v>
          </cell>
          <cell r="G171" t="str">
            <v>Пенза, ПензГУ</v>
          </cell>
          <cell r="H171" t="str">
            <v>Вдовин М.В.</v>
          </cell>
        </row>
      </sheetData>
      <sheetData sheetId="25">
        <row r="1">
          <cell r="I1" t="str">
            <v>вид</v>
          </cell>
        </row>
        <row r="2">
          <cell r="B2" t="str">
            <v>Номер</v>
          </cell>
          <cell r="C2" t="str">
            <v>Фамилия, имя</v>
          </cell>
          <cell r="D2" t="str">
            <v>г.р.</v>
          </cell>
          <cell r="E2" t="str">
            <v>разряд</v>
          </cell>
          <cell r="F2" t="str">
            <v>Территория</v>
          </cell>
          <cell r="G2" t="str">
            <v>Организация</v>
          </cell>
          <cell r="H2" t="str">
            <v>Ф.И.О. тренера</v>
          </cell>
          <cell r="I2" t="str">
            <v>1день</v>
          </cell>
        </row>
        <row r="3">
          <cell r="B3">
            <v>103</v>
          </cell>
          <cell r="C3" t="str">
            <v>Чистякова Татьяна</v>
          </cell>
          <cell r="D3" t="str">
            <v>15.06.1997</v>
          </cell>
          <cell r="E3" t="str">
            <v>1р</v>
          </cell>
          <cell r="F3" t="str">
            <v>Ярославская область</v>
          </cell>
          <cell r="G3" t="str">
            <v>Ярославль, ЯГПУ им. К.Д. Ушинского</v>
          </cell>
          <cell r="H3" t="str">
            <v>Нальгиев А.А., Шиловская Т.А.</v>
          </cell>
          <cell r="I3" t="str">
            <v>диск</v>
          </cell>
        </row>
        <row r="4">
          <cell r="B4">
            <v>110</v>
          </cell>
          <cell r="C4" t="str">
            <v>Цыбаева Светлана</v>
          </cell>
          <cell r="D4" t="str">
            <v>1998</v>
          </cell>
          <cell r="E4" t="str">
            <v>2р</v>
          </cell>
          <cell r="F4" t="str">
            <v>Ярославская область</v>
          </cell>
          <cell r="G4" t="str">
            <v>Ярославль, ЯГПУ им. К.Д. Ушинского</v>
          </cell>
          <cell r="H4" t="str">
            <v>Таракановы Ю.Ф., А.В.</v>
          </cell>
        </row>
        <row r="5">
          <cell r="B5">
            <v>112</v>
          </cell>
          <cell r="C5" t="str">
            <v>Цветкова Виктория</v>
          </cell>
          <cell r="D5" t="str">
            <v>21.06.2000</v>
          </cell>
          <cell r="E5" t="str">
            <v>КМС</v>
          </cell>
          <cell r="F5" t="str">
            <v>Ярославская область</v>
          </cell>
          <cell r="G5" t="str">
            <v>Ярославль, ЯГПУ им. К.Д. Ушинского</v>
          </cell>
          <cell r="H5" t="str">
            <v>Цветкова Н.В.</v>
          </cell>
          <cell r="I5" t="str">
            <v>диск</v>
          </cell>
        </row>
        <row r="6">
          <cell r="B6">
            <v>111</v>
          </cell>
          <cell r="C6" t="str">
            <v>Антропова Юлия</v>
          </cell>
          <cell r="D6" t="str">
            <v>02.06.1997</v>
          </cell>
          <cell r="E6" t="str">
            <v>КМС</v>
          </cell>
          <cell r="F6" t="str">
            <v>Ярославская область</v>
          </cell>
          <cell r="G6" t="str">
            <v>Ярославль, ЯГПУ им. К.Д. Ушинского</v>
          </cell>
          <cell r="H6" t="str">
            <v>Руденков В.Г., Огвоздина Т.В.</v>
          </cell>
          <cell r="I6" t="str">
            <v>шест</v>
          </cell>
        </row>
        <row r="7">
          <cell r="B7">
            <v>104</v>
          </cell>
          <cell r="C7" t="str">
            <v>Дубова Анастасия</v>
          </cell>
          <cell r="D7" t="str">
            <v>22.09.2000</v>
          </cell>
          <cell r="E7" t="str">
            <v>КМС</v>
          </cell>
          <cell r="F7" t="str">
            <v>Ярославская область</v>
          </cell>
          <cell r="G7" t="str">
            <v>Ярославль, ЯГПУ им. К.Д. Ушинского</v>
          </cell>
          <cell r="H7" t="str">
            <v>Бабашкин В.М.</v>
          </cell>
          <cell r="I7" t="str">
            <v>длина</v>
          </cell>
        </row>
        <row r="8">
          <cell r="B8">
            <v>109</v>
          </cell>
          <cell r="C8" t="str">
            <v>Майоршина Надежда</v>
          </cell>
          <cell r="D8" t="str">
            <v>05.09.1999</v>
          </cell>
          <cell r="E8" t="str">
            <v>1р</v>
          </cell>
          <cell r="F8" t="str">
            <v>Ярославская область</v>
          </cell>
          <cell r="G8" t="str">
            <v>Ярославль, ЯГПУ им. К.Д. Ушинского</v>
          </cell>
          <cell r="H8" t="str">
            <v>Бабашкин В.М.</v>
          </cell>
          <cell r="I8" t="str">
            <v>высота</v>
          </cell>
        </row>
        <row r="9">
          <cell r="B9">
            <v>2</v>
          </cell>
          <cell r="C9" t="str">
            <v>Иванова Елизавета</v>
          </cell>
          <cell r="D9" t="str">
            <v>22.05.1997</v>
          </cell>
          <cell r="E9" t="str">
            <v>МС</v>
          </cell>
          <cell r="F9" t="str">
            <v>Ярославская область</v>
          </cell>
          <cell r="G9" t="str">
            <v>Ярославль, ЯГПУ им. К.Д. Ушинского</v>
          </cell>
          <cell r="H9" t="str">
            <v>Огвоздина Т.В., Сергеева Е.В.</v>
          </cell>
          <cell r="I9" t="str">
            <v>100с/б</v>
          </cell>
        </row>
        <row r="10">
          <cell r="B10">
            <v>101</v>
          </cell>
          <cell r="C10" t="str">
            <v>Тараканова Полина</v>
          </cell>
          <cell r="D10" t="str">
            <v>30.06.1999</v>
          </cell>
          <cell r="E10" t="str">
            <v>КМС</v>
          </cell>
          <cell r="F10" t="str">
            <v>Ярославская область</v>
          </cell>
          <cell r="G10" t="str">
            <v>Ярославль, ЯГПУ им. К.Д. Ушинского</v>
          </cell>
          <cell r="H10" t="str">
            <v>Таракановы Ю.Ф., А.В.</v>
          </cell>
          <cell r="I10">
            <v>1500</v>
          </cell>
        </row>
        <row r="11">
          <cell r="B11">
            <v>105</v>
          </cell>
          <cell r="C11" t="str">
            <v>Белкина Екатерина</v>
          </cell>
          <cell r="D11" t="str">
            <v>28.02.2000</v>
          </cell>
          <cell r="E11" t="str">
            <v>1р</v>
          </cell>
          <cell r="F11" t="str">
            <v>Ярославская область</v>
          </cell>
          <cell r="G11" t="str">
            <v>Ярославль, ЯГПУ им. К.Д. Ушинского</v>
          </cell>
          <cell r="H11" t="str">
            <v>Таракановы Ю.Ф., А.В.</v>
          </cell>
        </row>
        <row r="12">
          <cell r="B12">
            <v>108</v>
          </cell>
          <cell r="C12" t="str">
            <v>Горбакова Юлия</v>
          </cell>
          <cell r="D12" t="str">
            <v>17.10.1998</v>
          </cell>
          <cell r="E12" t="str">
            <v>2р</v>
          </cell>
          <cell r="F12" t="str">
            <v>Ярославская область</v>
          </cell>
          <cell r="G12" t="str">
            <v>Ярославль, ЯГПУ им. К.Д. Ушинского</v>
          </cell>
          <cell r="H12" t="str">
            <v>Хрущева Л.В.</v>
          </cell>
        </row>
        <row r="13">
          <cell r="B13">
            <v>102</v>
          </cell>
          <cell r="C13" t="str">
            <v>Благородова Мария</v>
          </cell>
          <cell r="D13" t="str">
            <v>01.10.2000</v>
          </cell>
          <cell r="E13" t="str">
            <v>1р</v>
          </cell>
          <cell r="F13" t="str">
            <v>Ярославская область</v>
          </cell>
          <cell r="G13" t="str">
            <v>Ярославль, ЯГПУ им. К.Д. Ушинского</v>
          </cell>
          <cell r="H13" t="str">
            <v>Хрущева Л.В.</v>
          </cell>
        </row>
        <row r="14">
          <cell r="B14">
            <v>153</v>
          </cell>
          <cell r="C14" t="str">
            <v>Сверчкова Полина</v>
          </cell>
          <cell r="D14" t="str">
            <v>14.03.1997</v>
          </cell>
          <cell r="E14" t="str">
            <v>КМС</v>
          </cell>
          <cell r="F14" t="str">
            <v>Костромская область</v>
          </cell>
          <cell r="G14" t="str">
            <v>Кострома, КГУ</v>
          </cell>
          <cell r="H14" t="str">
            <v>Дружков А.Н.</v>
          </cell>
          <cell r="I14">
            <v>400</v>
          </cell>
        </row>
        <row r="15">
          <cell r="B15">
            <v>156</v>
          </cell>
          <cell r="C15" t="str">
            <v>Сенникова Наталья</v>
          </cell>
          <cell r="D15" t="str">
            <v>10.07.1994</v>
          </cell>
          <cell r="E15" t="str">
            <v>КМС</v>
          </cell>
          <cell r="F15" t="str">
            <v>Костромская область</v>
          </cell>
          <cell r="G15" t="str">
            <v>Кострома, КГУ</v>
          </cell>
          <cell r="H15" t="str">
            <v>Павлов Е.А.</v>
          </cell>
          <cell r="I15">
            <v>400</v>
          </cell>
        </row>
        <row r="16">
          <cell r="B16">
            <v>151</v>
          </cell>
          <cell r="C16" t="str">
            <v>Белкина Вера</v>
          </cell>
          <cell r="D16" t="str">
            <v>27.01.2001</v>
          </cell>
          <cell r="E16" t="str">
            <v>1р</v>
          </cell>
          <cell r="F16" t="str">
            <v>Костромская область</v>
          </cell>
          <cell r="G16" t="str">
            <v>Кострома, КГУ</v>
          </cell>
          <cell r="H16" t="str">
            <v>Павлов Е.А.</v>
          </cell>
          <cell r="I16">
            <v>400</v>
          </cell>
        </row>
        <row r="17">
          <cell r="B17">
            <v>146</v>
          </cell>
          <cell r="C17" t="str">
            <v>Павлова Оксана</v>
          </cell>
          <cell r="D17" t="str">
            <v>13.12.1994</v>
          </cell>
          <cell r="E17" t="str">
            <v>1р</v>
          </cell>
          <cell r="F17" t="str">
            <v>Костромская область</v>
          </cell>
          <cell r="G17" t="str">
            <v>Кострома, КГУ</v>
          </cell>
          <cell r="H17" t="str">
            <v>Павлов Е.А.</v>
          </cell>
          <cell r="I17">
            <v>400</v>
          </cell>
        </row>
        <row r="18">
          <cell r="B18">
            <v>150</v>
          </cell>
          <cell r="C18" t="str">
            <v>Воронина Анастасия</v>
          </cell>
          <cell r="D18" t="str">
            <v>05.04.1998</v>
          </cell>
          <cell r="E18" t="str">
            <v>1р</v>
          </cell>
          <cell r="F18" t="str">
            <v>Костромская область</v>
          </cell>
          <cell r="G18" t="str">
            <v>Кострома, КГУ</v>
          </cell>
          <cell r="H18" t="str">
            <v>Павлов Е.А.</v>
          </cell>
          <cell r="I18">
            <v>400</v>
          </cell>
        </row>
        <row r="19">
          <cell r="B19">
            <v>145</v>
          </cell>
          <cell r="C19" t="str">
            <v>Шишкова Любовь</v>
          </cell>
          <cell r="D19" t="str">
            <v>12.03.1996</v>
          </cell>
          <cell r="E19" t="str">
            <v>1р</v>
          </cell>
          <cell r="F19" t="str">
            <v>Костромская область</v>
          </cell>
          <cell r="G19" t="str">
            <v>Кострома, КГУ</v>
          </cell>
          <cell r="H19" t="str">
            <v>Павлов Е.А.</v>
          </cell>
          <cell r="I19">
            <v>1500</v>
          </cell>
        </row>
        <row r="20">
          <cell r="B20">
            <v>154</v>
          </cell>
          <cell r="C20" t="str">
            <v>Протасова Анна</v>
          </cell>
          <cell r="D20" t="str">
            <v>26.11.1996</v>
          </cell>
          <cell r="E20" t="str">
            <v>1р</v>
          </cell>
          <cell r="F20" t="str">
            <v>Костромская область</v>
          </cell>
          <cell r="G20" t="str">
            <v>Кострома, КГУ</v>
          </cell>
          <cell r="H20" t="str">
            <v>Кучин Н.В.</v>
          </cell>
          <cell r="I20">
            <v>400</v>
          </cell>
        </row>
        <row r="21">
          <cell r="B21">
            <v>155</v>
          </cell>
          <cell r="C21" t="str">
            <v>Веселова Анастасия</v>
          </cell>
          <cell r="D21" t="str">
            <v>10.07.2000</v>
          </cell>
          <cell r="E21" t="str">
            <v>2р</v>
          </cell>
          <cell r="F21" t="str">
            <v>Костромская область</v>
          </cell>
          <cell r="G21" t="str">
            <v>Кострома, КГУ</v>
          </cell>
          <cell r="H21" t="str">
            <v>Павлов Е.А.</v>
          </cell>
          <cell r="I21">
            <v>400</v>
          </cell>
        </row>
        <row r="22">
          <cell r="B22">
            <v>119</v>
          </cell>
          <cell r="C22" t="str">
            <v>Ошарина Елизавета</v>
          </cell>
          <cell r="D22" t="str">
            <v>01.02.2000</v>
          </cell>
          <cell r="E22" t="str">
            <v>КМС</v>
          </cell>
          <cell r="F22" t="str">
            <v>Республика Чувашии</v>
          </cell>
          <cell r="G22" t="str">
            <v>Чебоксары, ЧГПУ им. И.Я. Яковлева</v>
          </cell>
          <cell r="H22" t="str">
            <v>Морозова С.Н.</v>
          </cell>
          <cell r="I22" t="str">
            <v>тройной</v>
          </cell>
        </row>
        <row r="23">
          <cell r="B23">
            <v>128</v>
          </cell>
          <cell r="C23" t="str">
            <v>Денисова Анастасия</v>
          </cell>
          <cell r="D23" t="str">
            <v>05.06.2000</v>
          </cell>
          <cell r="F23" t="str">
            <v>Республика Чувашии</v>
          </cell>
          <cell r="G23" t="str">
            <v>Чебоксары, ЧГПУ им. И.Я. Яковлева</v>
          </cell>
          <cell r="H23" t="str">
            <v>Лисканюк Д.Н.</v>
          </cell>
          <cell r="I23" t="str">
            <v>с/х</v>
          </cell>
        </row>
        <row r="24">
          <cell r="B24">
            <v>131</v>
          </cell>
          <cell r="C24" t="str">
            <v>Туктарева Ксения</v>
          </cell>
          <cell r="D24" t="str">
            <v>11.08.2000</v>
          </cell>
          <cell r="E24" t="str">
            <v>КМС</v>
          </cell>
          <cell r="F24" t="str">
            <v>Республика Чувашии</v>
          </cell>
          <cell r="G24" t="str">
            <v>Чебоксары, ЧГПУ им. И.Я. Яковлева</v>
          </cell>
          <cell r="H24" t="str">
            <v>Волков М.И.</v>
          </cell>
        </row>
        <row r="25">
          <cell r="B25">
            <v>118</v>
          </cell>
          <cell r="C25" t="str">
            <v>Жилина  Виктория</v>
          </cell>
          <cell r="D25" t="str">
            <v>15.11.1999</v>
          </cell>
          <cell r="E25" t="str">
            <v>1р</v>
          </cell>
          <cell r="F25" t="str">
            <v>Республика Чувашии</v>
          </cell>
          <cell r="G25" t="str">
            <v>Чебоксары, ЧГПУ им. И.Я. Яковлева</v>
          </cell>
          <cell r="H25" t="str">
            <v>Морозова С.Н.</v>
          </cell>
          <cell r="I25" t="str">
            <v>длина</v>
          </cell>
        </row>
        <row r="26">
          <cell r="B26">
            <v>116</v>
          </cell>
          <cell r="C26" t="str">
            <v>Яковлева Ксения</v>
          </cell>
          <cell r="D26" t="str">
            <v>16.12.1999</v>
          </cell>
          <cell r="E26" t="str">
            <v>КМС</v>
          </cell>
          <cell r="F26" t="str">
            <v>Республика Чувашии</v>
          </cell>
          <cell r="G26" t="str">
            <v>Чебоксары, ЧГПУ им. И.Я. Яковлева</v>
          </cell>
          <cell r="H26" t="str">
            <v>Кузнецов М.П.</v>
          </cell>
          <cell r="I26">
            <v>1500</v>
          </cell>
        </row>
        <row r="27">
          <cell r="B27">
            <v>117</v>
          </cell>
          <cell r="C27" t="str">
            <v>Яковлева Кристина</v>
          </cell>
          <cell r="D27" t="str">
            <v>16.12.1999</v>
          </cell>
          <cell r="E27" t="str">
            <v>КМС</v>
          </cell>
          <cell r="F27" t="str">
            <v>Республика Чувашии</v>
          </cell>
          <cell r="G27" t="str">
            <v>Чебоксары, ЧГПУ им. И.Я. Яковлева</v>
          </cell>
          <cell r="H27" t="str">
            <v>Кузнецов М.П.</v>
          </cell>
          <cell r="I27">
            <v>1500</v>
          </cell>
        </row>
        <row r="28">
          <cell r="B28">
            <v>5</v>
          </cell>
          <cell r="C28" t="str">
            <v>Титаева Кристина</v>
          </cell>
          <cell r="D28" t="str">
            <v>22.01.2001</v>
          </cell>
          <cell r="E28" t="str">
            <v>КМС</v>
          </cell>
          <cell r="F28" t="str">
            <v>Сахалинская область</v>
          </cell>
          <cell r="G28" t="str">
            <v>СахГУ</v>
          </cell>
          <cell r="H28" t="str">
            <v>Жижикин А.Н.</v>
          </cell>
          <cell r="I28">
            <v>100</v>
          </cell>
        </row>
        <row r="29">
          <cell r="B29">
            <v>136</v>
          </cell>
          <cell r="C29" t="str">
            <v>Рощина Екатерина</v>
          </cell>
          <cell r="D29" t="str">
            <v>05.07.2001</v>
          </cell>
          <cell r="E29" t="str">
            <v>1р</v>
          </cell>
          <cell r="F29" t="str">
            <v>Сахалинская область</v>
          </cell>
          <cell r="G29" t="str">
            <v>СахГУ</v>
          </cell>
          <cell r="H29" t="str">
            <v>Быкова Т.Ф., Жижикин А.Н.</v>
          </cell>
        </row>
        <row r="30">
          <cell r="B30">
            <v>141</v>
          </cell>
          <cell r="C30" t="str">
            <v>Кузьмина Светлана</v>
          </cell>
          <cell r="D30" t="str">
            <v>20.02.1997</v>
          </cell>
          <cell r="E30" t="str">
            <v>КМС</v>
          </cell>
          <cell r="F30" t="str">
            <v>Сахалинская область</v>
          </cell>
          <cell r="G30" t="str">
            <v>СахГУ</v>
          </cell>
          <cell r="H30" t="str">
            <v>Быкова Т.Ф., Жижикин А.Н.</v>
          </cell>
        </row>
        <row r="31">
          <cell r="B31">
            <v>6</v>
          </cell>
          <cell r="C31" t="str">
            <v>Сухобокова Анастасия</v>
          </cell>
          <cell r="D31" t="str">
            <v>04.12.1997</v>
          </cell>
          <cell r="E31" t="str">
            <v>1р</v>
          </cell>
          <cell r="F31" t="str">
            <v>Сахалинская область</v>
          </cell>
          <cell r="G31" t="str">
            <v>СахГУ</v>
          </cell>
          <cell r="H31" t="str">
            <v xml:space="preserve">Быкова Т.Ф. </v>
          </cell>
          <cell r="I31">
            <v>100</v>
          </cell>
        </row>
        <row r="32">
          <cell r="B32">
            <v>140</v>
          </cell>
          <cell r="C32" t="str">
            <v>Толстихина Александр</v>
          </cell>
          <cell r="D32" t="str">
            <v>12.03.1998</v>
          </cell>
          <cell r="E32" t="str">
            <v>КМС</v>
          </cell>
          <cell r="F32" t="str">
            <v>Сахалинская область</v>
          </cell>
          <cell r="G32" t="str">
            <v>СахГУ</v>
          </cell>
          <cell r="H32" t="str">
            <v>Трубецкой Р.О., Жижикин А.Н.</v>
          </cell>
          <cell r="I32">
            <v>1500</v>
          </cell>
        </row>
        <row r="33">
          <cell r="B33">
            <v>137</v>
          </cell>
          <cell r="C33" t="str">
            <v>Колодяжная Валерия</v>
          </cell>
          <cell r="D33" t="str">
            <v>26.03.2001</v>
          </cell>
          <cell r="E33" t="str">
            <v>2р</v>
          </cell>
          <cell r="F33" t="str">
            <v>Сахалинская область</v>
          </cell>
          <cell r="G33" t="str">
            <v>СахГУ</v>
          </cell>
          <cell r="H33" t="str">
            <v>Шапкина Н.В.</v>
          </cell>
          <cell r="I33" t="str">
            <v>копье</v>
          </cell>
        </row>
        <row r="34">
          <cell r="B34">
            <v>138</v>
          </cell>
          <cell r="C34" t="str">
            <v>Чим Марина</v>
          </cell>
          <cell r="D34" t="str">
            <v>17.08.1993</v>
          </cell>
          <cell r="E34" t="str">
            <v>1р</v>
          </cell>
          <cell r="F34" t="str">
            <v>Сахалинская область</v>
          </cell>
          <cell r="G34" t="str">
            <v>СахГУ</v>
          </cell>
          <cell r="H34" t="str">
            <v>самостоятельно</v>
          </cell>
          <cell r="I34" t="str">
            <v>копье</v>
          </cell>
        </row>
        <row r="35">
          <cell r="B35">
            <v>194</v>
          </cell>
          <cell r="C35" t="str">
            <v>Колесова Анна</v>
          </cell>
          <cell r="D35" t="str">
            <v>30.04.1999</v>
          </cell>
          <cell r="E35" t="str">
            <v>1р</v>
          </cell>
          <cell r="F35" t="str">
            <v>Ярославская область</v>
          </cell>
          <cell r="G35" t="str">
            <v>Рыбинск, РГАТУ</v>
          </cell>
          <cell r="H35" t="str">
            <v>Мицик Ю.И.</v>
          </cell>
        </row>
        <row r="36">
          <cell r="B36">
            <v>161</v>
          </cell>
          <cell r="C36" t="str">
            <v>Климова Алена</v>
          </cell>
          <cell r="D36" t="str">
            <v>10.12.1997</v>
          </cell>
          <cell r="E36" t="str">
            <v>1р</v>
          </cell>
          <cell r="F36" t="str">
            <v>Тамбовская область</v>
          </cell>
          <cell r="G36" t="str">
            <v>Тамбов, ТГУ им. Г.Р. Державина</v>
          </cell>
          <cell r="H36" t="str">
            <v>Солтан М.В.</v>
          </cell>
          <cell r="I36">
            <v>1500</v>
          </cell>
        </row>
        <row r="37">
          <cell r="B37">
            <v>160</v>
          </cell>
          <cell r="C37" t="str">
            <v>Балясникова Евгения</v>
          </cell>
          <cell r="D37" t="str">
            <v>09.06.1998</v>
          </cell>
          <cell r="E37" t="str">
            <v>КМС</v>
          </cell>
          <cell r="F37" t="str">
            <v>Тамбовская область</v>
          </cell>
          <cell r="G37" t="str">
            <v>Тамбов, ТГУ им. Г.Р. Державина</v>
          </cell>
          <cell r="H37" t="str">
            <v>Иванов А.Н.</v>
          </cell>
          <cell r="I37" t="str">
            <v>длина</v>
          </cell>
        </row>
        <row r="38">
          <cell r="B38">
            <v>159</v>
          </cell>
          <cell r="C38" t="str">
            <v>Запорожченко Елизавета</v>
          </cell>
          <cell r="D38" t="str">
            <v>12.01.2001</v>
          </cell>
          <cell r="E38" t="str">
            <v>КМС</v>
          </cell>
          <cell r="F38" t="str">
            <v>Тамбовская область</v>
          </cell>
          <cell r="G38" t="str">
            <v>Тамбов, ТГУ им. Г.Р. Державина</v>
          </cell>
          <cell r="H38" t="str">
            <v>Иванов А.Н.</v>
          </cell>
          <cell r="I38">
            <v>400</v>
          </cell>
        </row>
        <row r="39">
          <cell r="B39">
            <v>8</v>
          </cell>
          <cell r="C39" t="str">
            <v>Колдина Анастасия</v>
          </cell>
          <cell r="D39" t="str">
            <v>06.01.1995</v>
          </cell>
          <cell r="E39" t="str">
            <v>МС</v>
          </cell>
          <cell r="F39" t="str">
            <v>Тамбовская область</v>
          </cell>
          <cell r="G39" t="str">
            <v>Тамбов, ТГУ им. Г.Р. Державина</v>
          </cell>
          <cell r="H39" t="str">
            <v>Иванов А.Н.</v>
          </cell>
          <cell r="I39">
            <v>100</v>
          </cell>
        </row>
        <row r="40">
          <cell r="B40">
            <v>158</v>
          </cell>
          <cell r="C40" t="str">
            <v>Савинкова Алина</v>
          </cell>
          <cell r="D40" t="str">
            <v>04.08.1996</v>
          </cell>
          <cell r="E40" t="str">
            <v>КМС</v>
          </cell>
          <cell r="F40" t="str">
            <v>Тамбовская область</v>
          </cell>
          <cell r="G40" t="str">
            <v>Тамбов, ТГУ им. Г.Р. Державина</v>
          </cell>
          <cell r="H40" t="str">
            <v>Солтан М.В.</v>
          </cell>
          <cell r="I40">
            <v>1500</v>
          </cell>
        </row>
        <row r="41">
          <cell r="B41">
            <v>162</v>
          </cell>
          <cell r="C41" t="str">
            <v>Орехова Анастасия</v>
          </cell>
          <cell r="D41" t="str">
            <v>23.05.2000</v>
          </cell>
          <cell r="E41" t="str">
            <v>2р</v>
          </cell>
          <cell r="F41" t="str">
            <v>Тамбовская область</v>
          </cell>
          <cell r="G41" t="str">
            <v>Тамбов, ТГУ им. Г.Р. Державина</v>
          </cell>
          <cell r="H41" t="str">
            <v>Иванов А.Н.</v>
          </cell>
          <cell r="I41" t="str">
            <v>тройной</v>
          </cell>
        </row>
        <row r="42">
          <cell r="B42">
            <v>10</v>
          </cell>
          <cell r="C42" t="str">
            <v>Плавунова Маргарита</v>
          </cell>
          <cell r="D42" t="str">
            <v>31.01.1994</v>
          </cell>
          <cell r="E42" t="str">
            <v>КМС</v>
          </cell>
          <cell r="F42" t="str">
            <v>Тамбовская область</v>
          </cell>
          <cell r="G42" t="str">
            <v>Тамбов, ТГУ им. Г.Р. Державина</v>
          </cell>
          <cell r="H42" t="str">
            <v>Мельникова Е.</v>
          </cell>
          <cell r="I42" t="str">
            <v>100с/б</v>
          </cell>
        </row>
        <row r="43">
          <cell r="B43">
            <v>11</v>
          </cell>
          <cell r="C43" t="str">
            <v>Петрушина Ольга</v>
          </cell>
          <cell r="D43" t="str">
            <v>30.04.1998</v>
          </cell>
          <cell r="E43" t="str">
            <v>КМС</v>
          </cell>
          <cell r="F43" t="str">
            <v>Тамбовская область</v>
          </cell>
          <cell r="G43" t="str">
            <v>Тамбов, ТГУ им. Г.Р. Державина</v>
          </cell>
          <cell r="H43" t="str">
            <v>Мельникова Е.</v>
          </cell>
          <cell r="I43" t="str">
            <v>100с/б</v>
          </cell>
        </row>
        <row r="44">
          <cell r="B44">
            <v>206</v>
          </cell>
          <cell r="C44" t="str">
            <v>Горшкова Юлия</v>
          </cell>
          <cell r="D44" t="str">
            <v>02.03.2003</v>
          </cell>
          <cell r="E44" t="str">
            <v>1р</v>
          </cell>
          <cell r="F44" t="str">
            <v>Ярославская область</v>
          </cell>
          <cell r="G44" t="str">
            <v>Ярославль, ГУ ЯО "СШОР по лёгкой атлетике и адаптивному спорту"</v>
          </cell>
          <cell r="H44" t="str">
            <v>Рыбаков В.Ю.</v>
          </cell>
          <cell r="I44" t="str">
            <v>высота</v>
          </cell>
        </row>
        <row r="45">
          <cell r="B45">
            <v>203</v>
          </cell>
          <cell r="C45" t="str">
            <v>Федорова Татьяна</v>
          </cell>
          <cell r="D45" t="str">
            <v>10.01.2002</v>
          </cell>
          <cell r="E45" t="str">
            <v>2р</v>
          </cell>
          <cell r="F45" t="str">
            <v>Ярославская область</v>
          </cell>
          <cell r="G45" t="str">
            <v>Ярославль, ГУ ЯО "СШОР по лёгкой атлетике и адаптивному спорту"</v>
          </cell>
          <cell r="H45" t="str">
            <v>Рыбаков В.Ю.</v>
          </cell>
          <cell r="I45" t="str">
            <v>высота</v>
          </cell>
        </row>
        <row r="46">
          <cell r="B46">
            <v>14</v>
          </cell>
          <cell r="C46" t="str">
            <v>Кузовкина Наталья</v>
          </cell>
          <cell r="D46" t="str">
            <v>03.12.1998</v>
          </cell>
          <cell r="E46" t="str">
            <v>КМС</v>
          </cell>
          <cell r="F46" t="str">
            <v>Приморский край</v>
          </cell>
          <cell r="G46" t="str">
            <v xml:space="preserve">Владивосток, ДВФУ </v>
          </cell>
          <cell r="H46" t="str">
            <v>Кузина Т.Н., Загиной Ю.А.</v>
          </cell>
          <cell r="I46" t="str">
            <v>100с/б</v>
          </cell>
        </row>
        <row r="47">
          <cell r="B47">
            <v>169</v>
          </cell>
          <cell r="C47" t="str">
            <v>Черных Арина</v>
          </cell>
          <cell r="D47" t="str">
            <v>05.10.1998</v>
          </cell>
          <cell r="E47" t="str">
            <v>КМС</v>
          </cell>
          <cell r="F47" t="str">
            <v>Приморский край</v>
          </cell>
          <cell r="G47" t="str">
            <v xml:space="preserve">Владивосток, ДВФУ </v>
          </cell>
          <cell r="H47" t="str">
            <v>Анисимов В.Н.</v>
          </cell>
          <cell r="I47">
            <v>400</v>
          </cell>
        </row>
        <row r="48">
          <cell r="B48">
            <v>182</v>
          </cell>
          <cell r="C48" t="str">
            <v>Дрожилина Елена</v>
          </cell>
          <cell r="D48" t="str">
            <v>21.01.1998</v>
          </cell>
          <cell r="E48" t="str">
            <v>КМС</v>
          </cell>
          <cell r="F48" t="str">
            <v>Москва</v>
          </cell>
          <cell r="G48" t="str">
            <v>Москва, РГУФКСМиТ (ГЦОЛИФК)</v>
          </cell>
          <cell r="H48" t="str">
            <v>Баранов А.В.</v>
          </cell>
          <cell r="I48" t="str">
            <v>тройной</v>
          </cell>
        </row>
        <row r="49">
          <cell r="B49">
            <v>181</v>
          </cell>
          <cell r="C49" t="str">
            <v>Чернобыль Валерия</v>
          </cell>
          <cell r="D49" t="str">
            <v>04.01.1998</v>
          </cell>
          <cell r="E49" t="str">
            <v>КМС</v>
          </cell>
          <cell r="F49" t="str">
            <v>Москва</v>
          </cell>
          <cell r="G49" t="str">
            <v>Москва, РГУФКСМиТ (ГЦОЛИФК)</v>
          </cell>
          <cell r="H49" t="str">
            <v>Иванов А.А., Миллер В.И.</v>
          </cell>
          <cell r="I49" t="str">
            <v>ядро</v>
          </cell>
        </row>
        <row r="50">
          <cell r="B50">
            <v>180</v>
          </cell>
          <cell r="C50" t="str">
            <v>Иванова Александра</v>
          </cell>
          <cell r="D50" t="str">
            <v>13.07.1999</v>
          </cell>
          <cell r="E50" t="str">
            <v>КМС</v>
          </cell>
          <cell r="F50" t="str">
            <v>Москва</v>
          </cell>
          <cell r="G50" t="str">
            <v>Москва, РГУФКСМиТ (ГЦОЛИФК)</v>
          </cell>
          <cell r="H50" t="str">
            <v>Беденеков А.Н.</v>
          </cell>
          <cell r="I50" t="str">
            <v>ядро</v>
          </cell>
        </row>
        <row r="51">
          <cell r="B51">
            <v>179</v>
          </cell>
          <cell r="C51" t="str">
            <v>Мурашова Виктория</v>
          </cell>
          <cell r="D51" t="str">
            <v>29.03.1998</v>
          </cell>
          <cell r="E51" t="str">
            <v>КМС</v>
          </cell>
          <cell r="F51" t="str">
            <v>Москва</v>
          </cell>
          <cell r="G51" t="str">
            <v>Москва, РГУФКСМиТ (ГЦОЛИФК)</v>
          </cell>
          <cell r="H51" t="str">
            <v>Березуцкие Н.Н., В.В.</v>
          </cell>
          <cell r="I51" t="str">
            <v>ядро</v>
          </cell>
        </row>
        <row r="52">
          <cell r="B52">
            <v>178</v>
          </cell>
          <cell r="C52" t="str">
            <v>Фахрутдинова Милана</v>
          </cell>
          <cell r="D52" t="str">
            <v>30.09.1998</v>
          </cell>
          <cell r="E52" t="str">
            <v>МС</v>
          </cell>
          <cell r="F52" t="str">
            <v>Москва</v>
          </cell>
          <cell r="G52" t="str">
            <v>Москва, РГУФКСМиТ (ГЦОЛИФК)</v>
          </cell>
          <cell r="H52" t="str">
            <v>Кучеряну С.М.</v>
          </cell>
          <cell r="I52" t="str">
            <v>шест</v>
          </cell>
        </row>
        <row r="53">
          <cell r="B53">
            <v>177</v>
          </cell>
          <cell r="C53" t="str">
            <v>Брянчина Екатерина</v>
          </cell>
          <cell r="D53" t="str">
            <v>11.11.1998</v>
          </cell>
          <cell r="E53" t="str">
            <v>МС</v>
          </cell>
          <cell r="F53" t="str">
            <v>Москва</v>
          </cell>
          <cell r="G53" t="str">
            <v>Москва, РГУФКСМиТ (ГЦОЛИФК)</v>
          </cell>
          <cell r="H53" t="str">
            <v>Кучеряну С.М.</v>
          </cell>
          <cell r="I53" t="str">
            <v>шест</v>
          </cell>
        </row>
        <row r="54">
          <cell r="B54">
            <v>176</v>
          </cell>
          <cell r="C54" t="str">
            <v>Жолобова Жанна</v>
          </cell>
          <cell r="D54" t="str">
            <v>11.09.1998</v>
          </cell>
          <cell r="E54" t="str">
            <v>МС</v>
          </cell>
          <cell r="F54" t="str">
            <v>Москва</v>
          </cell>
          <cell r="G54" t="str">
            <v>Москва, РГУФКСМиТ (ГЦОЛИФК)</v>
          </cell>
          <cell r="H54" t="str">
            <v>Сиваков Л.В., Полищук Д.В.</v>
          </cell>
          <cell r="I54" t="str">
            <v>с/х</v>
          </cell>
        </row>
        <row r="55">
          <cell r="B55">
            <v>175</v>
          </cell>
          <cell r="C55" t="str">
            <v>Самуйлова Екатерина</v>
          </cell>
          <cell r="D55" t="str">
            <v>05.11.1999</v>
          </cell>
          <cell r="E55" t="str">
            <v>КМС</v>
          </cell>
          <cell r="F55" t="str">
            <v>Москва</v>
          </cell>
          <cell r="G55" t="str">
            <v>Москва, РГУФКСМиТ (ГЦОЛИФК)</v>
          </cell>
          <cell r="H55" t="str">
            <v>Фролова Т.С., Комолов В.А.</v>
          </cell>
          <cell r="I55">
            <v>1500</v>
          </cell>
        </row>
        <row r="56">
          <cell r="B56">
            <v>18</v>
          </cell>
          <cell r="C56" t="str">
            <v>Попова Александра</v>
          </cell>
          <cell r="D56" t="str">
            <v>23.07.2000</v>
          </cell>
          <cell r="E56" t="str">
            <v>КМС</v>
          </cell>
          <cell r="F56" t="str">
            <v>Москва</v>
          </cell>
          <cell r="G56" t="str">
            <v>Москва, РГУФКСМиТ (ГЦОЛИФК)</v>
          </cell>
          <cell r="H56" t="str">
            <v>Чермошанский И.В.</v>
          </cell>
          <cell r="I56" t="str">
            <v>100с/б</v>
          </cell>
        </row>
        <row r="57">
          <cell r="B57">
            <v>174</v>
          </cell>
          <cell r="C57" t="str">
            <v>Вахрушева Екатерина</v>
          </cell>
          <cell r="D57" t="str">
            <v>06.01.1998</v>
          </cell>
          <cell r="E57" t="str">
            <v>МС</v>
          </cell>
          <cell r="F57" t="str">
            <v>Москва</v>
          </cell>
          <cell r="G57" t="str">
            <v>Москва, РГУФКСМиТ (ГЦОЛИФК)</v>
          </cell>
          <cell r="H57" t="str">
            <v>Горланов И.С., Назарова Н.В., Маслаков В.М., Жуликов Н.М.</v>
          </cell>
          <cell r="I57">
            <v>400</v>
          </cell>
        </row>
        <row r="58">
          <cell r="B58">
            <v>173</v>
          </cell>
          <cell r="C58" t="str">
            <v>Аникеенко Елизавета</v>
          </cell>
          <cell r="D58" t="str">
            <v>30.01.1994</v>
          </cell>
          <cell r="E58" t="str">
            <v>МС</v>
          </cell>
          <cell r="F58" t="str">
            <v>Москва</v>
          </cell>
          <cell r="G58" t="str">
            <v>Москва, РГУФКСМиТ (ГЦОЛИФК)</v>
          </cell>
          <cell r="H58" t="str">
            <v>Черемисов Н.Ф.</v>
          </cell>
          <cell r="I58">
            <v>400</v>
          </cell>
        </row>
        <row r="59">
          <cell r="B59">
            <v>17</v>
          </cell>
          <cell r="C59" t="str">
            <v>Нилова Екатерина</v>
          </cell>
          <cell r="D59" t="str">
            <v>19.07.1999</v>
          </cell>
          <cell r="E59" t="str">
            <v>КМС</v>
          </cell>
          <cell r="F59" t="str">
            <v>Москва</v>
          </cell>
          <cell r="G59" t="str">
            <v>Москва, РГУФКСМиТ (ГЦОЛИФК)</v>
          </cell>
          <cell r="H59" t="str">
            <v>Филатова М.И.</v>
          </cell>
          <cell r="I59">
            <v>100</v>
          </cell>
        </row>
        <row r="60">
          <cell r="B60">
            <v>20</v>
          </cell>
          <cell r="C60" t="str">
            <v>Третьякова Юлия</v>
          </cell>
          <cell r="D60" t="str">
            <v>10.03.1998</v>
          </cell>
          <cell r="E60" t="str">
            <v>1р</v>
          </cell>
          <cell r="F60" t="str">
            <v>Мурманская область</v>
          </cell>
          <cell r="G60" t="str">
            <v>Мурманск, МАГУ</v>
          </cell>
          <cell r="H60" t="str">
            <v>Фарутин Н.В.</v>
          </cell>
          <cell r="I60">
            <v>100</v>
          </cell>
        </row>
        <row r="61">
          <cell r="B61">
            <v>21</v>
          </cell>
          <cell r="C61" t="str">
            <v>Якушева Кристина</v>
          </cell>
          <cell r="D61" t="str">
            <v>19.01.1998</v>
          </cell>
          <cell r="E61" t="str">
            <v>КМС</v>
          </cell>
          <cell r="F61" t="str">
            <v>Мурманская область</v>
          </cell>
          <cell r="G61" t="str">
            <v>Мурманск, МАГУ</v>
          </cell>
          <cell r="H61" t="str">
            <v>Фарутин Н.В.</v>
          </cell>
          <cell r="I61">
            <v>100</v>
          </cell>
        </row>
        <row r="62">
          <cell r="B62">
            <v>192</v>
          </cell>
          <cell r="C62" t="str">
            <v>Жутаева Елена</v>
          </cell>
          <cell r="D62" t="str">
            <v>02.07.2000</v>
          </cell>
          <cell r="E62" t="str">
            <v>КМС</v>
          </cell>
          <cell r="F62" t="str">
            <v>Мурманская область</v>
          </cell>
          <cell r="G62" t="str">
            <v>Мурманск, МАГУ</v>
          </cell>
          <cell r="H62" t="str">
            <v>Фарутин Н.В.</v>
          </cell>
          <cell r="I62">
            <v>400</v>
          </cell>
        </row>
        <row r="63">
          <cell r="B63">
            <v>27</v>
          </cell>
          <cell r="C63" t="str">
            <v>Горбунова Надежда</v>
          </cell>
          <cell r="D63" t="str">
            <v>14.01.1999</v>
          </cell>
          <cell r="E63" t="str">
            <v>1р</v>
          </cell>
          <cell r="F63" t="str">
            <v>Ярославская область</v>
          </cell>
          <cell r="G63" t="str">
            <v>Ярославль, ЯрГУ им. П.Г. Демидова</v>
          </cell>
          <cell r="H63" t="str">
            <v>Тюленев С.А.</v>
          </cell>
          <cell r="I63">
            <v>100</v>
          </cell>
        </row>
        <row r="64">
          <cell r="B64">
            <v>25</v>
          </cell>
          <cell r="C64" t="str">
            <v>Шухтина Алиса</v>
          </cell>
          <cell r="D64" t="str">
            <v>28.01.1995</v>
          </cell>
          <cell r="E64" t="str">
            <v>1р</v>
          </cell>
          <cell r="F64" t="str">
            <v>Ярославская область</v>
          </cell>
          <cell r="G64" t="str">
            <v>Ярославль, ЯрГУ им. П.Г. Демидова</v>
          </cell>
          <cell r="H64" t="str">
            <v>Шаймарданов В.М.</v>
          </cell>
          <cell r="I64">
            <v>100</v>
          </cell>
        </row>
        <row r="65">
          <cell r="B65">
            <v>28</v>
          </cell>
          <cell r="C65" t="str">
            <v>Юркина Мария</v>
          </cell>
          <cell r="D65" t="str">
            <v>20.01.2000</v>
          </cell>
          <cell r="E65" t="str">
            <v>2р</v>
          </cell>
          <cell r="F65" t="str">
            <v>Ярославская область</v>
          </cell>
          <cell r="G65" t="str">
            <v>Ярославль, ЯрГУ им. П.Г. Демидова</v>
          </cell>
          <cell r="H65" t="str">
            <v>Станкевич В.А.</v>
          </cell>
          <cell r="I65">
            <v>100</v>
          </cell>
        </row>
        <row r="66">
          <cell r="B66">
            <v>29</v>
          </cell>
          <cell r="C66" t="str">
            <v>Ларёва Ирина</v>
          </cell>
          <cell r="D66" t="str">
            <v>03.11.2000</v>
          </cell>
          <cell r="E66" t="str">
            <v>2р</v>
          </cell>
          <cell r="F66" t="str">
            <v>Ярославская область</v>
          </cell>
          <cell r="G66" t="str">
            <v>Ярославль, ЯрГУ им. П.Г. Демидова</v>
          </cell>
          <cell r="H66" t="str">
            <v>Станкевич В.А.</v>
          </cell>
          <cell r="I66">
            <v>100</v>
          </cell>
        </row>
        <row r="67">
          <cell r="B67">
            <v>30</v>
          </cell>
          <cell r="C67" t="str">
            <v>Пискарева Алена</v>
          </cell>
          <cell r="D67" t="str">
            <v>09.03.1998</v>
          </cell>
          <cell r="E67" t="str">
            <v>2р</v>
          </cell>
          <cell r="F67" t="str">
            <v>Ярославская область</v>
          </cell>
          <cell r="G67" t="str">
            <v>Ярославль, ЯрГУ им. П.Г. Демидова</v>
          </cell>
          <cell r="H67" t="str">
            <v>Станкевич В.А.</v>
          </cell>
          <cell r="I67">
            <v>100</v>
          </cell>
        </row>
        <row r="68">
          <cell r="B68">
            <v>26</v>
          </cell>
          <cell r="C68" t="str">
            <v>Амирова Элина</v>
          </cell>
          <cell r="D68" t="str">
            <v>27.05.1997</v>
          </cell>
          <cell r="E68" t="str">
            <v>2р</v>
          </cell>
          <cell r="F68" t="str">
            <v>Ярославская область</v>
          </cell>
          <cell r="G68" t="str">
            <v>Ярославль, ЯрГУ им. П.Г. Демидова</v>
          </cell>
          <cell r="H68" t="str">
            <v>Станкевич В.А.</v>
          </cell>
          <cell r="I68" t="str">
            <v>эст.</v>
          </cell>
        </row>
        <row r="69">
          <cell r="B69">
            <v>31</v>
          </cell>
          <cell r="C69" t="str">
            <v>Бодрова Татьяна</v>
          </cell>
          <cell r="D69" t="str">
            <v>19.01.1997</v>
          </cell>
          <cell r="E69" t="str">
            <v>КМС</v>
          </cell>
          <cell r="F69" t="str">
            <v>Красноярский край</v>
          </cell>
          <cell r="G69" t="str">
            <v>Красноярск, СФУ</v>
          </cell>
          <cell r="H69" t="str">
            <v>Просвиряков С.В.</v>
          </cell>
          <cell r="I69">
            <v>100</v>
          </cell>
        </row>
        <row r="70">
          <cell r="B70">
            <v>199</v>
          </cell>
          <cell r="C70" t="str">
            <v>Будагова Марина</v>
          </cell>
          <cell r="D70" t="str">
            <v>09.02.2000</v>
          </cell>
          <cell r="E70" t="str">
            <v>1р</v>
          </cell>
          <cell r="F70" t="str">
            <v>Красноярский край</v>
          </cell>
          <cell r="G70" t="str">
            <v>Красноярск, СФУ</v>
          </cell>
          <cell r="H70" t="str">
            <v>Зубрилина Т.Г.</v>
          </cell>
          <cell r="I70" t="str">
            <v>400с/б</v>
          </cell>
        </row>
        <row r="71">
          <cell r="B71">
            <v>200</v>
          </cell>
          <cell r="C71" t="str">
            <v>Григоренко Алена</v>
          </cell>
          <cell r="D71" t="str">
            <v>05.02.1998</v>
          </cell>
          <cell r="E71" t="str">
            <v>2р</v>
          </cell>
          <cell r="F71" t="str">
            <v>Красноярский край</v>
          </cell>
          <cell r="G71" t="str">
            <v>Красноярск, СФУ</v>
          </cell>
          <cell r="H71" t="str">
            <v>Федоров В.И.</v>
          </cell>
          <cell r="I71" t="str">
            <v>400с/б</v>
          </cell>
        </row>
        <row r="72">
          <cell r="B72">
            <v>33</v>
          </cell>
          <cell r="C72" t="str">
            <v>Гроза Анна</v>
          </cell>
          <cell r="D72" t="str">
            <v>17.12.1996</v>
          </cell>
          <cell r="E72" t="str">
            <v>КМС</v>
          </cell>
          <cell r="F72" t="str">
            <v>Красноярский край</v>
          </cell>
          <cell r="G72" t="str">
            <v>Красноярск, СФУ</v>
          </cell>
          <cell r="H72" t="str">
            <v>Федоров В.И.</v>
          </cell>
          <cell r="I72">
            <v>100</v>
          </cell>
        </row>
        <row r="73">
          <cell r="B73">
            <v>201</v>
          </cell>
          <cell r="C73" t="str">
            <v>Каратаева Ольга</v>
          </cell>
          <cell r="D73" t="str">
            <v>16.08.1998</v>
          </cell>
          <cell r="E73" t="str">
            <v>КМС</v>
          </cell>
          <cell r="F73" t="str">
            <v>Красноярский край</v>
          </cell>
          <cell r="G73" t="str">
            <v>Красноярск, СФУ</v>
          </cell>
          <cell r="H73" t="str">
            <v>Артемьев П.П., Федоров В.И.</v>
          </cell>
          <cell r="I73">
            <v>400</v>
          </cell>
        </row>
        <row r="74">
          <cell r="B74">
            <v>202</v>
          </cell>
          <cell r="C74" t="str">
            <v>Лихачёва Юлия</v>
          </cell>
          <cell r="D74" t="str">
            <v>26.08.1998</v>
          </cell>
          <cell r="E74" t="str">
            <v>КМС</v>
          </cell>
          <cell r="F74" t="str">
            <v>Красноярский край</v>
          </cell>
          <cell r="G74" t="str">
            <v>Красноярск, СФУ</v>
          </cell>
          <cell r="H74" t="str">
            <v>Вашкевич И.Е., Федоров В.И.</v>
          </cell>
          <cell r="I74" t="str">
            <v>3000с/п</v>
          </cell>
        </row>
        <row r="75">
          <cell r="B75">
            <v>204</v>
          </cell>
          <cell r="C75" t="str">
            <v>Рябева Анастасия</v>
          </cell>
          <cell r="D75" t="str">
            <v>06.06.2000</v>
          </cell>
          <cell r="E75" t="str">
            <v>1р</v>
          </cell>
          <cell r="F75" t="str">
            <v>Красноярский край</v>
          </cell>
          <cell r="G75" t="str">
            <v>Красноярск, СФУ</v>
          </cell>
          <cell r="H75" t="str">
            <v>Панихин И.И., Федоров В.И.</v>
          </cell>
          <cell r="I75" t="str">
            <v>тройной</v>
          </cell>
        </row>
        <row r="76">
          <cell r="B76">
            <v>36</v>
          </cell>
          <cell r="C76" t="str">
            <v>Тригуб Виктория</v>
          </cell>
          <cell r="D76" t="str">
            <v>01.11.1999</v>
          </cell>
          <cell r="E76" t="str">
            <v>1р</v>
          </cell>
          <cell r="F76" t="str">
            <v>Красноярский край</v>
          </cell>
          <cell r="G76" t="str">
            <v>Красноярск, СФУ</v>
          </cell>
          <cell r="H76" t="str">
            <v>Федоров В.И.</v>
          </cell>
          <cell r="I76">
            <v>100</v>
          </cell>
        </row>
        <row r="77">
          <cell r="B77">
            <v>37</v>
          </cell>
          <cell r="C77" t="str">
            <v>Чернова Дарья</v>
          </cell>
          <cell r="D77" t="str">
            <v>14.04.1997</v>
          </cell>
          <cell r="E77" t="str">
            <v>КМС</v>
          </cell>
          <cell r="F77" t="str">
            <v>Красноярский край</v>
          </cell>
          <cell r="G77" t="str">
            <v>Красноярск, СФУ</v>
          </cell>
          <cell r="H77" t="str">
            <v>Федоров В.И.</v>
          </cell>
          <cell r="I77">
            <v>100</v>
          </cell>
        </row>
        <row r="78">
          <cell r="B78">
            <v>47</v>
          </cell>
          <cell r="C78" t="str">
            <v>Дерябина Кира</v>
          </cell>
          <cell r="D78" t="str">
            <v>06.11.1999</v>
          </cell>
          <cell r="E78" t="str">
            <v>2р</v>
          </cell>
          <cell r="F78" t="str">
            <v>Пензенская область</v>
          </cell>
          <cell r="G78" t="str">
            <v>Пенза, ПензГТУ</v>
          </cell>
          <cell r="H78" t="str">
            <v>Гарынов А.А.</v>
          </cell>
          <cell r="I78">
            <v>100</v>
          </cell>
        </row>
        <row r="79">
          <cell r="B79">
            <v>46</v>
          </cell>
          <cell r="C79" t="str">
            <v>Ильина Светлана</v>
          </cell>
          <cell r="D79" t="str">
            <v>07.05.1997</v>
          </cell>
          <cell r="E79" t="str">
            <v>1р</v>
          </cell>
          <cell r="F79" t="str">
            <v>Пензенская область</v>
          </cell>
          <cell r="G79" t="str">
            <v>Пенза, ПензГТУ</v>
          </cell>
          <cell r="H79" t="str">
            <v>Гарынов А.А.</v>
          </cell>
          <cell r="I79">
            <v>100</v>
          </cell>
        </row>
        <row r="80">
          <cell r="B80">
            <v>231</v>
          </cell>
          <cell r="C80" t="str">
            <v>Трубкина Алина</v>
          </cell>
          <cell r="D80" t="str">
            <v>31.07.2000</v>
          </cell>
          <cell r="E80" t="str">
            <v>1р</v>
          </cell>
          <cell r="F80" t="str">
            <v>Пензенская область</v>
          </cell>
          <cell r="G80" t="str">
            <v>Пенза, ПензГТУ</v>
          </cell>
          <cell r="H80" t="str">
            <v>Гарынов А.А.</v>
          </cell>
          <cell r="I80">
            <v>400</v>
          </cell>
        </row>
        <row r="81">
          <cell r="B81">
            <v>230</v>
          </cell>
          <cell r="C81" t="str">
            <v>Девяткина Ксения</v>
          </cell>
          <cell r="D81" t="str">
            <v>17.08.1998</v>
          </cell>
          <cell r="E81" t="str">
            <v>КМС</v>
          </cell>
          <cell r="F81" t="str">
            <v>Пензенская область</v>
          </cell>
          <cell r="G81" t="str">
            <v>Пенза, ПензГТУ</v>
          </cell>
          <cell r="H81" t="str">
            <v>Гарынов А.А.</v>
          </cell>
          <cell r="I81">
            <v>400</v>
          </cell>
        </row>
        <row r="82">
          <cell r="B82">
            <v>210</v>
          </cell>
          <cell r="C82" t="str">
            <v>Ильинская Мария</v>
          </cell>
          <cell r="D82" t="str">
            <v>14.04.2001</v>
          </cell>
          <cell r="E82" t="str">
            <v>КМС</v>
          </cell>
          <cell r="F82" t="str">
            <v>Республика Мордовия</v>
          </cell>
          <cell r="G82" t="str">
            <v>Саранск, ФГБОУ ВО "НИМГУ им. Н.П. Огарева"</v>
          </cell>
          <cell r="H82" t="str">
            <v>Разов В.Н.</v>
          </cell>
          <cell r="I82" t="str">
            <v>высота</v>
          </cell>
        </row>
        <row r="83">
          <cell r="B83">
            <v>38</v>
          </cell>
          <cell r="C83" t="str">
            <v>Гурьянова Анастасия</v>
          </cell>
          <cell r="D83" t="str">
            <v>29.05.2000</v>
          </cell>
          <cell r="E83" t="str">
            <v>1р</v>
          </cell>
          <cell r="F83" t="str">
            <v>Республика Мордовия</v>
          </cell>
          <cell r="G83" t="str">
            <v>Саранск, ФГБОУ ВО "НИМГУ им. Н.П. Огарева"</v>
          </cell>
          <cell r="H83" t="str">
            <v>Аранов С.М.</v>
          </cell>
          <cell r="I83">
            <v>100</v>
          </cell>
        </row>
        <row r="84">
          <cell r="B84">
            <v>221</v>
          </cell>
          <cell r="C84" t="str">
            <v>Рычкова Ольга</v>
          </cell>
          <cell r="D84" t="str">
            <v>13.05.1999</v>
          </cell>
          <cell r="E84" t="str">
            <v>1р</v>
          </cell>
          <cell r="F84" t="str">
            <v>Республика Мордовия</v>
          </cell>
          <cell r="G84" t="str">
            <v>Саранск, ФГБОУ ВО "НИМГУ им. Н.П. Огарева"</v>
          </cell>
          <cell r="H84" t="str">
            <v>Бареев Ю.К.</v>
          </cell>
          <cell r="I84" t="str">
            <v>высота</v>
          </cell>
        </row>
        <row r="85">
          <cell r="B85">
            <v>41</v>
          </cell>
          <cell r="C85" t="str">
            <v>Бабошкина Татьяна</v>
          </cell>
          <cell r="D85" t="str">
            <v>11.06.1998</v>
          </cell>
          <cell r="E85" t="str">
            <v>1р</v>
          </cell>
          <cell r="F85" t="str">
            <v>Республика Мордовия</v>
          </cell>
          <cell r="G85" t="str">
            <v>Саранск, ФГБОУ ВО "НИМГУ им. Н.П. Огарева"</v>
          </cell>
          <cell r="I85">
            <v>100</v>
          </cell>
        </row>
        <row r="86">
          <cell r="B86">
            <v>220</v>
          </cell>
          <cell r="C86" t="str">
            <v>Сидорова Юлия</v>
          </cell>
          <cell r="D86" t="str">
            <v>20.07.2000</v>
          </cell>
          <cell r="E86" t="str">
            <v>КМС</v>
          </cell>
          <cell r="F86" t="str">
            <v>Республика Мордовия</v>
          </cell>
          <cell r="G86" t="str">
            <v>Саранск, ФГБОУ ВО "НИМГУ им. Н.П. Огарева"</v>
          </cell>
          <cell r="H86" t="str">
            <v>Феоктистова М.В., Шерина С.Э.</v>
          </cell>
          <cell r="I86" t="str">
            <v>молот</v>
          </cell>
        </row>
        <row r="87">
          <cell r="B87">
            <v>219</v>
          </cell>
          <cell r="C87" t="str">
            <v>Куликова Ирина</v>
          </cell>
          <cell r="D87" t="str">
            <v>15.12.1998</v>
          </cell>
          <cell r="E87" t="str">
            <v>1р</v>
          </cell>
          <cell r="F87" t="str">
            <v>Республика Мордовия</v>
          </cell>
          <cell r="G87" t="str">
            <v>Саранск, ФГБОУ ВО "НИМГУ им. Н.П. Огарева"</v>
          </cell>
          <cell r="H87" t="str">
            <v>Аверкин В.В.</v>
          </cell>
          <cell r="I87">
            <v>1500</v>
          </cell>
        </row>
        <row r="88">
          <cell r="B88">
            <v>218</v>
          </cell>
          <cell r="C88" t="str">
            <v>Исаева Юлия</v>
          </cell>
          <cell r="D88" t="str">
            <v>23.10.1996</v>
          </cell>
          <cell r="E88" t="str">
            <v>КМС</v>
          </cell>
          <cell r="F88" t="str">
            <v>Республика Мордовия</v>
          </cell>
          <cell r="G88" t="str">
            <v>Саранск, ФГБОУ ВО "НИМГУ им. Н.П. Огарева"</v>
          </cell>
          <cell r="H88" t="str">
            <v>Иванов А.И., Кондов Г.М.</v>
          </cell>
          <cell r="I88" t="str">
            <v xml:space="preserve">длина </v>
          </cell>
        </row>
        <row r="89">
          <cell r="B89">
            <v>40</v>
          </cell>
          <cell r="C89" t="str">
            <v>Курбакова Ирина</v>
          </cell>
          <cell r="D89" t="str">
            <v>07.03.2000</v>
          </cell>
          <cell r="E89" t="str">
            <v>КМС</v>
          </cell>
          <cell r="F89" t="str">
            <v>Республика Мордовия</v>
          </cell>
          <cell r="G89" t="str">
            <v>Саранск, ФГБОУ ВО "НИМГУ им. Н.П. Огарева"</v>
          </cell>
          <cell r="H89" t="str">
            <v>Забродин Р.</v>
          </cell>
          <cell r="I89">
            <v>100</v>
          </cell>
        </row>
        <row r="90">
          <cell r="B90">
            <v>39</v>
          </cell>
          <cell r="C90" t="str">
            <v>Белова Ирина</v>
          </cell>
          <cell r="D90" t="str">
            <v>21.01.1994</v>
          </cell>
          <cell r="E90" t="str">
            <v>МС</v>
          </cell>
          <cell r="F90" t="str">
            <v>Республика Мордовия</v>
          </cell>
          <cell r="G90" t="str">
            <v>Саранск, ФГБОУ ВО "НИМГУ им. Н.П. Огарева"</v>
          </cell>
          <cell r="H90" t="str">
            <v>Бусаров В.М.</v>
          </cell>
          <cell r="I90">
            <v>100</v>
          </cell>
        </row>
        <row r="91">
          <cell r="B91">
            <v>223</v>
          </cell>
          <cell r="C91" t="str">
            <v>Цыганова Виктория</v>
          </cell>
          <cell r="D91" t="str">
            <v>01.07.1997</v>
          </cell>
          <cell r="E91" t="str">
            <v>КМС</v>
          </cell>
          <cell r="F91" t="str">
            <v>Москва</v>
          </cell>
          <cell r="G91" t="str">
            <v>Москва, РУТ (МИИТ)</v>
          </cell>
          <cell r="H91" t="str">
            <v>Филатова М.И., Филатова Е.А.</v>
          </cell>
          <cell r="I91">
            <v>400</v>
          </cell>
        </row>
        <row r="92">
          <cell r="B92">
            <v>228</v>
          </cell>
          <cell r="C92" t="str">
            <v>Волкова Анастасия</v>
          </cell>
          <cell r="D92" t="str">
            <v>13.06.2000</v>
          </cell>
          <cell r="E92" t="str">
            <v>КМС</v>
          </cell>
          <cell r="F92" t="str">
            <v>Тульская область</v>
          </cell>
          <cell r="G92" t="str">
            <v>Тула, ТулГУ</v>
          </cell>
          <cell r="H92" t="str">
            <v>Ковтун Н.Н.</v>
          </cell>
          <cell r="I92">
            <v>400</v>
          </cell>
        </row>
        <row r="93">
          <cell r="B93">
            <v>227</v>
          </cell>
          <cell r="C93" t="str">
            <v>Галуцкая Елена</v>
          </cell>
          <cell r="D93" t="str">
            <v>13.06.2000</v>
          </cell>
          <cell r="E93" t="str">
            <v>КМС</v>
          </cell>
          <cell r="F93" t="str">
            <v>Тульская область</v>
          </cell>
          <cell r="G93" t="str">
            <v>Тула, ТулГУ</v>
          </cell>
          <cell r="H93" t="str">
            <v>Ковтун Н.Н.</v>
          </cell>
        </row>
        <row r="94">
          <cell r="B94">
            <v>48</v>
          </cell>
          <cell r="C94" t="str">
            <v>Бойчук Ирина</v>
          </cell>
          <cell r="D94" t="str">
            <v>16.07.2000</v>
          </cell>
          <cell r="E94" t="str">
            <v>КМС</v>
          </cell>
          <cell r="F94" t="str">
            <v>Новгородская область</v>
          </cell>
          <cell r="G94" t="str">
            <v xml:space="preserve">Великий Новгород, НовГУ им. Ярослава Мудрого </v>
          </cell>
          <cell r="H94" t="str">
            <v>Савенков П.А.</v>
          </cell>
          <cell r="I94">
            <v>100</v>
          </cell>
        </row>
        <row r="95">
          <cell r="B95">
            <v>232</v>
          </cell>
          <cell r="C95" t="str">
            <v>Новомлинская Алина</v>
          </cell>
          <cell r="D95" t="str">
            <v>28.02.2000</v>
          </cell>
          <cell r="E95" t="str">
            <v>1р</v>
          </cell>
          <cell r="F95" t="str">
            <v>Новгородская область</v>
          </cell>
          <cell r="G95" t="str">
            <v xml:space="preserve">Великий Новгород, НовГУ им. Ярослава Мудрого </v>
          </cell>
          <cell r="H95" t="str">
            <v>Савенков П.А.</v>
          </cell>
          <cell r="I95">
            <v>400</v>
          </cell>
        </row>
        <row r="96">
          <cell r="B96">
            <v>233</v>
          </cell>
          <cell r="C96" t="str">
            <v>Карпинская Дарья</v>
          </cell>
          <cell r="D96" t="str">
            <v>16.10.1996</v>
          </cell>
          <cell r="E96" t="str">
            <v>1р</v>
          </cell>
          <cell r="F96" t="str">
            <v>Новгородская область</v>
          </cell>
          <cell r="G96" t="str">
            <v xml:space="preserve">Великий Новгород, НовГУ им. Ярослава Мудрого </v>
          </cell>
          <cell r="H96" t="str">
            <v>Титяк Т.А.</v>
          </cell>
          <cell r="I96">
            <v>1500</v>
          </cell>
        </row>
        <row r="97">
          <cell r="B97">
            <v>60</v>
          </cell>
          <cell r="C97" t="str">
            <v>Корнеева Ульяна</v>
          </cell>
          <cell r="D97" t="str">
            <v>06.01.2000</v>
          </cell>
          <cell r="E97" t="str">
            <v>1р</v>
          </cell>
          <cell r="F97" t="str">
            <v>Ивановская область</v>
          </cell>
          <cell r="G97" t="str">
            <v>Иваново, ИГЭУ им. В.И. Ленина</v>
          </cell>
          <cell r="H97" t="str">
            <v>Чахунов Е.И.</v>
          </cell>
          <cell r="I97">
            <v>100</v>
          </cell>
        </row>
        <row r="98">
          <cell r="B98">
            <v>265</v>
          </cell>
          <cell r="C98" t="str">
            <v>Решетова Мария</v>
          </cell>
          <cell r="D98" t="str">
            <v>23.03.2000</v>
          </cell>
          <cell r="E98" t="str">
            <v>1р</v>
          </cell>
          <cell r="F98" t="str">
            <v>Ивановская область</v>
          </cell>
          <cell r="G98" t="str">
            <v>Иваново, ИГЭУ им. В.И. Ленина</v>
          </cell>
          <cell r="H98" t="str">
            <v>Сафина Н.Ю., Кузнецов В.А.</v>
          </cell>
          <cell r="I98">
            <v>400</v>
          </cell>
        </row>
        <row r="99">
          <cell r="B99">
            <v>266</v>
          </cell>
          <cell r="C99" t="str">
            <v>Бышкина Нина</v>
          </cell>
          <cell r="D99" t="str">
            <v>25.05.1996</v>
          </cell>
          <cell r="E99" t="str">
            <v>КМС</v>
          </cell>
          <cell r="F99" t="str">
            <v>Ивановская область</v>
          </cell>
          <cell r="G99" t="str">
            <v>Иваново, ИГЭУ им. В.И. Ленина</v>
          </cell>
          <cell r="H99" t="str">
            <v>Торгов Е.Н., Гильмутдинов Ю.В.</v>
          </cell>
          <cell r="I99">
            <v>1500</v>
          </cell>
        </row>
        <row r="100">
          <cell r="B100">
            <v>267</v>
          </cell>
          <cell r="C100" t="str">
            <v>Кривцова Ия</v>
          </cell>
          <cell r="D100" t="str">
            <v>17.09.1998</v>
          </cell>
          <cell r="E100" t="str">
            <v>1р</v>
          </cell>
          <cell r="F100" t="str">
            <v>Ивановская область</v>
          </cell>
          <cell r="G100" t="str">
            <v>Иваново, ИГЭУ им. В.И. Ленина</v>
          </cell>
          <cell r="H100" t="str">
            <v xml:space="preserve">Сафина Н.Ю. </v>
          </cell>
          <cell r="I100" t="str">
            <v>400с/б</v>
          </cell>
        </row>
        <row r="101">
          <cell r="B101">
            <v>191</v>
          </cell>
          <cell r="C101" t="str">
            <v>Шаронова Анастасия</v>
          </cell>
          <cell r="D101" t="str">
            <v>03.02.1999</v>
          </cell>
          <cell r="E101" t="str">
            <v>КМС</v>
          </cell>
          <cell r="F101" t="str">
            <v>Москва</v>
          </cell>
          <cell r="G101" t="str">
            <v>Москва, РГУФКСМиТ (ГЦОЛИФК)</v>
          </cell>
          <cell r="H101" t="str">
            <v>Никонов В.И.</v>
          </cell>
        </row>
        <row r="102">
          <cell r="B102">
            <v>234</v>
          </cell>
          <cell r="C102" t="str">
            <v>Турова Юлия</v>
          </cell>
          <cell r="D102" t="str">
            <v>09.06.1997</v>
          </cell>
          <cell r="E102" t="str">
            <v>МСМК</v>
          </cell>
          <cell r="F102" t="str">
            <v>Удмуртская Республика</v>
          </cell>
          <cell r="G102" t="str">
            <v>Ижевск, УдГУ</v>
          </cell>
          <cell r="H102" t="str">
            <v>Ежова Е.В.</v>
          </cell>
          <cell r="I102" t="str">
            <v>5000 с/х</v>
          </cell>
        </row>
        <row r="103">
          <cell r="B103">
            <v>235</v>
          </cell>
          <cell r="C103" t="str">
            <v>Петрова Арина</v>
          </cell>
          <cell r="D103" t="str">
            <v>25.08.1998</v>
          </cell>
          <cell r="E103" t="str">
            <v>КМС</v>
          </cell>
          <cell r="F103" t="str">
            <v>Удмуртская Республика</v>
          </cell>
          <cell r="G103" t="str">
            <v>Ижевск, УдГУ</v>
          </cell>
          <cell r="H103" t="str">
            <v>Александров С.Н.</v>
          </cell>
          <cell r="I103">
            <v>1500</v>
          </cell>
        </row>
        <row r="104">
          <cell r="B104">
            <v>50</v>
          </cell>
          <cell r="C104" t="str">
            <v>Лабыгина Ксения</v>
          </cell>
          <cell r="D104" t="str">
            <v>20.02.2000</v>
          </cell>
          <cell r="E104" t="str">
            <v>КМС</v>
          </cell>
          <cell r="F104" t="str">
            <v>Удмуртская Республика</v>
          </cell>
          <cell r="G104" t="str">
            <v>Ижевск, УдГУ</v>
          </cell>
          <cell r="H104" t="str">
            <v>Куртеев А.Б.</v>
          </cell>
          <cell r="I104" t="str">
            <v>110 с/б</v>
          </cell>
        </row>
        <row r="105">
          <cell r="B105">
            <v>293</v>
          </cell>
          <cell r="C105" t="str">
            <v>Пушина Екатерина</v>
          </cell>
          <cell r="D105" t="str">
            <v>14.02.2000</v>
          </cell>
          <cell r="E105" t="str">
            <v>КМС</v>
          </cell>
          <cell r="F105" t="str">
            <v>Удмуртская Республика</v>
          </cell>
          <cell r="G105" t="str">
            <v>Ижевск, УдГУ</v>
          </cell>
          <cell r="H105" t="str">
            <v>Александров С.Н.</v>
          </cell>
        </row>
        <row r="106">
          <cell r="B106">
            <v>236</v>
          </cell>
          <cell r="C106" t="str">
            <v>Пчельникова Юлия</v>
          </cell>
          <cell r="D106" t="str">
            <v>23.05.1998</v>
          </cell>
          <cell r="E106" t="str">
            <v>КМС</v>
          </cell>
          <cell r="F106" t="str">
            <v>Удмуртская Республика</v>
          </cell>
          <cell r="G106" t="str">
            <v>Ижевск, УдГУ</v>
          </cell>
          <cell r="H106" t="str">
            <v>Феофилактов Н.З.</v>
          </cell>
          <cell r="I106">
            <v>400</v>
          </cell>
        </row>
        <row r="107">
          <cell r="B107">
            <v>237</v>
          </cell>
          <cell r="C107" t="str">
            <v>Машковцева Вероника</v>
          </cell>
          <cell r="D107" t="str">
            <v>06.12.1999</v>
          </cell>
          <cell r="E107" t="str">
            <v>КМС</v>
          </cell>
          <cell r="F107" t="str">
            <v>Удмуртская Республика</v>
          </cell>
          <cell r="G107" t="str">
            <v>Ижевск, УдГУ</v>
          </cell>
          <cell r="H107" t="str">
            <v>Феофилактов Н.З.</v>
          </cell>
          <cell r="I107">
            <v>400</v>
          </cell>
        </row>
        <row r="108">
          <cell r="B108">
            <v>238</v>
          </cell>
          <cell r="C108" t="str">
            <v>Исаева Ксения</v>
          </cell>
          <cell r="D108" t="str">
            <v>05.01.1999</v>
          </cell>
          <cell r="E108" t="str">
            <v>КМС</v>
          </cell>
          <cell r="F108" t="str">
            <v>Удмуртская Республика</v>
          </cell>
          <cell r="G108" t="str">
            <v>Ижевск, УдГУ</v>
          </cell>
          <cell r="H108" t="str">
            <v>Кузнецов Г.Н.,Корепанов А.В.</v>
          </cell>
          <cell r="I108">
            <v>400</v>
          </cell>
        </row>
        <row r="109">
          <cell r="B109">
            <v>239</v>
          </cell>
          <cell r="C109" t="str">
            <v>Матузная Татьяна</v>
          </cell>
          <cell r="D109" t="str">
            <v>12.04.1998</v>
          </cell>
          <cell r="E109" t="str">
            <v>КМС</v>
          </cell>
          <cell r="F109" t="str">
            <v>Удмуртская Республика</v>
          </cell>
          <cell r="G109" t="str">
            <v>Ижевск, УдГУ</v>
          </cell>
          <cell r="H109" t="str">
            <v>Поздеев Н.Г., Богданова С.В.</v>
          </cell>
          <cell r="I109" t="str">
            <v>400с/б</v>
          </cell>
        </row>
        <row r="110">
          <cell r="B110">
            <v>52</v>
          </cell>
          <cell r="C110" t="str">
            <v>Рыкова Екатерина</v>
          </cell>
          <cell r="D110" t="str">
            <v>29.03.2000</v>
          </cell>
          <cell r="E110" t="str">
            <v>КМС</v>
          </cell>
          <cell r="F110" t="str">
            <v>Удмуртская Республика</v>
          </cell>
          <cell r="G110" t="str">
            <v>Ижевск, УдГУ</v>
          </cell>
          <cell r="H110" t="str">
            <v>Феофилактов Н.З.</v>
          </cell>
          <cell r="I110">
            <v>100</v>
          </cell>
        </row>
        <row r="111">
          <cell r="B111">
            <v>53</v>
          </cell>
          <cell r="C111" t="str">
            <v>Голубина Светлана</v>
          </cell>
          <cell r="D111" t="str">
            <v>30.11.1997</v>
          </cell>
          <cell r="E111" t="str">
            <v>КМС</v>
          </cell>
          <cell r="F111" t="str">
            <v>Удмуртская Республика</v>
          </cell>
          <cell r="G111" t="str">
            <v>Ижевск, УдГУ</v>
          </cell>
          <cell r="H111" t="str">
            <v>Феофилактов Н.З.,Шибанова С.А.</v>
          </cell>
          <cell r="I111">
            <v>100</v>
          </cell>
        </row>
        <row r="112">
          <cell r="B112">
            <v>13</v>
          </cell>
          <cell r="C112" t="str">
            <v>Коваленкова Анна</v>
          </cell>
          <cell r="D112" t="str">
            <v>06.04.1999</v>
          </cell>
          <cell r="E112" t="str">
            <v>1р</v>
          </cell>
          <cell r="F112" t="str">
            <v>Калининградская область</v>
          </cell>
          <cell r="G112" t="str">
            <v>Калининград, КГТУ-БГАРФ</v>
          </cell>
          <cell r="I112">
            <v>100</v>
          </cell>
        </row>
        <row r="113">
          <cell r="B113">
            <v>168</v>
          </cell>
          <cell r="C113" t="str">
            <v>Майстренко Анастасия</v>
          </cell>
          <cell r="D113" t="str">
            <v>23.09.1998</v>
          </cell>
          <cell r="E113" t="str">
            <v>1р</v>
          </cell>
          <cell r="F113" t="str">
            <v>Калининградская область</v>
          </cell>
          <cell r="G113" t="str">
            <v>Калининград, КГТУ-БГАРФ</v>
          </cell>
          <cell r="I113">
            <v>400</v>
          </cell>
        </row>
        <row r="114">
          <cell r="B114">
            <v>16</v>
          </cell>
          <cell r="C114" t="str">
            <v>Шуберт Эрика</v>
          </cell>
          <cell r="D114" t="str">
            <v>27.11.1999</v>
          </cell>
          <cell r="E114" t="str">
            <v>1р</v>
          </cell>
          <cell r="F114" t="str">
            <v>Калининградская область</v>
          </cell>
          <cell r="G114" t="str">
            <v>Калининград, КГТУ-БГАРФ</v>
          </cell>
          <cell r="I114">
            <v>100</v>
          </cell>
        </row>
        <row r="115">
          <cell r="B115">
            <v>246</v>
          </cell>
          <cell r="C115" t="str">
            <v>Литомина Дарья</v>
          </cell>
          <cell r="D115" t="str">
            <v>25.01.1999</v>
          </cell>
          <cell r="E115" t="str">
            <v>2р</v>
          </cell>
          <cell r="F115" t="str">
            <v>Ярославская область</v>
          </cell>
          <cell r="G115" t="str">
            <v>Ярославль, ЯГМУ</v>
          </cell>
          <cell r="H115" t="str">
            <v>Шаймарданов В.М.</v>
          </cell>
          <cell r="I115">
            <v>400</v>
          </cell>
        </row>
        <row r="116">
          <cell r="B116">
            <v>247</v>
          </cell>
          <cell r="C116" t="str">
            <v>Дуркина Галина</v>
          </cell>
          <cell r="D116" t="str">
            <v>04.10.1995</v>
          </cell>
          <cell r="E116" t="str">
            <v>1р</v>
          </cell>
          <cell r="F116" t="str">
            <v>Ярославская область</v>
          </cell>
          <cell r="G116" t="str">
            <v>Ярославль, ЯГМУ</v>
          </cell>
          <cell r="H116" t="str">
            <v>Шаймарданов В.М.</v>
          </cell>
          <cell r="I116">
            <v>1500</v>
          </cell>
        </row>
        <row r="117">
          <cell r="B117">
            <v>248</v>
          </cell>
          <cell r="C117" t="str">
            <v>Лидонова Александра</v>
          </cell>
          <cell r="D117" t="str">
            <v>19.02.1997</v>
          </cell>
          <cell r="E117" t="str">
            <v>1р</v>
          </cell>
          <cell r="F117" t="str">
            <v>Ярославская область</v>
          </cell>
          <cell r="G117" t="str">
            <v>Ярославль, ЯГМУ</v>
          </cell>
          <cell r="H117" t="str">
            <v>Шаймарданов В.М.</v>
          </cell>
        </row>
        <row r="118">
          <cell r="B118">
            <v>305</v>
          </cell>
          <cell r="C118" t="str">
            <v>Сергеян Диана</v>
          </cell>
          <cell r="D118" t="str">
            <v>24.10.1999</v>
          </cell>
          <cell r="E118" t="str">
            <v>КМС</v>
          </cell>
          <cell r="F118" t="str">
            <v>Ивановская область</v>
          </cell>
          <cell r="G118" t="str">
            <v>Иваново, ИГХТУ</v>
          </cell>
          <cell r="H118" t="str">
            <v>Скобцов А.Ф.</v>
          </cell>
          <cell r="I118" t="str">
            <v>тройной</v>
          </cell>
        </row>
        <row r="119">
          <cell r="B119">
            <v>79</v>
          </cell>
          <cell r="C119" t="str">
            <v>Ручьева Ангелина</v>
          </cell>
          <cell r="D119" t="str">
            <v>05.01.1998</v>
          </cell>
          <cell r="E119" t="str">
            <v>2р</v>
          </cell>
          <cell r="F119" t="str">
            <v>Ивановская область</v>
          </cell>
          <cell r="G119" t="str">
            <v>Иваново, ИГСХА им. Д.К. Беляева</v>
          </cell>
          <cell r="H119" t="str">
            <v>Левичева М.Б.</v>
          </cell>
          <cell r="I119">
            <v>100</v>
          </cell>
        </row>
        <row r="120">
          <cell r="B120">
            <v>304</v>
          </cell>
          <cell r="C120" t="str">
            <v>Чувакова Алена</v>
          </cell>
          <cell r="D120" t="str">
            <v>24.11.1995</v>
          </cell>
          <cell r="E120" t="str">
            <v>1р</v>
          </cell>
          <cell r="F120" t="str">
            <v>Ивановская область</v>
          </cell>
          <cell r="G120" t="str">
            <v>Иваново, ИГСХА им. Д.К. Беляева</v>
          </cell>
          <cell r="H120" t="str">
            <v>Левичева М.Б.</v>
          </cell>
          <cell r="I120">
            <v>400</v>
          </cell>
        </row>
        <row r="121">
          <cell r="B121">
            <v>295</v>
          </cell>
          <cell r="C121" t="str">
            <v>Кучина Анна</v>
          </cell>
          <cell r="D121" t="str">
            <v>04.06.1997</v>
          </cell>
          <cell r="E121" t="str">
            <v>1р</v>
          </cell>
          <cell r="F121" t="str">
            <v>Ивановская область</v>
          </cell>
          <cell r="G121" t="str">
            <v>Иваново, ИГСХА им. Д.К. Беляева</v>
          </cell>
          <cell r="H121" t="str">
            <v>Левичева М.Б.</v>
          </cell>
          <cell r="I121" t="str">
            <v>длина</v>
          </cell>
        </row>
        <row r="122">
          <cell r="B122">
            <v>77</v>
          </cell>
          <cell r="C122" t="str">
            <v>Шахворостова Валерия</v>
          </cell>
          <cell r="D122" t="str">
            <v>22.05.1998</v>
          </cell>
          <cell r="E122" t="str">
            <v>МС</v>
          </cell>
          <cell r="F122" t="str">
            <v>Владимирская область</v>
          </cell>
          <cell r="G122" t="str">
            <v xml:space="preserve">Владимир, ВлГУ им. А.Г. и Н.Г Столетовых </v>
          </cell>
          <cell r="H122" t="str">
            <v>Морочко М.А.</v>
          </cell>
          <cell r="I122" t="str">
            <v>100с/б</v>
          </cell>
        </row>
        <row r="123">
          <cell r="B123">
            <v>78</v>
          </cell>
          <cell r="C123" t="str">
            <v>Крупко Валерия</v>
          </cell>
          <cell r="D123" t="str">
            <v>10.05.1999</v>
          </cell>
          <cell r="E123" t="str">
            <v>1р</v>
          </cell>
          <cell r="F123" t="str">
            <v>Владимирская область</v>
          </cell>
          <cell r="G123" t="str">
            <v xml:space="preserve">Владимир, ВлГУ им. А.Г. и Н.Г Столетовых </v>
          </cell>
          <cell r="H123" t="str">
            <v>Коробова П.А., Бурлаков О.П., Кравцова К.О.</v>
          </cell>
          <cell r="I123">
            <v>100</v>
          </cell>
        </row>
        <row r="124">
          <cell r="B124">
            <v>83</v>
          </cell>
          <cell r="C124" t="str">
            <v>Шишкина Дарья</v>
          </cell>
          <cell r="D124" t="str">
            <v>23.04.1999</v>
          </cell>
          <cell r="E124" t="str">
            <v>МС</v>
          </cell>
          <cell r="F124" t="str">
            <v>Республика Карелия</v>
          </cell>
          <cell r="G124" t="str">
            <v xml:space="preserve">Петрозаводск, ПетрГУ </v>
          </cell>
          <cell r="H124" t="str">
            <v>Воробьев С.А., Климов А.</v>
          </cell>
          <cell r="I124" t="str">
            <v>100с/б</v>
          </cell>
        </row>
        <row r="125">
          <cell r="B125">
            <v>307</v>
          </cell>
          <cell r="C125" t="str">
            <v>Аксентьева Александра</v>
          </cell>
          <cell r="D125" t="str">
            <v>16.08.1999</v>
          </cell>
          <cell r="E125" t="str">
            <v>1р</v>
          </cell>
          <cell r="F125" t="str">
            <v>Республика Карелия</v>
          </cell>
          <cell r="G125" t="str">
            <v xml:space="preserve">Петрозаводск, ПетрГУ </v>
          </cell>
          <cell r="H125" t="str">
            <v>Морцев А.Ю.</v>
          </cell>
          <cell r="I125" t="str">
            <v>диск</v>
          </cell>
        </row>
        <row r="126">
          <cell r="B126">
            <v>308</v>
          </cell>
          <cell r="C126" t="str">
            <v>Дмитриева Виктория</v>
          </cell>
          <cell r="D126" t="str">
            <v>25.11.1999</v>
          </cell>
          <cell r="E126" t="str">
            <v>КМС</v>
          </cell>
          <cell r="F126" t="str">
            <v>Республика Карелия</v>
          </cell>
          <cell r="G126" t="str">
            <v xml:space="preserve">Петрозаводск, ПетрГУ </v>
          </cell>
          <cell r="H126" t="str">
            <v>Вологдина Т.П.</v>
          </cell>
          <cell r="I126">
            <v>400</v>
          </cell>
        </row>
        <row r="127">
          <cell r="B127">
            <v>291</v>
          </cell>
          <cell r="C127" t="str">
            <v>Логина Татьяна</v>
          </cell>
          <cell r="D127" t="str">
            <v>31.01.1998</v>
          </cell>
          <cell r="E127" t="str">
            <v>КМС</v>
          </cell>
          <cell r="F127" t="str">
            <v>Нижегородская область</v>
          </cell>
          <cell r="G127" t="str">
            <v>Нижний Новгород, ННГУ им. Н.И. Лобачевского</v>
          </cell>
          <cell r="H127" t="str">
            <v>Герасимов А.В.</v>
          </cell>
          <cell r="I127">
            <v>400</v>
          </cell>
        </row>
        <row r="128">
          <cell r="B128">
            <v>290</v>
          </cell>
          <cell r="C128" t="str">
            <v>Матвеева Мария</v>
          </cell>
          <cell r="D128" t="str">
            <v>02.11.1995</v>
          </cell>
          <cell r="E128" t="str">
            <v>КМС</v>
          </cell>
          <cell r="F128" t="str">
            <v>Нижегородская область</v>
          </cell>
          <cell r="G128" t="str">
            <v>Нижний Новгород, ННГУ им. Н.И. Лобачевского</v>
          </cell>
          <cell r="H128" t="str">
            <v>Лотова К.Н.</v>
          </cell>
          <cell r="I128" t="str">
            <v>длина</v>
          </cell>
        </row>
        <row r="129">
          <cell r="B129">
            <v>68</v>
          </cell>
          <cell r="C129" t="str">
            <v>Жерихова Наталья</v>
          </cell>
          <cell r="D129" t="str">
            <v>23.11.2000</v>
          </cell>
          <cell r="E129" t="str">
            <v>КМС</v>
          </cell>
          <cell r="F129" t="str">
            <v>Нижегородская область</v>
          </cell>
          <cell r="G129" t="str">
            <v>Нижний Новгород, ННГУ им. Н.И. Лобачевского</v>
          </cell>
          <cell r="H129" t="str">
            <v>Судаков К.А.</v>
          </cell>
          <cell r="I129">
            <v>100</v>
          </cell>
        </row>
        <row r="130">
          <cell r="B130">
            <v>69</v>
          </cell>
          <cell r="C130" t="str">
            <v>Малахова Арина</v>
          </cell>
          <cell r="D130" t="str">
            <v>01.08.2000</v>
          </cell>
          <cell r="E130" t="str">
            <v>КМС</v>
          </cell>
          <cell r="F130" t="str">
            <v>Нижегородская область</v>
          </cell>
          <cell r="G130" t="str">
            <v>Нижний Новгород, ННГУ им. Н.И. Лобачевского</v>
          </cell>
          <cell r="H130" t="str">
            <v>Кулаков Ю.Г.</v>
          </cell>
          <cell r="I130">
            <v>100</v>
          </cell>
        </row>
        <row r="131">
          <cell r="B131">
            <v>65</v>
          </cell>
          <cell r="C131" t="str">
            <v>Ткачева Мария</v>
          </cell>
          <cell r="D131" t="str">
            <v>05.04.1995</v>
          </cell>
          <cell r="E131" t="str">
            <v>КМС</v>
          </cell>
          <cell r="F131" t="str">
            <v>Архангельская область</v>
          </cell>
          <cell r="G131" t="str">
            <v xml:space="preserve">Архангельск, САФУ им. М.В. Ломоносова </v>
          </cell>
          <cell r="H131" t="str">
            <v>Мингалева А.Г.</v>
          </cell>
          <cell r="I131">
            <v>100</v>
          </cell>
        </row>
        <row r="132">
          <cell r="B132">
            <v>66</v>
          </cell>
          <cell r="C132" t="str">
            <v>Лазаревич Анастасия</v>
          </cell>
          <cell r="D132" t="str">
            <v>20.10.1997</v>
          </cell>
          <cell r="E132" t="str">
            <v>1р</v>
          </cell>
          <cell r="F132" t="str">
            <v>Архангельская область</v>
          </cell>
          <cell r="G132" t="str">
            <v xml:space="preserve">Архангельск, САФУ им. М.В. Ломоносова </v>
          </cell>
          <cell r="H132" t="str">
            <v>Мингалева А.Г.</v>
          </cell>
          <cell r="I132">
            <v>100</v>
          </cell>
        </row>
        <row r="133">
          <cell r="B133">
            <v>67</v>
          </cell>
          <cell r="C133" t="str">
            <v>Дроздова Алина</v>
          </cell>
          <cell r="D133" t="str">
            <v>09.10.2000</v>
          </cell>
          <cell r="E133" t="str">
            <v>2р</v>
          </cell>
          <cell r="F133" t="str">
            <v>Архангельская область</v>
          </cell>
          <cell r="G133" t="str">
            <v xml:space="preserve">Архангельск, САФУ им. М.В. Ломоносова </v>
          </cell>
          <cell r="H133" t="str">
            <v>Мингалева А.Г.</v>
          </cell>
          <cell r="I133">
            <v>100</v>
          </cell>
        </row>
        <row r="134">
          <cell r="B134">
            <v>286</v>
          </cell>
          <cell r="C134" t="str">
            <v>Циплакова Надежда</v>
          </cell>
          <cell r="D134" t="str">
            <v>23.08.1995</v>
          </cell>
          <cell r="E134" t="str">
            <v>КМС</v>
          </cell>
          <cell r="F134" t="str">
            <v>Архангельская область</v>
          </cell>
          <cell r="G134" t="str">
            <v xml:space="preserve">Архангельск, САФУ им. М.В. Ломоносова </v>
          </cell>
          <cell r="H134" t="str">
            <v>Мингалев А.Ю., Мингалева А.Г.</v>
          </cell>
          <cell r="I134">
            <v>400</v>
          </cell>
        </row>
        <row r="135">
          <cell r="B135">
            <v>287</v>
          </cell>
          <cell r="C135" t="str">
            <v>Антонова Юлия</v>
          </cell>
          <cell r="D135" t="str">
            <v>11.10.1996</v>
          </cell>
          <cell r="E135" t="str">
            <v>1р</v>
          </cell>
          <cell r="F135" t="str">
            <v>Архангельская область</v>
          </cell>
          <cell r="G135" t="str">
            <v xml:space="preserve">Архангельск, САФУ им. М.В. Ломоносова </v>
          </cell>
          <cell r="H135" t="str">
            <v>Мингалева А.Г.</v>
          </cell>
          <cell r="I135">
            <v>400</v>
          </cell>
        </row>
        <row r="136">
          <cell r="B136">
            <v>289</v>
          </cell>
          <cell r="C136" t="str">
            <v>Гусева Мария</v>
          </cell>
          <cell r="D136" t="str">
            <v>19.03.1998</v>
          </cell>
          <cell r="E136" t="str">
            <v>1р</v>
          </cell>
          <cell r="F136" t="str">
            <v>Архангельская область</v>
          </cell>
          <cell r="G136" t="str">
            <v xml:space="preserve">Архангельск, САФУ им. М.В. Ломоносова </v>
          </cell>
          <cell r="H136" t="str">
            <v>Мингалева А.Г.</v>
          </cell>
          <cell r="I136">
            <v>1500</v>
          </cell>
        </row>
        <row r="137">
          <cell r="B137">
            <v>288</v>
          </cell>
          <cell r="C137" t="str">
            <v>Дорофеева Дарина</v>
          </cell>
          <cell r="D137" t="str">
            <v>04.02.2001</v>
          </cell>
          <cell r="E137" t="str">
            <v>1р</v>
          </cell>
          <cell r="F137" t="str">
            <v>Архангельская область</v>
          </cell>
          <cell r="G137" t="str">
            <v xml:space="preserve">Архангельск, САФУ им. М.В. Ломоносова </v>
          </cell>
          <cell r="H137" t="str">
            <v>Мингалева А.Г., Литвиненко А.И.</v>
          </cell>
          <cell r="I137">
            <v>400</v>
          </cell>
        </row>
        <row r="138">
          <cell r="B138">
            <v>297</v>
          </cell>
          <cell r="C138" t="str">
            <v>Бардина Анастасия</v>
          </cell>
          <cell r="D138" t="str">
            <v>28.03.2000</v>
          </cell>
          <cell r="E138" t="str">
            <v>КМС</v>
          </cell>
          <cell r="F138" t="str">
            <v>Пермский край</v>
          </cell>
          <cell r="G138" t="str">
            <v>Пермь, ПНИПУ с/к "Политехник"</v>
          </cell>
          <cell r="H138" t="str">
            <v>Гладков В.П.</v>
          </cell>
          <cell r="I138">
            <v>400</v>
          </cell>
        </row>
        <row r="139">
          <cell r="B139">
            <v>74</v>
          </cell>
          <cell r="C139" t="str">
            <v>Мазунина Евгения</v>
          </cell>
          <cell r="D139" t="str">
            <v>15.05.1999</v>
          </cell>
          <cell r="E139" t="str">
            <v>1р</v>
          </cell>
          <cell r="F139" t="str">
            <v>Пермский край</v>
          </cell>
          <cell r="G139" t="str">
            <v>Пермь, ПНИПУ с/к "Политехник"</v>
          </cell>
          <cell r="H139" t="str">
            <v>Гладков В.П.</v>
          </cell>
          <cell r="I139">
            <v>100</v>
          </cell>
        </row>
        <row r="140">
          <cell r="B140">
            <v>296</v>
          </cell>
          <cell r="C140" t="str">
            <v>Ситникова Полина</v>
          </cell>
          <cell r="D140" t="str">
            <v>17.08.1999</v>
          </cell>
          <cell r="E140" t="str">
            <v>1р</v>
          </cell>
          <cell r="F140" t="str">
            <v>Пермский край</v>
          </cell>
          <cell r="G140" t="str">
            <v>Пермь, ПНИПУ с/к "Политехник"</v>
          </cell>
          <cell r="H140" t="str">
            <v>Гладков В.П.</v>
          </cell>
          <cell r="I140">
            <v>400</v>
          </cell>
        </row>
        <row r="141">
          <cell r="B141">
            <v>73</v>
          </cell>
          <cell r="C141" t="str">
            <v>Семенова Татьяна</v>
          </cell>
          <cell r="D141" t="str">
            <v>05.07.1999</v>
          </cell>
          <cell r="E141" t="str">
            <v>КМС</v>
          </cell>
          <cell r="F141" t="str">
            <v>Пермский край</v>
          </cell>
          <cell r="G141" t="str">
            <v>Пермь, ПНИПУ с/к "Политехник"</v>
          </cell>
          <cell r="H141" t="str">
            <v>Гладков В.П.</v>
          </cell>
          <cell r="I141">
            <v>100</v>
          </cell>
        </row>
        <row r="142">
          <cell r="B142">
            <v>256</v>
          </cell>
          <cell r="C142" t="str">
            <v>Сатыбалдина Яна</v>
          </cell>
          <cell r="D142" t="str">
            <v>12.01.1995</v>
          </cell>
          <cell r="E142" t="str">
            <v>КМС</v>
          </cell>
          <cell r="F142" t="str">
            <v>Республика Татарстан</v>
          </cell>
          <cell r="G142" t="str">
            <v>Казань, ФГБОУ ВО ПГАФКСиТ</v>
          </cell>
          <cell r="H142" t="str">
            <v>Шитов А.В.</v>
          </cell>
          <cell r="I142">
            <v>1500</v>
          </cell>
        </row>
        <row r="143">
          <cell r="B143">
            <v>255</v>
          </cell>
          <cell r="C143" t="str">
            <v>Гадельшина Альбина</v>
          </cell>
          <cell r="D143" t="str">
            <v>29.07.1998</v>
          </cell>
          <cell r="E143" t="str">
            <v>КМС</v>
          </cell>
          <cell r="F143" t="str">
            <v>Республика Татарстан</v>
          </cell>
          <cell r="G143" t="str">
            <v>Казань, ФГБОУ ВО ПГАФКСиТ</v>
          </cell>
          <cell r="H143" t="str">
            <v>Арефьев В.С., Хисамов И.Н., Ополева С.Ю.</v>
          </cell>
          <cell r="I143">
            <v>1500</v>
          </cell>
        </row>
        <row r="144">
          <cell r="B144">
            <v>249</v>
          </cell>
          <cell r="C144" t="str">
            <v>Самитова Виктория</v>
          </cell>
          <cell r="D144" t="str">
            <v>09.09.1994</v>
          </cell>
          <cell r="E144" t="str">
            <v>МС</v>
          </cell>
          <cell r="F144" t="str">
            <v>Республика Татарстан</v>
          </cell>
          <cell r="G144" t="str">
            <v>Казань, ФГБОУ ВО ПГАФКСиТ</v>
          </cell>
          <cell r="H144" t="str">
            <v>Рынина Е.И., Мухамедов Г.А.</v>
          </cell>
          <cell r="I144" t="str">
            <v>длина</v>
          </cell>
        </row>
        <row r="145">
          <cell r="B145">
            <v>253</v>
          </cell>
          <cell r="C145" t="str">
            <v>Пузик Инна</v>
          </cell>
          <cell r="D145" t="str">
            <v>22.01.1997</v>
          </cell>
          <cell r="E145" t="str">
            <v>МС</v>
          </cell>
          <cell r="F145" t="str">
            <v>Республика Татарстан</v>
          </cell>
          <cell r="G145" t="str">
            <v>Казань, ФГБОУ ВО ПГАФКСиТ</v>
          </cell>
          <cell r="H145" t="str">
            <v>Пузик О.В., Дударь А.В.</v>
          </cell>
          <cell r="I145">
            <v>400</v>
          </cell>
        </row>
        <row r="146">
          <cell r="B146">
            <v>59</v>
          </cell>
          <cell r="C146" t="str">
            <v>Калинина Ольга</v>
          </cell>
          <cell r="D146" t="str">
            <v>01.11.1998</v>
          </cell>
          <cell r="E146" t="str">
            <v>КМС</v>
          </cell>
          <cell r="F146" t="str">
            <v>Республика Татарстан</v>
          </cell>
          <cell r="G146" t="str">
            <v>Казань, ФГБОУ ВО ПГАФКСиТ</v>
          </cell>
          <cell r="H146" t="str">
            <v>Борисенко Е.М., Кондратьева Е.С.</v>
          </cell>
          <cell r="I146">
            <v>100</v>
          </cell>
        </row>
        <row r="147">
          <cell r="B147">
            <v>250</v>
          </cell>
          <cell r="C147" t="str">
            <v>Сурова Анастасия</v>
          </cell>
          <cell r="D147" t="str">
            <v>26.09.1996</v>
          </cell>
          <cell r="E147" t="str">
            <v>МС</v>
          </cell>
          <cell r="F147" t="str">
            <v>Республика Татарстан</v>
          </cell>
          <cell r="G147" t="str">
            <v>Казань, ФГБОУ ВО ПГАФКСиТ</v>
          </cell>
          <cell r="H147" t="str">
            <v>Захарчук Д.Г.</v>
          </cell>
          <cell r="I147" t="str">
            <v>шест</v>
          </cell>
        </row>
        <row r="148">
          <cell r="B148">
            <v>251</v>
          </cell>
          <cell r="C148" t="str">
            <v>Мирошниченко София</v>
          </cell>
          <cell r="D148" t="str">
            <v>04.10.1995</v>
          </cell>
          <cell r="E148" t="str">
            <v>КМС</v>
          </cell>
          <cell r="F148" t="str">
            <v>Республика Татарстан</v>
          </cell>
          <cell r="G148" t="str">
            <v>Казань, ФГБОУ ВО ПГАФКСиТ</v>
          </cell>
          <cell r="H148" t="str">
            <v>Белкова О.Н., Белков Г.А.</v>
          </cell>
          <cell r="I148" t="str">
            <v>высота</v>
          </cell>
        </row>
        <row r="149">
          <cell r="B149">
            <v>254</v>
          </cell>
          <cell r="C149" t="str">
            <v>Гаврилюк Кристина</v>
          </cell>
          <cell r="D149" t="str">
            <v>14.05.1994</v>
          </cell>
          <cell r="E149" t="str">
            <v>МС</v>
          </cell>
          <cell r="F149" t="str">
            <v>Республика Татарстан</v>
          </cell>
          <cell r="G149" t="str">
            <v>Казань, ФГБОУ ВО ПГАФКСиТ</v>
          </cell>
          <cell r="H149" t="str">
            <v>Яшин А.Н.</v>
          </cell>
          <cell r="I149" t="str">
            <v>высота</v>
          </cell>
        </row>
        <row r="150">
          <cell r="B150">
            <v>252</v>
          </cell>
          <cell r="C150" t="str">
            <v>Иванова Раисия</v>
          </cell>
          <cell r="D150" t="str">
            <v>03.06.1995</v>
          </cell>
          <cell r="E150" t="str">
            <v>МС</v>
          </cell>
          <cell r="F150" t="str">
            <v>Республика Татарстан</v>
          </cell>
          <cell r="G150" t="str">
            <v>Казань, ФГБОУ ВО ПГАФКСиТ</v>
          </cell>
          <cell r="H150" t="str">
            <v>Прокопьев А.Г.</v>
          </cell>
          <cell r="I150">
            <v>3000</v>
          </cell>
        </row>
        <row r="151">
          <cell r="B151">
            <v>56</v>
          </cell>
          <cell r="C151" t="str">
            <v>Серова Ульяна</v>
          </cell>
          <cell r="D151" t="str">
            <v>10.2.1998</v>
          </cell>
          <cell r="E151" t="str">
            <v>КМС</v>
          </cell>
          <cell r="F151" t="str">
            <v>Республика Татарстан</v>
          </cell>
          <cell r="G151" t="str">
            <v>Казань, ФГБОУ ВО ПГАФКСиТ</v>
          </cell>
          <cell r="H151" t="str">
            <v>Барышников А.С., Пермяков О.А.</v>
          </cell>
          <cell r="I151" t="str">
            <v>100с/б</v>
          </cell>
        </row>
        <row r="152">
          <cell r="B152">
            <v>86</v>
          </cell>
          <cell r="C152" t="str">
            <v>Симонова Анна</v>
          </cell>
          <cell r="D152" t="str">
            <v>24.12.2000</v>
          </cell>
          <cell r="E152" t="str">
            <v>КМС</v>
          </cell>
          <cell r="F152" t="str">
            <v>Москва</v>
          </cell>
          <cell r="G152" t="str">
            <v>Москва, МГУ им. М.В. Ломоносова</v>
          </cell>
          <cell r="H152" t="str">
            <v>Привалова И.А.</v>
          </cell>
          <cell r="I152">
            <v>100</v>
          </cell>
        </row>
        <row r="153">
          <cell r="B153">
            <v>314</v>
          </cell>
          <cell r="C153" t="str">
            <v>Эшкинина Ульяна</v>
          </cell>
          <cell r="D153" t="str">
            <v>13.08.1995</v>
          </cell>
          <cell r="E153" t="str">
            <v>КМС</v>
          </cell>
          <cell r="F153" t="str">
            <v>Москва</v>
          </cell>
          <cell r="G153" t="str">
            <v>Москва, МГУ им. М.В. Ломоносова</v>
          </cell>
          <cell r="H153" t="str">
            <v>Эшкинина</v>
          </cell>
          <cell r="I153">
            <v>400</v>
          </cell>
        </row>
        <row r="154">
          <cell r="B154">
            <v>85</v>
          </cell>
          <cell r="C154" t="str">
            <v>Рудниченко Анастасия</v>
          </cell>
          <cell r="D154" t="str">
            <v>28.12.1998</v>
          </cell>
          <cell r="E154" t="str">
            <v>1р</v>
          </cell>
          <cell r="F154" t="str">
            <v>Самарская область</v>
          </cell>
          <cell r="G154" t="str">
            <v>Самара, СГЭУ</v>
          </cell>
          <cell r="H154" t="str">
            <v>Смирнова У.В.</v>
          </cell>
          <cell r="I154">
            <v>100</v>
          </cell>
        </row>
        <row r="155">
          <cell r="B155">
            <v>309</v>
          </cell>
          <cell r="C155" t="str">
            <v>Серова Анна</v>
          </cell>
          <cell r="D155" t="str">
            <v>04.10.1995</v>
          </cell>
          <cell r="E155" t="str">
            <v>КМС</v>
          </cell>
          <cell r="F155" t="str">
            <v>Самарская область</v>
          </cell>
          <cell r="G155" t="str">
            <v>Самара, СГСПУ</v>
          </cell>
          <cell r="H155" t="str">
            <v>Лобачева Е.Н.</v>
          </cell>
          <cell r="I155" t="str">
            <v>400с/б</v>
          </cell>
        </row>
        <row r="156">
          <cell r="B156">
            <v>310</v>
          </cell>
          <cell r="C156" t="str">
            <v>Князева Янита</v>
          </cell>
          <cell r="D156" t="str">
            <v>23.10.1998</v>
          </cell>
          <cell r="E156" t="str">
            <v>КМС</v>
          </cell>
          <cell r="F156" t="str">
            <v>Самарская область</v>
          </cell>
          <cell r="G156" t="str">
            <v>Самара, СГСПУ</v>
          </cell>
          <cell r="H156" t="str">
            <v>Русанов Н.С., Лобанов А.А.</v>
          </cell>
          <cell r="I156" t="str">
            <v>400с/б</v>
          </cell>
        </row>
        <row r="157">
          <cell r="B157">
            <v>313</v>
          </cell>
          <cell r="C157" t="str">
            <v>Нерубенко Людмила</v>
          </cell>
          <cell r="D157" t="str">
            <v>20.04.1998</v>
          </cell>
          <cell r="E157" t="str">
            <v>КМС</v>
          </cell>
          <cell r="F157" t="str">
            <v>Белгородская область</v>
          </cell>
          <cell r="G157" t="str">
            <v>Белгород, НИУ "БелГУ"</v>
          </cell>
          <cell r="H157" t="str">
            <v>Кушкин В.Ю.</v>
          </cell>
          <cell r="I157" t="str">
            <v>шест</v>
          </cell>
        </row>
        <row r="158">
          <cell r="B158">
            <v>88</v>
          </cell>
          <cell r="C158" t="str">
            <v>Стецкая Александра</v>
          </cell>
          <cell r="D158" t="str">
            <v>12.07.2000</v>
          </cell>
          <cell r="E158" t="str">
            <v>1р</v>
          </cell>
          <cell r="F158" t="str">
            <v>Смоленская область</v>
          </cell>
          <cell r="G158" t="str">
            <v>Смоленск, Смоленская ГСХА</v>
          </cell>
          <cell r="H158" t="str">
            <v>Войцеховский М.В.</v>
          </cell>
          <cell r="I158">
            <v>100</v>
          </cell>
        </row>
        <row r="159">
          <cell r="B159">
            <v>90</v>
          </cell>
          <cell r="C159" t="str">
            <v>Клещева Кристина</v>
          </cell>
          <cell r="D159" t="str">
            <v>26.03.1999</v>
          </cell>
          <cell r="E159" t="str">
            <v>МС</v>
          </cell>
          <cell r="F159" t="str">
            <v>Челябинская область</v>
          </cell>
          <cell r="G159" t="str">
            <v>Челябинск, УралГУФК</v>
          </cell>
          <cell r="H159" t="str">
            <v>Ермолаев С.В., Ганчало Н.В.</v>
          </cell>
          <cell r="I159" t="str">
            <v>100с/б</v>
          </cell>
        </row>
        <row r="160">
          <cell r="B160">
            <v>317</v>
          </cell>
          <cell r="C160" t="str">
            <v>Ерёменко Ирина</v>
          </cell>
          <cell r="D160" t="str">
            <v>30.04.1994</v>
          </cell>
          <cell r="E160" t="str">
            <v>КМС</v>
          </cell>
          <cell r="F160" t="str">
            <v>Челябинская область</v>
          </cell>
          <cell r="G160" t="str">
            <v>Челябинск, УралГУФК</v>
          </cell>
          <cell r="H160" t="str">
            <v>Пугач С.В.</v>
          </cell>
          <cell r="I160" t="str">
            <v xml:space="preserve">копье </v>
          </cell>
        </row>
        <row r="161">
          <cell r="B161">
            <v>321</v>
          </cell>
          <cell r="C161" t="str">
            <v>Исаева Ксения</v>
          </cell>
          <cell r="D161" t="str">
            <v>02.12.1996</v>
          </cell>
          <cell r="E161" t="str">
            <v>МС</v>
          </cell>
          <cell r="F161" t="str">
            <v>Челябинская область</v>
          </cell>
          <cell r="G161" t="str">
            <v>Челябинск, УралГУФК</v>
          </cell>
          <cell r="H161" t="str">
            <v>Самойленко О.В.</v>
          </cell>
          <cell r="I161" t="str">
            <v>диск</v>
          </cell>
        </row>
        <row r="162">
          <cell r="B162">
            <v>91</v>
          </cell>
          <cell r="C162" t="str">
            <v>Гладкова Елена</v>
          </cell>
          <cell r="D162" t="str">
            <v>10.06.1998</v>
          </cell>
          <cell r="E162" t="str">
            <v>КМС</v>
          </cell>
          <cell r="F162" t="str">
            <v>Челябинская область</v>
          </cell>
          <cell r="G162" t="str">
            <v>Челябинск, УралГУФК</v>
          </cell>
          <cell r="H162" t="str">
            <v>Меньшенина Н.В.</v>
          </cell>
          <cell r="I162" t="str">
            <v>шест</v>
          </cell>
        </row>
        <row r="163">
          <cell r="B163">
            <v>323</v>
          </cell>
          <cell r="C163" t="str">
            <v>Лощинина Анна</v>
          </cell>
          <cell r="D163" t="str">
            <v>11.11.1998</v>
          </cell>
          <cell r="E163" t="str">
            <v>КМС</v>
          </cell>
          <cell r="F163" t="str">
            <v>Челябинская область</v>
          </cell>
          <cell r="G163" t="str">
            <v>Челябинск, УралГУФК</v>
          </cell>
          <cell r="H163" t="str">
            <v>Ширяев В.А.</v>
          </cell>
          <cell r="I163" t="str">
            <v>400с/б</v>
          </cell>
        </row>
        <row r="164">
          <cell r="B164">
            <v>327</v>
          </cell>
          <cell r="C164" t="str">
            <v>Мавлетова Кристина</v>
          </cell>
          <cell r="D164" t="str">
            <v>28.09.1998</v>
          </cell>
          <cell r="E164" t="str">
            <v>МС</v>
          </cell>
          <cell r="F164" t="str">
            <v>Челябинская область</v>
          </cell>
          <cell r="G164" t="str">
            <v>Челябинск, УралГУФК</v>
          </cell>
          <cell r="H164" t="str">
            <v>Сайко Е.В.</v>
          </cell>
          <cell r="I164" t="str">
            <v>с/х</v>
          </cell>
        </row>
        <row r="165">
          <cell r="B165">
            <v>328</v>
          </cell>
          <cell r="C165" t="str">
            <v>Невзорова Александра</v>
          </cell>
          <cell r="D165" t="str">
            <v>12.06.2000</v>
          </cell>
          <cell r="E165" t="str">
            <v>КМС</v>
          </cell>
          <cell r="F165" t="str">
            <v>Челябинская область</v>
          </cell>
          <cell r="G165" t="str">
            <v>Челябинск, УралГУФК</v>
          </cell>
          <cell r="H165" t="str">
            <v>Митюхов Д.М., Гаврикова Г.В.</v>
          </cell>
          <cell r="I165">
            <v>1500</v>
          </cell>
        </row>
        <row r="166">
          <cell r="B166">
            <v>316</v>
          </cell>
          <cell r="C166" t="str">
            <v>Иванова Виктория</v>
          </cell>
          <cell r="D166" t="str">
            <v>25.05.2000</v>
          </cell>
          <cell r="E166" t="str">
            <v>КМС</v>
          </cell>
          <cell r="F166" t="str">
            <v>Челябинская область</v>
          </cell>
          <cell r="G166" t="str">
            <v>Челябинск, УралГУФК</v>
          </cell>
          <cell r="H166" t="str">
            <v>Пугач С.В., Хаустов А.В., Зыков А.Ч.</v>
          </cell>
          <cell r="I166" t="str">
            <v>высота</v>
          </cell>
        </row>
        <row r="167">
          <cell r="B167">
            <v>330</v>
          </cell>
          <cell r="C167" t="str">
            <v>Хитько Виктория</v>
          </cell>
          <cell r="D167" t="str">
            <v>03.08.1999</v>
          </cell>
          <cell r="E167" t="str">
            <v>МС</v>
          </cell>
          <cell r="F167" t="str">
            <v>Челябинская область</v>
          </cell>
          <cell r="G167" t="str">
            <v>Челябинск, УралГУФК</v>
          </cell>
          <cell r="H167" t="str">
            <v>Бухарина О.Н.</v>
          </cell>
          <cell r="I167" t="str">
            <v>диск</v>
          </cell>
        </row>
        <row r="168">
          <cell r="B168">
            <v>331</v>
          </cell>
          <cell r="C168" t="str">
            <v>Костылева Ксения</v>
          </cell>
          <cell r="D168" t="str">
            <v>03.02.1998</v>
          </cell>
          <cell r="E168" t="str">
            <v>КМС</v>
          </cell>
          <cell r="F168" t="str">
            <v>Челябинская область</v>
          </cell>
          <cell r="G168" t="str">
            <v>Челябинск, УралГУФК</v>
          </cell>
          <cell r="H168" t="str">
            <v>Ежов В.Б., Карамашев М.С.</v>
          </cell>
          <cell r="I168">
            <v>1500</v>
          </cell>
        </row>
        <row r="169">
          <cell r="B169">
            <v>93</v>
          </cell>
          <cell r="C169" t="str">
            <v>Сизова Екатерина</v>
          </cell>
          <cell r="D169" t="str">
            <v>09.02.1997</v>
          </cell>
          <cell r="E169" t="str">
            <v>1р</v>
          </cell>
          <cell r="F169" t="str">
            <v>Калининградская область</v>
          </cell>
          <cell r="G169" t="str">
            <v>Калининград, БФУ им. И. Канта</v>
          </cell>
          <cell r="H169" t="str">
            <v>Степочкина Е.К.</v>
          </cell>
          <cell r="I169">
            <v>100</v>
          </cell>
        </row>
        <row r="170">
          <cell r="B170">
            <v>95</v>
          </cell>
          <cell r="C170" t="str">
            <v>Сухрякова Александра</v>
          </cell>
          <cell r="D170" t="str">
            <v>23.07.2000</v>
          </cell>
          <cell r="E170" t="str">
            <v>КМС</v>
          </cell>
          <cell r="F170" t="str">
            <v>Калининградская область</v>
          </cell>
          <cell r="G170" t="str">
            <v>Калининград, БФУ им. И. Канта</v>
          </cell>
          <cell r="H170" t="str">
            <v>Степочкина Е.К.</v>
          </cell>
          <cell r="I170">
            <v>100</v>
          </cell>
        </row>
        <row r="171">
          <cell r="B171">
            <v>94</v>
          </cell>
          <cell r="C171" t="str">
            <v>Овчинникова Екатерина</v>
          </cell>
          <cell r="D171" t="str">
            <v>01.04.1995</v>
          </cell>
          <cell r="E171" t="str">
            <v>КМС</v>
          </cell>
          <cell r="F171" t="str">
            <v>Калининградская область</v>
          </cell>
          <cell r="G171" t="str">
            <v>Калининград, БФУ им. И. Канта</v>
          </cell>
          <cell r="H171" t="str">
            <v>Григорьев А.А.</v>
          </cell>
          <cell r="I171" t="str">
            <v>100с/б</v>
          </cell>
        </row>
        <row r="172">
          <cell r="B172">
            <v>335</v>
          </cell>
          <cell r="C172" t="str">
            <v>Габдуллина Дина</v>
          </cell>
          <cell r="D172" t="str">
            <v>12.03.1995</v>
          </cell>
          <cell r="E172" t="str">
            <v>КМС</v>
          </cell>
          <cell r="F172" t="str">
            <v>Ивановская область-ЯНАО</v>
          </cell>
          <cell r="G172" t="str">
            <v>Шуя, ШФ ИвГУ</v>
          </cell>
          <cell r="H172" t="str">
            <v>Хромцов Н.Е., Хангельдиев Г.А.</v>
          </cell>
          <cell r="I172">
            <v>400</v>
          </cell>
        </row>
        <row r="173">
          <cell r="B173">
            <v>96</v>
          </cell>
          <cell r="C173" t="str">
            <v>Максимова Марина</v>
          </cell>
          <cell r="D173" t="str">
            <v>18.02.1996</v>
          </cell>
          <cell r="E173" t="str">
            <v>МС</v>
          </cell>
          <cell r="F173" t="str">
            <v>Ивановская область</v>
          </cell>
          <cell r="G173" t="str">
            <v>Шуя, ШФ ИвГУ</v>
          </cell>
          <cell r="H173" t="str">
            <v>Смирнов С.В., Храмцов Н.Е.</v>
          </cell>
          <cell r="I173">
            <v>100</v>
          </cell>
        </row>
        <row r="174">
          <cell r="B174">
            <v>97</v>
          </cell>
          <cell r="C174" t="str">
            <v>Некрасова Татьяна</v>
          </cell>
          <cell r="D174" t="str">
            <v>25.04.1994</v>
          </cell>
          <cell r="E174" t="str">
            <v>МС</v>
          </cell>
          <cell r="F174" t="str">
            <v>Ивановская область</v>
          </cell>
          <cell r="G174" t="str">
            <v>Шуя, ШФ ИвГУ</v>
          </cell>
          <cell r="H174" t="str">
            <v>Магницкий М.В.</v>
          </cell>
          <cell r="I174">
            <v>100</v>
          </cell>
        </row>
        <row r="175">
          <cell r="B175">
            <v>334</v>
          </cell>
          <cell r="C175" t="str">
            <v>Тюрина Екатерина</v>
          </cell>
          <cell r="D175" t="str">
            <v>18.04.1996</v>
          </cell>
          <cell r="E175" t="str">
            <v>МС</v>
          </cell>
          <cell r="F175" t="str">
            <v>Ивановская область</v>
          </cell>
          <cell r="G175" t="str">
            <v>Шуя, ШФ ИвГУ</v>
          </cell>
          <cell r="H175" t="str">
            <v>Куликова Е., Седова Н.А.</v>
          </cell>
          <cell r="I175" t="str">
            <v>400с/б</v>
          </cell>
        </row>
        <row r="176">
          <cell r="B176">
            <v>338</v>
          </cell>
          <cell r="C176" t="str">
            <v>Чижова Дарья</v>
          </cell>
          <cell r="D176" t="str">
            <v>18.04.1998</v>
          </cell>
          <cell r="E176" t="str">
            <v>КМС</v>
          </cell>
          <cell r="F176" t="str">
            <v>Удмуртская Республика</v>
          </cell>
          <cell r="G176" t="str">
            <v>Ижевск, ИжГТУ им. М.Т. Калашникова</v>
          </cell>
          <cell r="H176" t="str">
            <v>Сердцева А.Б.</v>
          </cell>
          <cell r="I176">
            <v>400</v>
          </cell>
        </row>
        <row r="177">
          <cell r="B177">
            <v>356</v>
          </cell>
          <cell r="C177" t="str">
            <v>Малашина Юлия</v>
          </cell>
          <cell r="D177" t="str">
            <v>13.02.1997</v>
          </cell>
          <cell r="E177" t="str">
            <v>КМС</v>
          </cell>
          <cell r="F177" t="str">
            <v>Пензенская область</v>
          </cell>
          <cell r="G177" t="str">
            <v>Пенза, ПензГУ</v>
          </cell>
          <cell r="H177" t="str">
            <v>Красковы Р.Б., К.И.</v>
          </cell>
          <cell r="I177">
            <v>400</v>
          </cell>
        </row>
        <row r="178">
          <cell r="B178">
            <v>355</v>
          </cell>
          <cell r="C178" t="str">
            <v>Потапова Елизавета</v>
          </cell>
          <cell r="D178" t="str">
            <v>24.11.2000</v>
          </cell>
          <cell r="E178" t="str">
            <v>КМС</v>
          </cell>
          <cell r="F178" t="str">
            <v>Пензенская область</v>
          </cell>
          <cell r="G178" t="str">
            <v>Пенза, ПензГУ</v>
          </cell>
          <cell r="H178" t="str">
            <v>Красковы Р.Б., К.И.</v>
          </cell>
          <cell r="I178">
            <v>100</v>
          </cell>
        </row>
        <row r="179">
          <cell r="B179">
            <v>353</v>
          </cell>
          <cell r="C179" t="str">
            <v>Наумова Юлия</v>
          </cell>
          <cell r="D179" t="str">
            <v>10.06.1999</v>
          </cell>
          <cell r="E179" t="str">
            <v>КМС</v>
          </cell>
          <cell r="F179" t="str">
            <v>Пензенская область</v>
          </cell>
          <cell r="G179" t="str">
            <v>Пенза, ПензГУ</v>
          </cell>
          <cell r="H179" t="str">
            <v>Красковы Р.Б., К.И.</v>
          </cell>
          <cell r="I179">
            <v>400</v>
          </cell>
        </row>
        <row r="180">
          <cell r="B180">
            <v>348</v>
          </cell>
          <cell r="C180" t="str">
            <v>Муромская Валерия</v>
          </cell>
          <cell r="D180" t="str">
            <v>25.10.1995</v>
          </cell>
          <cell r="E180" t="str">
            <v>КМС</v>
          </cell>
          <cell r="F180" t="str">
            <v>Пензенская область</v>
          </cell>
          <cell r="G180" t="str">
            <v>Пенза, ПензГУ</v>
          </cell>
          <cell r="H180" t="str">
            <v>Невокшаков Б.В., Чураева М.С.</v>
          </cell>
          <cell r="I180">
            <v>100</v>
          </cell>
        </row>
        <row r="181">
          <cell r="B181">
            <v>351</v>
          </cell>
          <cell r="C181" t="str">
            <v>Лукьянова Диана</v>
          </cell>
          <cell r="D181" t="str">
            <v>18.05.1998</v>
          </cell>
          <cell r="E181" t="str">
            <v>КМС</v>
          </cell>
          <cell r="F181" t="str">
            <v>Пензенская область</v>
          </cell>
          <cell r="G181" t="str">
            <v>Пенза, ПензГУ</v>
          </cell>
          <cell r="H181" t="str">
            <v>Винокуров А.Г.</v>
          </cell>
          <cell r="I181">
            <v>100</v>
          </cell>
        </row>
        <row r="182">
          <cell r="B182">
            <v>344</v>
          </cell>
          <cell r="C182" t="str">
            <v>Пшичкина Марина</v>
          </cell>
          <cell r="D182" t="str">
            <v>08.05.1997</v>
          </cell>
          <cell r="E182" t="str">
            <v>МС</v>
          </cell>
          <cell r="F182" t="str">
            <v>Пензенская область</v>
          </cell>
          <cell r="G182" t="str">
            <v>Пенза, ПензГУ</v>
          </cell>
          <cell r="H182" t="str">
            <v>Зотова Н.А.</v>
          </cell>
          <cell r="I182" t="str">
            <v>высота</v>
          </cell>
        </row>
        <row r="183">
          <cell r="B183">
            <v>345</v>
          </cell>
          <cell r="C183" t="str">
            <v>Смирнова Елена</v>
          </cell>
          <cell r="D183" t="str">
            <v>22.07.1997</v>
          </cell>
          <cell r="E183" t="str">
            <v>КМС</v>
          </cell>
          <cell r="F183" t="str">
            <v>Пензенская область</v>
          </cell>
          <cell r="G183" t="str">
            <v>Пенза, ПензГУ</v>
          </cell>
          <cell r="H183" t="str">
            <v>Кузнецов В.Б.</v>
          </cell>
        </row>
        <row r="184">
          <cell r="B184">
            <v>98</v>
          </cell>
          <cell r="C184" t="str">
            <v>Трялина Дарья</v>
          </cell>
          <cell r="D184" t="str">
            <v>24.07.1999</v>
          </cell>
          <cell r="E184" t="str">
            <v>КМС</v>
          </cell>
          <cell r="F184" t="str">
            <v>Пензенская область</v>
          </cell>
          <cell r="G184" t="str">
            <v>Пенза, ПензГУ</v>
          </cell>
          <cell r="H184" t="str">
            <v>Родионова А.И., Безиков М.В.</v>
          </cell>
          <cell r="I184">
            <v>100</v>
          </cell>
        </row>
        <row r="185">
          <cell r="B185">
            <v>339</v>
          </cell>
          <cell r="C185" t="str">
            <v>Мельчанова Кристина</v>
          </cell>
          <cell r="D185" t="str">
            <v>10.01.1997</v>
          </cell>
          <cell r="E185" t="str">
            <v>КМС</v>
          </cell>
          <cell r="F185" t="str">
            <v>Пензенская область</v>
          </cell>
          <cell r="G185" t="str">
            <v>Пенза, ПензГУ</v>
          </cell>
          <cell r="H185" t="str">
            <v>Садов Н.</v>
          </cell>
          <cell r="I185" t="str">
            <v>диск</v>
          </cell>
        </row>
        <row r="186">
          <cell r="B186">
            <v>347</v>
          </cell>
          <cell r="C186" t="str">
            <v>Андреева Елена</v>
          </cell>
          <cell r="D186" t="str">
            <v>15.01.1999</v>
          </cell>
          <cell r="E186" t="str">
            <v>КМС</v>
          </cell>
          <cell r="F186" t="str">
            <v>Пензенская область</v>
          </cell>
          <cell r="G186" t="str">
            <v>Пенза, ПензГУ</v>
          </cell>
          <cell r="H186" t="str">
            <v>Кузнецов А.М.</v>
          </cell>
          <cell r="I186">
            <v>100</v>
          </cell>
        </row>
        <row r="187">
          <cell r="B187">
            <v>341</v>
          </cell>
          <cell r="C187" t="str">
            <v>Смердова Яна</v>
          </cell>
          <cell r="D187" t="str">
            <v>07.02.1998</v>
          </cell>
          <cell r="E187" t="str">
            <v>МСМК</v>
          </cell>
          <cell r="F187" t="str">
            <v>Пензенская область</v>
          </cell>
          <cell r="G187" t="str">
            <v>Пенза, ПензГУ</v>
          </cell>
          <cell r="H187" t="str">
            <v>Воеводины А.Н., Ю.С.</v>
          </cell>
          <cell r="I187" t="str">
            <v>с/х</v>
          </cell>
        </row>
        <row r="188">
          <cell r="B188">
            <v>342</v>
          </cell>
          <cell r="C188" t="str">
            <v>Рязанова Лана</v>
          </cell>
          <cell r="D188" t="str">
            <v>11.08.1998</v>
          </cell>
          <cell r="E188" t="str">
            <v>МС</v>
          </cell>
          <cell r="F188" t="str">
            <v>Пензенская область</v>
          </cell>
          <cell r="G188" t="str">
            <v>Пенза, ПензГУ</v>
          </cell>
          <cell r="H188" t="str">
            <v>Воеводины А.Н., Ю.С.</v>
          </cell>
          <cell r="I188" t="str">
            <v>с/х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workbookViewId="0">
      <selection activeCell="A97" sqref="A97:XFD145"/>
    </sheetView>
  </sheetViews>
  <sheetFormatPr defaultRowHeight="14.4" x14ac:dyDescent="0.3"/>
  <cols>
    <col min="1" max="1" width="4.33203125" customWidth="1"/>
    <col min="2" max="2" width="6.44140625" customWidth="1"/>
    <col min="3" max="3" width="20.6640625" customWidth="1"/>
    <col min="4" max="4" width="10.88671875" customWidth="1"/>
    <col min="5" max="5" width="6.5546875" customWidth="1"/>
    <col min="6" max="6" width="23.5546875" customWidth="1"/>
    <col min="7" max="7" width="37.33203125" customWidth="1"/>
    <col min="8" max="8" width="6.33203125" style="9" customWidth="1"/>
    <col min="9" max="9" width="7.44140625" style="9" customWidth="1"/>
    <col min="10" max="10" width="6.5546875" style="9" customWidth="1"/>
    <col min="11" max="11" width="6.44140625" customWidth="1"/>
    <col min="12" max="12" width="5.88671875" customWidth="1"/>
    <col min="13" max="13" width="22.109375" customWidth="1"/>
  </cols>
  <sheetData>
    <row r="1" spans="1:13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</row>
    <row r="2" spans="1:13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</row>
    <row r="3" spans="1:13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" t="s">
        <v>79</v>
      </c>
    </row>
    <row r="4" spans="1:13" ht="17.399999999999999" x14ac:dyDescent="0.3">
      <c r="A4" s="154"/>
      <c r="B4" s="2"/>
      <c r="C4" s="2"/>
      <c r="D4" s="3"/>
      <c r="F4" s="155"/>
      <c r="G4" s="155"/>
      <c r="H4" s="155"/>
      <c r="I4" s="155"/>
      <c r="J4" s="155"/>
      <c r="K4" s="155"/>
      <c r="L4" s="230" t="s">
        <v>80</v>
      </c>
      <c r="M4" s="230"/>
    </row>
    <row r="5" spans="1:13" ht="15.6" x14ac:dyDescent="0.3">
      <c r="A5" s="154"/>
      <c r="B5" s="2"/>
      <c r="C5" s="2"/>
      <c r="D5" s="3"/>
      <c r="F5" s="231"/>
      <c r="G5" s="231"/>
      <c r="H5" s="4"/>
      <c r="I5" s="4"/>
      <c r="J5"/>
      <c r="M5" s="5" t="s">
        <v>81</v>
      </c>
    </row>
    <row r="6" spans="1:13" ht="20.399999999999999" x14ac:dyDescent="0.35">
      <c r="A6" s="156"/>
      <c r="D6" s="6" t="s">
        <v>82</v>
      </c>
      <c r="E6" s="7">
        <v>0.45833333333333331</v>
      </c>
      <c r="F6" s="8" t="s">
        <v>17</v>
      </c>
      <c r="G6" s="156"/>
      <c r="H6" s="156"/>
      <c r="I6" s="156"/>
      <c r="J6" s="229" t="s">
        <v>3</v>
      </c>
      <c r="K6" s="229"/>
      <c r="L6" s="229"/>
      <c r="M6" s="229"/>
    </row>
    <row r="7" spans="1:13" ht="18" x14ac:dyDescent="0.35">
      <c r="A7" s="154"/>
      <c r="B7" s="157"/>
      <c r="C7" s="2"/>
      <c r="D7" s="6" t="s">
        <v>82</v>
      </c>
      <c r="E7" s="7">
        <v>0.69444444444444453</v>
      </c>
      <c r="F7" s="8" t="s">
        <v>83</v>
      </c>
      <c r="G7" s="154"/>
      <c r="H7" s="158"/>
      <c r="I7" s="158"/>
    </row>
    <row r="8" spans="1:13" ht="18" x14ac:dyDescent="0.35">
      <c r="A8" s="154"/>
      <c r="B8" s="157"/>
      <c r="C8" s="2"/>
      <c r="D8" s="6" t="s">
        <v>82</v>
      </c>
      <c r="E8" s="7">
        <v>0.79166666666666663</v>
      </c>
      <c r="F8" s="8" t="s">
        <v>18</v>
      </c>
      <c r="G8" s="154"/>
      <c r="H8" s="158"/>
      <c r="I8" s="158"/>
    </row>
    <row r="9" spans="1:13" ht="15.6" x14ac:dyDescent="0.3">
      <c r="A9" s="154"/>
      <c r="B9" s="159"/>
      <c r="C9" s="160" t="s">
        <v>5</v>
      </c>
      <c r="D9" s="161" t="s">
        <v>69</v>
      </c>
      <c r="E9" s="162"/>
      <c r="F9" s="154"/>
      <c r="G9" s="154"/>
      <c r="H9" s="10"/>
      <c r="I9" s="10"/>
    </row>
    <row r="10" spans="1:13" ht="15" customHeight="1" x14ac:dyDescent="0.3">
      <c r="A10" s="232" t="s">
        <v>6</v>
      </c>
      <c r="B10" s="232" t="s">
        <v>7</v>
      </c>
      <c r="C10" s="232" t="s">
        <v>8</v>
      </c>
      <c r="D10" s="234" t="s">
        <v>9</v>
      </c>
      <c r="E10" s="234" t="s">
        <v>10</v>
      </c>
      <c r="F10" s="234" t="s">
        <v>11</v>
      </c>
      <c r="G10" s="234" t="s">
        <v>12</v>
      </c>
      <c r="H10" s="235" t="s">
        <v>13</v>
      </c>
      <c r="I10" s="235"/>
      <c r="J10" s="236"/>
      <c r="K10" s="232" t="s">
        <v>14</v>
      </c>
      <c r="L10" s="234" t="s">
        <v>15</v>
      </c>
      <c r="M10" s="226" t="s">
        <v>16</v>
      </c>
    </row>
    <row r="11" spans="1:13" x14ac:dyDescent="0.3">
      <c r="A11" s="233"/>
      <c r="B11" s="233"/>
      <c r="C11" s="233"/>
      <c r="D11" s="233"/>
      <c r="E11" s="233"/>
      <c r="F11" s="233"/>
      <c r="G11" s="233"/>
      <c r="H11" s="11" t="s">
        <v>17</v>
      </c>
      <c r="I11" s="11" t="s">
        <v>83</v>
      </c>
      <c r="J11" s="11" t="s">
        <v>18</v>
      </c>
      <c r="K11" s="233"/>
      <c r="L11" s="233"/>
      <c r="M11" s="227"/>
    </row>
    <row r="12" spans="1:13" x14ac:dyDescent="0.3">
      <c r="A12" s="12">
        <v>1</v>
      </c>
      <c r="B12" s="18">
        <v>96</v>
      </c>
      <c r="C12" s="21" t="str">
        <f>IF(B12=0," ",VLOOKUP(B12,[1]Женщины!B$1:H$65536,2,FALSE))</f>
        <v>Максимова Марина</v>
      </c>
      <c r="D12" s="22" t="str">
        <f>IF(B12=0," ",VLOOKUP($B12,[1]Женщины!$B$1:$H$65536,3,FALSE))</f>
        <v>18.02.1996</v>
      </c>
      <c r="E12" s="23" t="str">
        <f>IF(B12=0," ",IF(VLOOKUP($B12,[1]Женщины!$B$1:$H$65536,4,FALSE)=0," ",VLOOKUP($B12,[1]Женщины!$B$1:$H$65536,4,FALSE)))</f>
        <v>МС</v>
      </c>
      <c r="F12" s="21" t="str">
        <f>IF(B12=0," ",VLOOKUP($B12,[1]Женщины!$B$1:$H$65536,5,FALSE))</f>
        <v>Ивановская область</v>
      </c>
      <c r="G12" s="21" t="str">
        <f>IF(B12=0," ",VLOOKUP($B12,[1]Женщины!$B$1:$H$65536,6,FALSE))</f>
        <v>Шуя, ШФ ИвГУ</v>
      </c>
      <c r="H12" s="16">
        <v>1.3935185185185185E-4</v>
      </c>
      <c r="I12" s="16">
        <v>1.3750000000000001E-4</v>
      </c>
      <c r="J12" s="33">
        <v>1.3425925925925926E-4</v>
      </c>
      <c r="K12" s="31" t="s">
        <v>62</v>
      </c>
      <c r="L12" s="23" t="s">
        <v>84</v>
      </c>
      <c r="M12" s="25" t="str">
        <f>IF(B12=0," ",VLOOKUP($B12,[1]Женщины!$B$1:$H$65536,7,FALSE))</f>
        <v>Смирнов С.В., Храмцов Н.Е.</v>
      </c>
    </row>
    <row r="13" spans="1:13" ht="21.75" customHeight="1" x14ac:dyDescent="0.3">
      <c r="A13" s="12">
        <v>2</v>
      </c>
      <c r="B13" s="18">
        <v>39</v>
      </c>
      <c r="C13" s="21" t="str">
        <f>IF(B13=0," ",VLOOKUP(B13,[1]Женщины!B$1:H$65536,2,FALSE))</f>
        <v>Белова Ирина</v>
      </c>
      <c r="D13" s="22" t="str">
        <f>IF(B13=0," ",VLOOKUP($B13,[1]Женщины!$B$1:$H$65536,3,FALSE))</f>
        <v>21.01.1994</v>
      </c>
      <c r="E13" s="23" t="str">
        <f>IF(B13=0," ",IF(VLOOKUP($B13,[1]Женщины!$B$1:$H$65536,4,FALSE)=0," ",VLOOKUP($B13,[1]Женщины!$B$1:$H$65536,4,FALSE)))</f>
        <v>МС</v>
      </c>
      <c r="F13" s="21" t="str">
        <f>IF(B13=0," ",VLOOKUP($B13,[1]Женщины!$B$1:$H$65536,5,FALSE))</f>
        <v>Республика Мордовия</v>
      </c>
      <c r="G13" s="25" t="str">
        <f>IF(B13=0," ",VLOOKUP($B13,[1]Женщины!$B$1:$H$65536,6,FALSE))</f>
        <v>Саранск, ФГБОУ ВО "НИМГУ им. Н.П. Огарева"</v>
      </c>
      <c r="H13" s="16">
        <v>1.3969907407407407E-4</v>
      </c>
      <c r="I13" s="16">
        <v>1.3703703703703705E-4</v>
      </c>
      <c r="J13" s="33">
        <v>1.349537037037037E-4</v>
      </c>
      <c r="K13" s="31" t="s">
        <v>62</v>
      </c>
      <c r="L13" s="31" t="s">
        <v>85</v>
      </c>
      <c r="M13" s="21" t="str">
        <f>IF(B13=0," ",VLOOKUP($B13,[1]Женщины!$B$1:$H$65536,7,FALSE))</f>
        <v>Бусаров В.М.</v>
      </c>
    </row>
    <row r="14" spans="1:13" x14ac:dyDescent="0.3">
      <c r="A14" s="12">
        <v>3</v>
      </c>
      <c r="B14" s="23">
        <v>348</v>
      </c>
      <c r="C14" s="21" t="str">
        <f>IF(B14=0," ",VLOOKUP(B14,[1]Женщины!B$1:H$65536,2,FALSE))</f>
        <v>Муромская Валерия</v>
      </c>
      <c r="D14" s="22" t="str">
        <f>IF(B14=0," ",VLOOKUP($B14,[1]Женщины!$B$1:$H$65536,3,FALSE))</f>
        <v>25.10.1995</v>
      </c>
      <c r="E14" s="23" t="str">
        <f>IF(B14=0," ",IF(VLOOKUP($B14,[1]Женщины!$B$1:$H$65536,4,FALSE)=0," ",VLOOKUP($B14,[1]Женщины!$B$1:$H$65536,4,FALSE)))</f>
        <v>КМС</v>
      </c>
      <c r="F14" s="21" t="str">
        <f>IF(B14=0," ",VLOOKUP($B14,[1]Женщины!$B$1:$H$65536,5,FALSE))</f>
        <v>Пензенская область</v>
      </c>
      <c r="G14" s="21" t="str">
        <f>IF(B14=0," ",VLOOKUP($B14,[1]Женщины!$B$1:$H$65536,6,FALSE))</f>
        <v>Пенза, ПензГУ</v>
      </c>
      <c r="H14" s="16">
        <v>1.4351851851851852E-4</v>
      </c>
      <c r="I14" s="16">
        <v>1.3958333333333333E-4</v>
      </c>
      <c r="J14" s="33">
        <v>1.3680555555555557E-4</v>
      </c>
      <c r="K14" s="31" t="s">
        <v>62</v>
      </c>
      <c r="L14" s="31" t="s">
        <v>63</v>
      </c>
      <c r="M14" s="116" t="str">
        <f>IF(B14=0," ",VLOOKUP($B14,[1]Женщины!$B$1:$H$65536,7,FALSE))</f>
        <v>Невокшаков Б.В., Чураева М.С.</v>
      </c>
    </row>
    <row r="15" spans="1:13" ht="15" x14ac:dyDescent="0.25">
      <c r="A15" s="18">
        <v>4</v>
      </c>
      <c r="B15" s="18">
        <v>97</v>
      </c>
      <c r="C15" s="21" t="str">
        <f>IF(B15=0," ",VLOOKUP(B15,[1]Женщины!B$1:H$65536,2,FALSE))</f>
        <v>Некрасова Татьяна</v>
      </c>
      <c r="D15" s="22" t="str">
        <f>IF(B15=0," ",VLOOKUP($B15,[1]Женщины!$B$1:$H$65536,3,FALSE))</f>
        <v>25.04.1994</v>
      </c>
      <c r="E15" s="23" t="str">
        <f>IF(B15=0," ",IF(VLOOKUP($B15,[1]Женщины!$B$1:$H$65536,4,FALSE)=0," ",VLOOKUP($B15,[1]Женщины!$B$1:$H$65536,4,FALSE)))</f>
        <v>МС</v>
      </c>
      <c r="F15" s="21" t="str">
        <f>IF(B15=0," ",VLOOKUP($B15,[1]Женщины!$B$1:$H$65536,5,FALSE))</f>
        <v>Ивановская область</v>
      </c>
      <c r="G15" s="21" t="str">
        <f>IF(B15=0," ",VLOOKUP($B15,[1]Женщины!$B$1:$H$65536,6,FALSE))</f>
        <v>Шуя, ШФ ИвГУ</v>
      </c>
      <c r="H15" s="16">
        <v>1.414351851851852E-4</v>
      </c>
      <c r="I15" s="16">
        <v>1.4270833333333331E-4</v>
      </c>
      <c r="J15" s="33">
        <v>1.3946759259259259E-4</v>
      </c>
      <c r="K15" s="24" t="str">
        <f>IF(H15=0," ",IF(H15&lt;=[1]Разряды!$D$30,[1]Разряды!$D$3,IF(H15&lt;=[1]Разряды!$E$30,[1]Разряды!$E$3,IF(H15&lt;=[1]Разряды!$F$30,[1]Разряды!$F$3,IF(H15&lt;=[1]Разряды!$G$30,[1]Разряды!$G$3,IF(H15&lt;=[1]Разряды!$H$30,[1]Разряды!$H$3,IF(H15&lt;=[1]Разряды!$I$30,[1]Разряды!$I$3,IF(H15&lt;=[1]Разряды!$J$30,[1]Разряды!$J$3,"б/р"))))))))</f>
        <v>кмс</v>
      </c>
      <c r="L15" s="31" t="s">
        <v>86</v>
      </c>
      <c r="M15" s="21" t="str">
        <f>IF(B15=0," ",VLOOKUP($B15,[1]Женщины!$B$1:$H$65536,7,FALSE))</f>
        <v>Магницкий М.В.</v>
      </c>
    </row>
    <row r="16" spans="1:13" ht="15" x14ac:dyDescent="0.25">
      <c r="A16" s="13">
        <v>5</v>
      </c>
      <c r="B16" s="18">
        <v>8</v>
      </c>
      <c r="C16" s="21" t="str">
        <f>IF(B16=0," ",VLOOKUP(B16,[1]Женщины!B$1:H$65536,2,FALSE))</f>
        <v>Колдина Анастасия</v>
      </c>
      <c r="D16" s="22" t="str">
        <f>IF(B16=0," ",VLOOKUP($B16,[1]Женщины!$B$1:$H$65536,3,FALSE))</f>
        <v>06.01.1995</v>
      </c>
      <c r="E16" s="23" t="str">
        <f>IF(B16=0," ",IF(VLOOKUP($B16,[1]Женщины!$B$1:$H$65536,4,FALSE)=0," ",VLOOKUP($B16,[1]Женщины!$B$1:$H$65536,4,FALSE)))</f>
        <v>МС</v>
      </c>
      <c r="F16" s="21" t="str">
        <f>IF(B16=0," ",VLOOKUP($B16,[1]Женщины!$B$1:$H$65536,5,FALSE))</f>
        <v>Тамбовская область</v>
      </c>
      <c r="G16" s="21" t="str">
        <f>IF(B16=0," ",VLOOKUP($B16,[1]Женщины!$B$1:$H$65536,6,FALSE))</f>
        <v>Тамбов, ТГУ им. Г.Р. Державина</v>
      </c>
      <c r="H16" s="16">
        <v>1.434027777777778E-4</v>
      </c>
      <c r="I16" s="27">
        <v>1.3958333333333333E-4</v>
      </c>
      <c r="J16" s="33">
        <v>1.3969907407407407E-4</v>
      </c>
      <c r="K16" s="24" t="str">
        <f>IF(H16=0," ",IF(H16&lt;=[1]Разряды!$D$30,[1]Разряды!$D$3,IF(H16&lt;=[1]Разряды!$E$30,[1]Разряды!$E$3,IF(H16&lt;=[1]Разряды!$F$30,[1]Разряды!$F$3,IF(H16&lt;=[1]Разряды!$G$30,[1]Разряды!$G$3,IF(H16&lt;=[1]Разряды!$H$30,[1]Разряды!$H$3,IF(H16&lt;=[1]Разряды!$I$30,[1]Разряды!$I$3,IF(H16&lt;=[1]Разряды!$J$30,[1]Разряды!$J$3,"б/р"))))))))</f>
        <v>кмс</v>
      </c>
      <c r="L16" s="31" t="s">
        <v>87</v>
      </c>
      <c r="M16" s="21" t="str">
        <f>IF(B16=0," ",VLOOKUP($B16,[1]Женщины!$B$1:$H$65536,7,FALSE))</f>
        <v>Иванов А.Н.</v>
      </c>
    </row>
    <row r="17" spans="1:13" ht="15" x14ac:dyDescent="0.25">
      <c r="A17" s="32">
        <v>6</v>
      </c>
      <c r="B17" s="18">
        <v>40</v>
      </c>
      <c r="C17" s="21" t="str">
        <f>IF(B17=0," ",VLOOKUP(B17,[1]Женщины!B$1:H$65536,2,FALSE))</f>
        <v>Курбакова Ирина</v>
      </c>
      <c r="D17" s="22" t="str">
        <f>IF(B17=0," ",VLOOKUP($B17,[1]Женщины!$B$1:$H$65536,3,FALSE))</f>
        <v>07.03.2000</v>
      </c>
      <c r="E17" s="23" t="str">
        <f>IF(B17=0," ",IF(VLOOKUP($B17,[1]Женщины!$B$1:$H$65536,4,FALSE)=0," ",VLOOKUP($B17,[1]Женщины!$B$1:$H$65536,4,FALSE)))</f>
        <v>КМС</v>
      </c>
      <c r="F17" s="21" t="str">
        <f>IF(B17=0," ",VLOOKUP($B17,[1]Женщины!$B$1:$H$65536,5,FALSE))</f>
        <v>Республика Мордовия</v>
      </c>
      <c r="G17" s="25" t="str">
        <f>IF(B17=0," ",VLOOKUP($B17,[1]Женщины!$B$1:$H$65536,6,FALSE))</f>
        <v>Саранск, ФГБОУ ВО "НИМГУ им. Н.П. Огарева"</v>
      </c>
      <c r="H17" s="16">
        <v>1.4131944444444446E-4</v>
      </c>
      <c r="I17" s="16">
        <v>1.4305555555555553E-4</v>
      </c>
      <c r="J17" s="33">
        <v>1.4039351851851854E-4</v>
      </c>
      <c r="K17" s="24" t="str">
        <f>IF(H17=0," ",IF(H17&lt;=[1]Разряды!$D$30,[1]Разряды!$D$3,IF(H17&lt;=[1]Разряды!$E$30,[1]Разряды!$E$3,IF(H17&lt;=[1]Разряды!$F$30,[1]Разряды!$F$3,IF(H17&lt;=[1]Разряды!$G$30,[1]Разряды!$G$3,IF(H17&lt;=[1]Разряды!$H$30,[1]Разряды!$H$3,IF(H17&lt;=[1]Разряды!$I$30,[1]Разряды!$I$3,IF(H17&lt;=[1]Разряды!$J$30,[1]Разряды!$J$3,"б/р"))))))))</f>
        <v>кмс</v>
      </c>
      <c r="L17" s="31" t="s">
        <v>88</v>
      </c>
      <c r="M17" s="21" t="str">
        <f>IF(B17=0," ",VLOOKUP($B17,[1]Женщины!$B$1:$H$65536,7,FALSE))</f>
        <v>Забродин Р.</v>
      </c>
    </row>
    <row r="18" spans="1:13" ht="15" x14ac:dyDescent="0.25">
      <c r="A18" s="13">
        <v>7</v>
      </c>
      <c r="B18" s="23">
        <v>17</v>
      </c>
      <c r="C18" s="21" t="str">
        <f>IF(B18=0," ",VLOOKUP(B18,[1]Женщины!B$1:H$65536,2,FALSE))</f>
        <v>Нилова Екатерина</v>
      </c>
      <c r="D18" s="22" t="str">
        <f>IF(B18=0," ",VLOOKUP($B18,[1]Женщины!$B$1:$H$65536,3,FALSE))</f>
        <v>19.07.1999</v>
      </c>
      <c r="E18" s="23" t="str">
        <f>IF(B18=0," ",IF(VLOOKUP($B18,[1]Женщины!$B$1:$H$65536,4,FALSE)=0," ",VLOOKUP($B18,[1]Женщины!$B$1:$H$65536,4,FALSE)))</f>
        <v>КМС</v>
      </c>
      <c r="F18" s="21" t="str">
        <f>IF(B18=0," ",VLOOKUP($B18,[1]Женщины!$B$1:$H$65536,5,FALSE))</f>
        <v>Москва</v>
      </c>
      <c r="G18" s="21" t="str">
        <f>IF(B18=0," ",VLOOKUP($B18,[1]Женщины!$B$1:$H$65536,6,FALSE))</f>
        <v>Москва, РГУФКСМиТ (ГЦОЛИФК)</v>
      </c>
      <c r="H18" s="27">
        <v>1.425925925925926E-4</v>
      </c>
      <c r="I18" s="27">
        <v>1.4270833333333331E-4</v>
      </c>
      <c r="J18" s="30">
        <v>1.4050925925925925E-4</v>
      </c>
      <c r="K18" s="24" t="str">
        <f>IF(H18=0," ",IF(H18&lt;=[1]Разряды!$D$30,[1]Разряды!$D$3,IF(H18&lt;=[1]Разряды!$E$30,[1]Разряды!$E$3,IF(H18&lt;=[1]Разряды!$F$30,[1]Разряды!$F$3,IF(H18&lt;=[1]Разряды!$G$30,[1]Разряды!$G$3,IF(H18&lt;=[1]Разряды!$H$30,[1]Разряды!$H$3,IF(H18&lt;=[1]Разряды!$I$30,[1]Разряды!$I$3,IF(H18&lt;=[1]Разряды!$J$30,[1]Разряды!$J$3,"б/р"))))))))</f>
        <v>кмс</v>
      </c>
      <c r="L18" s="31" t="s">
        <v>89</v>
      </c>
      <c r="M18" s="21" t="str">
        <f>IF(B18=0," ",VLOOKUP($B18,[1]Женщины!$B$1:$H$65536,7,FALSE))</f>
        <v>Филатова М.И.</v>
      </c>
    </row>
    <row r="19" spans="1:13" ht="15" x14ac:dyDescent="0.25">
      <c r="A19" s="32">
        <v>8</v>
      </c>
      <c r="B19" s="18">
        <v>98</v>
      </c>
      <c r="C19" s="21" t="str">
        <f>IF(B19=0," ",VLOOKUP(B19,[1]Женщины!B$1:H$65536,2,FALSE))</f>
        <v>Трялина Дарья</v>
      </c>
      <c r="D19" s="22" t="str">
        <f>IF(B19=0," ",VLOOKUP($B19,[1]Женщины!$B$1:$H$65536,3,FALSE))</f>
        <v>24.07.1999</v>
      </c>
      <c r="E19" s="23" t="str">
        <f>IF(B19=0," ",IF(VLOOKUP($B19,[1]Женщины!$B$1:$H$65536,4,FALSE)=0," ",VLOOKUP($B19,[1]Женщины!$B$1:$H$65536,4,FALSE)))</f>
        <v>КМС</v>
      </c>
      <c r="F19" s="21" t="str">
        <f>IF(B19=0," ",VLOOKUP($B19,[1]Женщины!$B$1:$H$65536,5,FALSE))</f>
        <v>Пензенская область</v>
      </c>
      <c r="G19" s="21" t="str">
        <f>IF(B19=0," ",VLOOKUP($B19,[1]Женщины!$B$1:$H$65536,6,FALSE))</f>
        <v>Пенза, ПензГУ</v>
      </c>
      <c r="H19" s="16">
        <v>1.4432870370370372E-4</v>
      </c>
      <c r="I19" s="16">
        <v>1.4479166666666666E-4</v>
      </c>
      <c r="J19" s="33">
        <v>1.4351851851851852E-4</v>
      </c>
      <c r="K19" s="24" t="str">
        <f>IF(H19=0," ",IF(H19&lt;=[1]Разряды!$D$30,[1]Разряды!$D$3,IF(H19&lt;=[1]Разряды!$E$30,[1]Разряды!$E$3,IF(H19&lt;=[1]Разряды!$F$30,[1]Разряды!$F$3,IF(H19&lt;=[1]Разряды!$G$30,[1]Разряды!$G$3,IF(H19&lt;=[1]Разряды!$H$30,[1]Разряды!$H$3,IF(H19&lt;=[1]Разряды!$I$30,[1]Разряды!$I$3,IF(H19&lt;=[1]Разряды!$J$30,[1]Разряды!$J$3,"б/р"))))))))</f>
        <v>кмс</v>
      </c>
      <c r="L19" s="31" t="s">
        <v>90</v>
      </c>
      <c r="M19" s="25" t="str">
        <f>IF(B19=0," ",VLOOKUP($B19,[1]Женщины!$B$1:$H$65536,7,FALSE))</f>
        <v>Родионова А.И., Безиков М.В.</v>
      </c>
    </row>
    <row r="20" spans="1:13" x14ac:dyDescent="0.3">
      <c r="A20" s="13">
        <v>9</v>
      </c>
      <c r="B20" s="23">
        <v>351</v>
      </c>
      <c r="C20" s="21" t="str">
        <f>IF(B20=0," ",VLOOKUP(B20,[1]Женщины!B$1:H$65536,2,FALSE))</f>
        <v>Лукьянова Диана</v>
      </c>
      <c r="D20" s="22" t="str">
        <f>IF(B20=0," ",VLOOKUP($B20,[1]Женщины!$B$1:$H$65536,3,FALSE))</f>
        <v>18.05.1998</v>
      </c>
      <c r="E20" s="23" t="str">
        <f>IF(B20=0," ",IF(VLOOKUP($B20,[1]Женщины!$B$1:$H$65536,4,FALSE)=0," ",VLOOKUP($B20,[1]Женщины!$B$1:$H$65536,4,FALSE)))</f>
        <v>КМС</v>
      </c>
      <c r="F20" s="21" t="str">
        <f>IF(B20=0," ",VLOOKUP($B20,[1]Женщины!$B$1:$H$65536,5,FALSE))</f>
        <v>Пензенская область</v>
      </c>
      <c r="G20" s="21" t="str">
        <f>IF(B20=0," ",VLOOKUP($B20,[1]Женщины!$B$1:$H$65536,6,FALSE))</f>
        <v>Пенза, ПензГУ</v>
      </c>
      <c r="H20" s="27">
        <v>1.4930555555555555E-4</v>
      </c>
      <c r="I20" s="27">
        <v>1.4513888888888888E-4</v>
      </c>
      <c r="J20" s="17"/>
      <c r="K20" s="31" t="s">
        <v>19</v>
      </c>
      <c r="L20" s="31" t="s">
        <v>91</v>
      </c>
      <c r="M20" s="21" t="str">
        <f>IF(B20=0," ",VLOOKUP($B20,[1]Женщины!$B$1:$H$65536,7,FALSE))</f>
        <v>Винокуров А.Г.</v>
      </c>
    </row>
    <row r="21" spans="1:13" x14ac:dyDescent="0.3">
      <c r="A21" s="32">
        <v>10</v>
      </c>
      <c r="B21" s="13">
        <v>355</v>
      </c>
      <c r="C21" s="14" t="str">
        <f>IF(B21=0," ",VLOOKUP(B21,[1]Женщины!B$1:H$65536,2,FALSE))</f>
        <v>Потапова Елизавета</v>
      </c>
      <c r="D21" s="15" t="str">
        <f>IF(B21=0," ",VLOOKUP($B21,[1]Женщины!$B$1:$H$65536,3,FALSE))</f>
        <v>24.11.2000</v>
      </c>
      <c r="E21" s="13" t="str">
        <f>IF(B21=0," ",IF(VLOOKUP($B21,[1]Женщины!$B$1:$H$65536,4,FALSE)=0," ",VLOOKUP($B21,[1]Женщины!$B$1:$H$65536,4,FALSE)))</f>
        <v>КМС</v>
      </c>
      <c r="F21" s="14" t="str">
        <f>IF(B21=0," ",VLOOKUP($B21,[1]Женщины!$B$1:$H$65536,5,FALSE))</f>
        <v>Пензенская область</v>
      </c>
      <c r="G21" s="14" t="str">
        <f>IF(B21=0," ",VLOOKUP($B21,[1]Женщины!$B$1:$H$65536,6,FALSE))</f>
        <v>Пенза, ПензГУ</v>
      </c>
      <c r="H21" s="16">
        <v>1.4780092592592593E-4</v>
      </c>
      <c r="I21" s="16">
        <v>1.4560185185185187E-4</v>
      </c>
      <c r="J21" s="33"/>
      <c r="K21" s="31" t="s">
        <v>19</v>
      </c>
      <c r="L21" s="26" t="s">
        <v>92</v>
      </c>
      <c r="M21" s="14" t="str">
        <f>IF(B21=0," ",VLOOKUP($B21,[1]Женщины!$B$1:$H$65536,7,FALSE))</f>
        <v>Красковы Р.Б., К.И.</v>
      </c>
    </row>
    <row r="22" spans="1:13" ht="15" x14ac:dyDescent="0.25">
      <c r="A22" s="13">
        <v>11</v>
      </c>
      <c r="B22" s="112">
        <v>65</v>
      </c>
      <c r="C22" s="21" t="str">
        <f>IF(B22=0," ",VLOOKUP(B22,[1]Женщины!B$1:H$65536,2,FALSE))</f>
        <v>Ткачева Мария</v>
      </c>
      <c r="D22" s="22" t="str">
        <f>IF(B22=0," ",VLOOKUP($B22,[1]Женщины!$B$1:$H$65536,3,FALSE))</f>
        <v>05.04.1995</v>
      </c>
      <c r="E22" s="23" t="str">
        <f>IF(B22=0," ",IF(VLOOKUP($B22,[1]Женщины!$B$1:$H$65536,4,FALSE)=0," ",VLOOKUP($B22,[1]Женщины!$B$1:$H$65536,4,FALSE)))</f>
        <v>КМС</v>
      </c>
      <c r="F22" s="21" t="str">
        <f>IF(B22=0," ",VLOOKUP($B22,[1]Женщины!$B$1:$H$65536,5,FALSE))</f>
        <v>Архангельская область</v>
      </c>
      <c r="G22" s="21" t="str">
        <f>IF(B22=0," ",VLOOKUP($B22,[1]Женщины!$B$1:$H$65536,6,FALSE))</f>
        <v xml:space="preserve">Архангельск, САФУ им. М.В. Ломоносова </v>
      </c>
      <c r="H22" s="16">
        <v>1.4594907407407409E-4</v>
      </c>
      <c r="I22" s="16">
        <v>1.4571759259259261E-4</v>
      </c>
      <c r="J22" s="17"/>
      <c r="K22" s="24" t="str">
        <f>IF(H22=0," ",IF(H22&lt;=[1]Разряды!$D$30,[1]Разряды!$D$3,IF(H22&lt;=[1]Разряды!$E$30,[1]Разряды!$E$3,IF(H22&lt;=[1]Разряды!$F$30,[1]Разряды!$F$3,IF(H22&lt;=[1]Разряды!$G$30,[1]Разряды!$G$3,IF(H22&lt;=[1]Разряды!$H$30,[1]Разряды!$H$3,IF(H22&lt;=[1]Разряды!$I$30,[1]Разряды!$I$3,IF(H22&lt;=[1]Разряды!$J$30,[1]Разряды!$J$3,"б/р"))))))))</f>
        <v>кмс</v>
      </c>
      <c r="L22" s="31" t="s">
        <v>93</v>
      </c>
      <c r="M22" s="21" t="str">
        <f>IF(B22=0," ",VLOOKUP($B22,[1]Женщины!$B$1:$H$65536,7,FALSE))</f>
        <v>Мингалева А.Г.</v>
      </c>
    </row>
    <row r="23" spans="1:13" x14ac:dyDescent="0.3">
      <c r="A23" s="32">
        <v>12</v>
      </c>
      <c r="B23" s="18">
        <v>347</v>
      </c>
      <c r="C23" s="21" t="str">
        <f>IF(B23=0," ",VLOOKUP(B23,[1]Женщины!B$1:H$65536,2,FALSE))</f>
        <v>Андреева Елена</v>
      </c>
      <c r="D23" s="22" t="str">
        <f>IF(B23=0," ",VLOOKUP($B23,[1]Женщины!$B$1:$H$65536,3,FALSE))</f>
        <v>15.01.1999</v>
      </c>
      <c r="E23" s="23" t="str">
        <f>IF(B23=0," ",IF(VLOOKUP($B23,[1]Женщины!$B$1:$H$65536,4,FALSE)=0," ",VLOOKUP($B23,[1]Женщины!$B$1:$H$65536,4,FALSE)))</f>
        <v>КМС</v>
      </c>
      <c r="F23" s="21" t="str">
        <f>IF(B23=0," ",VLOOKUP($B23,[1]Женщины!$B$1:$H$65536,5,FALSE))</f>
        <v>Пензенская область</v>
      </c>
      <c r="G23" s="21" t="str">
        <f>IF(B23=0," ",VLOOKUP($B23,[1]Женщины!$B$1:$H$65536,6,FALSE))</f>
        <v>Пенза, ПензГУ</v>
      </c>
      <c r="H23" s="16">
        <v>1.4849537037037037E-4</v>
      </c>
      <c r="I23" s="16">
        <v>1.4618055555555557E-4</v>
      </c>
      <c r="J23" s="121"/>
      <c r="K23" s="31" t="s">
        <v>19</v>
      </c>
      <c r="L23" s="31" t="s">
        <v>94</v>
      </c>
      <c r="M23" s="21" t="str">
        <f>IF(B23=0," ",VLOOKUP($B23,[1]Женщины!$B$1:$H$65536,7,FALSE))</f>
        <v>Кузнецов А.М.</v>
      </c>
    </row>
    <row r="24" spans="1:13" ht="15" x14ac:dyDescent="0.25">
      <c r="A24" s="13">
        <v>13</v>
      </c>
      <c r="B24" s="18">
        <v>31</v>
      </c>
      <c r="C24" s="21" t="str">
        <f>IF(B24=0," ",VLOOKUP(B24,[1]Женщины!B$1:H$65536,2,FALSE))</f>
        <v>Бодрова Татьяна</v>
      </c>
      <c r="D24" s="22" t="str">
        <f>IF(B24=0," ",VLOOKUP($B24,[1]Женщины!$B$1:$H$65536,3,FALSE))</f>
        <v>19.01.1997</v>
      </c>
      <c r="E24" s="23" t="str">
        <f>IF(B24=0," ",IF(VLOOKUP($B24,[1]Женщины!$B$1:$H$65536,4,FALSE)=0," ",VLOOKUP($B24,[1]Женщины!$B$1:$H$65536,4,FALSE)))</f>
        <v>КМС</v>
      </c>
      <c r="F24" s="21" t="str">
        <f>IF(B24=0," ",VLOOKUP($B24,[1]Женщины!$B$1:$H$65536,5,FALSE))</f>
        <v>Красноярский край</v>
      </c>
      <c r="G24" s="21" t="str">
        <f>IF(B24=0," ",VLOOKUP($B24,[1]Женщины!$B$1:$H$65536,6,FALSE))</f>
        <v>Красноярск, СФУ</v>
      </c>
      <c r="H24" s="16">
        <v>1.4594907407407409E-4</v>
      </c>
      <c r="I24" s="16">
        <v>1.4629629629629631E-4</v>
      </c>
      <c r="J24" s="121"/>
      <c r="K24" s="24" t="str">
        <f>IF(H24=0," ",IF(H24&lt;=[1]Разряды!$D$30,[1]Разряды!$D$3,IF(H24&lt;=[1]Разряды!$E$30,[1]Разряды!$E$3,IF(H24&lt;=[1]Разряды!$F$30,[1]Разряды!$F$3,IF(H24&lt;=[1]Разряды!$G$30,[1]Разряды!$G$3,IF(H24&lt;=[1]Разряды!$H$30,[1]Разряды!$H$3,IF(H24&lt;=[1]Разряды!$I$30,[1]Разряды!$I$3,IF(H24&lt;=[1]Разряды!$J$30,[1]Разряды!$J$3,"б/р"))))))))</f>
        <v>кмс</v>
      </c>
      <c r="L24" s="31" t="s">
        <v>95</v>
      </c>
      <c r="M24" s="21" t="str">
        <f>IF(B24=0," ",VLOOKUP($B24,[1]Женщины!$B$1:$H$65536,7,FALSE))</f>
        <v>Просвиряков С.В.</v>
      </c>
    </row>
    <row r="25" spans="1:13" ht="15" x14ac:dyDescent="0.25">
      <c r="A25" s="32">
        <v>14</v>
      </c>
      <c r="B25" s="18">
        <v>48</v>
      </c>
      <c r="C25" s="21" t="str">
        <f>IF(B25=0," ",VLOOKUP(B25,[1]Женщины!B$1:H$65536,2,FALSE))</f>
        <v>Бойчук Ирина</v>
      </c>
      <c r="D25" s="22" t="str">
        <f>IF(B25=0," ",VLOOKUP($B25,[1]Женщины!$B$1:$H$65536,3,FALSE))</f>
        <v>16.07.2000</v>
      </c>
      <c r="E25" s="23" t="str">
        <f>IF(B25=0," ",IF(VLOOKUP($B25,[1]Женщины!$B$1:$H$65536,4,FALSE)=0," ",VLOOKUP($B25,[1]Женщины!$B$1:$H$65536,4,FALSE)))</f>
        <v>КМС</v>
      </c>
      <c r="F25" s="21" t="str">
        <f>IF(B25=0," ",VLOOKUP($B25,[1]Женщины!$B$1:$H$65536,5,FALSE))</f>
        <v>Новгородская область</v>
      </c>
      <c r="G25" s="25" t="str">
        <f>IF(B25=0," ",VLOOKUP($B25,[1]Женщины!$B$1:$H$65536,6,FALSE))</f>
        <v xml:space="preserve">Великий Новгород, НовГУ им. Ярослава Мудрого </v>
      </c>
      <c r="H25" s="16">
        <v>1.4849537037037037E-4</v>
      </c>
      <c r="I25" s="16">
        <v>1.4722222222222223E-4</v>
      </c>
      <c r="J25" s="121"/>
      <c r="K25" s="24" t="str">
        <f>IF(H25=0," ",IF(H25&lt;=[1]Разряды!$D$30,[1]Разряды!$D$3,IF(H25&lt;=[1]Разряды!$E$30,[1]Разряды!$E$3,IF(H25&lt;=[1]Разряды!$F$30,[1]Разряды!$F$3,IF(H25&lt;=[1]Разряды!$G$30,[1]Разряды!$G$3,IF(H25&lt;=[1]Разряды!$H$30,[1]Разряды!$H$3,IF(H25&lt;=[1]Разряды!$I$30,[1]Разряды!$I$3,IF(H25&lt;=[1]Разряды!$J$30,[1]Разряды!$J$3,"б/р"))))))))</f>
        <v>1р</v>
      </c>
      <c r="L25" s="24">
        <v>2</v>
      </c>
      <c r="M25" s="21" t="str">
        <f>IF(B25=0," ",VLOOKUP($B25,[1]Женщины!$B$1:$H$65536,7,FALSE))</f>
        <v>Савенков П.А.</v>
      </c>
    </row>
    <row r="26" spans="1:13" ht="15" x14ac:dyDescent="0.25">
      <c r="A26" s="13">
        <v>15</v>
      </c>
      <c r="B26" s="23">
        <v>60</v>
      </c>
      <c r="C26" s="21" t="str">
        <f>IF(B26=0," ",VLOOKUP(B26,[1]Женщины!B$1:H$65536,2,FALSE))</f>
        <v>Корнеева Ульяна</v>
      </c>
      <c r="D26" s="22" t="str">
        <f>IF(B26=0," ",VLOOKUP($B26,[1]Женщины!$B$1:$H$65536,3,FALSE))</f>
        <v>06.01.2000</v>
      </c>
      <c r="E26" s="23" t="str">
        <f>IF(B26=0," ",IF(VLOOKUP($B26,[1]Женщины!$B$1:$H$65536,4,FALSE)=0," ",VLOOKUP($B26,[1]Женщины!$B$1:$H$65536,4,FALSE)))</f>
        <v>1р</v>
      </c>
      <c r="F26" s="21" t="str">
        <f>IF(B26=0," ",VLOOKUP($B26,[1]Женщины!$B$1:$H$65536,5,FALSE))</f>
        <v>Ивановская область</v>
      </c>
      <c r="G26" s="21" t="str">
        <f>IF(B26=0," ",VLOOKUP($B26,[1]Женщины!$B$1:$H$65536,6,FALSE))</f>
        <v>Иваново, ИГЭУ им. В.И. Ленина</v>
      </c>
      <c r="H26" s="27">
        <v>1.4664351851851853E-4</v>
      </c>
      <c r="I26" s="27">
        <v>1.4745370370370371E-4</v>
      </c>
      <c r="J26" s="28"/>
      <c r="K26" s="20" t="str">
        <f>IF(H26=0," ",IF(H26&lt;=[1]Разряды!$D$30,[1]Разряды!$D$3,IF(H26&lt;=[1]Разряды!$E$30,[1]Разряды!$E$3,IF(H26&lt;=[1]Разряды!$F$30,[1]Разряды!$F$3,IF(H26&lt;=[1]Разряды!$G$30,[1]Разряды!$G$3,IF(H26&lt;=[1]Разряды!$H$30,[1]Разряды!$H$3,IF(H26&lt;=[1]Разряды!$I$30,[1]Разряды!$I$3,IF(H26&lt;=[1]Разряды!$J$30,[1]Разряды!$J$3,"б/р"))))))))</f>
        <v>1р</v>
      </c>
      <c r="L26" s="24">
        <v>1</v>
      </c>
      <c r="M26" s="21" t="str">
        <f>IF(B26=0," ",VLOOKUP($B26,[1]Женщины!$B$1:$H$65536,7,FALSE))</f>
        <v>Чахунов Е.И.</v>
      </c>
    </row>
    <row r="27" spans="1:13" ht="15" x14ac:dyDescent="0.25">
      <c r="A27" s="32">
        <v>16</v>
      </c>
      <c r="B27" s="23">
        <v>86</v>
      </c>
      <c r="C27" s="21" t="str">
        <f>IF(B27=0," ",VLOOKUP(B27,[1]Женщины!B$1:H$65536,2,FALSE))</f>
        <v>Симонова Анна</v>
      </c>
      <c r="D27" s="22" t="str">
        <f>IF(B27=0," ",VLOOKUP($B27,[1]Женщины!$B$1:$H$65536,3,FALSE))</f>
        <v>24.12.2000</v>
      </c>
      <c r="E27" s="23" t="str">
        <f>IF(B27=0," ",IF(VLOOKUP($B27,[1]Женщины!$B$1:$H$65536,4,FALSE)=0," ",VLOOKUP($B27,[1]Женщины!$B$1:$H$65536,4,FALSE)))</f>
        <v>КМС</v>
      </c>
      <c r="F27" s="21" t="str">
        <f>IF(B27=0," ",VLOOKUP($B27,[1]Женщины!$B$1:$H$65536,5,FALSE))</f>
        <v>Москва</v>
      </c>
      <c r="G27" s="21" t="str">
        <f>IF(B27=0," ",VLOOKUP($B27,[1]Женщины!$B$1:$H$65536,6,FALSE))</f>
        <v>Москва, МГУ им. М.В. Ломоносова</v>
      </c>
      <c r="H27" s="27">
        <v>1.4733796296296297E-4</v>
      </c>
      <c r="I27" s="27">
        <v>1.4803240740740741E-4</v>
      </c>
      <c r="J27" s="28"/>
      <c r="K27" s="20" t="str">
        <f>IF(H27=0," ",IF(H27&lt;=[1]Разряды!$D$30,[1]Разряды!$D$3,IF(H27&lt;=[1]Разряды!$E$30,[1]Разряды!$E$3,IF(H27&lt;=[1]Разряды!$F$30,[1]Разряды!$F$3,IF(H27&lt;=[1]Разряды!$G$30,[1]Разряды!$G$3,IF(H27&lt;=[1]Разряды!$H$30,[1]Разряды!$H$3,IF(H27&lt;=[1]Разряды!$I$30,[1]Разряды!$I$3,IF(H27&lt;=[1]Разряды!$J$30,[1]Разряды!$J$3,"б/р"))))))))</f>
        <v>1р</v>
      </c>
      <c r="L27" s="24">
        <v>1</v>
      </c>
      <c r="M27" s="21" t="str">
        <f>IF(B27=0," ",VLOOKUP($B27,[1]Женщины!$B$1:$H$65536,7,FALSE))</f>
        <v>Привалова И.А.</v>
      </c>
    </row>
    <row r="28" spans="1:13" ht="15" x14ac:dyDescent="0.25">
      <c r="A28" s="13">
        <v>17</v>
      </c>
      <c r="B28" s="18">
        <v>53</v>
      </c>
      <c r="C28" s="21" t="str">
        <f>IF(B28=0," ",VLOOKUP(B28,[1]Женщины!B$1:H$65536,2,FALSE))</f>
        <v>Голубина Светлана</v>
      </c>
      <c r="D28" s="22" t="str">
        <f>IF(B28=0," ",VLOOKUP($B28,[1]Женщины!$B$1:$H$65536,3,FALSE))</f>
        <v>30.11.1997</v>
      </c>
      <c r="E28" s="23" t="str">
        <f>IF(B28=0," ",IF(VLOOKUP($B28,[1]Женщины!$B$1:$H$65536,4,FALSE)=0," ",VLOOKUP($B28,[1]Женщины!$B$1:$H$65536,4,FALSE)))</f>
        <v>КМС</v>
      </c>
      <c r="F28" s="21" t="str">
        <f>IF(B28=0," ",VLOOKUP($B28,[1]Женщины!$B$1:$H$65536,5,FALSE))</f>
        <v>Удмуртская Республика</v>
      </c>
      <c r="G28" s="21" t="str">
        <f>IF(B28=0," ",VLOOKUP($B28,[1]Женщины!$B$1:$H$65536,6,FALSE))</f>
        <v>Ижевск, УдГУ</v>
      </c>
      <c r="H28" s="16">
        <v>1.5046296296296297E-4</v>
      </c>
      <c r="I28" s="16">
        <v>1.4965277777777777E-4</v>
      </c>
      <c r="J28" s="121"/>
      <c r="K28" s="24" t="str">
        <f>IF(H28=0," ",IF(H28&lt;=[1]Разряды!$D$30,[1]Разряды!$D$3,IF(H28&lt;=[1]Разряды!$E$30,[1]Разряды!$E$3,IF(H28&lt;=[1]Разряды!$F$30,[1]Разряды!$F$3,IF(H28&lt;=[1]Разряды!$G$30,[1]Разряды!$G$3,IF(H28&lt;=[1]Разряды!$H$30,[1]Разряды!$H$3,IF(H28&lt;=[1]Разряды!$I$30,[1]Разряды!$I$3,IF(H28&lt;=[1]Разряды!$J$30,[1]Разряды!$J$3,"б/р"))))))))</f>
        <v>1р</v>
      </c>
      <c r="L28" s="24">
        <v>1</v>
      </c>
      <c r="M28" s="116" t="str">
        <f>IF(B28=0," ",VLOOKUP($B28,[1]Женщины!$B$1:$H$65536,7,FALSE))</f>
        <v>Феофилактов Н.З.,Шибанова С.А.</v>
      </c>
    </row>
    <row r="29" spans="1:13" ht="15" x14ac:dyDescent="0.25">
      <c r="A29" s="32">
        <v>18</v>
      </c>
      <c r="B29" s="18">
        <v>88</v>
      </c>
      <c r="C29" s="14" t="str">
        <f>IF(B29=0," ",VLOOKUP(B29,[1]Женщины!B$1:H$65536,2,FALSE))</f>
        <v>Стецкая Александра</v>
      </c>
      <c r="D29" s="15" t="str">
        <f>IF(B29=0," ",VLOOKUP($B29,[1]Женщины!$B$1:$H$65536,3,FALSE))</f>
        <v>12.07.2000</v>
      </c>
      <c r="E29" s="13" t="str">
        <f>IF(B29=0," ",IF(VLOOKUP($B29,[1]Женщины!$B$1:$H$65536,4,FALSE)=0," ",VLOOKUP($B29,[1]Женщины!$B$1:$H$65536,4,FALSE)))</f>
        <v>1р</v>
      </c>
      <c r="F29" s="14" t="str">
        <f>IF(B29=0," ",VLOOKUP($B29,[1]Женщины!$B$1:$H$65536,5,FALSE))</f>
        <v>Смоленская область</v>
      </c>
      <c r="G29" s="14" t="str">
        <f>IF(B29=0," ",VLOOKUP($B29,[1]Женщины!$B$1:$H$65536,6,FALSE))</f>
        <v>Смоленск, Смоленская ГСХА</v>
      </c>
      <c r="H29" s="16">
        <v>1.4976851851851851E-4</v>
      </c>
      <c r="I29" s="16">
        <v>1.5034722222222221E-4</v>
      </c>
      <c r="J29" s="33"/>
      <c r="K29" s="24" t="str">
        <f>IF(H29=0," ",IF(H29&lt;=[1]Разряды!$D$30,[1]Разряды!$D$3,IF(H29&lt;=[1]Разряды!$E$30,[1]Разряды!$E$3,IF(H29&lt;=[1]Разряды!$F$30,[1]Разряды!$F$3,IF(H29&lt;=[1]Разряды!$G$30,[1]Разряды!$G$3,IF(H29&lt;=[1]Разряды!$H$30,[1]Разряды!$H$3,IF(H29&lt;=[1]Разряды!$I$30,[1]Разряды!$I$3,IF(H29&lt;=[1]Разряды!$J$30,[1]Разряды!$J$3,"б/р"))))))))</f>
        <v>1р</v>
      </c>
      <c r="L29" s="26">
        <v>1</v>
      </c>
      <c r="M29" s="14" t="str">
        <f>IF(B29=0," ",VLOOKUP($B29,[1]Женщины!$B$1:$H$65536,7,FALSE))</f>
        <v>Войцеховский М.В.</v>
      </c>
    </row>
    <row r="30" spans="1:13" ht="15" x14ac:dyDescent="0.25">
      <c r="A30" s="13">
        <v>19</v>
      </c>
      <c r="B30" s="18">
        <v>38</v>
      </c>
      <c r="C30" s="21" t="str">
        <f>IF(B30=0," ",VLOOKUP(B30,[1]Женщины!B$1:H$65536,2,FALSE))</f>
        <v>Гурьянова Анастасия</v>
      </c>
      <c r="D30" s="22" t="str">
        <f>IF(B30=0," ",VLOOKUP($B30,[1]Женщины!$B$1:$H$65536,3,FALSE))</f>
        <v>29.05.2000</v>
      </c>
      <c r="E30" s="23" t="str">
        <f>IF(B30=0," ",IF(VLOOKUP($B30,[1]Женщины!$B$1:$H$65536,4,FALSE)=0," ",VLOOKUP($B30,[1]Женщины!$B$1:$H$65536,4,FALSE)))</f>
        <v>1р</v>
      </c>
      <c r="F30" s="21" t="str">
        <f>IF(B30=0," ",VLOOKUP($B30,[1]Женщины!$B$1:$H$65536,5,FALSE))</f>
        <v>Республика Мордовия</v>
      </c>
      <c r="G30" s="25" t="str">
        <f>IF(B30=0," ",VLOOKUP($B30,[1]Женщины!$B$1:$H$65536,6,FALSE))</f>
        <v>Саранск, ФГБОУ ВО "НИМГУ им. Н.П. Огарева"</v>
      </c>
      <c r="H30" s="16">
        <v>1.4976851851851851E-4</v>
      </c>
      <c r="I30" s="16">
        <v>1.5046296296296297E-4</v>
      </c>
      <c r="J30" s="121"/>
      <c r="K30" s="24" t="str">
        <f>IF(H30=0," ",IF(H30&lt;=[1]Разряды!$D$30,[1]Разряды!$D$3,IF(H30&lt;=[1]Разряды!$E$30,[1]Разряды!$E$3,IF(H30&lt;=[1]Разряды!$F$30,[1]Разряды!$F$3,IF(H30&lt;=[1]Разряды!$G$30,[1]Разряды!$G$3,IF(H30&lt;=[1]Разряды!$H$30,[1]Разряды!$H$3,IF(H30&lt;=[1]Разряды!$I$30,[1]Разряды!$I$3,IF(H30&lt;=[1]Разряды!$J$30,[1]Разряды!$J$3,"б/р"))))))))</f>
        <v>1р</v>
      </c>
      <c r="L30" s="24">
        <v>1</v>
      </c>
      <c r="M30" s="21" t="str">
        <f>IF(B30=0," ",VLOOKUP($B30,[1]Женщины!$B$1:$H$65536,7,FALSE))</f>
        <v>Аранов С.М.</v>
      </c>
    </row>
    <row r="31" spans="1:13" ht="15" x14ac:dyDescent="0.25">
      <c r="A31" s="32">
        <v>20</v>
      </c>
      <c r="B31" s="23">
        <v>93</v>
      </c>
      <c r="C31" s="21" t="str">
        <f>IF(B31=0," ",VLOOKUP(B31,[1]Женщины!B$1:H$65536,2,FALSE))</f>
        <v>Сизова Екатерина</v>
      </c>
      <c r="D31" s="22" t="str">
        <f>IF(B31=0," ",VLOOKUP($B31,[1]Женщины!$B$1:$H$65536,3,FALSE))</f>
        <v>09.02.1997</v>
      </c>
      <c r="E31" s="23" t="str">
        <f>IF(B31=0," ",IF(VLOOKUP($B31,[1]Женщины!$B$1:$H$65536,4,FALSE)=0," ",VLOOKUP($B31,[1]Женщины!$B$1:$H$65536,4,FALSE)))</f>
        <v>1р</v>
      </c>
      <c r="F31" s="21" t="str">
        <f>IF(B31=0," ",VLOOKUP($B31,[1]Женщины!$B$1:$H$65536,5,FALSE))</f>
        <v>Калининградская область</v>
      </c>
      <c r="G31" s="21" t="str">
        <f>IF(B31=0," ",VLOOKUP($B31,[1]Женщины!$B$1:$H$65536,6,FALSE))</f>
        <v>Калининград, БФУ им. И. Канта</v>
      </c>
      <c r="H31" s="16">
        <v>1.4965277777777777E-4</v>
      </c>
      <c r="I31" s="16">
        <v>1.5150462962962963E-4</v>
      </c>
      <c r="J31" s="120"/>
      <c r="K31" s="24" t="str">
        <f>IF(H31=0," ",IF(H31&lt;=[1]Разряды!$D$30,[1]Разряды!$D$3,IF(H31&lt;=[1]Разряды!$E$30,[1]Разряды!$E$3,IF(H31&lt;=[1]Разряды!$F$30,[1]Разряды!$F$3,IF(H31&lt;=[1]Разряды!$G$30,[1]Разряды!$G$3,IF(H31&lt;=[1]Разряды!$H$30,[1]Разряды!$H$3,IF(H31&lt;=[1]Разряды!$I$30,[1]Разряды!$I$3,IF(H31&lt;=[1]Разряды!$J$30,[1]Разряды!$J$3,"б/р"))))))))</f>
        <v>1р</v>
      </c>
      <c r="L31" s="24">
        <v>1</v>
      </c>
      <c r="M31" s="21" t="str">
        <f>IF(B31=0," ",VLOOKUP($B31,[1]Женщины!$B$1:$H$65536,7,FALSE))</f>
        <v>Степочкина Е.К.</v>
      </c>
    </row>
    <row r="32" spans="1:13" x14ac:dyDescent="0.3">
      <c r="A32" s="13">
        <v>21</v>
      </c>
      <c r="B32" s="20">
        <v>66</v>
      </c>
      <c r="C32" s="21" t="str">
        <f>IF(B32=0," ",VLOOKUP(B32,[1]Женщины!B$1:H$65536,2,FALSE))</f>
        <v>Лазаревич Анастасия</v>
      </c>
      <c r="D32" s="22" t="str">
        <f>IF(B32=0," ",VLOOKUP($B32,[1]Женщины!$B$1:$H$65536,3,FALSE))</f>
        <v>20.10.1997</v>
      </c>
      <c r="E32" s="23" t="str">
        <f>IF(B32=0," ",IF(VLOOKUP($B32,[1]Женщины!$B$1:$H$65536,4,FALSE)=0," ",VLOOKUP($B32,[1]Женщины!$B$1:$H$65536,4,FALSE)))</f>
        <v>1р</v>
      </c>
      <c r="F32" s="21" t="str">
        <f>IF(B32=0," ",VLOOKUP($B32,[1]Женщины!$B$1:$H$65536,5,FALSE))</f>
        <v>Архангельская область</v>
      </c>
      <c r="G32" s="21" t="str">
        <f>IF(B32=0," ",VLOOKUP($B32,[1]Женщины!$B$1:$H$65536,6,FALSE))</f>
        <v xml:space="preserve">Архангельск, САФУ им. М.В. Ломоносова </v>
      </c>
      <c r="H32" s="16">
        <v>1.5023148148148149E-4</v>
      </c>
      <c r="I32" s="16">
        <v>1.5173611111111111E-4</v>
      </c>
      <c r="J32" s="121"/>
      <c r="K32" s="24" t="str">
        <f>IF(H32=0," ",IF(H32&lt;=[1]Разряды!$D$30,[1]Разряды!$D$3,IF(H32&lt;=[1]Разряды!$E$30,[1]Разряды!$E$3,IF(H32&lt;=[1]Разряды!$F$30,[1]Разряды!$F$3,IF(H32&lt;=[1]Разряды!$G$30,[1]Разряды!$G$3,IF(H32&lt;=[1]Разряды!$H$30,[1]Разряды!$H$3,IF(H32&lt;=[1]Разряды!$I$30,[1]Разряды!$I$3,IF(H32&lt;=[1]Разряды!$J$30,[1]Разряды!$J$3,"б/р"))))))))</f>
        <v>1р</v>
      </c>
      <c r="L32" s="24">
        <v>1</v>
      </c>
      <c r="M32" s="21" t="str">
        <f>IF(B32=0," ",VLOOKUP($B32,[1]Женщины!$B$1:$H$65536,7,FALSE))</f>
        <v>Мингалева А.Г.</v>
      </c>
    </row>
    <row r="33" spans="1:13" x14ac:dyDescent="0.3">
      <c r="A33" s="32">
        <v>21</v>
      </c>
      <c r="B33" s="18">
        <v>33</v>
      </c>
      <c r="C33" s="14" t="str">
        <f>IF(B33=0," ",VLOOKUP(B33,[1]Женщины!B$1:H$65536,2,FALSE))</f>
        <v>Гроза Анна</v>
      </c>
      <c r="D33" s="15" t="str">
        <f>IF(B33=0," ",VLOOKUP($B33,[1]Женщины!$B$1:$H$65536,3,FALSE))</f>
        <v>17.12.1996</v>
      </c>
      <c r="E33" s="13" t="str">
        <f>IF(B33=0," ",IF(VLOOKUP($B33,[1]Женщины!$B$1:$H$65536,4,FALSE)=0," ",VLOOKUP($B33,[1]Женщины!$B$1:$H$65536,4,FALSE)))</f>
        <v>КМС</v>
      </c>
      <c r="F33" s="21" t="str">
        <f>IF(B33=0," ",VLOOKUP($B33,[1]Женщины!$B$1:$H$65536,5,FALSE))</f>
        <v>Красноярский край</v>
      </c>
      <c r="G33" s="53" t="str">
        <f>IF(B33=0," ",VLOOKUP($B33,[1]Женщины!$B$1:$H$65536,6,FALSE))</f>
        <v>Красноярск, СФУ</v>
      </c>
      <c r="H33" s="16">
        <v>1.5057870370370369E-4</v>
      </c>
      <c r="I33" s="16">
        <v>1.5173611111111111E-4</v>
      </c>
      <c r="J33" s="33"/>
      <c r="K33" s="24" t="str">
        <f>IF(H33=0," ",IF(H33&lt;=[1]Разряды!$D$30,[1]Разряды!$D$3,IF(H33&lt;=[1]Разряды!$E$30,[1]Разряды!$E$3,IF(H33&lt;=[1]Разряды!$F$30,[1]Разряды!$F$3,IF(H33&lt;=[1]Разряды!$G$30,[1]Разряды!$G$3,IF(H33&lt;=[1]Разряды!$H$30,[1]Разряды!$H$3,IF(H33&lt;=[1]Разряды!$I$30,[1]Разряды!$I$3,IF(H33&lt;=[1]Разряды!$J$30,[1]Разряды!$J$3,"б/р"))))))))</f>
        <v>1р</v>
      </c>
      <c r="L33" s="26">
        <v>1</v>
      </c>
      <c r="M33" s="14" t="str">
        <f>IF(B33=0," ",VLOOKUP($B33,[1]Женщины!$B$1:$H$65536,7,FALSE))</f>
        <v>Федоров В.И.</v>
      </c>
    </row>
    <row r="34" spans="1:13" x14ac:dyDescent="0.3">
      <c r="A34" s="13">
        <v>23</v>
      </c>
      <c r="B34" s="18">
        <v>5</v>
      </c>
      <c r="C34" s="21" t="str">
        <f>IF(B34=0," ",VLOOKUP(B34,[1]Женщины!B$1:H$65536,2,FALSE))</f>
        <v>Титаева Кристина</v>
      </c>
      <c r="D34" s="22" t="str">
        <f>IF(B34=0," ",VLOOKUP($B34,[1]Женщины!$B$1:$H$65536,3,FALSE))</f>
        <v>22.01.2001</v>
      </c>
      <c r="E34" s="23" t="str">
        <f>IF(B34=0," ",IF(VLOOKUP($B34,[1]Женщины!$B$1:$H$65536,4,FALSE)=0," ",VLOOKUP($B34,[1]Женщины!$B$1:$H$65536,4,FALSE)))</f>
        <v>КМС</v>
      </c>
      <c r="F34" s="21" t="str">
        <f>IF(B34=0," ",VLOOKUP($B34,[1]Женщины!$B$1:$H$65536,5,FALSE))</f>
        <v>Сахалинская область</v>
      </c>
      <c r="G34" s="21" t="str">
        <f>IF(B34=0," ",VLOOKUP($B34,[1]Женщины!$B$1:$H$65536,6,FALSE))</f>
        <v>СахГУ</v>
      </c>
      <c r="H34" s="16">
        <v>1.4513888888888888E-4</v>
      </c>
      <c r="I34" s="30" t="s">
        <v>96</v>
      </c>
      <c r="J34" s="121"/>
      <c r="K34" s="24" t="str">
        <f>IF(H34=0," ",IF(H34&lt;=[1]Разряды!$D$30,[1]Разряды!$D$3,IF(H34&lt;=[1]Разряды!$E$30,[1]Разряды!$E$3,IF(H34&lt;=[1]Разряды!$F$30,[1]Разряды!$F$3,IF(H34&lt;=[1]Разряды!$G$30,[1]Разряды!$G$3,IF(H34&lt;=[1]Разряды!$H$30,[1]Разряды!$H$3,IF(H34&lt;=[1]Разряды!$I$30,[1]Разряды!$I$3,IF(H34&lt;=[1]Разряды!$J$30,[1]Разряды!$J$3,"б/р"))))))))</f>
        <v>кмс</v>
      </c>
      <c r="L34" s="31" t="s">
        <v>97</v>
      </c>
      <c r="M34" s="21" t="str">
        <f>IF(B34=0," ",VLOOKUP($B34,[1]Женщины!$B$1:$H$65536,7,FALSE))</f>
        <v>Жижикин А.Н.</v>
      </c>
    </row>
    <row r="35" spans="1:13" x14ac:dyDescent="0.3">
      <c r="A35" s="32">
        <v>24</v>
      </c>
      <c r="B35" s="23">
        <v>6</v>
      </c>
      <c r="C35" s="21" t="str">
        <f>IF(B35=0," ",VLOOKUP(B35,[1]Женщины!B$1:H$65536,2,FALSE))</f>
        <v>Сухобокова Анастасия</v>
      </c>
      <c r="D35" s="22" t="str">
        <f>IF(B35=0," ",VLOOKUP($B35,[1]Женщины!$B$1:$H$65536,3,FALSE))</f>
        <v>04.12.1997</v>
      </c>
      <c r="E35" s="23" t="str">
        <f>IF(B35=0," ",IF(VLOOKUP($B35,[1]Женщины!$B$1:$H$65536,4,FALSE)=0," ",VLOOKUP($B35,[1]Женщины!$B$1:$H$65536,4,FALSE)))</f>
        <v>1р</v>
      </c>
      <c r="F35" s="21" t="str">
        <f>IF(B35=0," ",VLOOKUP($B35,[1]Женщины!$B$1:$H$65536,5,FALSE))</f>
        <v>Сахалинская область</v>
      </c>
      <c r="G35" s="21" t="str">
        <f>IF(B35=0," ",VLOOKUP($B35,[1]Женщины!$B$1:$H$65536,6,FALSE))</f>
        <v>СахГУ</v>
      </c>
      <c r="H35" s="27">
        <v>1.4930555555555555E-4</v>
      </c>
      <c r="I35" s="30" t="s">
        <v>96</v>
      </c>
      <c r="J35" s="30"/>
      <c r="K35" s="24" t="str">
        <f>IF(H35=0," ",IF(H35&lt;=[1]Разряды!$D$30,[1]Разряды!$D$3,IF(H35&lt;=[1]Разряды!$E$30,[1]Разряды!$E$3,IF(H35&lt;=[1]Разряды!$F$30,[1]Разряды!$F$3,IF(H35&lt;=[1]Разряды!$G$30,[1]Разряды!$G$3,IF(H35&lt;=[1]Разряды!$H$30,[1]Разряды!$H$3,IF(H35&lt;=[1]Разряды!$I$30,[1]Разряды!$I$3,IF(H35&lt;=[1]Разряды!$J$30,[1]Разряды!$J$3,"б/р"))))))))</f>
        <v>1р</v>
      </c>
      <c r="L35" s="24">
        <v>1</v>
      </c>
      <c r="M35" s="21" t="str">
        <f>IF(B35=0," ",VLOOKUP($B35,[1]Женщины!$B$1:$H$65536,7,FALSE))</f>
        <v xml:space="preserve">Быкова Т.Ф. </v>
      </c>
    </row>
    <row r="36" spans="1:13" x14ac:dyDescent="0.3">
      <c r="A36" s="13">
        <v>25</v>
      </c>
      <c r="B36" s="23">
        <v>21</v>
      </c>
      <c r="C36" s="21" t="str">
        <f>IF(B36=0," ",VLOOKUP(B36,[1]Женщины!B$1:H$65536,2,FALSE))</f>
        <v>Якушева Кристина</v>
      </c>
      <c r="D36" s="22" t="str">
        <f>IF(B36=0," ",VLOOKUP($B36,[1]Женщины!$B$1:$H$65536,3,FALSE))</f>
        <v>19.01.1998</v>
      </c>
      <c r="E36" s="23" t="str">
        <f>IF(B36=0," ",IF(VLOOKUP($B36,[1]Женщины!$B$1:$H$65536,4,FALSE)=0," ",VLOOKUP($B36,[1]Женщины!$B$1:$H$65536,4,FALSE)))</f>
        <v>КМС</v>
      </c>
      <c r="F36" s="21" t="str">
        <f>IF(B36=0," ",VLOOKUP($B36,[1]Женщины!$B$1:$H$65536,5,FALSE))</f>
        <v>Мурманская область</v>
      </c>
      <c r="G36" s="21" t="str">
        <f>IF(B36=0," ",VLOOKUP($B36,[1]Женщины!$B$1:$H$65536,6,FALSE))</f>
        <v>Мурманск, МАГУ</v>
      </c>
      <c r="H36" s="16">
        <v>1.5115740740740741E-4</v>
      </c>
      <c r="I36" s="16"/>
      <c r="J36" s="30"/>
      <c r="K36" s="24" t="str">
        <f>IF(H36=0," ",IF(H36&lt;=[1]Разряды!$D$30,[1]Разряды!$D$3,IF(H36&lt;=[1]Разряды!$E$30,[1]Разряды!$E$3,IF(H36&lt;=[1]Разряды!$F$30,[1]Разряды!$F$3,IF(H36&lt;=[1]Разряды!$G$30,[1]Разряды!$G$3,IF(H36&lt;=[1]Разряды!$H$30,[1]Разряды!$H$3,IF(H36&lt;=[1]Разряды!$I$30,[1]Разряды!$I$3,IF(H36&lt;=[1]Разряды!$J$30,[1]Разряды!$J$3,"б/р"))))))))</f>
        <v>1р</v>
      </c>
      <c r="L36" s="24">
        <v>1</v>
      </c>
      <c r="M36" s="21" t="str">
        <f>IF(B36=0," ",VLOOKUP($B36,[1]Женщины!$B$1:$H$65536,7,FALSE))</f>
        <v>Фарутин Н.В.</v>
      </c>
    </row>
    <row r="37" spans="1:13" x14ac:dyDescent="0.3">
      <c r="A37" s="32">
        <v>25</v>
      </c>
      <c r="B37" s="23">
        <v>59</v>
      </c>
      <c r="C37" s="21" t="str">
        <f>IF(B37=0," ",VLOOKUP(B37,[1]Женщины!B$1:H$65536,2,FALSE))</f>
        <v>Калинина Ольга</v>
      </c>
      <c r="D37" s="22" t="str">
        <f>IF(B37=0," ",VLOOKUP($B37,[1]Женщины!$B$1:$H$65536,3,FALSE))</f>
        <v>01.11.1998</v>
      </c>
      <c r="E37" s="23" t="str">
        <f>IF(B37=0," ",IF(VLOOKUP($B37,[1]Женщины!$B$1:$H$65536,4,FALSE)=0," ",VLOOKUP($B37,[1]Женщины!$B$1:$H$65536,4,FALSE)))</f>
        <v>КМС</v>
      </c>
      <c r="F37" s="21" t="str">
        <f>IF(B37=0," ",VLOOKUP($B37,[1]Женщины!$B$1:$H$65536,5,FALSE))</f>
        <v>Республика Татарстан</v>
      </c>
      <c r="G37" s="21" t="str">
        <f>IF(B37=0," ",VLOOKUP($B37,[1]Женщины!$B$1:$H$65536,6,FALSE))</f>
        <v>Казань, ФГБОУ ВО ПГАФКСиТ</v>
      </c>
      <c r="H37" s="27">
        <v>1.5115740740740741E-4</v>
      </c>
      <c r="I37" s="27"/>
      <c r="J37" s="28"/>
      <c r="K37" s="24" t="str">
        <f>IF(H37=0," ",IF(H37&lt;=[1]Разряды!$D$30,[1]Разряды!$D$3,IF(H37&lt;=[1]Разряды!$E$30,[1]Разряды!$E$3,IF(H37&lt;=[1]Разряды!$F$30,[1]Разряды!$F$3,IF(H37&lt;=[1]Разряды!$G$30,[1]Разряды!$G$3,IF(H37&lt;=[1]Разряды!$H$30,[1]Разряды!$H$3,IF(H37&lt;=[1]Разряды!$I$30,[1]Разряды!$I$3,IF(H37&lt;=[1]Разряды!$J$30,[1]Разряды!$J$3,"б/р"))))))))</f>
        <v>1р</v>
      </c>
      <c r="L37" s="24">
        <v>1</v>
      </c>
      <c r="M37" s="116" t="str">
        <f>IF(B37=0," ",VLOOKUP($B37,[1]Женщины!$B$1:$H$65536,7,FALSE))</f>
        <v>Борисенко Е.М., Кондратьева Е.С.</v>
      </c>
    </row>
    <row r="38" spans="1:13" x14ac:dyDescent="0.3">
      <c r="A38" s="13">
        <v>27</v>
      </c>
      <c r="B38" s="59">
        <v>68</v>
      </c>
      <c r="C38" s="21" t="str">
        <f>IF(B38=0," ",VLOOKUP(B38,[1]Женщины!B$1:H$65536,2,FALSE))</f>
        <v>Жерихова Наталья</v>
      </c>
      <c r="D38" s="22" t="str">
        <f>IF(B38=0," ",VLOOKUP($B38,[1]Женщины!$B$1:$H$65536,3,FALSE))</f>
        <v>23.11.2000</v>
      </c>
      <c r="E38" s="23" t="str">
        <f>IF(B38=0," ",IF(VLOOKUP($B38,[1]Женщины!$B$1:$H$65536,4,FALSE)=0," ",VLOOKUP($B38,[1]Женщины!$B$1:$H$65536,4,FALSE)))</f>
        <v>КМС</v>
      </c>
      <c r="F38" s="21" t="str">
        <f>IF(B38=0," ",VLOOKUP($B38,[1]Женщины!$B$1:$H$65536,5,FALSE))</f>
        <v>Нижегородская область</v>
      </c>
      <c r="G38" s="25" t="str">
        <f>IF(B38=0," ",VLOOKUP($B38,[1]Женщины!$B$1:$H$65536,6,FALSE))</f>
        <v>Нижний Новгород, ННГУ им. Н.И. Лобачевского</v>
      </c>
      <c r="H38" s="16">
        <v>1.5150462962962963E-4</v>
      </c>
      <c r="I38" s="16"/>
      <c r="J38" s="121"/>
      <c r="K38" s="24" t="str">
        <f>IF(H38=0," ",IF(H38&lt;=[1]Разряды!$D$30,[1]Разряды!$D$3,IF(H38&lt;=[1]Разряды!$E$30,[1]Разряды!$E$3,IF(H38&lt;=[1]Разряды!$F$30,[1]Разряды!$F$3,IF(H38&lt;=[1]Разряды!$G$30,[1]Разряды!$G$3,IF(H38&lt;=[1]Разряды!$H$30,[1]Разряды!$H$3,IF(H38&lt;=[1]Разряды!$I$30,[1]Разряды!$I$3,IF(H38&lt;=[1]Разряды!$J$30,[1]Разряды!$J$3,"б/р"))))))))</f>
        <v>1р</v>
      </c>
      <c r="L38" s="24">
        <v>1</v>
      </c>
      <c r="M38" s="21" t="str">
        <f>IF(B38=0," ",VLOOKUP($B38,[1]Женщины!$B$1:$H$65536,7,FALSE))</f>
        <v>Судаков К.А.</v>
      </c>
    </row>
    <row r="39" spans="1:13" x14ac:dyDescent="0.3">
      <c r="A39" s="32">
        <v>28</v>
      </c>
      <c r="B39" s="59">
        <v>95</v>
      </c>
      <c r="C39" s="21" t="str">
        <f>IF(B39=0," ",VLOOKUP(B39,[1]Женщины!B$1:H$65536,2,FALSE))</f>
        <v>Сухрякова Александра</v>
      </c>
      <c r="D39" s="22" t="str">
        <f>IF(B39=0," ",VLOOKUP($B39,[1]Женщины!$B$1:$H$65536,3,FALSE))</f>
        <v>23.07.2000</v>
      </c>
      <c r="E39" s="23" t="str">
        <f>IF(B39=0," ",IF(VLOOKUP($B39,[1]Женщины!$B$1:$H$65536,4,FALSE)=0," ",VLOOKUP($B39,[1]Женщины!$B$1:$H$65536,4,FALSE)))</f>
        <v>КМС</v>
      </c>
      <c r="F39" s="21" t="str">
        <f>IF(B39=0," ",VLOOKUP($B39,[1]Женщины!$B$1:$H$65536,5,FALSE))</f>
        <v>Калининградская область</v>
      </c>
      <c r="G39" s="21" t="str">
        <f>IF(B39=0," ",VLOOKUP($B39,[1]Женщины!$B$1:$H$65536,6,FALSE))</f>
        <v>Калининград, БФУ им. И. Канта</v>
      </c>
      <c r="H39" s="16">
        <v>1.5208333333333333E-4</v>
      </c>
      <c r="I39" s="16"/>
      <c r="J39" s="121"/>
      <c r="K39" s="24" t="str">
        <f>IF(H39=0," ",IF(H39&lt;=[1]Разряды!$D$30,[1]Разряды!$D$3,IF(H39&lt;=[1]Разряды!$E$30,[1]Разряды!$E$3,IF(H39&lt;=[1]Разряды!$F$30,[1]Разряды!$F$3,IF(H39&lt;=[1]Разряды!$G$30,[1]Разряды!$G$3,IF(H39&lt;=[1]Разряды!$H$30,[1]Разряды!$H$3,IF(H39&lt;=[1]Разряды!$I$30,[1]Разряды!$I$3,IF(H39&lt;=[1]Разряды!$J$30,[1]Разряды!$J$3,"б/р"))))))))</f>
        <v>1р</v>
      </c>
      <c r="L39" s="24">
        <v>1</v>
      </c>
      <c r="M39" s="21" t="str">
        <f>IF(B39=0," ",VLOOKUP($B39,[1]Женщины!$B$1:$H$65536,7,FALSE))</f>
        <v>Степочкина Е.К.</v>
      </c>
    </row>
    <row r="40" spans="1:13" x14ac:dyDescent="0.3">
      <c r="A40" s="13">
        <v>29</v>
      </c>
      <c r="B40" s="150">
        <v>52</v>
      </c>
      <c r="C40" s="21" t="str">
        <f>IF(B40=0," ",VLOOKUP(B40,[1]Женщины!B$1:H$65536,2,FALSE))</f>
        <v>Рыкова Екатерина</v>
      </c>
      <c r="D40" s="22" t="str">
        <f>IF(B40=0," ",VLOOKUP($B40,[1]Женщины!$B$1:$H$65536,3,FALSE))</f>
        <v>29.03.2000</v>
      </c>
      <c r="E40" s="23" t="str">
        <f>IF(B40=0," ",IF(VLOOKUP($B40,[1]Женщины!$B$1:$H$65536,4,FALSE)=0," ",VLOOKUP($B40,[1]Женщины!$B$1:$H$65536,4,FALSE)))</f>
        <v>КМС</v>
      </c>
      <c r="F40" s="21" t="str">
        <f>IF(B40=0," ",VLOOKUP($B40,[1]Женщины!$B$1:$H$65536,5,FALSE))</f>
        <v>Удмуртская Республика</v>
      </c>
      <c r="G40" s="21" t="str">
        <f>IF(B40=0," ",VLOOKUP($B40,[1]Женщины!$B$1:$H$65536,6,FALSE))</f>
        <v>Ижевск, УдГУ</v>
      </c>
      <c r="H40" s="16">
        <v>1.5254629629629627E-4</v>
      </c>
      <c r="I40" s="16"/>
      <c r="J40" s="17"/>
      <c r="K40" s="24" t="str">
        <f>IF(H40=0," ",IF(H40&lt;=[1]Разряды!$D$30,[1]Разряды!$D$3,IF(H40&lt;=[1]Разряды!$E$30,[1]Разряды!$E$3,IF(H40&lt;=[1]Разряды!$F$30,[1]Разряды!$F$3,IF(H40&lt;=[1]Разряды!$G$30,[1]Разряды!$G$3,IF(H40&lt;=[1]Разряды!$H$30,[1]Разряды!$H$3,IF(H40&lt;=[1]Разряды!$I$30,[1]Разряды!$I$3,IF(H40&lt;=[1]Разряды!$J$30,[1]Разряды!$J$3,"б/р"))))))))</f>
        <v>1р</v>
      </c>
      <c r="L40" s="24">
        <v>1</v>
      </c>
      <c r="M40" s="21" t="str">
        <f>IF(B40=0," ",VLOOKUP($B40,[1]Женщины!$B$1:$H$65536,7,FALSE))</f>
        <v>Феофилактов Н.З.</v>
      </c>
    </row>
    <row r="41" spans="1:13" x14ac:dyDescent="0.3">
      <c r="A41" s="32">
        <v>30</v>
      </c>
      <c r="B41" s="59">
        <v>41</v>
      </c>
      <c r="C41" s="14" t="str">
        <f>IF(B41=0," ",VLOOKUP(B41,[1]Женщины!B$1:H$65536,2,FALSE))</f>
        <v>Бабошкина Татьяна</v>
      </c>
      <c r="D41" s="15" t="str">
        <f>IF(B41=0," ",VLOOKUP($B41,[1]Женщины!$B$1:$H$65536,3,FALSE))</f>
        <v>11.06.1998</v>
      </c>
      <c r="E41" s="13" t="str">
        <f>IF(B41=0," ",IF(VLOOKUP($B41,[1]Женщины!$B$1:$H$65536,4,FALSE)=0," ",VLOOKUP($B41,[1]Женщины!$B$1:$H$65536,4,FALSE)))</f>
        <v>1р</v>
      </c>
      <c r="F41" s="29" t="str">
        <f>IF(B41=0," ",VLOOKUP($B41,[1]Женщины!$B$1:$H$65536,5,FALSE))</f>
        <v>Республика Мордовия</v>
      </c>
      <c r="G41" s="53" t="str">
        <f>IF(B41=0," ",VLOOKUP($B41,[1]Женщины!$B$1:$H$65536,6,FALSE))</f>
        <v>Саранск, ФГБОУ ВО "НИМГУ им. Н.П. Огарева"</v>
      </c>
      <c r="H41" s="16">
        <v>1.5277777777777777E-4</v>
      </c>
      <c r="I41" s="16"/>
      <c r="J41" s="17"/>
      <c r="K41" s="24" t="str">
        <f>IF(H41=0," ",IF(H41&lt;=[1]Разряды!$D$30,[1]Разряды!$D$3,IF(H41&lt;=[1]Разряды!$E$30,[1]Разряды!$E$3,IF(H41&lt;=[1]Разряды!$F$30,[1]Разряды!$F$3,IF(H41&lt;=[1]Разряды!$G$30,[1]Разряды!$G$3,IF(H41&lt;=[1]Разряды!$H$30,[1]Разряды!$H$3,IF(H41&lt;=[1]Разряды!$I$30,[1]Разряды!$I$3,IF(H41&lt;=[1]Разряды!$J$30,[1]Разряды!$J$3,"б/р"))))))))</f>
        <v>1р</v>
      </c>
      <c r="L41" s="20">
        <v>1</v>
      </c>
      <c r="M41" s="14">
        <f>IF(B41=0," ",VLOOKUP($B41,[1]Женщины!$B$1:$H$65536,7,FALSE))</f>
        <v>0</v>
      </c>
    </row>
    <row r="42" spans="1:13" x14ac:dyDescent="0.3">
      <c r="A42" s="13">
        <v>30</v>
      </c>
      <c r="B42" s="59">
        <v>85</v>
      </c>
      <c r="C42" s="21" t="str">
        <f>IF(B42=0," ",VLOOKUP(B42,[1]Женщины!B$1:H$65536,2,FALSE))</f>
        <v>Рудниченко Анастасия</v>
      </c>
      <c r="D42" s="22" t="str">
        <f>IF(B42=0," ",VLOOKUP($B42,[1]Женщины!$B$1:$H$65536,3,FALSE))</f>
        <v>28.12.1998</v>
      </c>
      <c r="E42" s="23" t="str">
        <f>IF(B42=0," ",IF(VLOOKUP($B42,[1]Женщины!$B$1:$H$65536,4,FALSE)=0," ",VLOOKUP($B42,[1]Женщины!$B$1:$H$65536,4,FALSE)))</f>
        <v>1р</v>
      </c>
      <c r="F42" s="21" t="str">
        <f>IF(B42=0," ",VLOOKUP($B42,[1]Женщины!$B$1:$H$65536,5,FALSE))</f>
        <v>Самарская область</v>
      </c>
      <c r="G42" s="21" t="str">
        <f>IF(B42=0," ",VLOOKUP($B42,[1]Женщины!$B$1:$H$65536,6,FALSE))</f>
        <v>Самара, СГЭУ</v>
      </c>
      <c r="H42" s="16">
        <v>1.5277777777777777E-4</v>
      </c>
      <c r="I42" s="16"/>
      <c r="J42" s="121"/>
      <c r="K42" s="24" t="str">
        <f>IF(H42=0," ",IF(H42&lt;=[1]Разряды!$D$30,[1]Разряды!$D$3,IF(H42&lt;=[1]Разряды!$E$30,[1]Разряды!$E$3,IF(H42&lt;=[1]Разряды!$F$30,[1]Разряды!$F$3,IF(H42&lt;=[1]Разряды!$G$30,[1]Разряды!$G$3,IF(H42&lt;=[1]Разряды!$H$30,[1]Разряды!$H$3,IF(H42&lt;=[1]Разряды!$I$30,[1]Разряды!$I$3,IF(H42&lt;=[1]Разряды!$J$30,[1]Разряды!$J$3,"б/р"))))))))</f>
        <v>1р</v>
      </c>
      <c r="L42" s="24">
        <v>1</v>
      </c>
      <c r="M42" s="21" t="str">
        <f>IF(B42=0," ",VLOOKUP($B42,[1]Женщины!$B$1:$H$65536,7,FALSE))</f>
        <v>Смирнова У.В.</v>
      </c>
    </row>
    <row r="43" spans="1:13" x14ac:dyDescent="0.3">
      <c r="A43" s="32">
        <v>32</v>
      </c>
      <c r="B43" s="150">
        <v>69</v>
      </c>
      <c r="C43" s="21" t="str">
        <f>IF(B43=0," ",VLOOKUP(B43,[1]Женщины!B$1:H$65536,2,FALSE))</f>
        <v>Малахова Арина</v>
      </c>
      <c r="D43" s="22" t="str">
        <f>IF(B43=0," ",VLOOKUP($B43,[1]Женщины!$B$1:$H$65536,3,FALSE))</f>
        <v>01.08.2000</v>
      </c>
      <c r="E43" s="23" t="str">
        <f>IF(B43=0," ",IF(VLOOKUP($B43,[1]Женщины!$B$1:$H$65536,4,FALSE)=0," ",VLOOKUP($B43,[1]Женщины!$B$1:$H$65536,4,FALSE)))</f>
        <v>КМС</v>
      </c>
      <c r="F43" s="21" t="str">
        <f>IF(B43=0," ",VLOOKUP($B43,[1]Женщины!$B$1:$H$65536,5,FALSE))</f>
        <v>Нижегородская область</v>
      </c>
      <c r="G43" s="25" t="str">
        <f>IF(B43=0," ",VLOOKUP($B43,[1]Женщины!$B$1:$H$65536,6,FALSE))</f>
        <v>Нижний Новгород, ННГУ им. Н.И. Лобачевского</v>
      </c>
      <c r="H43" s="27">
        <v>1.537037037037037E-4</v>
      </c>
      <c r="I43" s="27"/>
      <c r="J43" s="28"/>
      <c r="K43" s="24" t="str">
        <f>IF(H43=0," ",IF(H43&lt;=[1]Разряды!$D$30,[1]Разряды!$D$3,IF(H43&lt;=[1]Разряды!$E$30,[1]Разряды!$E$3,IF(H43&lt;=[1]Разряды!$F$30,[1]Разряды!$F$3,IF(H43&lt;=[1]Разряды!$G$30,[1]Разряды!$G$3,IF(H43&lt;=[1]Разряды!$H$30,[1]Разряды!$H$3,IF(H43&lt;=[1]Разряды!$I$30,[1]Разряды!$I$3,IF(H43&lt;=[1]Разряды!$J$30,[1]Разряды!$J$3,"б/р"))))))))</f>
        <v>1р</v>
      </c>
      <c r="L43" s="24">
        <v>1</v>
      </c>
      <c r="M43" s="21" t="str">
        <f>IF(B43=0," ",VLOOKUP($B43,[1]Женщины!$B$1:$H$65536,7,FALSE))</f>
        <v>Кулаков Ю.Г.</v>
      </c>
    </row>
    <row r="44" spans="1:13" x14ac:dyDescent="0.3">
      <c r="A44" s="13">
        <v>33</v>
      </c>
      <c r="B44" s="59">
        <v>78</v>
      </c>
      <c r="C44" s="21" t="str">
        <f>IF(B44=0," ",VLOOKUP(B44,[1]Женщины!B$1:H$65536,2,FALSE))</f>
        <v>Крупко Валерия</v>
      </c>
      <c r="D44" s="22" t="str">
        <f>IF(B44=0," ",VLOOKUP($B44,[1]Женщины!$B$1:$H$65536,3,FALSE))</f>
        <v>10.05.1999</v>
      </c>
      <c r="E44" s="23" t="str">
        <f>IF(B44=0," ",IF(VLOOKUP($B44,[1]Женщины!$B$1:$H$65536,4,FALSE)=0," ",VLOOKUP($B44,[1]Женщины!$B$1:$H$65536,4,FALSE)))</f>
        <v>1р</v>
      </c>
      <c r="F44" s="21" t="str">
        <f>IF(B44=0," ",VLOOKUP($B44,[1]Женщины!$B$1:$H$65536,5,FALSE))</f>
        <v>Владимирская область</v>
      </c>
      <c r="G44" s="25" t="str">
        <f>IF(B44=0," ",VLOOKUP($B44,[1]Женщины!$B$1:$H$65536,6,FALSE))</f>
        <v xml:space="preserve">Владимир, ВлГУ им. А.Г. и Н.Г Столетовых </v>
      </c>
      <c r="H44" s="16">
        <v>1.539351851851852E-4</v>
      </c>
      <c r="I44" s="16"/>
      <c r="J44" s="121"/>
      <c r="K44" s="24" t="str">
        <f>IF(H44=0," ",IF(H44&lt;=[1]Разряды!$D$30,[1]Разряды!$D$3,IF(H44&lt;=[1]Разряды!$E$30,[1]Разряды!$E$3,IF(H44&lt;=[1]Разряды!$F$30,[1]Разряды!$F$3,IF(H44&lt;=[1]Разряды!$G$30,[1]Разряды!$G$3,IF(H44&lt;=[1]Разряды!$H$30,[1]Разряды!$H$3,IF(H44&lt;=[1]Разряды!$I$30,[1]Разряды!$I$3,IF(H44&lt;=[1]Разряды!$J$30,[1]Разряды!$J$3,"б/р"))))))))</f>
        <v>1р</v>
      </c>
      <c r="L44" s="24">
        <v>1</v>
      </c>
      <c r="M44" s="163" t="str">
        <f>IF(B44=0," ",VLOOKUP($B44,[1]Женщины!$B$1:$H$65536,7,FALSE))</f>
        <v>Коробова П.А., Бурлаков О.П., Кравцова К.О.</v>
      </c>
    </row>
    <row r="45" spans="1:13" x14ac:dyDescent="0.3">
      <c r="A45" s="32">
        <v>34</v>
      </c>
      <c r="B45" s="59">
        <v>37</v>
      </c>
      <c r="C45" s="21" t="str">
        <f>IF(B45=0," ",VLOOKUP(B45,[1]Женщины!B$1:H$65536,2,FALSE))</f>
        <v>Чернова Дарья</v>
      </c>
      <c r="D45" s="22" t="str">
        <f>IF(B45=0," ",VLOOKUP($B45,[1]Женщины!$B$1:$H$65536,3,FALSE))</f>
        <v>14.04.1997</v>
      </c>
      <c r="E45" s="23" t="str">
        <f>IF(B45=0," ",IF(VLOOKUP($B45,[1]Женщины!$B$1:$H$65536,4,FALSE)=0," ",VLOOKUP($B45,[1]Женщины!$B$1:$H$65536,4,FALSE)))</f>
        <v>КМС</v>
      </c>
      <c r="F45" s="21" t="str">
        <f>IF(B45=0," ",VLOOKUP($B45,[1]Женщины!$B$1:$H$65536,5,FALSE))</f>
        <v>Красноярский край</v>
      </c>
      <c r="G45" s="21" t="str">
        <f>IF(B45=0," ",VLOOKUP($B45,[1]Женщины!$B$1:$H$65536,6,FALSE))</f>
        <v>Красноярск, СФУ</v>
      </c>
      <c r="H45" s="16">
        <v>1.5416666666666668E-4</v>
      </c>
      <c r="I45" s="16"/>
      <c r="J45" s="121"/>
      <c r="K45" s="24" t="str">
        <f>IF(H45=0," ",IF(H45&lt;=[1]Разряды!$D$30,[1]Разряды!$D$3,IF(H45&lt;=[1]Разряды!$E$30,[1]Разряды!$E$3,IF(H45&lt;=[1]Разряды!$F$30,[1]Разряды!$F$3,IF(H45&lt;=[1]Разряды!$G$30,[1]Разряды!$G$3,IF(H45&lt;=[1]Разряды!$H$30,[1]Разряды!$H$3,IF(H45&lt;=[1]Разряды!$I$30,[1]Разряды!$I$3,IF(H45&lt;=[1]Разряды!$J$30,[1]Разряды!$J$3,"б/р"))))))))</f>
        <v>1р</v>
      </c>
      <c r="L45" s="24">
        <v>1</v>
      </c>
      <c r="M45" s="21" t="str">
        <f>IF(B45=0," ",VLOOKUP($B45,[1]Женщины!$B$1:$H$65536,7,FALSE))</f>
        <v>Федоров В.И.</v>
      </c>
    </row>
    <row r="46" spans="1:13" x14ac:dyDescent="0.3">
      <c r="A46" s="13">
        <v>35</v>
      </c>
      <c r="B46" s="59">
        <v>46</v>
      </c>
      <c r="C46" s="21" t="str">
        <f>IF(B46=0," ",VLOOKUP(B46,[1]Женщины!B$1:H$65536,2,FALSE))</f>
        <v>Ильина Светлана</v>
      </c>
      <c r="D46" s="22" t="str">
        <f>IF(B46=0," ",VLOOKUP($B46,[1]Женщины!$B$1:$H$65536,3,FALSE))</f>
        <v>07.05.1997</v>
      </c>
      <c r="E46" s="23" t="str">
        <f>IF(B46=0," ",IF(VLOOKUP($B46,[1]Женщины!$B$1:$H$65536,4,FALSE)=0," ",VLOOKUP($B46,[1]Женщины!$B$1:$H$65536,4,FALSE)))</f>
        <v>1р</v>
      </c>
      <c r="F46" s="21" t="str">
        <f>IF(B46=0," ",VLOOKUP($B46,[1]Женщины!$B$1:$H$65536,5,FALSE))</f>
        <v>Пензенская область</v>
      </c>
      <c r="G46" s="21" t="str">
        <f>IF(B46=0," ",VLOOKUP($B46,[1]Женщины!$B$1:$H$65536,6,FALSE))</f>
        <v>Пенза, ПензГТУ</v>
      </c>
      <c r="H46" s="16">
        <v>1.5532407407407406E-4</v>
      </c>
      <c r="I46" s="16"/>
      <c r="J46" s="121"/>
      <c r="K46" s="24" t="str">
        <f>IF(H46=0," ",IF(H46&lt;=[1]Разряды!$D$30,[1]Разряды!$D$3,IF(H46&lt;=[1]Разряды!$E$30,[1]Разряды!$E$3,IF(H46&lt;=[1]Разряды!$F$30,[1]Разряды!$F$3,IF(H46&lt;=[1]Разряды!$G$30,[1]Разряды!$G$3,IF(H46&lt;=[1]Разряды!$H$30,[1]Разряды!$H$3,IF(H46&lt;=[1]Разряды!$I$30,[1]Разряды!$I$3,IF(H46&lt;=[1]Разряды!$J$30,[1]Разряды!$J$3,"б/р"))))))))</f>
        <v>1р</v>
      </c>
      <c r="L46" s="24">
        <v>1</v>
      </c>
      <c r="M46" s="21" t="str">
        <f>IF(B46=0," ",VLOOKUP($B46,[1]Женщины!$B$1:$H$65536,7,FALSE))</f>
        <v>Гарынов А.А.</v>
      </c>
    </row>
    <row r="47" spans="1:13" x14ac:dyDescent="0.3">
      <c r="A47" s="32">
        <v>36</v>
      </c>
      <c r="B47" s="59">
        <v>13</v>
      </c>
      <c r="C47" s="21" t="str">
        <f>IF(B47=0," ",VLOOKUP(B47,[1]Женщины!B$1:H$65536,2,FALSE))</f>
        <v>Коваленкова Анна</v>
      </c>
      <c r="D47" s="22" t="str">
        <f>IF(B47=0," ",VLOOKUP($B47,[1]Женщины!$B$1:$H$65536,3,FALSE))</f>
        <v>06.04.1999</v>
      </c>
      <c r="E47" s="23" t="str">
        <f>IF(B47=0," ",IF(VLOOKUP($B47,[1]Женщины!$B$1:$H$65536,4,FALSE)=0," ",VLOOKUP($B47,[1]Женщины!$B$1:$H$65536,4,FALSE)))</f>
        <v>1р</v>
      </c>
      <c r="F47" s="21" t="str">
        <f>IF(B47=0," ",VLOOKUP($B47,[1]Женщины!$B$1:$H$65536,5,FALSE))</f>
        <v>Калининградская область</v>
      </c>
      <c r="G47" s="21" t="str">
        <f>IF(B47=0," ",VLOOKUP($B47,[1]Женщины!$B$1:$H$65536,6,FALSE))</f>
        <v>Калининград, КГТУ-БГАРФ</v>
      </c>
      <c r="H47" s="16">
        <v>1.5636574074074074E-4</v>
      </c>
      <c r="I47" s="16"/>
      <c r="J47" s="121"/>
      <c r="K47" s="24" t="str">
        <f>IF(H47=0," ",IF(H47&lt;=[1]Разряды!$D$30,[1]Разряды!$D$3,IF(H47&lt;=[1]Разряды!$E$30,[1]Разряды!$E$3,IF(H47&lt;=[1]Разряды!$F$30,[1]Разряды!$F$3,IF(H47&lt;=[1]Разряды!$G$30,[1]Разряды!$G$3,IF(H47&lt;=[1]Разряды!$H$30,[1]Разряды!$H$3,IF(H47&lt;=[1]Разряды!$I$30,[1]Разряды!$I$3,IF(H47&lt;=[1]Разряды!$J$30,[1]Разряды!$J$3,"б/р"))))))))</f>
        <v>2р</v>
      </c>
      <c r="L47" s="24">
        <v>1</v>
      </c>
      <c r="M47" s="21">
        <f>IF(B47=0," ",VLOOKUP($B47,[1]Женщины!$B$1:$H$65536,7,FALSE))</f>
        <v>0</v>
      </c>
    </row>
    <row r="48" spans="1:13" x14ac:dyDescent="0.3">
      <c r="A48" s="13">
        <v>37</v>
      </c>
      <c r="B48" s="150">
        <v>74</v>
      </c>
      <c r="C48" s="21" t="str">
        <f>IF(B48=0," ",VLOOKUP(B48,[1]Женщины!B$1:H$65536,2,FALSE))</f>
        <v>Мазунина Евгения</v>
      </c>
      <c r="D48" s="22" t="str">
        <f>IF(B48=0," ",VLOOKUP($B48,[1]Женщины!$B$1:$H$65536,3,FALSE))</f>
        <v>15.05.1999</v>
      </c>
      <c r="E48" s="23" t="str">
        <f>IF(B48=0," ",IF(VLOOKUP($B48,[1]Женщины!$B$1:$H$65536,4,FALSE)=0," ",VLOOKUP($B48,[1]Женщины!$B$1:$H$65536,4,FALSE)))</f>
        <v>1р</v>
      </c>
      <c r="F48" s="21" t="str">
        <f>IF(B48=0," ",VLOOKUP($B48,[1]Женщины!$B$1:$H$65536,5,FALSE))</f>
        <v>Пермский край</v>
      </c>
      <c r="G48" s="116" t="str">
        <f>IF(B48=0," ",VLOOKUP($B48,[1]Женщины!$B$1:$H$65536,6,FALSE))</f>
        <v>Пермь, ПНИПУ с/к "Политехник"</v>
      </c>
      <c r="H48" s="27">
        <v>1.5671296296296296E-4</v>
      </c>
      <c r="I48" s="27"/>
      <c r="J48" s="28"/>
      <c r="K48" s="20" t="str">
        <f>IF(H48=0," ",IF(H48&lt;=[1]Разряды!$D$30,[1]Разряды!$D$3,IF(H48&lt;=[1]Разряды!$E$30,[1]Разряды!$E$3,IF(H48&lt;=[1]Разряды!$F$30,[1]Разряды!$F$3,IF(H48&lt;=[1]Разряды!$G$30,[1]Разряды!$G$3,IF(H48&lt;=[1]Разряды!$H$30,[1]Разряды!$H$3,IF(H48&lt;=[1]Разряды!$I$30,[1]Разряды!$I$3,IF(H48&lt;=[1]Разряды!$J$30,[1]Разряды!$J$3,"б/р"))))))))</f>
        <v>2р</v>
      </c>
      <c r="L48" s="24">
        <v>1</v>
      </c>
      <c r="M48" s="21" t="str">
        <f>IF(B48=0," ",VLOOKUP($B48,[1]Женщины!$B$1:$H$65536,7,FALSE))</f>
        <v>Гладков В.П.</v>
      </c>
    </row>
    <row r="49" spans="1:13" x14ac:dyDescent="0.3">
      <c r="A49" s="32">
        <v>38</v>
      </c>
      <c r="B49" s="59">
        <v>20</v>
      </c>
      <c r="C49" s="21" t="str">
        <f>IF(B49=0," ",VLOOKUP(B49,[1]Женщины!B$1:H$65536,2,FALSE))</f>
        <v>Третьякова Юлия</v>
      </c>
      <c r="D49" s="22" t="str">
        <f>IF(B49=0," ",VLOOKUP($B49,[1]Женщины!$B$1:$H$65536,3,FALSE))</f>
        <v>10.03.1998</v>
      </c>
      <c r="E49" s="23" t="str">
        <f>IF(B49=0," ",IF(VLOOKUP($B49,[1]Женщины!$B$1:$H$65536,4,FALSE)=0," ",VLOOKUP($B49,[1]Женщины!$B$1:$H$65536,4,FALSE)))</f>
        <v>1р</v>
      </c>
      <c r="F49" s="21" t="str">
        <f>IF(B49=0," ",VLOOKUP($B49,[1]Женщины!$B$1:$H$65536,5,FALSE))</f>
        <v>Мурманская область</v>
      </c>
      <c r="G49" s="21" t="str">
        <f>IF(B49=0," ",VLOOKUP($B49,[1]Женщины!$B$1:$H$65536,6,FALSE))</f>
        <v>Мурманск, МАГУ</v>
      </c>
      <c r="H49" s="16">
        <v>1.5694444444444444E-4</v>
      </c>
      <c r="I49" s="16"/>
      <c r="J49" s="16"/>
      <c r="K49" s="24" t="str">
        <f>IF(H49=0," ",IF(H49&lt;=[1]Разряды!$D$30,[1]Разряды!$D$3,IF(H49&lt;=[1]Разряды!$E$30,[1]Разряды!$E$3,IF(H49&lt;=[1]Разряды!$F$30,[1]Разряды!$F$3,IF(H49&lt;=[1]Разряды!$G$30,[1]Разряды!$G$3,IF(H49&lt;=[1]Разряды!$H$30,[1]Разряды!$H$3,IF(H49&lt;=[1]Разряды!$I$30,[1]Разряды!$I$3,IF(H49&lt;=[1]Разряды!$J$30,[1]Разряды!$J$3,"б/р"))))))))</f>
        <v>2р</v>
      </c>
      <c r="L49" s="24">
        <v>1</v>
      </c>
      <c r="M49" s="119" t="str">
        <f>IF(B49=0," ",VLOOKUP($B49,[1]Женщины!$B$1:$H$65536,7,FALSE))</f>
        <v>Фарутин Н.В.</v>
      </c>
    </row>
    <row r="50" spans="1:13" x14ac:dyDescent="0.3">
      <c r="A50" s="13">
        <v>39</v>
      </c>
      <c r="B50" s="59">
        <v>36</v>
      </c>
      <c r="C50" s="21" t="str">
        <f>IF(B50=0," ",VLOOKUP(B50,[1]Женщины!B$1:H$65536,2,FALSE))</f>
        <v>Тригуб Виктория</v>
      </c>
      <c r="D50" s="22" t="str">
        <f>IF(B50=0," ",VLOOKUP($B50,[1]Женщины!$B$1:$H$65536,3,FALSE))</f>
        <v>01.11.1999</v>
      </c>
      <c r="E50" s="23" t="str">
        <f>IF(B50=0," ",IF(VLOOKUP($B50,[1]Женщины!$B$1:$H$65536,4,FALSE)=0," ",VLOOKUP($B50,[1]Женщины!$B$1:$H$65536,4,FALSE)))</f>
        <v>1р</v>
      </c>
      <c r="F50" s="21" t="str">
        <f>IF(B50=0," ",VLOOKUP($B50,[1]Женщины!$B$1:$H$65536,5,FALSE))</f>
        <v>Красноярский край</v>
      </c>
      <c r="G50" s="21" t="str">
        <f>IF(B50=0," ",VLOOKUP($B50,[1]Женщины!$B$1:$H$65536,6,FALSE))</f>
        <v>Красноярск, СФУ</v>
      </c>
      <c r="H50" s="16">
        <v>1.5717592592592592E-4</v>
      </c>
      <c r="I50" s="16"/>
      <c r="J50" s="121"/>
      <c r="K50" s="24" t="str">
        <f>IF(H50=0," ",IF(H50&lt;=[1]Разряды!$D$30,[1]Разряды!$D$3,IF(H50&lt;=[1]Разряды!$E$30,[1]Разряды!$E$3,IF(H50&lt;=[1]Разряды!$F$30,[1]Разряды!$F$3,IF(H50&lt;=[1]Разряды!$G$30,[1]Разряды!$G$3,IF(H50&lt;=[1]Разряды!$H$30,[1]Разряды!$H$3,IF(H50&lt;=[1]Разряды!$I$30,[1]Разряды!$I$3,IF(H50&lt;=[1]Разряды!$J$30,[1]Разряды!$J$3,"б/р"))))))))</f>
        <v>2р</v>
      </c>
      <c r="L50" s="24">
        <v>1</v>
      </c>
      <c r="M50" s="21" t="str">
        <f>IF(B50=0," ",VLOOKUP($B50,[1]Женщины!$B$1:$H$65536,7,FALSE))</f>
        <v>Федоров В.И.</v>
      </c>
    </row>
    <row r="51" spans="1:13" x14ac:dyDescent="0.3">
      <c r="A51" s="32">
        <v>40</v>
      </c>
      <c r="B51" s="59">
        <v>73</v>
      </c>
      <c r="C51" s="21" t="str">
        <f>IF(B51=0," ",VLOOKUP(B51,[1]Женщины!B$1:H$65536,2,FALSE))</f>
        <v>Семенова Татьяна</v>
      </c>
      <c r="D51" s="22" t="str">
        <f>IF(B51=0," ",VLOOKUP($B51,[1]Женщины!$B$1:$H$65536,3,FALSE))</f>
        <v>05.07.1999</v>
      </c>
      <c r="E51" s="23" t="str">
        <f>IF(B51=0," ",IF(VLOOKUP($B51,[1]Женщины!$B$1:$H$65536,4,FALSE)=0," ",VLOOKUP($B51,[1]Женщины!$B$1:$H$65536,4,FALSE)))</f>
        <v>КМС</v>
      </c>
      <c r="F51" s="21" t="str">
        <f>IF(B51=0," ",VLOOKUP($B51,[1]Женщины!$B$1:$H$65536,5,FALSE))</f>
        <v>Пермский край</v>
      </c>
      <c r="G51" s="21" t="str">
        <f>IF(B51=0," ",VLOOKUP($B51,[1]Женщины!$B$1:$H$65536,6,FALSE))</f>
        <v>Пермь, ПНИПУ с/к "Политехник"</v>
      </c>
      <c r="H51" s="16">
        <v>1.5763888888888888E-4</v>
      </c>
      <c r="I51" s="16"/>
      <c r="J51" s="33"/>
      <c r="K51" s="24" t="str">
        <f>IF(H51=0," ",IF(H51&lt;=[1]Разряды!$D$30,[1]Разряды!$D$3,IF(H51&lt;=[1]Разряды!$E$30,[1]Разряды!$E$3,IF(H51&lt;=[1]Разряды!$F$30,[1]Разряды!$F$3,IF(H51&lt;=[1]Разряды!$G$30,[1]Разряды!$G$3,IF(H51&lt;=[1]Разряды!$H$30,[1]Разряды!$H$3,IF(H51&lt;=[1]Разряды!$I$30,[1]Разряды!$I$3,IF(H51&lt;=[1]Разряды!$J$30,[1]Разряды!$J$3,"б/р"))))))))</f>
        <v>2р</v>
      </c>
      <c r="L51" s="24">
        <v>1</v>
      </c>
      <c r="M51" s="25" t="str">
        <f>IF(B51=0," ",VLOOKUP($B51,[1]Женщины!$B$1:$H$65536,7,FALSE))</f>
        <v>Гладков В.П.</v>
      </c>
    </row>
    <row r="52" spans="1:13" x14ac:dyDescent="0.3">
      <c r="A52" s="13">
        <v>41</v>
      </c>
      <c r="B52" s="150">
        <v>67</v>
      </c>
      <c r="C52" s="21" t="str">
        <f>IF(B52=0," ",VLOOKUP(B52,[1]Женщины!B$1:H$65536,2,FALSE))</f>
        <v>Дроздова Алина</v>
      </c>
      <c r="D52" s="22" t="str">
        <f>IF(B52=0," ",VLOOKUP($B52,[1]Женщины!$B$1:$H$65536,3,FALSE))</f>
        <v>09.10.2000</v>
      </c>
      <c r="E52" s="23" t="str">
        <f>IF(B52=0," ",IF(VLOOKUP($B52,[1]Женщины!$B$1:$H$65536,4,FALSE)=0," ",VLOOKUP($B52,[1]Женщины!$B$1:$H$65536,4,FALSE)))</f>
        <v>2р</v>
      </c>
      <c r="F52" s="21" t="str">
        <f>IF(B52=0," ",VLOOKUP($B52,[1]Женщины!$B$1:$H$65536,5,FALSE))</f>
        <v>Архангельская область</v>
      </c>
      <c r="G52" s="21" t="str">
        <f>IF(B52=0," ",VLOOKUP($B52,[1]Женщины!$B$1:$H$65536,6,FALSE))</f>
        <v xml:space="preserve">Архангельск, САФУ им. М.В. Ломоносова </v>
      </c>
      <c r="H52" s="27">
        <v>1.5983796296296297E-4</v>
      </c>
      <c r="I52" s="27"/>
      <c r="J52" s="28"/>
      <c r="K52" s="20" t="str">
        <f>IF(H52=0," ",IF(H52&lt;=[1]Разряды!$D$30,[1]Разряды!$D$3,IF(H52&lt;=[1]Разряды!$E$30,[1]Разряды!$E$3,IF(H52&lt;=[1]Разряды!$F$30,[1]Разряды!$F$3,IF(H52&lt;=[1]Разряды!$G$30,[1]Разряды!$G$3,IF(H52&lt;=[1]Разряды!$H$30,[1]Разряды!$H$3,IF(H52&lt;=[1]Разряды!$I$30,[1]Разряды!$I$3,IF(H52&lt;=[1]Разряды!$J$30,[1]Разряды!$J$3,"б/р"))))))))</f>
        <v>2р</v>
      </c>
      <c r="L52" s="31">
        <v>1</v>
      </c>
      <c r="M52" s="25" t="str">
        <f>IF(B52=0," ",VLOOKUP($B52,[1]Женщины!$B$1:$H$65536,7,FALSE))</f>
        <v>Мингалева А.Г.</v>
      </c>
    </row>
    <row r="53" spans="1:13" x14ac:dyDescent="0.3">
      <c r="A53" s="32">
        <v>42</v>
      </c>
      <c r="B53" s="59">
        <v>27</v>
      </c>
      <c r="C53" s="21" t="str">
        <f>IF(B53=0," ",VLOOKUP(B53,[1]Женщины!B$1:H$65536,2,FALSE))</f>
        <v>Горбунова Надежда</v>
      </c>
      <c r="D53" s="22" t="str">
        <f>IF(B53=0," ",VLOOKUP($B53,[1]Женщины!$B$1:$H$65536,3,FALSE))</f>
        <v>14.01.1999</v>
      </c>
      <c r="E53" s="23" t="str">
        <f>IF(B53=0," ",IF(VLOOKUP($B53,[1]Женщины!$B$1:$H$65536,4,FALSE)=0," ",VLOOKUP($B53,[1]Женщины!$B$1:$H$65536,4,FALSE)))</f>
        <v>1р</v>
      </c>
      <c r="F53" s="21" t="str">
        <f>IF(B53=0," ",VLOOKUP($B53,[1]Женщины!$B$1:$H$65536,5,FALSE))</f>
        <v>Ярославская область</v>
      </c>
      <c r="G53" s="21" t="str">
        <f>IF(B53=0," ",VLOOKUP($B53,[1]Женщины!$B$1:$H$65536,6,FALSE))</f>
        <v>Ярославль, ЯрГУ им. П.Г. Демидова</v>
      </c>
      <c r="H53" s="16">
        <v>1.6122685185185185E-4</v>
      </c>
      <c r="I53" s="16"/>
      <c r="J53" s="121"/>
      <c r="K53" s="24" t="str">
        <f>IF(H53=0," ",IF(H53&lt;=[1]Разряды!$D$30,[1]Разряды!$D$3,IF(H53&lt;=[1]Разряды!$E$30,[1]Разряды!$E$3,IF(H53&lt;=[1]Разряды!$F$30,[1]Разряды!$F$3,IF(H53&lt;=[1]Разряды!$G$30,[1]Разряды!$G$3,IF(H53&lt;=[1]Разряды!$H$30,[1]Разряды!$H$3,IF(H53&lt;=[1]Разряды!$I$30,[1]Разряды!$I$3,IF(H53&lt;=[1]Разряды!$J$30,[1]Разряды!$J$3,"б/р"))))))))</f>
        <v>2р</v>
      </c>
      <c r="L53" s="24">
        <v>1</v>
      </c>
      <c r="M53" s="21" t="str">
        <f>IF(B53=0," ",VLOOKUP($B53,[1]Женщины!$B$1:$H$65536,7,FALSE))</f>
        <v>Тюленев С.А.</v>
      </c>
    </row>
    <row r="54" spans="1:13" x14ac:dyDescent="0.3">
      <c r="A54" s="13">
        <v>43</v>
      </c>
      <c r="B54" s="150">
        <v>25</v>
      </c>
      <c r="C54" s="21" t="str">
        <f>IF(B54=0," ",VLOOKUP(B54,[1]Женщины!B$1:H$65536,2,FALSE))</f>
        <v>Шухтина Алиса</v>
      </c>
      <c r="D54" s="22" t="str">
        <f>IF(B54=0," ",VLOOKUP($B54,[1]Женщины!$B$1:$H$65536,3,FALSE))</f>
        <v>28.01.1995</v>
      </c>
      <c r="E54" s="23" t="str">
        <f>IF(B54=0," ",IF(VLOOKUP($B54,[1]Женщины!$B$1:$H$65536,4,FALSE)=0," ",VLOOKUP($B54,[1]Женщины!$B$1:$H$65536,4,FALSE)))</f>
        <v>1р</v>
      </c>
      <c r="F54" s="25" t="str">
        <f>IF(B54=0," ",VLOOKUP($B54,[1]Женщины!$B$1:$H$65536,5,FALSE))</f>
        <v>Ярославская область</v>
      </c>
      <c r="G54" s="116" t="str">
        <f>IF(B54=0," ",VLOOKUP($B54,[1]Женщины!$B$1:$H$65536,6,FALSE))</f>
        <v>Ярославль, ЯрГУ им. П.Г. Демидова</v>
      </c>
      <c r="H54" s="27">
        <v>1.6215277777777777E-4</v>
      </c>
      <c r="I54" s="27"/>
      <c r="J54" s="33"/>
      <c r="K54" s="20" t="str">
        <f>IF(H54=0," ",IF(H54&lt;=[1]Разряды!$D$30,[1]Разряды!$D$3,IF(H54&lt;=[1]Разряды!$E$30,[1]Разряды!$E$3,IF(H54&lt;=[1]Разряды!$F$30,[1]Разряды!$F$3,IF(H54&lt;=[1]Разряды!$G$30,[1]Разряды!$G$3,IF(H54&lt;=[1]Разряды!$H$30,[1]Разряды!$H$3,IF(H54&lt;=[1]Разряды!$I$30,[1]Разряды!$I$3,IF(H54&lt;=[1]Разряды!$J$30,[1]Разряды!$J$3,"б/р"))))))))</f>
        <v>2р</v>
      </c>
      <c r="L54" s="24">
        <v>1</v>
      </c>
      <c r="M54" s="21" t="str">
        <f>IF(B54=0," ",VLOOKUP($B54,[1]Женщины!$B$1:$H$65536,7,FALSE))</f>
        <v>Шаймарданов В.М.</v>
      </c>
    </row>
    <row r="55" spans="1:13" x14ac:dyDescent="0.3">
      <c r="A55" s="32">
        <v>44</v>
      </c>
      <c r="B55" s="59">
        <v>79</v>
      </c>
      <c r="C55" s="21" t="str">
        <f>IF(B55=0," ",VLOOKUP(B55,[1]Женщины!B$1:H$65536,2,FALSE))</f>
        <v>Ручьева Ангелина</v>
      </c>
      <c r="D55" s="22" t="str">
        <f>IF(B55=0," ",VLOOKUP($B55,[1]Женщины!$B$1:$H$65536,3,FALSE))</f>
        <v>05.01.1998</v>
      </c>
      <c r="E55" s="23" t="str">
        <f>IF(B55=0," ",IF(VLOOKUP($B55,[1]Женщины!$B$1:$H$65536,4,FALSE)=0," ",VLOOKUP($B55,[1]Женщины!$B$1:$H$65536,4,FALSE)))</f>
        <v>2р</v>
      </c>
      <c r="F55" s="21" t="str">
        <f>IF(B55=0," ",VLOOKUP($B55,[1]Женщины!$B$1:$H$65536,5,FALSE))</f>
        <v>Ивановская область</v>
      </c>
      <c r="G55" s="21" t="str">
        <f>IF(B55=0," ",VLOOKUP($B55,[1]Женщины!$B$1:$H$65536,6,FALSE))</f>
        <v>Иваново, ИГСХА им. Д.К. Беляева</v>
      </c>
      <c r="H55" s="16">
        <v>1.6261574074074076E-4</v>
      </c>
      <c r="I55" s="16"/>
      <c r="J55" s="121"/>
      <c r="K55" s="24" t="str">
        <f>IF(H55=0," ",IF(H55&lt;=[1]Разряды!$D$30,[1]Разряды!$D$3,IF(H55&lt;=[1]Разряды!$E$30,[1]Разряды!$E$3,IF(H55&lt;=[1]Разряды!$F$30,[1]Разряды!$F$3,IF(H55&lt;=[1]Разряды!$G$30,[1]Разряды!$G$3,IF(H55&lt;=[1]Разряды!$H$30,[1]Разряды!$H$3,IF(H55&lt;=[1]Разряды!$I$30,[1]Разряды!$I$3,IF(H55&lt;=[1]Разряды!$J$30,[1]Разряды!$J$3,"б/р"))))))))</f>
        <v>2р</v>
      </c>
      <c r="L55" s="24">
        <v>1</v>
      </c>
      <c r="M55" s="21" t="str">
        <f>IF(B55=0," ",VLOOKUP($B55,[1]Женщины!$B$1:$H$65536,7,FALSE))</f>
        <v>Левичева М.Б.</v>
      </c>
    </row>
    <row r="56" spans="1:13" x14ac:dyDescent="0.3">
      <c r="A56" s="13">
        <v>45</v>
      </c>
      <c r="B56" s="59">
        <v>28</v>
      </c>
      <c r="C56" s="21" t="str">
        <f>IF(B56=0," ",VLOOKUP(B56,[1]Женщины!B$1:H$65536,2,FALSE))</f>
        <v>Юркина Мария</v>
      </c>
      <c r="D56" s="22" t="str">
        <f>IF(B56=0," ",VLOOKUP($B56,[1]Женщины!$B$1:$H$65536,3,FALSE))</f>
        <v>20.01.2000</v>
      </c>
      <c r="E56" s="23" t="str">
        <f>IF(B56=0," ",IF(VLOOKUP($B56,[1]Женщины!$B$1:$H$65536,4,FALSE)=0," ",VLOOKUP($B56,[1]Женщины!$B$1:$H$65536,4,FALSE)))</f>
        <v>2р</v>
      </c>
      <c r="F56" s="21" t="str">
        <f>IF(B56=0," ",VLOOKUP($B56,[1]Женщины!$B$1:$H$65536,5,FALSE))</f>
        <v>Ярославская область</v>
      </c>
      <c r="G56" s="21" t="str">
        <f>IF(B56=0," ",VLOOKUP($B56,[1]Женщины!$B$1:$H$65536,6,FALSE))</f>
        <v>Ярославль, ЯрГУ им. П.Г. Демидова</v>
      </c>
      <c r="H56" s="16">
        <v>1.638888888888889E-4</v>
      </c>
      <c r="I56" s="16"/>
      <c r="J56" s="121"/>
      <c r="K56" s="24" t="str">
        <f>IF(H56=0," ",IF(H56&lt;=[1]Разряды!$D$30,[1]Разряды!$D$3,IF(H56&lt;=[1]Разряды!$E$30,[1]Разряды!$E$3,IF(H56&lt;=[1]Разряды!$F$30,[1]Разряды!$F$3,IF(H56&lt;=[1]Разряды!$G$30,[1]Разряды!$G$3,IF(H56&lt;=[1]Разряды!$H$30,[1]Разряды!$H$3,IF(H56&lt;=[1]Разряды!$I$30,[1]Разряды!$I$3,IF(H56&lt;=[1]Разряды!$J$30,[1]Разряды!$J$3,"б/р"))))))))</f>
        <v>2р</v>
      </c>
      <c r="L56" s="24">
        <v>1</v>
      </c>
      <c r="M56" s="21" t="str">
        <f>IF(B56=0," ",VLOOKUP($B56,[1]Женщины!$B$1:$H$65536,7,FALSE))</f>
        <v>Станкевич В.А.</v>
      </c>
    </row>
    <row r="57" spans="1:13" x14ac:dyDescent="0.3">
      <c r="A57" s="32">
        <v>46</v>
      </c>
      <c r="B57" s="59">
        <v>16</v>
      </c>
      <c r="C57" s="21" t="str">
        <f>IF(B57=0," ",VLOOKUP(B57,[1]Женщины!B$1:H$65536,2,FALSE))</f>
        <v>Шуберт Эрика</v>
      </c>
      <c r="D57" s="22" t="str">
        <f>IF(B57=0," ",VLOOKUP($B57,[1]Женщины!$B$1:$H$65536,3,FALSE))</f>
        <v>27.11.1999</v>
      </c>
      <c r="E57" s="23" t="str">
        <f>IF(B57=0," ",IF(VLOOKUP($B57,[1]Женщины!$B$1:$H$65536,4,FALSE)=0," ",VLOOKUP($B57,[1]Женщины!$B$1:$H$65536,4,FALSE)))</f>
        <v>1р</v>
      </c>
      <c r="F57" s="21" t="str">
        <f>IF(B57=0," ",VLOOKUP($B57,[1]Женщины!$B$1:$H$65536,5,FALSE))</f>
        <v>Калининградская область</v>
      </c>
      <c r="G57" s="21" t="str">
        <f>IF(B57=0," ",VLOOKUP($B57,[1]Женщины!$B$1:$H$65536,6,FALSE))</f>
        <v>Калининград, КГТУ-БГАРФ</v>
      </c>
      <c r="H57" s="16">
        <v>1.65625E-4</v>
      </c>
      <c r="I57" s="16"/>
      <c r="J57" s="121"/>
      <c r="K57" s="24" t="str">
        <f>IF(H57=0," ",IF(H57&lt;=[1]Разряды!$D$30,[1]Разряды!$D$3,IF(H57&lt;=[1]Разряды!$E$30,[1]Разряды!$E$3,IF(H57&lt;=[1]Разряды!$F$30,[1]Разряды!$F$3,IF(H57&lt;=[1]Разряды!$G$30,[1]Разряды!$G$3,IF(H57&lt;=[1]Разряды!$H$30,[1]Разряды!$H$3,IF(H57&lt;=[1]Разряды!$I$30,[1]Разряды!$I$3,IF(H57&lt;=[1]Разряды!$J$30,[1]Разряды!$J$3,"б/р"))))))))</f>
        <v>2р</v>
      </c>
      <c r="L57" s="24">
        <v>1</v>
      </c>
      <c r="M57" s="21">
        <f>IF(B57=0," ",VLOOKUP($B57,[1]Женщины!$B$1:$H$65536,7,FALSE))</f>
        <v>0</v>
      </c>
    </row>
    <row r="58" spans="1:13" x14ac:dyDescent="0.3">
      <c r="A58" s="13">
        <v>47</v>
      </c>
      <c r="B58" s="79">
        <v>30</v>
      </c>
      <c r="C58" s="14" t="str">
        <f>IF(B58=0," ",VLOOKUP(B58,[1]Женщины!B$1:H$65536,2,FALSE))</f>
        <v>Пискарева Алена</v>
      </c>
      <c r="D58" s="15" t="str">
        <f>IF(B58=0," ",VLOOKUP($B58,[1]Женщины!$B$1:$H$65536,3,FALSE))</f>
        <v>09.03.1998</v>
      </c>
      <c r="E58" s="13" t="str">
        <f>IF(B58=0," ",IF(VLOOKUP($B58,[1]Женщины!$B$1:$H$65536,4,FALSE)=0," ",VLOOKUP($B58,[1]Женщины!$B$1:$H$65536,4,FALSE)))</f>
        <v>2р</v>
      </c>
      <c r="F58" s="14" t="str">
        <f>IF(B58=0," ",VLOOKUP($B58,[1]Женщины!$B$1:$H$65536,5,FALSE))</f>
        <v>Ярославская область</v>
      </c>
      <c r="G58" s="14" t="str">
        <f>IF(B58=0," ",VLOOKUP($B58,[1]Женщины!$B$1:$H$65536,6,FALSE))</f>
        <v>Ярославль, ЯрГУ им. П.Г. Демидова</v>
      </c>
      <c r="H58" s="16">
        <v>1.6620370370370367E-4</v>
      </c>
      <c r="I58" s="16"/>
      <c r="J58" s="33"/>
      <c r="K58" s="24" t="str">
        <f>IF(H58=0," ",IF(H58&lt;=[1]Разряды!$D$30,[1]Разряды!$D$3,IF(H58&lt;=[1]Разряды!$E$30,[1]Разряды!$E$3,IF(H58&lt;=[1]Разряды!$F$30,[1]Разряды!$F$3,IF(H58&lt;=[1]Разряды!$G$30,[1]Разряды!$G$3,IF(H58&lt;=[1]Разряды!$H$30,[1]Разряды!$H$3,IF(H58&lt;=[1]Разряды!$I$30,[1]Разряды!$I$3,IF(H58&lt;=[1]Разряды!$J$30,[1]Разряды!$J$3,"б/р"))))))))</f>
        <v>3р</v>
      </c>
      <c r="L58" s="26">
        <v>0</v>
      </c>
      <c r="M58" s="118" t="str">
        <f>IF(B58=0," ",VLOOKUP($B58,[1]Женщины!$B$1:$H$65536,7,FALSE))</f>
        <v>Станкевич В.А.</v>
      </c>
    </row>
    <row r="59" spans="1:13" x14ac:dyDescent="0.3">
      <c r="A59" s="32">
        <v>48</v>
      </c>
      <c r="B59" s="59">
        <v>47</v>
      </c>
      <c r="C59" s="21" t="str">
        <f>IF(B59=0," ",VLOOKUP(B59,[1]Женщины!B$1:H$65536,2,FALSE))</f>
        <v>Дерябина Кира</v>
      </c>
      <c r="D59" s="22" t="str">
        <f>IF(B59=0," ",VLOOKUP($B59,[1]Женщины!$B$1:$H$65536,3,FALSE))</f>
        <v>06.11.1999</v>
      </c>
      <c r="E59" s="23" t="str">
        <f>IF(B59=0," ",IF(VLOOKUP($B59,[1]Женщины!$B$1:$H$65536,4,FALSE)=0," ",VLOOKUP($B59,[1]Женщины!$B$1:$H$65536,4,FALSE)))</f>
        <v>2р</v>
      </c>
      <c r="F59" s="21" t="str">
        <f>IF(B59=0," ",VLOOKUP($B59,[1]Женщины!$B$1:$H$65536,5,FALSE))</f>
        <v>Пензенская область</v>
      </c>
      <c r="G59" s="21" t="str">
        <f>IF(B59=0," ",VLOOKUP($B59,[1]Женщины!$B$1:$H$65536,6,FALSE))</f>
        <v>Пенза, ПензГТУ</v>
      </c>
      <c r="H59" s="27">
        <v>1.7245370370370372E-4</v>
      </c>
      <c r="I59" s="27"/>
      <c r="J59" s="28"/>
      <c r="K59" s="24" t="str">
        <f>IF(H59=0," ",IF(H59&lt;=[1]Разряды!$D$30,[1]Разряды!$D$3,IF(H59&lt;=[1]Разряды!$E$30,[1]Разряды!$E$3,IF(H59&lt;=[1]Разряды!$F$30,[1]Разряды!$F$3,IF(H59&lt;=[1]Разряды!$G$30,[1]Разряды!$G$3,IF(H59&lt;=[1]Разряды!$H$30,[1]Разряды!$H$3,IF(H59&lt;=[1]Разряды!$I$30,[1]Разряды!$I$3,IF(H59&lt;=[1]Разряды!$J$30,[1]Разряды!$J$3,"б/р"))))))))</f>
        <v>3р</v>
      </c>
      <c r="L59" s="24">
        <v>0</v>
      </c>
      <c r="M59" s="21" t="str">
        <f>IF(B59=0," ",VLOOKUP($B59,[1]Женщины!$B$1:$H$65536,7,FALSE))</f>
        <v>Гарынов А.А.</v>
      </c>
    </row>
    <row r="60" spans="1:13" x14ac:dyDescent="0.3">
      <c r="A60" s="13"/>
      <c r="B60" s="59">
        <v>29</v>
      </c>
      <c r="C60" s="21" t="str">
        <f>IF(B60=0," ",VLOOKUP(B60,[1]Женщины!B$1:H$65536,2,FALSE))</f>
        <v>Ларёва Ирина</v>
      </c>
      <c r="D60" s="22" t="str">
        <f>IF(B60=0," ",VLOOKUP($B60,[1]Женщины!$B$1:$H$65536,3,FALSE))</f>
        <v>03.11.2000</v>
      </c>
      <c r="E60" s="23" t="str">
        <f>IF(B60=0," ",IF(VLOOKUP($B60,[1]Женщины!$B$1:$H$65536,4,FALSE)=0," ",VLOOKUP($B60,[1]Женщины!$B$1:$H$65536,4,FALSE)))</f>
        <v>2р</v>
      </c>
      <c r="F60" s="21" t="str">
        <f>IF(B60=0," ",VLOOKUP($B60,[1]Женщины!$B$1:$H$65536,5,FALSE))</f>
        <v>Ярославская область</v>
      </c>
      <c r="G60" s="21" t="str">
        <f>IF(B60=0," ",VLOOKUP($B60,[1]Женщины!$B$1:$H$65536,6,FALSE))</f>
        <v>Ярославль, ЯрГУ им. П.Г. Демидова</v>
      </c>
      <c r="H60" s="30" t="s">
        <v>96</v>
      </c>
      <c r="I60" s="27"/>
      <c r="J60" s="28"/>
      <c r="K60" s="24"/>
      <c r="L60" s="24">
        <v>0</v>
      </c>
      <c r="M60" s="21" t="str">
        <f>IF(B60=0," ",VLOOKUP($B60,[1]Женщины!$B$1:$H$65536,7,FALSE))</f>
        <v>Станкевич В.А.</v>
      </c>
    </row>
    <row r="61" spans="1:13" ht="15" thickBot="1" x14ac:dyDescent="0.35">
      <c r="A61" s="34"/>
      <c r="B61" s="34"/>
      <c r="C61" s="35"/>
      <c r="D61" s="36"/>
      <c r="E61" s="36"/>
      <c r="F61" s="35"/>
      <c r="G61" s="35"/>
      <c r="H61" s="37"/>
      <c r="I61" s="37"/>
      <c r="J61" s="38"/>
      <c r="K61" s="39"/>
      <c r="L61" s="39"/>
      <c r="M61" s="35"/>
    </row>
    <row r="62" spans="1:13" ht="15" thickTop="1" x14ac:dyDescent="0.3">
      <c r="A62" s="112"/>
      <c r="B62" s="112"/>
      <c r="C62" s="110"/>
      <c r="D62" s="164"/>
      <c r="E62" s="164"/>
      <c r="F62" s="110"/>
      <c r="G62" s="110"/>
      <c r="H62" s="165"/>
      <c r="I62" s="165"/>
      <c r="J62" s="166"/>
      <c r="K62" s="81"/>
      <c r="L62" s="81"/>
      <c r="M62" s="110"/>
    </row>
    <row r="63" spans="1:13" x14ac:dyDescent="0.3">
      <c r="A63" s="112"/>
      <c r="B63" s="112"/>
      <c r="C63" s="110"/>
      <c r="D63" s="164"/>
      <c r="E63" s="164"/>
      <c r="F63" s="110"/>
      <c r="G63" s="110"/>
      <c r="H63" s="165"/>
      <c r="I63" s="165"/>
      <c r="J63" s="166"/>
      <c r="K63" s="81"/>
      <c r="L63" s="81"/>
      <c r="M63" s="110"/>
    </row>
    <row r="64" spans="1:13" ht="15.6" x14ac:dyDescent="0.3">
      <c r="B64" s="110" t="s">
        <v>98</v>
      </c>
      <c r="D64" s="167"/>
      <c r="E64" s="167"/>
      <c r="G64" s="110" t="s">
        <v>99</v>
      </c>
      <c r="J64"/>
    </row>
    <row r="65" spans="1:13" ht="15.6" x14ac:dyDescent="0.3">
      <c r="D65" s="167"/>
      <c r="E65" s="167"/>
      <c r="G65" s="168"/>
      <c r="J65"/>
    </row>
    <row r="66" spans="1:13" ht="15.6" x14ac:dyDescent="0.3">
      <c r="D66" s="167"/>
      <c r="E66" s="167"/>
      <c r="G66" s="168"/>
      <c r="J66"/>
    </row>
    <row r="67" spans="1:13" ht="15.6" x14ac:dyDescent="0.3">
      <c r="B67" s="110" t="s">
        <v>100</v>
      </c>
      <c r="D67" s="167"/>
      <c r="E67" s="167"/>
      <c r="G67" s="110" t="s">
        <v>61</v>
      </c>
      <c r="J67"/>
    </row>
    <row r="68" spans="1:13" x14ac:dyDescent="0.3">
      <c r="A68" s="112"/>
      <c r="B68" s="112"/>
      <c r="C68" s="110"/>
      <c r="D68" s="164"/>
      <c r="E68" s="164"/>
      <c r="F68" s="110"/>
      <c r="G68" s="110"/>
      <c r="H68" s="165"/>
      <c r="I68" s="165"/>
      <c r="J68" s="166"/>
      <c r="K68" s="81"/>
      <c r="L68" s="81"/>
      <c r="M68" s="110"/>
    </row>
    <row r="69" spans="1:13" x14ac:dyDescent="0.3">
      <c r="A69" s="112"/>
      <c r="B69" s="112"/>
      <c r="C69" s="110"/>
      <c r="D69" s="164"/>
      <c r="E69" s="164"/>
      <c r="F69" s="110"/>
      <c r="G69" s="110"/>
      <c r="H69" s="165"/>
      <c r="I69" s="165"/>
      <c r="J69" s="166"/>
      <c r="K69" s="81"/>
      <c r="L69" s="81"/>
      <c r="M69" s="110"/>
    </row>
    <row r="70" spans="1:13" x14ac:dyDescent="0.3">
      <c r="A70" s="112"/>
      <c r="B70" s="112"/>
      <c r="C70" s="110"/>
      <c r="D70" s="164"/>
      <c r="E70" s="164"/>
      <c r="F70" s="110"/>
      <c r="G70" s="110"/>
      <c r="H70" s="165"/>
      <c r="I70" s="165"/>
      <c r="J70" s="166"/>
      <c r="K70" s="81"/>
      <c r="L70" s="81"/>
      <c r="M70" s="110"/>
    </row>
    <row r="71" spans="1:13" x14ac:dyDescent="0.3">
      <c r="A71" s="112"/>
      <c r="B71" s="112"/>
      <c r="C71" s="110"/>
      <c r="D71" s="164"/>
      <c r="E71" s="164"/>
      <c r="F71" s="110"/>
      <c r="G71" s="110"/>
      <c r="H71" s="165"/>
      <c r="I71" s="165"/>
      <c r="J71" s="166"/>
      <c r="K71" s="81"/>
      <c r="L71" s="81"/>
      <c r="M71" s="110"/>
    </row>
    <row r="72" spans="1:13" x14ac:dyDescent="0.3">
      <c r="A72" s="112"/>
      <c r="B72" s="112"/>
      <c r="C72" s="110"/>
      <c r="D72" s="164"/>
      <c r="E72" s="164"/>
      <c r="F72" s="110"/>
      <c r="G72" s="110"/>
      <c r="H72" s="165"/>
      <c r="I72" s="165"/>
      <c r="J72" s="166"/>
      <c r="K72" s="81"/>
      <c r="L72" s="81"/>
      <c r="M72" s="110"/>
    </row>
    <row r="73" spans="1:13" x14ac:dyDescent="0.3">
      <c r="A73" s="112"/>
      <c r="B73" s="112"/>
      <c r="C73" s="110"/>
      <c r="D73" s="164"/>
      <c r="E73" s="164"/>
      <c r="F73" s="110"/>
      <c r="G73" s="110"/>
      <c r="H73" s="165"/>
      <c r="I73" s="165"/>
      <c r="J73" s="166"/>
      <c r="K73" s="81"/>
      <c r="L73" s="81"/>
      <c r="M73" s="110"/>
    </row>
    <row r="74" spans="1:13" x14ac:dyDescent="0.3">
      <c r="A74" s="112"/>
      <c r="B74" s="112"/>
      <c r="C74" s="110"/>
      <c r="D74" s="164"/>
      <c r="E74" s="164"/>
      <c r="F74" s="110"/>
      <c r="G74" s="110"/>
      <c r="H74" s="165"/>
      <c r="I74" s="165"/>
      <c r="J74" s="166"/>
      <c r="K74" s="81"/>
      <c r="L74" s="81"/>
      <c r="M74" s="110"/>
    </row>
    <row r="75" spans="1:13" x14ac:dyDescent="0.3">
      <c r="A75" s="112"/>
      <c r="B75" s="112"/>
      <c r="C75" s="110"/>
      <c r="D75" s="164"/>
      <c r="E75" s="164"/>
      <c r="F75" s="110"/>
      <c r="G75" s="110"/>
      <c r="H75" s="165"/>
      <c r="I75" s="165"/>
      <c r="J75" s="166"/>
      <c r="K75" s="81"/>
      <c r="L75" s="81"/>
      <c r="M75" s="110"/>
    </row>
    <row r="76" spans="1:13" x14ac:dyDescent="0.3">
      <c r="A76" s="112"/>
      <c r="B76" s="112"/>
      <c r="C76" s="110"/>
      <c r="D76" s="164"/>
      <c r="E76" s="164"/>
      <c r="F76" s="110"/>
      <c r="G76" s="110"/>
      <c r="H76" s="165"/>
      <c r="I76" s="165"/>
      <c r="J76" s="166"/>
      <c r="K76" s="81"/>
      <c r="L76" s="81"/>
      <c r="M76" s="110"/>
    </row>
    <row r="77" spans="1:13" x14ac:dyDescent="0.3">
      <c r="A77" s="112"/>
      <c r="B77" s="112"/>
      <c r="C77" s="110"/>
      <c r="D77" s="164"/>
      <c r="E77" s="164"/>
      <c r="F77" s="110"/>
      <c r="G77" s="110"/>
      <c r="H77" s="165"/>
      <c r="I77" s="165"/>
      <c r="J77" s="166"/>
      <c r="K77" s="81"/>
      <c r="L77" s="81"/>
      <c r="M77" s="110"/>
    </row>
    <row r="78" spans="1:13" x14ac:dyDescent="0.3">
      <c r="A78" s="112"/>
      <c r="B78" s="112"/>
      <c r="C78" s="110"/>
      <c r="D78" s="164"/>
      <c r="E78" s="164"/>
      <c r="F78" s="110"/>
      <c r="G78" s="110"/>
      <c r="H78" s="165"/>
      <c r="I78" s="165"/>
      <c r="J78" s="166"/>
      <c r="K78" s="81"/>
      <c r="L78" s="81"/>
      <c r="M78" s="110"/>
    </row>
    <row r="79" spans="1:13" x14ac:dyDescent="0.3">
      <c r="A79" s="112"/>
      <c r="B79" s="112"/>
      <c r="C79" s="110"/>
      <c r="D79" s="164"/>
      <c r="E79" s="164"/>
      <c r="F79" s="110"/>
      <c r="G79" s="110"/>
      <c r="H79" s="165"/>
      <c r="I79" s="165"/>
      <c r="J79" s="166"/>
      <c r="K79" s="81"/>
      <c r="L79" s="81"/>
      <c r="M79" s="110"/>
    </row>
    <row r="80" spans="1:13" x14ac:dyDescent="0.3">
      <c r="A80" s="112"/>
      <c r="B80" s="112"/>
      <c r="C80" s="110"/>
      <c r="D80" s="164"/>
      <c r="E80" s="164"/>
      <c r="F80" s="110"/>
      <c r="G80" s="110"/>
      <c r="H80" s="165"/>
      <c r="I80" s="165"/>
      <c r="J80" s="166"/>
      <c r="K80" s="81"/>
      <c r="L80" s="81"/>
      <c r="M80" s="110"/>
    </row>
    <row r="81" spans="1:13" x14ac:dyDescent="0.3">
      <c r="A81" s="112"/>
      <c r="B81" s="112"/>
      <c r="C81" s="110"/>
      <c r="D81" s="164"/>
      <c r="E81" s="164"/>
      <c r="F81" s="110"/>
      <c r="G81" s="110"/>
      <c r="H81" s="165"/>
      <c r="I81" s="165"/>
      <c r="J81" s="166"/>
      <c r="K81" s="81"/>
      <c r="L81" s="81"/>
      <c r="M81" s="110"/>
    </row>
    <row r="82" spans="1:13" x14ac:dyDescent="0.3">
      <c r="A82" s="112"/>
      <c r="B82" s="112"/>
      <c r="C82" s="110"/>
      <c r="D82" s="164"/>
      <c r="E82" s="164"/>
      <c r="F82" s="110"/>
      <c r="G82" s="110"/>
      <c r="H82" s="165"/>
      <c r="I82" s="165"/>
      <c r="J82" s="166"/>
      <c r="K82" s="81"/>
      <c r="L82" s="81"/>
      <c r="M82" s="110"/>
    </row>
    <row r="83" spans="1:13" x14ac:dyDescent="0.3">
      <c r="A83" s="112"/>
      <c r="B83" s="112"/>
      <c r="C83" s="110"/>
      <c r="D83" s="164"/>
      <c r="E83" s="164"/>
      <c r="F83" s="110"/>
      <c r="G83" s="110"/>
      <c r="H83" s="165"/>
      <c r="I83" s="165"/>
      <c r="J83" s="166"/>
      <c r="K83" s="81"/>
      <c r="L83" s="81"/>
      <c r="M83" s="110"/>
    </row>
    <row r="84" spans="1:13" x14ac:dyDescent="0.3">
      <c r="A84" s="112"/>
      <c r="B84" s="112"/>
      <c r="C84" s="110"/>
      <c r="D84" s="164"/>
      <c r="E84" s="164"/>
      <c r="F84" s="110"/>
      <c r="G84" s="110"/>
      <c r="H84" s="165"/>
      <c r="I84" s="165"/>
      <c r="J84" s="166"/>
      <c r="K84" s="81"/>
      <c r="L84" s="81"/>
      <c r="M84" s="110"/>
    </row>
    <row r="85" spans="1:13" x14ac:dyDescent="0.3">
      <c r="A85" s="112"/>
      <c r="B85" s="112"/>
      <c r="C85" s="110"/>
      <c r="D85" s="164"/>
      <c r="E85" s="164"/>
      <c r="F85" s="110"/>
      <c r="G85" s="110"/>
      <c r="H85" s="165"/>
      <c r="I85" s="165"/>
      <c r="J85" s="166"/>
      <c r="K85" s="81"/>
      <c r="L85" s="81"/>
      <c r="M85" s="110"/>
    </row>
    <row r="86" spans="1:13" x14ac:dyDescent="0.3">
      <c r="A86" s="112"/>
      <c r="B86" s="112"/>
      <c r="C86" s="110"/>
      <c r="D86" s="164"/>
      <c r="E86" s="164"/>
      <c r="F86" s="110"/>
      <c r="G86" s="110"/>
      <c r="H86" s="165"/>
      <c r="I86" s="165"/>
      <c r="J86" s="166"/>
      <c r="K86" s="81"/>
      <c r="L86" s="81"/>
      <c r="M86" s="110"/>
    </row>
    <row r="87" spans="1:13" x14ac:dyDescent="0.3">
      <c r="A87" s="112"/>
      <c r="B87" s="112"/>
      <c r="C87" s="110"/>
      <c r="D87" s="164"/>
      <c r="E87" s="164"/>
      <c r="F87" s="110"/>
      <c r="G87" s="110"/>
      <c r="H87" s="165"/>
      <c r="I87" s="165"/>
      <c r="J87" s="166"/>
      <c r="K87" s="81"/>
      <c r="L87" s="81"/>
      <c r="M87" s="110"/>
    </row>
    <row r="88" spans="1:13" x14ac:dyDescent="0.3">
      <c r="A88" s="112"/>
      <c r="B88" s="112"/>
      <c r="C88" s="110"/>
      <c r="D88" s="164"/>
      <c r="E88" s="164"/>
      <c r="F88" s="110"/>
      <c r="G88" s="110"/>
      <c r="H88" s="165"/>
      <c r="I88" s="165"/>
      <c r="J88" s="166"/>
      <c r="K88" s="81"/>
      <c r="L88" s="81"/>
      <c r="M88" s="110"/>
    </row>
    <row r="89" spans="1:13" x14ac:dyDescent="0.3">
      <c r="A89" s="112"/>
      <c r="B89" s="112"/>
      <c r="C89" s="110"/>
      <c r="D89" s="164"/>
      <c r="E89" s="164"/>
      <c r="F89" s="110"/>
      <c r="G89" s="110"/>
      <c r="H89" s="165"/>
      <c r="I89" s="165"/>
      <c r="J89" s="166"/>
      <c r="K89" s="81"/>
      <c r="L89" s="81"/>
      <c r="M89" s="110"/>
    </row>
    <row r="90" spans="1:13" x14ac:dyDescent="0.3">
      <c r="A90" s="112"/>
      <c r="B90" s="112"/>
      <c r="C90" s="110"/>
      <c r="D90" s="164"/>
      <c r="E90" s="164"/>
      <c r="F90" s="110"/>
      <c r="G90" s="110"/>
      <c r="H90" s="165"/>
      <c r="I90" s="165"/>
      <c r="J90" s="166"/>
      <c r="K90" s="81"/>
      <c r="L90" s="81"/>
      <c r="M90" s="110"/>
    </row>
    <row r="91" spans="1:13" x14ac:dyDescent="0.3">
      <c r="A91" s="112"/>
      <c r="B91" s="112"/>
      <c r="C91" s="110"/>
      <c r="D91" s="164"/>
      <c r="E91" s="164"/>
      <c r="F91" s="110"/>
      <c r="G91" s="110"/>
      <c r="H91" s="165"/>
      <c r="I91" s="165"/>
      <c r="J91" s="166"/>
      <c r="K91" s="81"/>
      <c r="L91" s="81"/>
      <c r="M91" s="110"/>
    </row>
    <row r="92" spans="1:13" x14ac:dyDescent="0.3">
      <c r="A92" s="112"/>
      <c r="B92" s="112"/>
      <c r="C92" s="110"/>
      <c r="D92" s="164"/>
      <c r="E92" s="164"/>
      <c r="F92" s="110"/>
      <c r="G92" s="110"/>
      <c r="H92" s="165"/>
      <c r="I92" s="165"/>
      <c r="J92" s="166"/>
      <c r="K92" s="81"/>
      <c r="L92" s="81"/>
      <c r="M92" s="110"/>
    </row>
    <row r="93" spans="1:13" x14ac:dyDescent="0.3">
      <c r="A93" s="112"/>
      <c r="B93" s="112"/>
      <c r="C93" s="110"/>
      <c r="D93" s="164"/>
      <c r="E93" s="164"/>
      <c r="F93" s="110"/>
      <c r="G93" s="110"/>
      <c r="H93" s="165"/>
      <c r="I93" s="165"/>
      <c r="J93" s="166"/>
      <c r="K93" s="81"/>
      <c r="L93" s="81"/>
      <c r="M93" s="110"/>
    </row>
    <row r="94" spans="1:13" x14ac:dyDescent="0.3">
      <c r="A94" s="112"/>
      <c r="B94" s="112"/>
      <c r="C94" s="110"/>
      <c r="D94" s="164"/>
      <c r="E94" s="164"/>
      <c r="F94" s="110"/>
      <c r="G94" s="110"/>
      <c r="H94" s="165"/>
      <c r="I94" s="165"/>
      <c r="J94" s="166"/>
      <c r="K94" s="81"/>
      <c r="L94" s="81"/>
      <c r="M94" s="110"/>
    </row>
    <row r="95" spans="1:13" x14ac:dyDescent="0.3">
      <c r="A95" s="112"/>
      <c r="B95" s="112"/>
      <c r="C95" s="110"/>
      <c r="D95" s="164"/>
      <c r="E95" s="164"/>
      <c r="F95" s="110"/>
      <c r="G95" s="110"/>
      <c r="H95" s="165"/>
      <c r="I95" s="165"/>
      <c r="J95" s="166"/>
      <c r="K95" s="81"/>
      <c r="L95" s="81"/>
      <c r="M95" s="110"/>
    </row>
    <row r="96" spans="1:13" x14ac:dyDescent="0.3">
      <c r="A96" s="112"/>
      <c r="B96" s="112"/>
      <c r="C96" s="110"/>
      <c r="D96" s="164"/>
      <c r="E96" s="164"/>
      <c r="F96" s="110"/>
      <c r="G96" s="110"/>
      <c r="H96" s="165"/>
      <c r="I96" s="165"/>
      <c r="J96" s="166"/>
      <c r="K96" s="81"/>
      <c r="L96" s="81"/>
      <c r="M96" s="110"/>
    </row>
  </sheetData>
  <mergeCells count="16">
    <mergeCell ref="M10:M11"/>
    <mergeCell ref="A1:M1"/>
    <mergeCell ref="A2:M2"/>
    <mergeCell ref="L4:M4"/>
    <mergeCell ref="F5:G5"/>
    <mergeCell ref="J6:M6"/>
    <mergeCell ref="A10:A11"/>
    <mergeCell ref="B10:B11"/>
    <mergeCell ref="C10:C11"/>
    <mergeCell ref="D10:D11"/>
    <mergeCell ref="E10:E11"/>
    <mergeCell ref="F10:F11"/>
    <mergeCell ref="G10:G11"/>
    <mergeCell ref="H10:J10"/>
    <mergeCell ref="K10:K11"/>
    <mergeCell ref="L10:L11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workbookViewId="0">
      <selection activeCell="A101" sqref="A101:XFD146"/>
    </sheetView>
  </sheetViews>
  <sheetFormatPr defaultRowHeight="14.4" x14ac:dyDescent="0.3"/>
  <cols>
    <col min="1" max="1" width="4.88671875" customWidth="1"/>
    <col min="2" max="2" width="5.6640625" customWidth="1"/>
    <col min="3" max="3" width="22.33203125" customWidth="1"/>
    <col min="4" max="4" width="11" customWidth="1"/>
    <col min="5" max="5" width="5.5546875" customWidth="1"/>
    <col min="6" max="6" width="23.109375" customWidth="1"/>
    <col min="7" max="7" width="37.33203125" customWidth="1"/>
    <col min="8" max="8" width="7.44140625" style="9" customWidth="1"/>
    <col min="9" max="9" width="7.6640625" style="9" customWidth="1"/>
    <col min="10" max="10" width="5.109375" customWidth="1"/>
    <col min="11" max="11" width="6.44140625" customWidth="1"/>
    <col min="12" max="12" width="23.6640625" customWidth="1"/>
  </cols>
  <sheetData>
    <row r="1" spans="1:12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</row>
    <row r="2" spans="1:12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spans="1:12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" t="s">
        <v>79</v>
      </c>
    </row>
    <row r="4" spans="1:12" ht="17.399999999999999" x14ac:dyDescent="0.3">
      <c r="A4" s="154"/>
      <c r="B4" s="2"/>
      <c r="C4" s="2"/>
      <c r="D4" s="3"/>
      <c r="F4" s="155"/>
      <c r="G4" s="155"/>
      <c r="H4" s="155"/>
      <c r="I4" s="155"/>
      <c r="J4" s="155"/>
      <c r="K4" s="230" t="s">
        <v>80</v>
      </c>
      <c r="L4" s="230"/>
    </row>
    <row r="5" spans="1:12" ht="15.6" x14ac:dyDescent="0.3">
      <c r="A5" s="154"/>
      <c r="B5" s="2"/>
      <c r="C5" s="2"/>
      <c r="D5" s="3"/>
      <c r="F5" s="231"/>
      <c r="G5" s="231"/>
      <c r="H5" s="4"/>
      <c r="I5" s="4"/>
      <c r="L5" s="5" t="s">
        <v>81</v>
      </c>
    </row>
    <row r="6" spans="1:12" ht="20.399999999999999" x14ac:dyDescent="0.35">
      <c r="A6" s="156"/>
      <c r="D6" s="6" t="s">
        <v>105</v>
      </c>
      <c r="E6" s="7">
        <v>0.4375</v>
      </c>
      <c r="F6" s="8" t="s">
        <v>2</v>
      </c>
      <c r="G6" s="156"/>
      <c r="H6" s="229" t="s">
        <v>3</v>
      </c>
      <c r="I6" s="229"/>
      <c r="J6" s="229"/>
      <c r="K6" s="229"/>
      <c r="L6" s="229"/>
    </row>
    <row r="7" spans="1:12" ht="18" x14ac:dyDescent="0.35">
      <c r="A7" s="154"/>
      <c r="B7" s="157"/>
      <c r="C7" s="2"/>
      <c r="D7" s="6" t="s">
        <v>105</v>
      </c>
      <c r="E7" s="7">
        <v>0.51388888888888895</v>
      </c>
      <c r="F7" s="8" t="s">
        <v>4</v>
      </c>
      <c r="G7" s="154"/>
      <c r="H7" s="158"/>
      <c r="I7" s="158"/>
      <c r="J7" s="9"/>
    </row>
    <row r="8" spans="1:12" ht="15.6" x14ac:dyDescent="0.3">
      <c r="A8" s="154"/>
      <c r="B8" s="159"/>
      <c r="C8" s="160" t="s">
        <v>5</v>
      </c>
      <c r="D8" s="161" t="s">
        <v>21</v>
      </c>
      <c r="E8" s="123"/>
      <c r="F8" s="154"/>
      <c r="G8" s="154"/>
      <c r="H8" s="10"/>
      <c r="I8" s="10"/>
      <c r="J8" s="9"/>
    </row>
    <row r="9" spans="1:12" ht="15" customHeight="1" x14ac:dyDescent="0.3">
      <c r="A9" s="232" t="s">
        <v>6</v>
      </c>
      <c r="B9" s="232" t="s">
        <v>7</v>
      </c>
      <c r="C9" s="232" t="s">
        <v>8</v>
      </c>
      <c r="D9" s="234" t="s">
        <v>9</v>
      </c>
      <c r="E9" s="234" t="s">
        <v>10</v>
      </c>
      <c r="F9" s="234" t="s">
        <v>11</v>
      </c>
      <c r="G9" s="234" t="s">
        <v>12</v>
      </c>
      <c r="H9" s="235" t="s">
        <v>13</v>
      </c>
      <c r="I9" s="236"/>
      <c r="J9" s="232" t="s">
        <v>14</v>
      </c>
      <c r="K9" s="234" t="s">
        <v>15</v>
      </c>
      <c r="L9" s="226" t="s">
        <v>16</v>
      </c>
    </row>
    <row r="10" spans="1:12" x14ac:dyDescent="0.3">
      <c r="A10" s="233"/>
      <c r="B10" s="233"/>
      <c r="C10" s="233"/>
      <c r="D10" s="233"/>
      <c r="E10" s="233"/>
      <c r="F10" s="233"/>
      <c r="G10" s="233"/>
      <c r="H10" s="11" t="s">
        <v>17</v>
      </c>
      <c r="I10" s="11" t="s">
        <v>18</v>
      </c>
      <c r="J10" s="233"/>
      <c r="K10" s="233"/>
      <c r="L10" s="227"/>
    </row>
    <row r="11" spans="1:12" x14ac:dyDescent="0.3">
      <c r="A11" s="12">
        <v>1</v>
      </c>
      <c r="B11" s="18">
        <v>39</v>
      </c>
      <c r="C11" s="14" t="str">
        <f>IF(B11=0," ",VLOOKUP(B11,[1]Женщины!B$1:H$65536,2,FALSE))</f>
        <v>Белова Ирина</v>
      </c>
      <c r="D11" s="15" t="str">
        <f>IF(B11=0," ",VLOOKUP($B11,[1]Женщины!$B$1:$H$65536,3,FALSE))</f>
        <v>21.01.1994</v>
      </c>
      <c r="E11" s="13" t="str">
        <f>IF(B11=0," ",IF(VLOOKUP($B11,[1]Женщины!$B$1:$H$65536,4,FALSE)=0," ",VLOOKUP($B11,[1]Женщины!$B$1:$H$65536,4,FALSE)))</f>
        <v>МС</v>
      </c>
      <c r="F11" s="14" t="str">
        <f>IF(B11=0," ",VLOOKUP($B11,[1]Женщины!$B$1:$H$65536,5,FALSE))</f>
        <v>Республика Мордовия</v>
      </c>
      <c r="G11" s="53" t="str">
        <f>IF(B11=0," ",VLOOKUP($B11,[1]Женщины!$B$1:$H$65536,6,FALSE))</f>
        <v>Саранск, ФГБОУ ВО "НИМГУ им. Н.П. Огарева"</v>
      </c>
      <c r="H11" s="16">
        <v>2.8310185185185187E-4</v>
      </c>
      <c r="I11" s="33">
        <v>2.7615740740740742E-4</v>
      </c>
      <c r="J11" s="13" t="s">
        <v>62</v>
      </c>
      <c r="K11" s="13" t="s">
        <v>84</v>
      </c>
      <c r="L11" s="14" t="str">
        <f>IF(B11=0," ",VLOOKUP($B11,[1]Женщины!$B$1:$H$65536,7,FALSE))</f>
        <v>Бусаров В.М.</v>
      </c>
    </row>
    <row r="12" spans="1:12" ht="15" x14ac:dyDescent="0.25">
      <c r="A12" s="12">
        <v>2</v>
      </c>
      <c r="B12" s="18">
        <v>348</v>
      </c>
      <c r="C12" s="21" t="str">
        <f>IF(B12=0," ",VLOOKUP(B12,[1]Женщины!B$1:H$65536,2,FALSE))</f>
        <v>Муромская Валерия</v>
      </c>
      <c r="D12" s="22" t="str">
        <f>IF(B12=0," ",VLOOKUP($B12,[1]Женщины!$B$1:$H$65536,3,FALSE))</f>
        <v>25.10.1995</v>
      </c>
      <c r="E12" s="23" t="str">
        <f>IF(B12=0," ",IF(VLOOKUP($B12,[1]Женщины!$B$1:$H$65536,4,FALSE)=0," ",VLOOKUP($B12,[1]Женщины!$B$1:$H$65536,4,FALSE)))</f>
        <v>КМС</v>
      </c>
      <c r="F12" s="21" t="str">
        <f>IF(B12=0," ",VLOOKUP($B12,[1]Женщины!$B$1:$H$65536,5,FALSE))</f>
        <v>Пензенская область</v>
      </c>
      <c r="G12" s="21" t="str">
        <f>IF(B12=0," ",VLOOKUP($B12,[1]Женщины!$B$1:$H$65536,6,FALSE))</f>
        <v>Пенза, ПензГУ</v>
      </c>
      <c r="H12" s="27">
        <v>2.8206018518518516E-4</v>
      </c>
      <c r="I12" s="33">
        <v>2.78125E-4</v>
      </c>
      <c r="J12" s="32" t="str">
        <f>IF(H12=0," ",IF(H12&lt;=[1]Разряды!$D$31,[1]Разряды!$D$3,IF(H12&lt;=[1]Разряды!$E$31,[1]Разряды!$E$3,IF(H12&lt;=[1]Разряды!$F$31,[1]Разряды!$F$3,IF(H12&lt;=[1]Разряды!$G$31,[1]Разряды!$G$3,IF(H12&lt;=[1]Разряды!$H$31,[1]Разряды!$H$3,IF(H12&lt;=[1]Разряды!$I$31,[1]Разряды!$I$3,IF(H12&lt;=[1]Разряды!$J$31,[1]Разряды!$J$3,"б/р"))))))))</f>
        <v>кмс</v>
      </c>
      <c r="K12" s="31" t="s">
        <v>106</v>
      </c>
      <c r="L12" s="116" t="str">
        <f>IF(B12=0," ",VLOOKUP($B12,[1]Женщины!$B$1:$H$65536,7,FALSE))</f>
        <v>Невокшаков Б.В., Чураева М.С.</v>
      </c>
    </row>
    <row r="13" spans="1:12" ht="15" x14ac:dyDescent="0.25">
      <c r="A13" s="12">
        <v>3</v>
      </c>
      <c r="B13" s="18">
        <v>8</v>
      </c>
      <c r="C13" s="21" t="str">
        <f>IF(B13=0," ",VLOOKUP(B13,[1]Женщины!B$1:H$65536,2,FALSE))</f>
        <v>Колдина Анастасия</v>
      </c>
      <c r="D13" s="22" t="str">
        <f>IF(B13=0," ",VLOOKUP($B13,[1]Женщины!$B$1:$H$65536,3,FALSE))</f>
        <v>06.01.1995</v>
      </c>
      <c r="E13" s="23" t="str">
        <f>IF(B13=0," ",IF(VLOOKUP($B13,[1]Женщины!$B$1:$H$65536,4,FALSE)=0," ",VLOOKUP($B13,[1]Женщины!$B$1:$H$65536,4,FALSE)))</f>
        <v>МС</v>
      </c>
      <c r="F13" s="21" t="str">
        <f>IF(B13=0," ",VLOOKUP($B13,[1]Женщины!$B$1:$H$65536,5,FALSE))</f>
        <v>Тамбовская область</v>
      </c>
      <c r="G13" s="21" t="str">
        <f>IF(B13=0," ",VLOOKUP($B13,[1]Женщины!$B$1:$H$65536,6,FALSE))</f>
        <v>Тамбов, ТГУ им. Г.Р. Державина</v>
      </c>
      <c r="H13" s="27">
        <v>2.8680555555555561E-4</v>
      </c>
      <c r="I13" s="33">
        <v>2.815972222222222E-4</v>
      </c>
      <c r="J13" s="32" t="str">
        <f>IF(H13=0," ",IF(H13&lt;=[1]Разряды!$D$31,[1]Разряды!$D$3,IF(H13&lt;=[1]Разряды!$E$31,[1]Разряды!$E$3,IF(H13&lt;=[1]Разряды!$F$31,[1]Разряды!$F$3,IF(H13&lt;=[1]Разряды!$G$31,[1]Разряды!$G$3,IF(H13&lt;=[1]Разряды!$H$31,[1]Разряды!$H$3,IF(H13&lt;=[1]Разряды!$I$31,[1]Разряды!$I$3,IF(H13&lt;=[1]Разряды!$J$31,[1]Разряды!$J$3,"б/р"))))))))</f>
        <v>кмс</v>
      </c>
      <c r="K13" s="31" t="s">
        <v>107</v>
      </c>
      <c r="L13" s="21" t="str">
        <f>IF(B13=0," ",VLOOKUP($B13,[1]Женщины!$B$1:$H$65536,7,FALSE))</f>
        <v>Иванов А.Н.</v>
      </c>
    </row>
    <row r="14" spans="1:12" x14ac:dyDescent="0.3">
      <c r="A14" s="18">
        <v>4</v>
      </c>
      <c r="B14" s="18">
        <v>223</v>
      </c>
      <c r="C14" s="21" t="str">
        <f>IF(B14=0," ",VLOOKUP(B14,[1]Женщины!B$1:H$65536,2,FALSE))</f>
        <v>Цыганова Виктория</v>
      </c>
      <c r="D14" s="22" t="str">
        <f>IF(B14=0," ",VLOOKUP($B14,[1]Женщины!$B$1:$H$65536,3,FALSE))</f>
        <v>01.07.1997</v>
      </c>
      <c r="E14" s="23" t="str">
        <f>IF(B14=0," ",IF(VLOOKUP($B14,[1]Женщины!$B$1:$H$65536,4,FALSE)=0," ",VLOOKUP($B14,[1]Женщины!$B$1:$H$65536,4,FALSE)))</f>
        <v>КМС</v>
      </c>
      <c r="F14" s="21" t="str">
        <f>IF(B14=0," ",VLOOKUP($B14,[1]Женщины!$B$1:$H$65536,5,FALSE))</f>
        <v>Москва</v>
      </c>
      <c r="G14" s="21" t="str">
        <f>IF(B14=0," ",VLOOKUP($B14,[1]Женщины!$B$1:$H$65536,6,FALSE))</f>
        <v>Москва, РУТ (МИИТ)</v>
      </c>
      <c r="H14" s="27">
        <v>2.8657407407407407E-4</v>
      </c>
      <c r="I14" s="33">
        <v>2.8738425925925926E-4</v>
      </c>
      <c r="J14" s="32" t="str">
        <f>IF(H14=0," ",IF(H14&lt;=[1]Разряды!$D$31,[1]Разряды!$D$3,IF(H14&lt;=[1]Разряды!$E$31,[1]Разряды!$E$3,IF(H14&lt;=[1]Разряды!$F$31,[1]Разряды!$F$3,IF(H14&lt;=[1]Разряды!$G$31,[1]Разряды!$G$3,IF(H14&lt;=[1]Разряды!$H$31,[1]Разряды!$H$3,IF(H14&lt;=[1]Разряды!$I$31,[1]Разряды!$I$3,IF(H14&lt;=[1]Разряды!$J$31,[1]Разряды!$J$3,"б/р"))))))))</f>
        <v>кмс</v>
      </c>
      <c r="K14" s="31" t="s">
        <v>20</v>
      </c>
      <c r="L14" s="116" t="str">
        <f>IF(B14=0," ",VLOOKUP($B14,[1]Женщины!$B$1:$H$65536,7,FALSE))</f>
        <v>Филатова М.И., Филатова Е.А.</v>
      </c>
    </row>
    <row r="15" spans="1:12" ht="15" x14ac:dyDescent="0.25">
      <c r="A15" s="18">
        <v>5</v>
      </c>
      <c r="B15" s="18">
        <v>65</v>
      </c>
      <c r="C15" s="21" t="str">
        <f>IF(B15=0," ",VLOOKUP(B15,[1]Женщины!B$1:H$65536,2,FALSE))</f>
        <v>Ткачева Мария</v>
      </c>
      <c r="D15" s="22" t="str">
        <f>IF(B15=0," ",VLOOKUP($B15,[1]Женщины!$B$1:$H$65536,3,FALSE))</f>
        <v>05.04.1995</v>
      </c>
      <c r="E15" s="23" t="str">
        <f>IF(B15=0," ",IF(VLOOKUP($B15,[1]Женщины!$B$1:$H$65536,4,FALSE)=0," ",VLOOKUP($B15,[1]Женщины!$B$1:$H$65536,4,FALSE)))</f>
        <v>КМС</v>
      </c>
      <c r="F15" s="21" t="str">
        <f>IF(B15=0," ",VLOOKUP($B15,[1]Женщины!$B$1:$H$65536,5,FALSE))</f>
        <v>Архангельская область</v>
      </c>
      <c r="G15" s="21" t="str">
        <f>IF(B15=0," ",VLOOKUP($B15,[1]Женщины!$B$1:$H$65536,6,FALSE))</f>
        <v xml:space="preserve">Архангельск, САФУ им. М.В. Ломоносова </v>
      </c>
      <c r="H15" s="16">
        <v>2.9259259259259261E-4</v>
      </c>
      <c r="I15" s="33">
        <v>2.9050925925925929E-4</v>
      </c>
      <c r="J15" s="32" t="str">
        <f>IF(H15=0," ",IF(H15&lt;=[1]Разряды!$D$31,[1]Разряды!$D$3,IF(H15&lt;=[1]Разряды!$E$31,[1]Разряды!$E$3,IF(H15&lt;=[1]Разряды!$F$31,[1]Разряды!$F$3,IF(H15&lt;=[1]Разряды!$G$31,[1]Разряды!$G$3,IF(H15&lt;=[1]Разряды!$H$31,[1]Разряды!$H$3,IF(H15&lt;=[1]Разряды!$I$31,[1]Разряды!$I$3,IF(H15&lt;=[1]Разряды!$J$31,[1]Разряды!$J$3,"б/р"))))))))</f>
        <v>кмс</v>
      </c>
      <c r="K15" s="31" t="s">
        <v>86</v>
      </c>
      <c r="L15" s="21" t="str">
        <f>IF(B15=0," ",VLOOKUP($B15,[1]Женщины!$B$1:$H$65536,7,FALSE))</f>
        <v>Мингалева А.Г.</v>
      </c>
    </row>
    <row r="16" spans="1:12" ht="15" x14ac:dyDescent="0.25">
      <c r="A16" s="18">
        <v>6</v>
      </c>
      <c r="B16" s="18">
        <v>40</v>
      </c>
      <c r="C16" s="21" t="str">
        <f>IF(B16=0," ",VLOOKUP(B16,[1]Женщины!B$1:H$65536,2,FALSE))</f>
        <v>Курбакова Ирина</v>
      </c>
      <c r="D16" s="22" t="str">
        <f>IF(B16=0," ",VLOOKUP($B16,[1]Женщины!$B$1:$H$65536,3,FALSE))</f>
        <v>07.03.2000</v>
      </c>
      <c r="E16" s="23" t="str">
        <f>IF(B16=0," ",IF(VLOOKUP($B16,[1]Женщины!$B$1:$H$65536,4,FALSE)=0," ",VLOOKUP($B16,[1]Женщины!$B$1:$H$65536,4,FALSE)))</f>
        <v>КМС</v>
      </c>
      <c r="F16" s="21" t="str">
        <f>IF(B16=0," ",VLOOKUP($B16,[1]Женщины!$B$1:$H$65536,5,FALSE))</f>
        <v>Республика Мордовия</v>
      </c>
      <c r="G16" s="25" t="str">
        <f>IF(B16=0," ",VLOOKUP($B16,[1]Женщины!$B$1:$H$65536,6,FALSE))</f>
        <v>Саранск, ФГБОУ ВО "НИМГУ им. Н.П. Огарева"</v>
      </c>
      <c r="H16" s="27">
        <v>2.9131944444444447E-4</v>
      </c>
      <c r="I16" s="33">
        <v>2.9062499999999998E-4</v>
      </c>
      <c r="J16" s="32" t="str">
        <f>IF(H16=0," ",IF(H16&lt;=[1]Разряды!$D$31,[1]Разряды!$D$3,IF(H16&lt;=[1]Разряды!$E$31,[1]Разряды!$E$3,IF(H16&lt;=[1]Разряды!$F$31,[1]Разряды!$F$3,IF(H16&lt;=[1]Разряды!$G$31,[1]Разряды!$G$3,IF(H16&lt;=[1]Разряды!$H$31,[1]Разряды!$H$3,IF(H16&lt;=[1]Разряды!$I$31,[1]Разряды!$I$3,IF(H16&lt;=[1]Разряды!$J$31,[1]Разряды!$J$3,"б/р"))))))))</f>
        <v>кмс</v>
      </c>
      <c r="K16" s="31" t="s">
        <v>87</v>
      </c>
      <c r="L16" s="21" t="str">
        <f>IF(B16=0," ",VLOOKUP($B16,[1]Женщины!$B$1:$H$65536,7,FALSE))</f>
        <v>Забродин Р.</v>
      </c>
    </row>
    <row r="17" spans="1:12" ht="15" x14ac:dyDescent="0.25">
      <c r="A17" s="18">
        <v>7</v>
      </c>
      <c r="B17" s="18">
        <v>6</v>
      </c>
      <c r="C17" s="21" t="str">
        <f>IF(B17=0," ",VLOOKUP(B17,[1]Женщины!B$1:H$65536,2,FALSE))</f>
        <v>Сухобокова Анастасия</v>
      </c>
      <c r="D17" s="22" t="str">
        <f>IF(B17=0," ",VLOOKUP($B17,[1]Женщины!$B$1:$H$65536,3,FALSE))</f>
        <v>04.12.1997</v>
      </c>
      <c r="E17" s="23" t="str">
        <f>IF(B17=0," ",IF(VLOOKUP($B17,[1]Женщины!$B$1:$H$65536,4,FALSE)=0," ",VLOOKUP($B17,[1]Женщины!$B$1:$H$65536,4,FALSE)))</f>
        <v>1р</v>
      </c>
      <c r="F17" s="21" t="str">
        <f>IF(B17=0," ",VLOOKUP($B17,[1]Женщины!$B$1:$H$65536,5,FALSE))</f>
        <v>Сахалинская область</v>
      </c>
      <c r="G17" s="21" t="str">
        <f>IF(B17=0," ",VLOOKUP($B17,[1]Женщины!$B$1:$H$65536,6,FALSE))</f>
        <v>СахГУ</v>
      </c>
      <c r="H17" s="27">
        <v>2.9756944444444443E-4</v>
      </c>
      <c r="I17" s="33">
        <v>2.9675925925925925E-4</v>
      </c>
      <c r="J17" s="32" t="str">
        <f>IF(H17=0," ",IF(H17&lt;=[1]Разряды!$D$31,[1]Разряды!$D$3,IF(H17&lt;=[1]Разряды!$E$31,[1]Разряды!$E$3,IF(H17&lt;=[1]Разряды!$F$31,[1]Разряды!$F$3,IF(H17&lt;=[1]Разряды!$G$31,[1]Разряды!$G$3,IF(H17&lt;=[1]Разряды!$H$31,[1]Разряды!$H$3,IF(H17&lt;=[1]Разряды!$I$31,[1]Разряды!$I$3,IF(H17&lt;=[1]Разряды!$J$31,[1]Разряды!$J$3,"б/р"))))))))</f>
        <v>кмс</v>
      </c>
      <c r="K17" s="31" t="s">
        <v>88</v>
      </c>
      <c r="L17" s="21" t="str">
        <f>IF(B17=0," ",VLOOKUP($B17,[1]Женщины!$B$1:$H$65536,7,FALSE))</f>
        <v xml:space="preserve">Быкова Т.Ф. </v>
      </c>
    </row>
    <row r="18" spans="1:12" x14ac:dyDescent="0.3">
      <c r="A18" s="18">
        <v>8</v>
      </c>
      <c r="B18" s="18">
        <v>98</v>
      </c>
      <c r="C18" s="21" t="str">
        <f>IF(B18=0," ",VLOOKUP(B18,[1]Женщины!B$1:H$65536,2,FALSE))</f>
        <v>Трялина Дарья</v>
      </c>
      <c r="D18" s="22" t="str">
        <f>IF(B18=0," ",VLOOKUP($B18,[1]Женщины!$B$1:$H$65536,3,FALSE))</f>
        <v>24.07.1999</v>
      </c>
      <c r="E18" s="23" t="str">
        <f>IF(B18=0," ",IF(VLOOKUP($B18,[1]Женщины!$B$1:$H$65536,4,FALSE)=0," ",VLOOKUP($B18,[1]Женщины!$B$1:$H$65536,4,FALSE)))</f>
        <v>КМС</v>
      </c>
      <c r="F18" s="21" t="str">
        <f>IF(B18=0," ",VLOOKUP($B18,[1]Женщины!$B$1:$H$65536,5,FALSE))</f>
        <v>Пензенская область</v>
      </c>
      <c r="G18" s="21" t="str">
        <f>IF(B18=0," ",VLOOKUP($B18,[1]Женщины!$B$1:$H$65536,6,FALSE))</f>
        <v>Пенза, ПензГУ</v>
      </c>
      <c r="H18" s="27">
        <v>2.9479166666666667E-4</v>
      </c>
      <c r="I18" s="181" t="s">
        <v>108</v>
      </c>
      <c r="J18" s="32" t="str">
        <f>IF(H18=0," ",IF(H18&lt;=[1]Разряды!$D$31,[1]Разряды!$D$3,IF(H18&lt;=[1]Разряды!$E$31,[1]Разряды!$E$3,IF(H18&lt;=[1]Разряды!$F$31,[1]Разряды!$F$3,IF(H18&lt;=[1]Разряды!$G$31,[1]Разряды!$G$3,IF(H18&lt;=[1]Разряды!$H$31,[1]Разряды!$H$3,IF(H18&lt;=[1]Разряды!$I$31,[1]Разряды!$I$3,IF(H18&lt;=[1]Разряды!$J$31,[1]Разряды!$J$3,"б/р"))))))))</f>
        <v>кмс</v>
      </c>
      <c r="K18" s="31" t="s">
        <v>89</v>
      </c>
      <c r="L18" s="116" t="str">
        <f>IF(B18=0," ",VLOOKUP($B18,[1]Женщины!$B$1:$H$65536,7,FALSE))</f>
        <v>Родионова А.И., Безиков М.В.</v>
      </c>
    </row>
    <row r="19" spans="1:12" ht="15" x14ac:dyDescent="0.25">
      <c r="A19" s="18">
        <v>9</v>
      </c>
      <c r="B19" s="18">
        <v>230</v>
      </c>
      <c r="C19" s="21" t="str">
        <f>IF(B19=0," ",VLOOKUP(B19,[1]Женщины!B$1:H$65536,2,FALSE))</f>
        <v>Девяткина Ксения</v>
      </c>
      <c r="D19" s="22" t="str">
        <f>IF(B19=0," ",VLOOKUP($B19,[1]Женщины!$B$1:$H$65536,3,FALSE))</f>
        <v>17.08.1998</v>
      </c>
      <c r="E19" s="23" t="str">
        <f>IF(B19=0," ",IF(VLOOKUP($B19,[1]Женщины!$B$1:$H$65536,4,FALSE)=0," ",VLOOKUP($B19,[1]Женщины!$B$1:$H$65536,4,FALSE)))</f>
        <v>КМС</v>
      </c>
      <c r="F19" s="21" t="str">
        <f>IF(B19=0," ",VLOOKUP($B19,[1]Женщины!$B$1:$H$65536,5,FALSE))</f>
        <v>Пензенская область</v>
      </c>
      <c r="G19" s="21" t="str">
        <f>IF(B19=0," ",VLOOKUP($B19,[1]Женщины!$B$1:$H$65536,6,FALSE))</f>
        <v>Пенза, ПензГТУ</v>
      </c>
      <c r="H19" s="27">
        <v>2.9942129629629633E-4</v>
      </c>
      <c r="I19" s="17"/>
      <c r="J19" s="32" t="str">
        <f>IF(H19=0," ",IF(H19&lt;=[1]Разряды!$D$31,[1]Разряды!$D$3,IF(H19&lt;=[1]Разряды!$E$31,[1]Разряды!$E$3,IF(H19&lt;=[1]Разряды!$F$31,[1]Разряды!$F$3,IF(H19&lt;=[1]Разряды!$G$31,[1]Разряды!$G$3,IF(H19&lt;=[1]Разряды!$H$31,[1]Разряды!$H$3,IF(H19&lt;=[1]Разряды!$I$31,[1]Разряды!$I$3,IF(H19&lt;=[1]Разряды!$J$31,[1]Разряды!$J$3,"б/р"))))))))</f>
        <v>1р</v>
      </c>
      <c r="K19" s="24">
        <v>8</v>
      </c>
      <c r="L19" s="21" t="str">
        <f>IF(B19=0," ",VLOOKUP($B19,[1]Женщины!$B$1:$H$65536,7,FALSE))</f>
        <v>Гарынов А.А.</v>
      </c>
    </row>
    <row r="20" spans="1:12" ht="15" x14ac:dyDescent="0.25">
      <c r="A20" s="18">
        <v>10</v>
      </c>
      <c r="B20" s="18">
        <v>5</v>
      </c>
      <c r="C20" s="21" t="str">
        <f>IF(B20=0," ",VLOOKUP(B20,[1]Женщины!B$1:H$65536,2,FALSE))</f>
        <v>Титаева Кристина</v>
      </c>
      <c r="D20" s="22" t="str">
        <f>IF(B20=0," ",VLOOKUP($B20,[1]Женщины!$B$1:$H$65536,3,FALSE))</f>
        <v>22.01.2001</v>
      </c>
      <c r="E20" s="23" t="str">
        <f>IF(B20=0," ",IF(VLOOKUP($B20,[1]Женщины!$B$1:$H$65536,4,FALSE)=0," ",VLOOKUP($B20,[1]Женщины!$B$1:$H$65536,4,FALSE)))</f>
        <v>КМС</v>
      </c>
      <c r="F20" s="21" t="str">
        <f>IF(B20=0," ",VLOOKUP($B20,[1]Женщины!$B$1:$H$65536,5,FALSE))</f>
        <v>Сахалинская область</v>
      </c>
      <c r="G20" s="21" t="str">
        <f>IF(B20=0," ",VLOOKUP($B20,[1]Женщины!$B$1:$H$65536,6,FALSE))</f>
        <v>СахГУ</v>
      </c>
      <c r="H20" s="16">
        <v>2.9976851851851849E-4</v>
      </c>
      <c r="I20" s="16"/>
      <c r="J20" s="32" t="str">
        <f>IF(H20=0," ",IF(H20&lt;=[1]Разряды!$D$31,[1]Разряды!$D$3,IF(H20&lt;=[1]Разряды!$E$31,[1]Разряды!$E$3,IF(H20&lt;=[1]Разряды!$F$31,[1]Разряды!$F$3,IF(H20&lt;=[1]Разряды!$G$31,[1]Разряды!$G$3,IF(H20&lt;=[1]Разряды!$H$31,[1]Разряды!$H$3,IF(H20&lt;=[1]Разряды!$I$31,[1]Разряды!$I$3,IF(H20&lt;=[1]Разряды!$J$31,[1]Разряды!$J$3,"б/р"))))))))</f>
        <v>1р</v>
      </c>
      <c r="K20" s="24">
        <v>7</v>
      </c>
      <c r="L20" s="21" t="str">
        <f>IF(B20=0," ",VLOOKUP($B20,[1]Женщины!$B$1:$H$65536,7,FALSE))</f>
        <v>Жижикин А.Н.</v>
      </c>
    </row>
    <row r="21" spans="1:12" ht="15" x14ac:dyDescent="0.25">
      <c r="A21" s="18">
        <v>11</v>
      </c>
      <c r="B21" s="18">
        <v>159</v>
      </c>
      <c r="C21" s="21" t="str">
        <f>IF(B21=0," ",VLOOKUP(B21,[1]Женщины!B$1:H$65536,2,FALSE))</f>
        <v>Запорожченко Елизавета</v>
      </c>
      <c r="D21" s="22" t="str">
        <f>IF(B21=0," ",VLOOKUP($B21,[1]Женщины!$B$1:$H$65536,3,FALSE))</f>
        <v>12.01.2001</v>
      </c>
      <c r="E21" s="23" t="str">
        <f>IF(B21=0," ",IF(VLOOKUP($B21,[1]Женщины!$B$1:$H$65536,4,FALSE)=0," ",VLOOKUP($B21,[1]Женщины!$B$1:$H$65536,4,FALSE)))</f>
        <v>КМС</v>
      </c>
      <c r="F21" s="21" t="str">
        <f>IF(B21=0," ",VLOOKUP($B21,[1]Женщины!$B$1:$H$65536,5,FALSE))</f>
        <v>Тамбовская область</v>
      </c>
      <c r="G21" s="21" t="str">
        <f>IF(B21=0," ",VLOOKUP($B21,[1]Женщины!$B$1:$H$65536,6,FALSE))</f>
        <v>Тамбов, ТГУ им. Г.Р. Державина</v>
      </c>
      <c r="H21" s="27">
        <v>3.0000000000000003E-4</v>
      </c>
      <c r="I21" s="17"/>
      <c r="J21" s="32" t="str">
        <f>IF(H21=0," ",IF(H21&lt;=[1]Разряды!$D$31,[1]Разряды!$D$3,IF(H21&lt;=[1]Разряды!$E$31,[1]Разряды!$E$3,IF(H21&lt;=[1]Разряды!$F$31,[1]Разряды!$F$3,IF(H21&lt;=[1]Разряды!$G$31,[1]Разряды!$G$3,IF(H21&lt;=[1]Разряды!$H$31,[1]Разряды!$H$3,IF(H21&lt;=[1]Разряды!$I$31,[1]Разряды!$I$3,IF(H21&lt;=[1]Разряды!$J$31,[1]Разряды!$J$3,"б/р"))))))))</f>
        <v>1р</v>
      </c>
      <c r="K21" s="24">
        <v>6</v>
      </c>
      <c r="L21" s="21" t="str">
        <f>IF(B21=0," ",VLOOKUP($B21,[1]Женщины!$B$1:$H$65536,7,FALSE))</f>
        <v>Иванов А.Н.</v>
      </c>
    </row>
    <row r="22" spans="1:12" ht="15" x14ac:dyDescent="0.25">
      <c r="A22" s="18">
        <v>12</v>
      </c>
      <c r="B22" s="18">
        <v>52</v>
      </c>
      <c r="C22" s="21" t="str">
        <f>IF(B22=0," ",VLOOKUP(B22,[1]Женщины!B$1:H$65536,2,FALSE))</f>
        <v>Рыкова Екатерина</v>
      </c>
      <c r="D22" s="22" t="str">
        <f>IF(B22=0," ",VLOOKUP($B22,[1]Женщины!$B$1:$H$65536,3,FALSE))</f>
        <v>29.03.2000</v>
      </c>
      <c r="E22" s="23" t="str">
        <f>IF(B22=0," ",IF(VLOOKUP($B22,[1]Женщины!$B$1:$H$65536,4,FALSE)=0," ",VLOOKUP($B22,[1]Женщины!$B$1:$H$65536,4,FALSE)))</f>
        <v>КМС</v>
      </c>
      <c r="F22" s="21" t="str">
        <f>IF(B22=0," ",VLOOKUP($B22,[1]Женщины!$B$1:$H$65536,5,FALSE))</f>
        <v>Удмуртская Республика</v>
      </c>
      <c r="G22" s="21" t="str">
        <f>IF(B22=0," ",VLOOKUP($B22,[1]Женщины!$B$1:$H$65536,6,FALSE))</f>
        <v>Ижевск, УдГУ</v>
      </c>
      <c r="H22" s="16">
        <v>3.0069444444444441E-4</v>
      </c>
      <c r="I22" s="16"/>
      <c r="J22" s="32" t="str">
        <f>IF(H22=0," ",IF(H22&lt;=[1]Разряды!$D$31,[1]Разряды!$D$3,IF(H22&lt;=[1]Разряды!$E$31,[1]Разряды!$E$3,IF(H22&lt;=[1]Разряды!$F$31,[1]Разряды!$F$3,IF(H22&lt;=[1]Разряды!$G$31,[1]Разряды!$G$3,IF(H22&lt;=[1]Разряды!$H$31,[1]Разряды!$H$3,IF(H22&lt;=[1]Разряды!$I$31,[1]Разряды!$I$3,IF(H22&lt;=[1]Разряды!$J$31,[1]Разряды!$J$3,"б/р"))))))))</f>
        <v>1р</v>
      </c>
      <c r="K22" s="31">
        <v>5</v>
      </c>
      <c r="L22" s="21" t="str">
        <f>IF(B22=0," ",VLOOKUP($B22,[1]Женщины!$B$1:$H$65536,7,FALSE))</f>
        <v>Феофилактов Н.З.</v>
      </c>
    </row>
    <row r="23" spans="1:12" ht="15" x14ac:dyDescent="0.25">
      <c r="A23" s="18">
        <v>13</v>
      </c>
      <c r="B23" s="18">
        <v>291</v>
      </c>
      <c r="C23" s="21" t="str">
        <f>IF(B23=0," ",VLOOKUP(B23,[1]Женщины!B$1:H$65536,2,FALSE))</f>
        <v>Логина Татьяна</v>
      </c>
      <c r="D23" s="22" t="str">
        <f>IF(B23=0," ",VLOOKUP($B23,[1]Женщины!$B$1:$H$65536,3,FALSE))</f>
        <v>31.01.1998</v>
      </c>
      <c r="E23" s="23" t="str">
        <f>IF(B23=0," ",IF(VLOOKUP($B23,[1]Женщины!$B$1:$H$65536,4,FALSE)=0," ",VLOOKUP($B23,[1]Женщины!$B$1:$H$65536,4,FALSE)))</f>
        <v>КМС</v>
      </c>
      <c r="F23" s="21" t="str">
        <f>IF(B23=0," ",VLOOKUP($B23,[1]Женщины!$B$1:$H$65536,5,FALSE))</f>
        <v>Нижегородская область</v>
      </c>
      <c r="G23" s="25" t="str">
        <f>IF(B23=0," ",VLOOKUP($B23,[1]Женщины!$B$1:$H$65536,6,FALSE))</f>
        <v>Нижний Новгород, ННГУ им. Н.И. Лобачевского</v>
      </c>
      <c r="H23" s="139">
        <v>3.017013888888889E-4</v>
      </c>
      <c r="I23" s="17"/>
      <c r="J23" s="32" t="str">
        <f>IF(H23=0," ",IF(H23&lt;=[1]Разряды!$D$31,[1]Разряды!$D$3,IF(H23&lt;=[1]Разряды!$E$31,[1]Разряды!$E$3,IF(H23&lt;=[1]Разряды!$F$31,[1]Разряды!$F$3,IF(H23&lt;=[1]Разряды!$G$31,[1]Разряды!$G$3,IF(H23&lt;=[1]Разряды!$H$31,[1]Разряды!$H$3,IF(H23&lt;=[1]Разряды!$I$31,[1]Разряды!$I$3,IF(H23&lt;=[1]Разряды!$J$31,[1]Разряды!$J$3,"б/р"))))))))</f>
        <v>1р</v>
      </c>
      <c r="K23" s="24">
        <v>4</v>
      </c>
      <c r="L23" s="21" t="str">
        <f>IF(B23=0," ",VLOOKUP($B23,[1]Женщины!$B$1:$H$65536,7,FALSE))</f>
        <v>Герасимов А.В.</v>
      </c>
    </row>
    <row r="24" spans="1:12" ht="15" x14ac:dyDescent="0.25">
      <c r="A24" s="18">
        <v>14</v>
      </c>
      <c r="B24" s="18">
        <v>33</v>
      </c>
      <c r="C24" s="21" t="str">
        <f>IF(B24=0," ",VLOOKUP(B24,[1]Женщины!B$1:H$65536,2,FALSE))</f>
        <v>Гроза Анна</v>
      </c>
      <c r="D24" s="22" t="str">
        <f>IF(B24=0," ",VLOOKUP($B24,[1]Женщины!$B$1:$H$65536,3,FALSE))</f>
        <v>17.12.1996</v>
      </c>
      <c r="E24" s="23" t="str">
        <f>IF(B24=0," ",IF(VLOOKUP($B24,[1]Женщины!$B$1:$H$65536,4,FALSE)=0," ",VLOOKUP($B24,[1]Женщины!$B$1:$H$65536,4,FALSE)))</f>
        <v>КМС</v>
      </c>
      <c r="F24" s="21" t="str">
        <f>IF(B24=0," ",VLOOKUP($B24,[1]Женщины!$B$1:$H$65536,5,FALSE))</f>
        <v>Красноярский край</v>
      </c>
      <c r="G24" s="21" t="str">
        <f>IF(B24=0," ",VLOOKUP($B24,[1]Женщины!$B$1:$H$65536,6,FALSE))</f>
        <v>Красноярск, СФУ</v>
      </c>
      <c r="H24" s="122">
        <v>3.0172453703703703E-4</v>
      </c>
      <c r="I24" s="16"/>
      <c r="J24" s="32" t="str">
        <f>IF(H24=0," ",IF(H24&lt;=[1]Разряды!$D$31,[1]Разряды!$D$3,IF(H24&lt;=[1]Разряды!$E$31,[1]Разряды!$E$3,IF(H24&lt;=[1]Разряды!$F$31,[1]Разряды!$F$3,IF(H24&lt;=[1]Разряды!$G$31,[1]Разряды!$G$3,IF(H24&lt;=[1]Разряды!$H$31,[1]Разряды!$H$3,IF(H24&lt;=[1]Разряды!$I$31,[1]Разряды!$I$3,IF(H24&lt;=[1]Разряды!$J$31,[1]Разряды!$J$3,"б/р"))))))))</f>
        <v>1р</v>
      </c>
      <c r="K24" s="24">
        <v>3</v>
      </c>
      <c r="L24" s="21" t="str">
        <f>IF(B24=0," ",VLOOKUP($B24,[1]Женщины!$B$1:$H$65536,7,FALSE))</f>
        <v>Федоров В.И.</v>
      </c>
    </row>
    <row r="25" spans="1:12" ht="15" x14ac:dyDescent="0.25">
      <c r="A25" s="18">
        <v>15</v>
      </c>
      <c r="B25" s="18">
        <v>85</v>
      </c>
      <c r="C25" s="21" t="str">
        <f>IF(B25=0," ",VLOOKUP(B25,[1]Женщины!B$1:H$65536,2,FALSE))</f>
        <v>Рудниченко Анастасия</v>
      </c>
      <c r="D25" s="22" t="str">
        <f>IF(B25=0," ",VLOOKUP($B25,[1]Женщины!$B$1:$H$65536,3,FALSE))</f>
        <v>28.12.1998</v>
      </c>
      <c r="E25" s="23" t="str">
        <f>IF(B25=0," ",IF(VLOOKUP($B25,[1]Женщины!$B$1:$H$65536,4,FALSE)=0," ",VLOOKUP($B25,[1]Женщины!$B$1:$H$65536,4,FALSE)))</f>
        <v>1р</v>
      </c>
      <c r="F25" s="21" t="str">
        <f>IF(B25=0," ",VLOOKUP($B25,[1]Женщины!$B$1:$H$65536,5,FALSE))</f>
        <v>Самарская область</v>
      </c>
      <c r="G25" s="21" t="str">
        <f>IF(B25=0," ",VLOOKUP($B25,[1]Женщины!$B$1:$H$65536,6,FALSE))</f>
        <v>Самара, СГЭУ</v>
      </c>
      <c r="H25" s="27">
        <v>3.0185185185185181E-4</v>
      </c>
      <c r="I25" s="17"/>
      <c r="J25" s="32" t="str">
        <f>IF(H25=0," ",IF(H25&lt;=[1]Разряды!$D$31,[1]Разряды!$D$3,IF(H25&lt;=[1]Разряды!$E$31,[1]Разряды!$E$3,IF(H25&lt;=[1]Разряды!$F$31,[1]Разряды!$F$3,IF(H25&lt;=[1]Разряды!$G$31,[1]Разряды!$G$3,IF(H25&lt;=[1]Разряды!$H$31,[1]Разряды!$H$3,IF(H25&lt;=[1]Разряды!$I$31,[1]Разряды!$I$3,IF(H25&lt;=[1]Разряды!$J$31,[1]Разряды!$J$3,"б/р"))))))))</f>
        <v>1р</v>
      </c>
      <c r="K25" s="24">
        <v>2</v>
      </c>
      <c r="L25" s="21" t="str">
        <f>IF(B25=0," ",VLOOKUP($B25,[1]Женщины!$B$1:$H$65536,7,FALSE))</f>
        <v>Смирнова У.В.</v>
      </c>
    </row>
    <row r="26" spans="1:12" ht="15" x14ac:dyDescent="0.25">
      <c r="A26" s="18">
        <v>16</v>
      </c>
      <c r="B26" s="18">
        <v>53</v>
      </c>
      <c r="C26" s="21" t="str">
        <f>IF(B26=0," ",VLOOKUP(B26,[1]Женщины!B$1:H$65536,2,FALSE))</f>
        <v>Голубина Светлана</v>
      </c>
      <c r="D26" s="22" t="str">
        <f>IF(B26=0," ",VLOOKUP($B26,[1]Женщины!$B$1:$H$65536,3,FALSE))</f>
        <v>30.11.1997</v>
      </c>
      <c r="E26" s="23" t="str">
        <f>IF(B26=0," ",IF(VLOOKUP($B26,[1]Женщины!$B$1:$H$65536,4,FALSE)=0," ",VLOOKUP($B26,[1]Женщины!$B$1:$H$65536,4,FALSE)))</f>
        <v>КМС</v>
      </c>
      <c r="F26" s="21" t="str">
        <f>IF(B26=0," ",VLOOKUP($B26,[1]Женщины!$B$1:$H$65536,5,FALSE))</f>
        <v>Удмуртская Республика</v>
      </c>
      <c r="G26" s="21" t="str">
        <f>IF(B26=0," ",VLOOKUP($B26,[1]Женщины!$B$1:$H$65536,6,FALSE))</f>
        <v>Ижевск, УдГУ</v>
      </c>
      <c r="H26" s="27">
        <v>3.0254629629629631E-4</v>
      </c>
      <c r="I26" s="17"/>
      <c r="J26" s="32" t="str">
        <f>IF(H26=0," ",IF(H26&lt;=[1]Разряды!$D$31,[1]Разряды!$D$3,IF(H26&lt;=[1]Разряды!$E$31,[1]Разряды!$E$3,IF(H26&lt;=[1]Разряды!$F$31,[1]Разряды!$F$3,IF(H26&lt;=[1]Разряды!$G$31,[1]Разряды!$G$3,IF(H26&lt;=[1]Разряды!$H$31,[1]Разряды!$H$3,IF(H26&lt;=[1]Разряды!$I$31,[1]Разряды!$I$3,IF(H26&lt;=[1]Разряды!$J$31,[1]Разряды!$J$3,"б/р"))))))))</f>
        <v>1р</v>
      </c>
      <c r="K26" s="24">
        <v>1</v>
      </c>
      <c r="L26" s="116" t="str">
        <f>IF(B26=0," ",VLOOKUP($B26,[1]Женщины!$B$1:$H$65536,7,FALSE))</f>
        <v>Феофилактов Н.З.,Шибанова С.А.</v>
      </c>
    </row>
    <row r="27" spans="1:12" ht="15" x14ac:dyDescent="0.25">
      <c r="A27" s="18">
        <v>17</v>
      </c>
      <c r="B27" s="18">
        <v>232</v>
      </c>
      <c r="C27" s="21" t="str">
        <f>IF(B27=0," ",VLOOKUP(B27,[1]Женщины!B$1:H$65536,2,FALSE))</f>
        <v>Новомлинская Алина</v>
      </c>
      <c r="D27" s="22" t="str">
        <f>IF(B27=0," ",VLOOKUP($B27,[1]Женщины!$B$1:$H$65536,3,FALSE))</f>
        <v>28.02.2000</v>
      </c>
      <c r="E27" s="23" t="str">
        <f>IF(B27=0," ",IF(VLOOKUP($B27,[1]Женщины!$B$1:$H$65536,4,FALSE)=0," ",VLOOKUP($B27,[1]Женщины!$B$1:$H$65536,4,FALSE)))</f>
        <v>1р</v>
      </c>
      <c r="F27" s="25" t="str">
        <f>IF(B27=0," ",VLOOKUP($B27,[1]Женщины!$B$1:$H$65536,5,FALSE))</f>
        <v>Новгородская область</v>
      </c>
      <c r="G27" s="25" t="str">
        <f>IF(B27=0," ",VLOOKUP($B27,[1]Женщины!$B$1:$H$65536,6,FALSE))</f>
        <v xml:space="preserve">Великий Новгород, НовГУ им. Ярослава Мудрого </v>
      </c>
      <c r="H27" s="16">
        <v>3.0393518518518524E-4</v>
      </c>
      <c r="I27" s="16"/>
      <c r="J27" s="32" t="str">
        <f>IF(H27=0," ",IF(H27&lt;=[1]Разряды!$D$31,[1]Разряды!$D$3,IF(H27&lt;=[1]Разряды!$E$31,[1]Разряды!$E$3,IF(H27&lt;=[1]Разряды!$F$31,[1]Разряды!$F$3,IF(H27&lt;=[1]Разряды!$G$31,[1]Разряды!$G$3,IF(H27&lt;=[1]Разряды!$H$31,[1]Разряды!$H$3,IF(H27&lt;=[1]Разряды!$I$31,[1]Разряды!$I$3,IF(H27&lt;=[1]Разряды!$J$31,[1]Разряды!$J$3,"б/р"))))))))</f>
        <v>1р</v>
      </c>
      <c r="K27" s="24">
        <v>1</v>
      </c>
      <c r="L27" s="21" t="str">
        <f>IF(B27=0," ",VLOOKUP($B27,[1]Женщины!$B$1:$H$65536,7,FALSE))</f>
        <v>Савенков П.А.</v>
      </c>
    </row>
    <row r="28" spans="1:12" ht="15" x14ac:dyDescent="0.25">
      <c r="A28" s="18">
        <v>18</v>
      </c>
      <c r="B28" s="18">
        <v>286</v>
      </c>
      <c r="C28" s="21" t="str">
        <f>IF(B28=0," ",VLOOKUP(B28,[1]Женщины!B$1:H$65536,2,FALSE))</f>
        <v>Циплакова Надежда</v>
      </c>
      <c r="D28" s="22" t="str">
        <f>IF(B28=0," ",VLOOKUP($B28,[1]Женщины!$B$1:$H$65536,3,FALSE))</f>
        <v>23.08.1995</v>
      </c>
      <c r="E28" s="23" t="str">
        <f>IF(B28=0," ",IF(VLOOKUP($B28,[1]Женщины!$B$1:$H$65536,4,FALSE)=0," ",VLOOKUP($B28,[1]Женщины!$B$1:$H$65536,4,FALSE)))</f>
        <v>КМС</v>
      </c>
      <c r="F28" s="21" t="str">
        <f>IF(B28=0," ",VLOOKUP($B28,[1]Женщины!$B$1:$H$65536,5,FALSE))</f>
        <v>Архангельская область</v>
      </c>
      <c r="G28" s="25" t="str">
        <f>IF(B28=0," ",VLOOKUP($B28,[1]Женщины!$B$1:$H$65536,6,FALSE))</f>
        <v xml:space="preserve">Архангельск, САФУ им. М.В. Ломоносова </v>
      </c>
      <c r="H28" s="27">
        <v>3.0555555555555555E-4</v>
      </c>
      <c r="I28" s="17"/>
      <c r="J28" s="32" t="str">
        <f>IF(H28=0," ",IF(H28&lt;=[1]Разряды!$D$31,[1]Разряды!$D$3,IF(H28&lt;=[1]Разряды!$E$31,[1]Разряды!$E$3,IF(H28&lt;=[1]Разряды!$F$31,[1]Разряды!$F$3,IF(H28&lt;=[1]Разряды!$G$31,[1]Разряды!$G$3,IF(H28&lt;=[1]Разряды!$H$31,[1]Разряды!$H$3,IF(H28&lt;=[1]Разряды!$I$31,[1]Разряды!$I$3,IF(H28&lt;=[1]Разряды!$J$31,[1]Разряды!$J$3,"б/р"))))))))</f>
        <v>1р</v>
      </c>
      <c r="K28" s="24">
        <v>1</v>
      </c>
      <c r="L28" s="116" t="str">
        <f>IF(B28=0," ",VLOOKUP($B28,[1]Женщины!$B$1:$H$65536,7,FALSE))</f>
        <v>Мингалев А.Ю., Мингалева А.Г.</v>
      </c>
    </row>
    <row r="29" spans="1:12" ht="16.5" customHeight="1" x14ac:dyDescent="0.25">
      <c r="A29" s="18">
        <v>19</v>
      </c>
      <c r="B29" s="18">
        <v>237</v>
      </c>
      <c r="C29" s="21" t="str">
        <f>IF(B29=0," ",VLOOKUP(B29,[1]Женщины!B$1:H$65536,2,FALSE))</f>
        <v>Машковцева Вероника</v>
      </c>
      <c r="D29" s="22" t="str">
        <f>IF(B29=0," ",VLOOKUP($B29,[1]Женщины!$B$1:$H$65536,3,FALSE))</f>
        <v>06.12.1999</v>
      </c>
      <c r="E29" s="23" t="str">
        <f>IF(B29=0," ",IF(VLOOKUP($B29,[1]Женщины!$B$1:$H$65536,4,FALSE)=0," ",VLOOKUP($B29,[1]Женщины!$B$1:$H$65536,4,FALSE)))</f>
        <v>КМС</v>
      </c>
      <c r="F29" s="21" t="str">
        <f>IF(B29=0," ",VLOOKUP($B29,[1]Женщины!$B$1:$H$65536,5,FALSE))</f>
        <v>Удмуртская Республика</v>
      </c>
      <c r="G29" s="21" t="str">
        <f>IF(B29=0," ",VLOOKUP($B29,[1]Женщины!$B$1:$H$65536,6,FALSE))</f>
        <v>Ижевск, УдГУ</v>
      </c>
      <c r="H29" s="27">
        <v>3.0567129629629629E-4</v>
      </c>
      <c r="I29" s="17"/>
      <c r="J29" s="32" t="str">
        <f>IF(H29=0," ",IF(H29&lt;=[1]Разряды!$D$31,[1]Разряды!$D$3,IF(H29&lt;=[1]Разряды!$E$31,[1]Разряды!$E$3,IF(H29&lt;=[1]Разряды!$F$31,[1]Разряды!$F$3,IF(H29&lt;=[1]Разряды!$G$31,[1]Разряды!$G$3,IF(H29&lt;=[1]Разряды!$H$31,[1]Разряды!$H$3,IF(H29&lt;=[1]Разряды!$I$31,[1]Разряды!$I$3,IF(H29&lt;=[1]Разряды!$J$31,[1]Разряды!$J$3,"б/р"))))))))</f>
        <v>1р</v>
      </c>
      <c r="K29" s="24">
        <v>1</v>
      </c>
      <c r="L29" s="21" t="str">
        <f>IF(B29=0," ",VLOOKUP($B29,[1]Женщины!$B$1:$H$65536,7,FALSE))</f>
        <v>Феофилактов Н.З.</v>
      </c>
    </row>
    <row r="30" spans="1:12" ht="15" x14ac:dyDescent="0.25">
      <c r="A30" s="18">
        <v>20</v>
      </c>
      <c r="B30" s="18">
        <v>48</v>
      </c>
      <c r="C30" s="21" t="str">
        <f>IF(B30=0," ",VLOOKUP(B30,[1]Женщины!B$1:H$65536,2,FALSE))</f>
        <v>Бойчук Ирина</v>
      </c>
      <c r="D30" s="22" t="str">
        <f>IF(B30=0," ",VLOOKUP($B30,[1]Женщины!$B$1:$H$65536,3,FALSE))</f>
        <v>16.07.2000</v>
      </c>
      <c r="E30" s="23" t="str">
        <f>IF(B30=0," ",IF(VLOOKUP($B30,[1]Женщины!$B$1:$H$65536,4,FALSE)=0," ",VLOOKUP($B30,[1]Женщины!$B$1:$H$65536,4,FALSE)))</f>
        <v>КМС</v>
      </c>
      <c r="F30" s="21" t="str">
        <f>IF(B30=0," ",VLOOKUP($B30,[1]Женщины!$B$1:$H$65536,5,FALSE))</f>
        <v>Новгородская область</v>
      </c>
      <c r="G30" s="25" t="str">
        <f>IF(B30=0," ",VLOOKUP($B30,[1]Женщины!$B$1:$H$65536,6,FALSE))</f>
        <v xml:space="preserve">Великий Новгород, НовГУ им. Ярослава Мудрого </v>
      </c>
      <c r="H30" s="27">
        <v>3.0671296296296295E-4</v>
      </c>
      <c r="I30" s="17"/>
      <c r="J30" s="32" t="str">
        <f>IF(H30=0," ",IF(H30&lt;=[1]Разряды!$D$31,[1]Разряды!$D$3,IF(H30&lt;=[1]Разряды!$E$31,[1]Разряды!$E$3,IF(H30&lt;=[1]Разряды!$F$31,[1]Разряды!$F$3,IF(H30&lt;=[1]Разряды!$G$31,[1]Разряды!$G$3,IF(H30&lt;=[1]Разряды!$H$31,[1]Разряды!$H$3,IF(H30&lt;=[1]Разряды!$I$31,[1]Разряды!$I$3,IF(H30&lt;=[1]Разряды!$J$31,[1]Разряды!$J$3,"б/р"))))))))</f>
        <v>1р</v>
      </c>
      <c r="K30" s="24">
        <v>1</v>
      </c>
      <c r="L30" s="21" t="str">
        <f>IF(B30=0," ",VLOOKUP($B30,[1]Женщины!$B$1:$H$65536,7,FALSE))</f>
        <v>Савенков П.А.</v>
      </c>
    </row>
    <row r="31" spans="1:12" ht="15" x14ac:dyDescent="0.25">
      <c r="A31" s="18">
        <v>21</v>
      </c>
      <c r="B31" s="18">
        <v>11</v>
      </c>
      <c r="C31" s="21" t="str">
        <f>IF(B31=0," ",VLOOKUP(B31,[1]Женщины!B$1:H$65536,2,FALSE))</f>
        <v>Петрушина Ольга</v>
      </c>
      <c r="D31" s="22" t="str">
        <f>IF(B31=0," ",VLOOKUP($B31,[1]Женщины!$B$1:$H$65536,3,FALSE))</f>
        <v>30.04.1998</v>
      </c>
      <c r="E31" s="23" t="str">
        <f>IF(B31=0," ",IF(VLOOKUP($B31,[1]Женщины!$B$1:$H$65536,4,FALSE)=0," ",VLOOKUP($B31,[1]Женщины!$B$1:$H$65536,4,FALSE)))</f>
        <v>КМС</v>
      </c>
      <c r="F31" s="21" t="str">
        <f>IF(B31=0," ",VLOOKUP($B31,[1]Женщины!$B$1:$H$65536,5,FALSE))</f>
        <v>Тамбовская область</v>
      </c>
      <c r="G31" s="21" t="str">
        <f>IF(B31=0," ",VLOOKUP($B31,[1]Женщины!$B$1:$H$65536,6,FALSE))</f>
        <v>Тамбов, ТГУ им. Г.Р. Державина</v>
      </c>
      <c r="H31" s="27">
        <v>3.0682870370370374E-4</v>
      </c>
      <c r="I31" s="17"/>
      <c r="J31" s="32" t="str">
        <f>IF(H31=0," ",IF(H31&lt;=[1]Разряды!$D$31,[1]Разряды!$D$3,IF(H31&lt;=[1]Разряды!$E$31,[1]Разряды!$E$3,IF(H31&lt;=[1]Разряды!$F$31,[1]Разряды!$F$3,IF(H31&lt;=[1]Разряды!$G$31,[1]Разряды!$G$3,IF(H31&lt;=[1]Разряды!$H$31,[1]Разряды!$H$3,IF(H31&lt;=[1]Разряды!$I$31,[1]Разряды!$I$3,IF(H31&lt;=[1]Разряды!$J$31,[1]Разряды!$J$3,"б/р"))))))))</f>
        <v>1р</v>
      </c>
      <c r="K31" s="24">
        <v>1</v>
      </c>
      <c r="L31" s="21" t="str">
        <f>IF(B31=0," ",VLOOKUP($B31,[1]Женщины!$B$1:$H$65536,7,FALSE))</f>
        <v>Мельникова Е.</v>
      </c>
    </row>
    <row r="32" spans="1:12" ht="15" x14ac:dyDescent="0.25">
      <c r="A32" s="18">
        <v>22</v>
      </c>
      <c r="B32" s="18">
        <v>18</v>
      </c>
      <c r="C32" s="21" t="str">
        <f>IF(B32=0," ",VLOOKUP(B32,[1]Женщины!B$1:H$65536,2,FALSE))</f>
        <v>Попова Александра</v>
      </c>
      <c r="D32" s="22" t="str">
        <f>IF(B32=0," ",VLOOKUP($B32,[1]Женщины!$B$1:$H$65536,3,FALSE))</f>
        <v>23.07.2000</v>
      </c>
      <c r="E32" s="23" t="str">
        <f>IF(B32=0," ",IF(VLOOKUP($B32,[1]Женщины!$B$1:$H$65536,4,FALSE)=0," ",VLOOKUP($B32,[1]Женщины!$B$1:$H$65536,4,FALSE)))</f>
        <v>КМС</v>
      </c>
      <c r="F32" s="21" t="str">
        <f>IF(B32=0," ",VLOOKUP($B32,[1]Женщины!$B$1:$H$65536,5,FALSE))</f>
        <v>Москва</v>
      </c>
      <c r="G32" s="21" t="str">
        <f>IF(B32=0," ",VLOOKUP($B32,[1]Женщины!$B$1:$H$65536,6,FALSE))</f>
        <v>Москва, РГУФКСМиТ (ГЦОЛИФК)</v>
      </c>
      <c r="H32" s="27">
        <v>3.0694444444444443E-4</v>
      </c>
      <c r="I32" s="33"/>
      <c r="J32" s="32" t="str">
        <f>IF(H32=0," ",IF(H32&lt;=[1]Разряды!$D$31,[1]Разряды!$D$3,IF(H32&lt;=[1]Разряды!$E$31,[1]Разряды!$E$3,IF(H32&lt;=[1]Разряды!$F$31,[1]Разряды!$F$3,IF(H32&lt;=[1]Разряды!$G$31,[1]Разряды!$G$3,IF(H32&lt;=[1]Разряды!$H$31,[1]Разряды!$H$3,IF(H32&lt;=[1]Разряды!$I$31,[1]Разряды!$I$3,IF(H32&lt;=[1]Разряды!$J$31,[1]Разряды!$J$3,"б/р"))))))))</f>
        <v>1р</v>
      </c>
      <c r="K32" s="24">
        <v>1</v>
      </c>
      <c r="L32" s="21" t="str">
        <f>IF(B32=0," ",VLOOKUP($B32,[1]Женщины!$B$1:$H$65536,7,FALSE))</f>
        <v>Чермошанский И.В.</v>
      </c>
    </row>
    <row r="33" spans="1:12" x14ac:dyDescent="0.3">
      <c r="A33" s="18">
        <v>23</v>
      </c>
      <c r="B33" s="18">
        <v>38</v>
      </c>
      <c r="C33" s="21" t="str">
        <f>IF(B33=0," ",VLOOKUP(B33,[1]Женщины!B$1:H$65536,2,FALSE))</f>
        <v>Гурьянова Анастасия</v>
      </c>
      <c r="D33" s="22" t="str">
        <f>IF(B33=0," ",VLOOKUP($B33,[1]Женщины!$B$1:$H$65536,3,FALSE))</f>
        <v>29.05.2000</v>
      </c>
      <c r="E33" s="23" t="str">
        <f>IF(B33=0," ",IF(VLOOKUP($B33,[1]Женщины!$B$1:$H$65536,4,FALSE)=0," ",VLOOKUP($B33,[1]Женщины!$B$1:$H$65536,4,FALSE)))</f>
        <v>1р</v>
      </c>
      <c r="F33" s="21" t="str">
        <f>IF(B33=0," ",VLOOKUP($B33,[1]Женщины!$B$1:$H$65536,5,FALSE))</f>
        <v>Республика Мордовия</v>
      </c>
      <c r="G33" s="25" t="str">
        <f>IF(B33=0," ",VLOOKUP($B33,[1]Женщины!$B$1:$H$65536,6,FALSE))</f>
        <v>Саранск, ФГБОУ ВО "НИМГУ им. Н.П. Огарева"</v>
      </c>
      <c r="H33" s="27">
        <v>3.072916666666667E-4</v>
      </c>
      <c r="I33" s="17"/>
      <c r="J33" s="32" t="str">
        <f>IF(H33=0," ",IF(H33&lt;=[1]Разряды!$D$31,[1]Разряды!$D$3,IF(H33&lt;=[1]Разряды!$E$31,[1]Разряды!$E$3,IF(H33&lt;=[1]Разряды!$F$31,[1]Разряды!$F$3,IF(H33&lt;=[1]Разряды!$G$31,[1]Разряды!$G$3,IF(H33&lt;=[1]Разряды!$H$31,[1]Разряды!$H$3,IF(H33&lt;=[1]Разряды!$I$31,[1]Разряды!$I$3,IF(H33&lt;=[1]Разряды!$J$31,[1]Разряды!$J$3,"б/р"))))))))</f>
        <v>1р</v>
      </c>
      <c r="K33" s="24">
        <v>1</v>
      </c>
      <c r="L33" s="21" t="str">
        <f>IF(B33=0," ",VLOOKUP($B33,[1]Женщины!$B$1:$H$65536,7,FALSE))</f>
        <v>Аранов С.М.</v>
      </c>
    </row>
    <row r="34" spans="1:12" x14ac:dyDescent="0.3">
      <c r="A34" s="18">
        <v>23</v>
      </c>
      <c r="B34" s="59">
        <v>297</v>
      </c>
      <c r="C34" s="21" t="str">
        <f>IF(B34=0," ",VLOOKUP(B34,[1]Женщины!B$1:H$65536,2,FALSE))</f>
        <v>Бардина Анастасия</v>
      </c>
      <c r="D34" s="22" t="str">
        <f>IF(B34=0," ",VLOOKUP($B34,[1]Женщины!$B$1:$H$65536,3,FALSE))</f>
        <v>28.03.2000</v>
      </c>
      <c r="E34" s="23" t="str">
        <f>IF(B34=0," ",IF(VLOOKUP($B34,[1]Женщины!$B$1:$H$65536,4,FALSE)=0," ",VLOOKUP($B34,[1]Женщины!$B$1:$H$65536,4,FALSE)))</f>
        <v>КМС</v>
      </c>
      <c r="F34" s="21" t="str">
        <f>IF(B34=0," ",VLOOKUP($B34,[1]Женщины!$B$1:$H$65536,5,FALSE))</f>
        <v>Пермский край</v>
      </c>
      <c r="G34" s="21" t="str">
        <f>IF(B34=0," ",VLOOKUP($B34,[1]Женщины!$B$1:$H$65536,6,FALSE))</f>
        <v>Пермь, ПНИПУ с/к "Политехник"</v>
      </c>
      <c r="H34" s="27">
        <v>3.0763888888888887E-4</v>
      </c>
      <c r="I34" s="17"/>
      <c r="J34" s="32" t="str">
        <f>IF(H34=0," ",IF(H34&lt;=[1]Разряды!$D$31,[1]Разряды!$D$3,IF(H34&lt;=[1]Разряды!$E$31,[1]Разряды!$E$3,IF(H34&lt;=[1]Разряды!$F$31,[1]Разряды!$F$3,IF(H34&lt;=[1]Разряды!$G$31,[1]Разряды!$G$3,IF(H34&lt;=[1]Разряды!$H$31,[1]Разряды!$H$3,IF(H34&lt;=[1]Разряды!$I$31,[1]Разряды!$I$3,IF(H34&lt;=[1]Разряды!$J$31,[1]Разряды!$J$3,"б/р"))))))))</f>
        <v>1р</v>
      </c>
      <c r="K34" s="24">
        <v>1</v>
      </c>
      <c r="L34" s="21" t="str">
        <f>IF(B34=0," ",VLOOKUP($B34,[1]Женщины!$B$1:$H$65536,7,FALSE))</f>
        <v>Гладков В.П.</v>
      </c>
    </row>
    <row r="35" spans="1:12" x14ac:dyDescent="0.3">
      <c r="A35" s="18">
        <v>25</v>
      </c>
      <c r="B35" s="59">
        <v>95</v>
      </c>
      <c r="C35" s="21" t="str">
        <f>IF(B35=0," ",VLOOKUP(B35,[1]Женщины!B$1:H$65536,2,FALSE))</f>
        <v>Сухрякова Александра</v>
      </c>
      <c r="D35" s="22" t="str">
        <f>IF(B35=0," ",VLOOKUP($B35,[1]Женщины!$B$1:$H$65536,3,FALSE))</f>
        <v>23.07.2000</v>
      </c>
      <c r="E35" s="23" t="str">
        <f>IF(B35=0," ",IF(VLOOKUP($B35,[1]Женщины!$B$1:$H$65536,4,FALSE)=0," ",VLOOKUP($B35,[1]Женщины!$B$1:$H$65536,4,FALSE)))</f>
        <v>КМС</v>
      </c>
      <c r="F35" s="21" t="str">
        <f>IF(B35=0," ",VLOOKUP($B35,[1]Женщины!$B$1:$H$65536,5,FALSE))</f>
        <v>Калининградская область</v>
      </c>
      <c r="G35" s="21" t="str">
        <f>IF(B35=0," ",VLOOKUP($B35,[1]Женщины!$B$1:$H$65536,6,FALSE))</f>
        <v>Калининград, БФУ им. И. Канта</v>
      </c>
      <c r="H35" s="27">
        <v>3.078703703703704E-4</v>
      </c>
      <c r="I35" s="17"/>
      <c r="J35" s="32" t="str">
        <f>IF(H35=0," ",IF(H35&lt;=[1]Разряды!$D$31,[1]Разряды!$D$3,IF(H35&lt;=[1]Разряды!$E$31,[1]Разряды!$E$3,IF(H35&lt;=[1]Разряды!$F$31,[1]Разряды!$F$3,IF(H35&lt;=[1]Разряды!$G$31,[1]Разряды!$G$3,IF(H35&lt;=[1]Разряды!$H$31,[1]Разряды!$H$3,IF(H35&lt;=[1]Разряды!$I$31,[1]Разряды!$I$3,IF(H35&lt;=[1]Разряды!$J$31,[1]Разряды!$J$3,"б/р"))))))))</f>
        <v>1р</v>
      </c>
      <c r="K35" s="24">
        <v>1</v>
      </c>
      <c r="L35" s="21" t="str">
        <f>IF(B35=0," ",VLOOKUP($B35,[1]Женщины!$B$1:$H$65536,7,FALSE))</f>
        <v>Степочкина Е.К.</v>
      </c>
    </row>
    <row r="36" spans="1:12" x14ac:dyDescent="0.3">
      <c r="A36" s="18">
        <v>26</v>
      </c>
      <c r="B36" s="59">
        <v>231</v>
      </c>
      <c r="C36" s="21" t="str">
        <f>IF(B36=0," ",VLOOKUP(B36,[1]Женщины!B$1:H$65536,2,FALSE))</f>
        <v>Трубкина Алина</v>
      </c>
      <c r="D36" s="22" t="str">
        <f>IF(B36=0," ",VLOOKUP($B36,[1]Женщины!$B$1:$H$65536,3,FALSE))</f>
        <v>31.07.2000</v>
      </c>
      <c r="E36" s="23" t="str">
        <f>IF(B36=0," ",IF(VLOOKUP($B36,[1]Женщины!$B$1:$H$65536,4,FALSE)=0," ",VLOOKUP($B36,[1]Женщины!$B$1:$H$65536,4,FALSE)))</f>
        <v>1р</v>
      </c>
      <c r="F36" s="21" t="str">
        <f>IF(B36=0," ",VLOOKUP($B36,[1]Женщины!$B$1:$H$65536,5,FALSE))</f>
        <v>Пензенская область</v>
      </c>
      <c r="G36" s="21" t="str">
        <f>IF(B36=0," ",VLOOKUP($B36,[1]Женщины!$B$1:$H$65536,6,FALSE))</f>
        <v>Пенза, ПензГТУ</v>
      </c>
      <c r="H36" s="27">
        <v>3.0810185185185188E-4</v>
      </c>
      <c r="I36" s="17"/>
      <c r="J36" s="32" t="str">
        <f>IF(H36=0," ",IF(H36&lt;=[1]Разряды!$D$31,[1]Разряды!$D$3,IF(H36&lt;=[1]Разряды!$E$31,[1]Разряды!$E$3,IF(H36&lt;=[1]Разряды!$F$31,[1]Разряды!$F$3,IF(H36&lt;=[1]Разряды!$G$31,[1]Разряды!$G$3,IF(H36&lt;=[1]Разряды!$H$31,[1]Разряды!$H$3,IF(H36&lt;=[1]Разряды!$I$31,[1]Разряды!$I$3,IF(H36&lt;=[1]Разряды!$J$31,[1]Разряды!$J$3,"б/р"))))))))</f>
        <v>1р</v>
      </c>
      <c r="K36" s="24">
        <v>1</v>
      </c>
      <c r="L36" s="21" t="str">
        <f>IF(B36=0," ",VLOOKUP($B36,[1]Женщины!$B$1:$H$65536,7,FALSE))</f>
        <v>Гарынов А.А.</v>
      </c>
    </row>
    <row r="37" spans="1:12" x14ac:dyDescent="0.3">
      <c r="A37" s="18">
        <v>27</v>
      </c>
      <c r="B37" s="18">
        <v>68</v>
      </c>
      <c r="C37" s="21" t="str">
        <f>IF(B37=0," ",VLOOKUP(B37,[1]Женщины!B$1:H$65536,2,FALSE))</f>
        <v>Жерихова Наталья</v>
      </c>
      <c r="D37" s="22" t="str">
        <f>IF(B37=0," ",VLOOKUP($B37,[1]Женщины!$B$1:$H$65536,3,FALSE))</f>
        <v>23.11.2000</v>
      </c>
      <c r="E37" s="23" t="str">
        <f>IF(B37=0," ",IF(VLOOKUP($B37,[1]Женщины!$B$1:$H$65536,4,FALSE)=0," ",VLOOKUP($B37,[1]Женщины!$B$1:$H$65536,4,FALSE)))</f>
        <v>КМС</v>
      </c>
      <c r="F37" s="21" t="str">
        <f>IF(B37=0," ",VLOOKUP($B37,[1]Женщины!$B$1:$H$65536,5,FALSE))</f>
        <v>Нижегородская область</v>
      </c>
      <c r="G37" s="25" t="str">
        <f>IF(B37=0," ",VLOOKUP($B37,[1]Женщины!$B$1:$H$65536,6,FALSE))</f>
        <v>Нижний Новгород, ННГУ им. Н.И. Лобачевского</v>
      </c>
      <c r="H37" s="27">
        <v>3.0902777777777781E-4</v>
      </c>
      <c r="I37" s="115"/>
      <c r="J37" s="32" t="str">
        <f>IF(H37=0," ",IF(H37&lt;=[1]Разряды!$D$31,[1]Разряды!$D$3,IF(H37&lt;=[1]Разряды!$E$31,[1]Разряды!$E$3,IF(H37&lt;=[1]Разряды!$F$31,[1]Разряды!$F$3,IF(H37&lt;=[1]Разряды!$G$31,[1]Разряды!$G$3,IF(H37&lt;=[1]Разряды!$H$31,[1]Разряды!$H$3,IF(H37&lt;=[1]Разряды!$I$31,[1]Разряды!$I$3,IF(H37&lt;=[1]Разряды!$J$31,[1]Разряды!$J$3,"б/р"))))))))</f>
        <v>1р</v>
      </c>
      <c r="K37" s="24">
        <v>1</v>
      </c>
      <c r="L37" s="21" t="str">
        <f>IF(B37=0," ",VLOOKUP($B37,[1]Женщины!$B$1:$H$65536,7,FALSE))</f>
        <v>Судаков К.А.</v>
      </c>
    </row>
    <row r="38" spans="1:12" x14ac:dyDescent="0.3">
      <c r="A38" s="18">
        <v>28</v>
      </c>
      <c r="B38" s="59">
        <v>88</v>
      </c>
      <c r="C38" s="21" t="str">
        <f>IF(B38=0," ",VLOOKUP(B38,[1]Женщины!B$1:H$65536,2,FALSE))</f>
        <v>Стецкая Александра</v>
      </c>
      <c r="D38" s="22" t="str">
        <f>IF(B38=0," ",VLOOKUP($B38,[1]Женщины!$B$1:$H$65536,3,FALSE))</f>
        <v>12.07.2000</v>
      </c>
      <c r="E38" s="23" t="str">
        <f>IF(B38=0," ",IF(VLOOKUP($B38,[1]Женщины!$B$1:$H$65536,4,FALSE)=0," ",VLOOKUP($B38,[1]Женщины!$B$1:$H$65536,4,FALSE)))</f>
        <v>1р</v>
      </c>
      <c r="F38" s="21" t="str">
        <f>IF(B38=0," ",VLOOKUP($B38,[1]Женщины!$B$1:$H$65536,5,FALSE))</f>
        <v>Смоленская область</v>
      </c>
      <c r="G38" s="21" t="str">
        <f>IF(B38=0," ",VLOOKUP($B38,[1]Женщины!$B$1:$H$65536,6,FALSE))</f>
        <v>Смоленск, Смоленская ГСХА</v>
      </c>
      <c r="H38" s="16">
        <v>3.0949074074074077E-4</v>
      </c>
      <c r="I38" s="16"/>
      <c r="J38" s="32" t="str">
        <f>IF(H38=0," ",IF(H38&lt;=[1]Разряды!$D$31,[1]Разряды!$D$3,IF(H38&lt;=[1]Разряды!$E$31,[1]Разряды!$E$3,IF(H38&lt;=[1]Разряды!$F$31,[1]Разряды!$F$3,IF(H38&lt;=[1]Разряды!$G$31,[1]Разряды!$G$3,IF(H38&lt;=[1]Разряды!$H$31,[1]Разряды!$H$3,IF(H38&lt;=[1]Разряды!$I$31,[1]Разряды!$I$3,IF(H38&lt;=[1]Разряды!$J$31,[1]Разряды!$J$3,"б/р"))))))))</f>
        <v>1р</v>
      </c>
      <c r="K38" s="24">
        <v>1</v>
      </c>
      <c r="L38" s="21" t="str">
        <f>IF(B38=0," ",VLOOKUP($B38,[1]Женщины!$B$1:$H$65536,7,FALSE))</f>
        <v>Войцеховский М.В.</v>
      </c>
    </row>
    <row r="39" spans="1:12" x14ac:dyDescent="0.3">
      <c r="A39" s="18">
        <v>29</v>
      </c>
      <c r="B39" s="18">
        <v>60</v>
      </c>
      <c r="C39" s="21" t="str">
        <f>IF(B39=0," ",VLOOKUP(B39,[1]Женщины!B$1:H$65536,2,FALSE))</f>
        <v>Корнеева Ульяна</v>
      </c>
      <c r="D39" s="22" t="str">
        <f>IF(B39=0," ",VLOOKUP($B39,[1]Женщины!$B$1:$H$65536,3,FALSE))</f>
        <v>06.01.2000</v>
      </c>
      <c r="E39" s="23" t="str">
        <f>IF(B39=0," ",IF(VLOOKUP($B39,[1]Женщины!$B$1:$H$65536,4,FALSE)=0," ",VLOOKUP($B39,[1]Женщины!$B$1:$H$65536,4,FALSE)))</f>
        <v>1р</v>
      </c>
      <c r="F39" s="21" t="str">
        <f>IF(B39=0," ",VLOOKUP($B39,[1]Женщины!$B$1:$H$65536,5,FALSE))</f>
        <v>Ивановская область</v>
      </c>
      <c r="G39" s="21" t="str">
        <f>IF(B39=0," ",VLOOKUP($B39,[1]Женщины!$B$1:$H$65536,6,FALSE))</f>
        <v>Иваново, ИГЭУ им. В.И. Ленина</v>
      </c>
      <c r="H39" s="27">
        <v>3.1064814814814811E-4</v>
      </c>
      <c r="I39" s="17"/>
      <c r="J39" s="32" t="str">
        <f>IF(H39=0," ",IF(H39&lt;=[1]Разряды!$D$31,[1]Разряды!$D$3,IF(H39&lt;=[1]Разряды!$E$31,[1]Разряды!$E$3,IF(H39&lt;=[1]Разряды!$F$31,[1]Разряды!$F$3,IF(H39&lt;=[1]Разряды!$G$31,[1]Разряды!$G$3,IF(H39&lt;=[1]Разряды!$H$31,[1]Разряды!$H$3,IF(H39&lt;=[1]Разряды!$I$31,[1]Разряды!$I$3,IF(H39&lt;=[1]Разряды!$J$31,[1]Разряды!$J$3,"б/р"))))))))</f>
        <v>1р</v>
      </c>
      <c r="K39" s="24">
        <v>1</v>
      </c>
      <c r="L39" s="21" t="str">
        <f>IF(B39=0," ",VLOOKUP($B39,[1]Женщины!$B$1:$H$65536,7,FALSE))</f>
        <v>Чахунов Е.И.</v>
      </c>
    </row>
    <row r="40" spans="1:12" x14ac:dyDescent="0.3">
      <c r="A40" s="18">
        <v>30</v>
      </c>
      <c r="B40" s="59">
        <v>338</v>
      </c>
      <c r="C40" s="21" t="str">
        <f>IF(B40=0," ",VLOOKUP(B40,[1]Женщины!B$1:H$65536,2,FALSE))</f>
        <v>Чижова Дарья</v>
      </c>
      <c r="D40" s="22" t="str">
        <f>IF(B40=0," ",VLOOKUP($B40,[1]Женщины!$B$1:$H$65536,3,FALSE))</f>
        <v>18.04.1998</v>
      </c>
      <c r="E40" s="23" t="str">
        <f>IF(B40=0," ",IF(VLOOKUP($B40,[1]Женщины!$B$1:$H$65536,4,FALSE)=0," ",VLOOKUP($B40,[1]Женщины!$B$1:$H$65536,4,FALSE)))</f>
        <v>КМС</v>
      </c>
      <c r="F40" s="21" t="str">
        <f>IF(B40=0," ",VLOOKUP($B40,[1]Женщины!$B$1:$H$65536,5,FALSE))</f>
        <v>Удмуртская Республика</v>
      </c>
      <c r="G40" s="21" t="str">
        <f>IF(B40=0," ",VLOOKUP($B40,[1]Женщины!$B$1:$H$65536,6,FALSE))</f>
        <v>Ижевск, ИжГТУ им. М.Т. Калашникова</v>
      </c>
      <c r="H40" s="27">
        <v>3.1168981481481483E-4</v>
      </c>
      <c r="I40" s="17"/>
      <c r="J40" s="32" t="str">
        <f>IF(H40=0," ",IF(H40&lt;=[1]Разряды!$D$31,[1]Разряды!$D$3,IF(H40&lt;=[1]Разряды!$E$31,[1]Разряды!$E$3,IF(H40&lt;=[1]Разряды!$F$31,[1]Разряды!$F$3,IF(H40&lt;=[1]Разряды!$G$31,[1]Разряды!$G$3,IF(H40&lt;=[1]Разряды!$H$31,[1]Разряды!$H$3,IF(H40&lt;=[1]Разряды!$I$31,[1]Разряды!$I$3,IF(H40&lt;=[1]Разряды!$J$31,[1]Разряды!$J$3,"б/р"))))))))</f>
        <v>1р</v>
      </c>
      <c r="K40" s="24">
        <v>1</v>
      </c>
      <c r="L40" s="21" t="str">
        <f>IF(B40=0," ",VLOOKUP($B40,[1]Женщины!$B$1:$H$65536,7,FALSE))</f>
        <v>Сердцева А.Б.</v>
      </c>
    </row>
    <row r="41" spans="1:12" x14ac:dyDescent="0.3">
      <c r="A41" s="18">
        <v>31</v>
      </c>
      <c r="B41" s="59">
        <v>66</v>
      </c>
      <c r="C41" s="21" t="str">
        <f>IF(B41=0," ",VLOOKUP(B41,[1]Женщины!B$1:H$65536,2,FALSE))</f>
        <v>Лазаревич Анастасия</v>
      </c>
      <c r="D41" s="22" t="str">
        <f>IF(B41=0," ",VLOOKUP($B41,[1]Женщины!$B$1:$H$65536,3,FALSE))</f>
        <v>20.10.1997</v>
      </c>
      <c r="E41" s="23" t="str">
        <f>IF(B41=0," ",IF(VLOOKUP($B41,[1]Женщины!$B$1:$H$65536,4,FALSE)=0," ",VLOOKUP($B41,[1]Женщины!$B$1:$H$65536,4,FALSE)))</f>
        <v>1р</v>
      </c>
      <c r="F41" s="21" t="str">
        <f>IF(B41=0," ",VLOOKUP($B41,[1]Женщины!$B$1:$H$65536,5,FALSE))</f>
        <v>Архангельская область</v>
      </c>
      <c r="G41" s="21" t="str">
        <f>IF(B41=0," ",VLOOKUP($B41,[1]Женщины!$B$1:$H$65536,6,FALSE))</f>
        <v xml:space="preserve">Архангельск, САФУ им. М.В. Ломоносова </v>
      </c>
      <c r="H41" s="27">
        <v>3.1250000000000001E-4</v>
      </c>
      <c r="I41" s="17"/>
      <c r="J41" s="32" t="str">
        <f>IF(H41=0," ",IF(H41&lt;=[1]Разряды!$D$31,[1]Разряды!$D$3,IF(H41&lt;=[1]Разряды!$E$31,[1]Разряды!$E$3,IF(H41&lt;=[1]Разряды!$F$31,[1]Разряды!$F$3,IF(H41&lt;=[1]Разряды!$G$31,[1]Разряды!$G$3,IF(H41&lt;=[1]Разряды!$H$31,[1]Разряды!$H$3,IF(H41&lt;=[1]Разряды!$I$31,[1]Разряды!$I$3,IF(H41&lt;=[1]Разряды!$J$31,[1]Разряды!$J$3,"б/р"))))))))</f>
        <v>1р</v>
      </c>
      <c r="K41" s="24">
        <v>1</v>
      </c>
      <c r="L41" s="21" t="str">
        <f>IF(B41=0," ",VLOOKUP($B41,[1]Женщины!$B$1:$H$65536,7,FALSE))</f>
        <v>Мингалева А.Г.</v>
      </c>
    </row>
    <row r="42" spans="1:12" x14ac:dyDescent="0.3">
      <c r="A42" s="18">
        <v>32</v>
      </c>
      <c r="B42" s="59">
        <v>21</v>
      </c>
      <c r="C42" s="21" t="str">
        <f>IF(B42=0," ",VLOOKUP(B42,[1]Женщины!B$1:H$65536,2,FALSE))</f>
        <v>Якушева Кристина</v>
      </c>
      <c r="D42" s="22" t="str">
        <f>IF(B42=0," ",VLOOKUP($B42,[1]Женщины!$B$1:$H$65536,3,FALSE))</f>
        <v>19.01.1998</v>
      </c>
      <c r="E42" s="23" t="str">
        <f>IF(B42=0," ",IF(VLOOKUP($B42,[1]Женщины!$B$1:$H$65536,4,FALSE)=0," ",VLOOKUP($B42,[1]Женщины!$B$1:$H$65536,4,FALSE)))</f>
        <v>КМС</v>
      </c>
      <c r="F42" s="21" t="str">
        <f>IF(B42=0," ",VLOOKUP($B42,[1]Женщины!$B$1:$H$65536,5,FALSE))</f>
        <v>Мурманская область</v>
      </c>
      <c r="G42" s="21" t="str">
        <f>IF(B42=0," ",VLOOKUP($B42,[1]Женщины!$B$1:$H$65536,6,FALSE))</f>
        <v>Мурманск, МАГУ</v>
      </c>
      <c r="H42" s="27">
        <v>3.1261574074074075E-4</v>
      </c>
      <c r="I42" s="17"/>
      <c r="J42" s="32" t="str">
        <f>IF(H42=0," ",IF(H42&lt;=[1]Разряды!$D$31,[1]Разряды!$D$3,IF(H42&lt;=[1]Разряды!$E$31,[1]Разряды!$E$3,IF(H42&lt;=[1]Разряды!$F$31,[1]Разряды!$F$3,IF(H42&lt;=[1]Разряды!$G$31,[1]Разряды!$G$3,IF(H42&lt;=[1]Разряды!$H$31,[1]Разряды!$H$3,IF(H42&lt;=[1]Разряды!$I$31,[1]Разряды!$I$3,IF(H42&lt;=[1]Разряды!$J$31,[1]Разряды!$J$3,"б/р"))))))))</f>
        <v>1р</v>
      </c>
      <c r="K42" s="24">
        <v>1</v>
      </c>
      <c r="L42" s="21" t="str">
        <f>IF(B42=0," ",VLOOKUP($B42,[1]Женщины!$B$1:$H$65536,7,FALSE))</f>
        <v>Фарутин Н.В.</v>
      </c>
    </row>
    <row r="43" spans="1:12" x14ac:dyDescent="0.3">
      <c r="A43" s="18">
        <v>33</v>
      </c>
      <c r="B43" s="59">
        <v>78</v>
      </c>
      <c r="C43" s="21" t="str">
        <f>IF(B43=0," ",VLOOKUP(B43,[1]Женщины!B$1:H$65536,2,FALSE))</f>
        <v>Крупко Валерия</v>
      </c>
      <c r="D43" s="22" t="str">
        <f>IF(B43=0," ",VLOOKUP($B43,[1]Женщины!$B$1:$H$65536,3,FALSE))</f>
        <v>10.05.1999</v>
      </c>
      <c r="E43" s="23" t="str">
        <f>IF(B43=0," ",IF(VLOOKUP($B43,[1]Женщины!$B$1:$H$65536,4,FALSE)=0," ",VLOOKUP($B43,[1]Женщины!$B$1:$H$65536,4,FALSE)))</f>
        <v>1р</v>
      </c>
      <c r="F43" s="21" t="str">
        <f>IF(B43=0," ",VLOOKUP($B43,[1]Женщины!$B$1:$H$65536,5,FALSE))</f>
        <v>Владимирская область</v>
      </c>
      <c r="G43" s="25" t="str">
        <f>IF(B43=0," ",VLOOKUP($B43,[1]Женщины!$B$1:$H$65536,6,FALSE))</f>
        <v xml:space="preserve">Владимир, ВлГУ им. А.Г. и Н.Г Столетовых </v>
      </c>
      <c r="H43" s="27">
        <v>3.1273148148148149E-4</v>
      </c>
      <c r="I43" s="17"/>
      <c r="J43" s="32" t="str">
        <f>IF(H43=0," ",IF(H43&lt;=[1]Разряды!$D$31,[1]Разряды!$D$3,IF(H43&lt;=[1]Разряды!$E$31,[1]Разряды!$E$3,IF(H43&lt;=[1]Разряды!$F$31,[1]Разряды!$F$3,IF(H43&lt;=[1]Разряды!$G$31,[1]Разряды!$G$3,IF(H43&lt;=[1]Разряды!$H$31,[1]Разряды!$H$3,IF(H43&lt;=[1]Разряды!$I$31,[1]Разряды!$I$3,IF(H43&lt;=[1]Разряды!$J$31,[1]Разряды!$J$3,"б/р"))))))))</f>
        <v>1р</v>
      </c>
      <c r="K43" s="24">
        <v>1</v>
      </c>
      <c r="L43" s="119" t="str">
        <f>IF(B43=0," ",VLOOKUP($B43,[1]Женщины!$B$1:$H$65536,7,FALSE))</f>
        <v>Коробова П.А., Бурлаков О.П., Кравцова К.О.</v>
      </c>
    </row>
    <row r="44" spans="1:12" x14ac:dyDescent="0.3">
      <c r="A44" s="18">
        <v>34</v>
      </c>
      <c r="B44" s="59">
        <v>192</v>
      </c>
      <c r="C44" s="21" t="str">
        <f>IF(B44=0," ",VLOOKUP(B44,[1]Женщины!B$1:H$65536,2,FALSE))</f>
        <v>Жутаева Елена</v>
      </c>
      <c r="D44" s="22" t="str">
        <f>IF(B44=0," ",VLOOKUP($B44,[1]Женщины!$B$1:$H$65536,3,FALSE))</f>
        <v>02.07.2000</v>
      </c>
      <c r="E44" s="23" t="str">
        <f>IF(B44=0," ",IF(VLOOKUP($B44,[1]Женщины!$B$1:$H$65536,4,FALSE)=0," ",VLOOKUP($B44,[1]Женщины!$B$1:$H$65536,4,FALSE)))</f>
        <v>КМС</v>
      </c>
      <c r="F44" s="21" t="str">
        <f>IF(B44=0," ",VLOOKUP($B44,[1]Женщины!$B$1:$H$65536,5,FALSE))</f>
        <v>Мурманская область</v>
      </c>
      <c r="G44" s="21" t="str">
        <f>IF(B44=0," ",VLOOKUP($B44,[1]Женщины!$B$1:$H$65536,6,FALSE))</f>
        <v>Мурманск, МАГУ</v>
      </c>
      <c r="H44" s="27">
        <v>3.1527777777777777E-4</v>
      </c>
      <c r="I44" s="17"/>
      <c r="J44" s="32" t="str">
        <f>IF(H44=0," ",IF(H44&lt;=[1]Разряды!$D$31,[1]Разряды!$D$3,IF(H44&lt;=[1]Разряды!$E$31,[1]Разряды!$E$3,IF(H44&lt;=[1]Разряды!$F$31,[1]Разряды!$F$3,IF(H44&lt;=[1]Разряды!$G$31,[1]Разряды!$G$3,IF(H44&lt;=[1]Разряды!$H$31,[1]Разряды!$H$3,IF(H44&lt;=[1]Разряды!$I$31,[1]Разряды!$I$3,IF(H44&lt;=[1]Разряды!$J$31,[1]Разряды!$J$3,"б/р"))))))))</f>
        <v>1р</v>
      </c>
      <c r="K44" s="24">
        <v>1</v>
      </c>
      <c r="L44" s="21" t="str">
        <f>IF(B44=0," ",VLOOKUP($B44,[1]Женщины!$B$1:$H$65536,7,FALSE))</f>
        <v>Фарутин Н.В.</v>
      </c>
    </row>
    <row r="45" spans="1:12" x14ac:dyDescent="0.3">
      <c r="A45" s="18">
        <v>35</v>
      </c>
      <c r="B45" s="59">
        <v>227</v>
      </c>
      <c r="C45" s="21" t="str">
        <f>IF(B45=0," ",VLOOKUP(B45,[1]Женщины!B$1:H$65536,2,FALSE))</f>
        <v>Галуцкая Елена</v>
      </c>
      <c r="D45" s="22" t="str">
        <f>IF(B45=0," ",VLOOKUP($B45,[1]Женщины!$B$1:$H$65536,3,FALSE))</f>
        <v>13.06.2000</v>
      </c>
      <c r="E45" s="23" t="str">
        <f>IF(B45=0," ",IF(VLOOKUP($B45,[1]Женщины!$B$1:$H$65536,4,FALSE)=0," ",VLOOKUP($B45,[1]Женщины!$B$1:$H$65536,4,FALSE)))</f>
        <v>КМС</v>
      </c>
      <c r="F45" s="21" t="str">
        <f>IF(B45=0," ",VLOOKUP($B45,[1]Женщины!$B$1:$H$65536,5,FALSE))</f>
        <v>Тульская область</v>
      </c>
      <c r="G45" s="21" t="str">
        <f>IF(B45=0," ",VLOOKUP($B45,[1]Женщины!$B$1:$H$65536,6,FALSE))</f>
        <v>Тула, ТулГУ</v>
      </c>
      <c r="H45" s="16">
        <v>3.1562499999999999E-4</v>
      </c>
      <c r="I45" s="16"/>
      <c r="J45" s="32" t="str">
        <f>IF(H45=0," ",IF(H45&lt;=[1]Разряды!$D$31,[1]Разряды!$D$3,IF(H45&lt;=[1]Разряды!$E$31,[1]Разряды!$E$3,IF(H45&lt;=[1]Разряды!$F$31,[1]Разряды!$F$3,IF(H45&lt;=[1]Разряды!$G$31,[1]Разряды!$G$3,IF(H45&lt;=[1]Разряды!$H$31,[1]Разряды!$H$3,IF(H45&lt;=[1]Разряды!$I$31,[1]Разряды!$I$3,IF(H45&lt;=[1]Разряды!$J$31,[1]Разряды!$J$3,"б/р"))))))))</f>
        <v>1р</v>
      </c>
      <c r="K45" s="24">
        <v>1</v>
      </c>
      <c r="L45" s="21" t="str">
        <f>IF(B45=0," ",VLOOKUP($B45,[1]Женщины!$B$1:$H$65536,7,FALSE))</f>
        <v>Ковтун Н.Н.</v>
      </c>
    </row>
    <row r="46" spans="1:12" x14ac:dyDescent="0.3">
      <c r="A46" s="18">
        <v>36</v>
      </c>
      <c r="B46" s="59">
        <v>46</v>
      </c>
      <c r="C46" s="21" t="str">
        <f>IF(B46=0," ",VLOOKUP(B46,[1]Женщины!B$1:H$65536,2,FALSE))</f>
        <v>Ильина Светлана</v>
      </c>
      <c r="D46" s="22" t="str">
        <f>IF(B46=0," ",VLOOKUP($B46,[1]Женщины!$B$1:$H$65536,3,FALSE))</f>
        <v>07.05.1997</v>
      </c>
      <c r="E46" s="23" t="str">
        <f>IF(B46=0," ",IF(VLOOKUP($B46,[1]Женщины!$B$1:$H$65536,4,FALSE)=0," ",VLOOKUP($B46,[1]Женщины!$B$1:$H$65536,4,FALSE)))</f>
        <v>1р</v>
      </c>
      <c r="F46" s="21" t="str">
        <f>IF(B46=0," ",VLOOKUP($B46,[1]Женщины!$B$1:$H$65536,5,FALSE))</f>
        <v>Пензенская область</v>
      </c>
      <c r="G46" s="21" t="str">
        <f>IF(B46=0," ",VLOOKUP($B46,[1]Женщины!$B$1:$H$65536,6,FALSE))</f>
        <v>Пенза, ПензГТУ</v>
      </c>
      <c r="H46" s="16">
        <v>3.1608796296296295E-4</v>
      </c>
      <c r="I46" s="16"/>
      <c r="J46" s="32" t="str">
        <f>IF(H46=0," ",IF(H46&lt;=[1]Разряды!$D$31,[1]Разряды!$D$3,IF(H46&lt;=[1]Разряды!$E$31,[1]Разряды!$E$3,IF(H46&lt;=[1]Разряды!$F$31,[1]Разряды!$F$3,IF(H46&lt;=[1]Разряды!$G$31,[1]Разряды!$G$3,IF(H46&lt;=[1]Разряды!$H$31,[1]Разряды!$H$3,IF(H46&lt;=[1]Разряды!$I$31,[1]Разряды!$I$3,IF(H46&lt;=[1]Разряды!$J$31,[1]Разряды!$J$3,"б/р"))))))))</f>
        <v>1р</v>
      </c>
      <c r="K46" s="24">
        <v>1</v>
      </c>
      <c r="L46" s="21" t="str">
        <f>IF(B46=0," ",VLOOKUP($B46,[1]Женщины!$B$1:$H$65536,7,FALSE))</f>
        <v>Гарынов А.А.</v>
      </c>
    </row>
    <row r="47" spans="1:12" x14ac:dyDescent="0.3">
      <c r="A47" s="18">
        <v>37</v>
      </c>
      <c r="B47" s="59">
        <v>36</v>
      </c>
      <c r="C47" s="21" t="str">
        <f>IF(B47=0," ",VLOOKUP(B47,[1]Женщины!B$1:H$65536,2,FALSE))</f>
        <v>Тригуб Виктория</v>
      </c>
      <c r="D47" s="22" t="str">
        <f>IF(B47=0," ",VLOOKUP($B47,[1]Женщины!$B$1:$H$65536,3,FALSE))</f>
        <v>01.11.1999</v>
      </c>
      <c r="E47" s="23" t="str">
        <f>IF(B47=0," ",IF(VLOOKUP($B47,[1]Женщины!$B$1:$H$65536,4,FALSE)=0," ",VLOOKUP($B47,[1]Женщины!$B$1:$H$65536,4,FALSE)))</f>
        <v>1р</v>
      </c>
      <c r="F47" s="21" t="str">
        <f>IF(B47=0," ",VLOOKUP($B47,[1]Женщины!$B$1:$H$65536,5,FALSE))</f>
        <v>Красноярский край</v>
      </c>
      <c r="G47" s="21" t="str">
        <f>IF(B47=0," ",VLOOKUP($B47,[1]Женщины!$B$1:$H$65536,6,FALSE))</f>
        <v>Красноярск, СФУ</v>
      </c>
      <c r="H47" s="27">
        <v>3.1620370370370369E-4</v>
      </c>
      <c r="I47" s="17"/>
      <c r="J47" s="32" t="str">
        <f>IF(H47=0," ",IF(H47&lt;=[1]Разряды!$D$31,[1]Разряды!$D$3,IF(H47&lt;=[1]Разряды!$E$31,[1]Разряды!$E$3,IF(H47&lt;=[1]Разряды!$F$31,[1]Разряды!$F$3,IF(H47&lt;=[1]Разряды!$G$31,[1]Разряды!$G$3,IF(H47&lt;=[1]Разряды!$H$31,[1]Разряды!$H$3,IF(H47&lt;=[1]Разряды!$I$31,[1]Разряды!$I$3,IF(H47&lt;=[1]Разряды!$J$31,[1]Разряды!$J$3,"б/р"))))))))</f>
        <v>1р</v>
      </c>
      <c r="K47" s="24">
        <v>1</v>
      </c>
      <c r="L47" s="21" t="str">
        <f>IF(B47=0," ",VLOOKUP($B47,[1]Женщины!$B$1:$H$65536,7,FALSE))</f>
        <v>Федоров В.И.</v>
      </c>
    </row>
    <row r="48" spans="1:12" x14ac:dyDescent="0.3">
      <c r="A48" s="18">
        <v>38</v>
      </c>
      <c r="B48" s="59">
        <v>154</v>
      </c>
      <c r="C48" s="21" t="str">
        <f>IF(B48=0," ",VLOOKUP(B48,[1]Женщины!B$1:H$65536,2,FALSE))</f>
        <v>Протасова Анна</v>
      </c>
      <c r="D48" s="22" t="str">
        <f>IF(B48=0," ",VLOOKUP($B48,[1]Женщины!$B$1:$H$65536,3,FALSE))</f>
        <v>26.11.1996</v>
      </c>
      <c r="E48" s="23" t="str">
        <f>IF(B48=0," ",IF(VLOOKUP($B48,[1]Женщины!$B$1:$H$65536,4,FALSE)=0," ",VLOOKUP($B48,[1]Женщины!$B$1:$H$65536,4,FALSE)))</f>
        <v>1р</v>
      </c>
      <c r="F48" s="21" t="str">
        <f>IF(B48=0," ",VLOOKUP($B48,[1]Женщины!$B$1:$H$65536,5,FALSE))</f>
        <v>Костромская область</v>
      </c>
      <c r="G48" s="21" t="str">
        <f>IF(B48=0," ",VLOOKUP($B48,[1]Женщины!$B$1:$H$65536,6,FALSE))</f>
        <v>Кострома, КГУ</v>
      </c>
      <c r="H48" s="27">
        <v>3.1643518518518517E-4</v>
      </c>
      <c r="I48" s="17"/>
      <c r="J48" s="32" t="str">
        <f>IF(H48=0," ",IF(H48&lt;=[1]Разряды!$D$31,[1]Разряды!$D$3,IF(H48&lt;=[1]Разряды!$E$31,[1]Разряды!$E$3,IF(H48&lt;=[1]Разряды!$F$31,[1]Разряды!$F$3,IF(H48&lt;=[1]Разряды!$G$31,[1]Разряды!$G$3,IF(H48&lt;=[1]Разряды!$H$31,[1]Разряды!$H$3,IF(H48&lt;=[1]Разряды!$I$31,[1]Разряды!$I$3,IF(H48&lt;=[1]Разряды!$J$31,[1]Разряды!$J$3,"б/р"))))))))</f>
        <v>1р</v>
      </c>
      <c r="K48" s="24">
        <v>1</v>
      </c>
      <c r="L48" s="21" t="str">
        <f>IF(B48=0," ",VLOOKUP($B48,[1]Женщины!$B$1:$H$65536,7,FALSE))</f>
        <v>Кучин Н.В.</v>
      </c>
    </row>
    <row r="49" spans="1:12" x14ac:dyDescent="0.3">
      <c r="A49" s="18">
        <v>39</v>
      </c>
      <c r="B49" s="59">
        <v>155</v>
      </c>
      <c r="C49" s="21" t="str">
        <f>IF(B49=0," ",VLOOKUP(B49,[1]Женщины!B$1:H$65536,2,FALSE))</f>
        <v>Веселова Анастасия</v>
      </c>
      <c r="D49" s="22" t="str">
        <f>IF(B49=0," ",VLOOKUP($B49,[1]Женщины!$B$1:$H$65536,3,FALSE))</f>
        <v>10.07.2000</v>
      </c>
      <c r="E49" s="23" t="str">
        <f>IF(B49=0," ",IF(VLOOKUP($B49,[1]Женщины!$B$1:$H$65536,4,FALSE)=0," ",VLOOKUP($B49,[1]Женщины!$B$1:$H$65536,4,FALSE)))</f>
        <v>2р</v>
      </c>
      <c r="F49" s="21" t="str">
        <f>IF(B49=0," ",VLOOKUP($B49,[1]Женщины!$B$1:$H$65536,5,FALSE))</f>
        <v>Костромская область</v>
      </c>
      <c r="G49" s="21" t="str">
        <f>IF(B49=0," ",VLOOKUP($B49,[1]Женщины!$B$1:$H$65536,6,FALSE))</f>
        <v>Кострома, КГУ</v>
      </c>
      <c r="H49" s="16">
        <v>3.1782407407407405E-4</v>
      </c>
      <c r="I49" s="33"/>
      <c r="J49" s="32" t="str">
        <f>IF(H49=0," ",IF(H49&lt;=[1]Разряды!$D$31,[1]Разряды!$D$3,IF(H49&lt;=[1]Разряды!$E$31,[1]Разряды!$E$3,IF(H49&lt;=[1]Разряды!$F$31,[1]Разряды!$F$3,IF(H49&lt;=[1]Разряды!$G$31,[1]Разряды!$G$3,IF(H49&lt;=[1]Разряды!$H$31,[1]Разряды!$H$3,IF(H49&lt;=[1]Разряды!$I$31,[1]Разряды!$I$3,IF(H49&lt;=[1]Разряды!$J$31,[1]Разряды!$J$3,"б/р"))))))))</f>
        <v>2р</v>
      </c>
      <c r="K49" s="24">
        <v>1</v>
      </c>
      <c r="L49" s="21" t="str">
        <f>IF(B49=0," ",VLOOKUP($B49,[1]Женщины!$B$1:$H$65536,7,FALSE))</f>
        <v>Павлов Е.А.</v>
      </c>
    </row>
    <row r="50" spans="1:12" x14ac:dyDescent="0.3">
      <c r="A50" s="18">
        <v>40</v>
      </c>
      <c r="B50" s="59">
        <v>20</v>
      </c>
      <c r="C50" s="21" t="str">
        <f>IF(B50=0," ",VLOOKUP(B50,[1]Женщины!B$1:H$65536,2,FALSE))</f>
        <v>Третьякова Юлия</v>
      </c>
      <c r="D50" s="22" t="str">
        <f>IF(B50=0," ",VLOOKUP($B50,[1]Женщины!$B$1:$H$65536,3,FALSE))</f>
        <v>10.03.1998</v>
      </c>
      <c r="E50" s="23" t="str">
        <f>IF(B50=0," ",IF(VLOOKUP($B50,[1]Женщины!$B$1:$H$65536,4,FALSE)=0," ",VLOOKUP($B50,[1]Женщины!$B$1:$H$65536,4,FALSE)))</f>
        <v>1р</v>
      </c>
      <c r="F50" s="21" t="str">
        <f>IF(B50=0," ",VLOOKUP($B50,[1]Женщины!$B$1:$H$65536,5,FALSE))</f>
        <v>Мурманская область</v>
      </c>
      <c r="G50" s="21" t="str">
        <f>IF(B50=0," ",VLOOKUP($B50,[1]Женщины!$B$1:$H$65536,6,FALSE))</f>
        <v>Мурманск, МАГУ</v>
      </c>
      <c r="H50" s="27">
        <v>3.1793981481481479E-4</v>
      </c>
      <c r="I50" s="17"/>
      <c r="J50" s="32" t="str">
        <f>IF(H50=0," ",IF(H50&lt;=[1]Разряды!$D$31,[1]Разряды!$D$3,IF(H50&lt;=[1]Разряды!$E$31,[1]Разряды!$E$3,IF(H50&lt;=[1]Разряды!$F$31,[1]Разряды!$F$3,IF(H50&lt;=[1]Разряды!$G$31,[1]Разряды!$G$3,IF(H50&lt;=[1]Разряды!$H$31,[1]Разряды!$H$3,IF(H50&lt;=[1]Разряды!$I$31,[1]Разряды!$I$3,IF(H50&lt;=[1]Разряды!$J$31,[1]Разряды!$J$3,"б/р"))))))))</f>
        <v>2р</v>
      </c>
      <c r="K50" s="24">
        <v>1</v>
      </c>
      <c r="L50" s="21" t="str">
        <f>IF(B50=0," ",VLOOKUP($B50,[1]Женщины!$B$1:$H$65536,7,FALSE))</f>
        <v>Фарутин Н.В.</v>
      </c>
    </row>
    <row r="51" spans="1:12" x14ac:dyDescent="0.3">
      <c r="A51" s="18">
        <v>41</v>
      </c>
      <c r="B51" s="59">
        <v>37</v>
      </c>
      <c r="C51" s="21" t="str">
        <f>IF(B51=0," ",VLOOKUP(B51,[1]Женщины!B$1:H$65536,2,FALSE))</f>
        <v>Чернова Дарья</v>
      </c>
      <c r="D51" s="22" t="str">
        <f>IF(B51=0," ",VLOOKUP($B51,[1]Женщины!$B$1:$H$65536,3,FALSE))</f>
        <v>14.04.1997</v>
      </c>
      <c r="E51" s="23" t="str">
        <f>IF(B51=0," ",IF(VLOOKUP($B51,[1]Женщины!$B$1:$H$65536,4,FALSE)=0," ",VLOOKUP($B51,[1]Женщины!$B$1:$H$65536,4,FALSE)))</f>
        <v>КМС</v>
      </c>
      <c r="F51" s="21" t="str">
        <f>IF(B51=0," ",VLOOKUP($B51,[1]Женщины!$B$1:$H$65536,5,FALSE))</f>
        <v>Красноярский край</v>
      </c>
      <c r="G51" s="21" t="str">
        <f>IF(B51=0," ",VLOOKUP($B51,[1]Женщины!$B$1:$H$65536,6,FALSE))</f>
        <v>Красноярск, СФУ</v>
      </c>
      <c r="H51" s="27">
        <v>3.1909722222222224E-4</v>
      </c>
      <c r="I51" s="17"/>
      <c r="J51" s="32" t="str">
        <f>IF(H51=0," ",IF(H51&lt;=[1]Разряды!$D$31,[1]Разряды!$D$3,IF(H51&lt;=[1]Разряды!$E$31,[1]Разряды!$E$3,IF(H51&lt;=[1]Разряды!$F$31,[1]Разряды!$F$3,IF(H51&lt;=[1]Разряды!$G$31,[1]Разряды!$G$3,IF(H51&lt;=[1]Разряды!$H$31,[1]Разряды!$H$3,IF(H51&lt;=[1]Разряды!$I$31,[1]Разряды!$I$3,IF(H51&lt;=[1]Разряды!$J$31,[1]Разряды!$J$3,"б/р"))))))))</f>
        <v>2р</v>
      </c>
      <c r="K51" s="24">
        <v>1</v>
      </c>
      <c r="L51" s="21" t="str">
        <f>IF(B51=0," ",VLOOKUP($B51,[1]Женщины!$B$1:$H$65536,7,FALSE))</f>
        <v>Федоров В.И.</v>
      </c>
    </row>
    <row r="52" spans="1:12" x14ac:dyDescent="0.3">
      <c r="A52" s="18">
        <v>42</v>
      </c>
      <c r="B52" s="59">
        <v>287</v>
      </c>
      <c r="C52" s="21" t="str">
        <f>IF(B52=0," ",VLOOKUP(B52,[1]Женщины!B$1:H$65536,2,FALSE))</f>
        <v>Антонова Юлия</v>
      </c>
      <c r="D52" s="22" t="str">
        <f>IF(B52=0," ",VLOOKUP($B52,[1]Женщины!$B$1:$H$65536,3,FALSE))</f>
        <v>11.10.1996</v>
      </c>
      <c r="E52" s="23" t="str">
        <f>IF(B52=0," ",IF(VLOOKUP($B52,[1]Женщины!$B$1:$H$65536,4,FALSE)=0," ",VLOOKUP($B52,[1]Женщины!$B$1:$H$65536,4,FALSE)))</f>
        <v>1р</v>
      </c>
      <c r="F52" s="21" t="str">
        <f>IF(B52=0," ",VLOOKUP($B52,[1]Женщины!$B$1:$H$65536,5,FALSE))</f>
        <v>Архангельская область</v>
      </c>
      <c r="G52" s="21" t="str">
        <f>IF(B52=0," ",VLOOKUP($B52,[1]Женщины!$B$1:$H$65536,6,FALSE))</f>
        <v xml:space="preserve">Архангельск, САФУ им. М.В. Ломоносова </v>
      </c>
      <c r="H52" s="30">
        <v>3.201388888888889E-4</v>
      </c>
      <c r="I52" s="33"/>
      <c r="J52" s="32" t="str">
        <f>IF(H52=0," ",IF(H52&lt;=[1]Разряды!$D$31,[1]Разряды!$D$3,IF(H52&lt;=[1]Разряды!$E$31,[1]Разряды!$E$3,IF(H52&lt;=[1]Разряды!$F$31,[1]Разряды!$F$3,IF(H52&lt;=[1]Разряды!$G$31,[1]Разряды!$G$3,IF(H52&lt;=[1]Разряды!$H$31,[1]Разряды!$H$3,IF(H52&lt;=[1]Разряды!$I$31,[1]Разряды!$I$3,IF(H52&lt;=[1]Разряды!$J$31,[1]Разряды!$J$3,"б/р"))))))))</f>
        <v>2р</v>
      </c>
      <c r="K52" s="24">
        <v>1</v>
      </c>
      <c r="L52" s="21" t="str">
        <f>IF(B52=0," ",VLOOKUP($B52,[1]Женщины!$B$1:$H$65536,7,FALSE))</f>
        <v>Мингалева А.Г.</v>
      </c>
    </row>
    <row r="53" spans="1:12" x14ac:dyDescent="0.3">
      <c r="A53" s="18">
        <v>43</v>
      </c>
      <c r="B53" s="59">
        <v>25</v>
      </c>
      <c r="C53" s="21" t="str">
        <f>IF(B53=0," ",VLOOKUP(B53,[1]Женщины!B$1:H$65536,2,FALSE))</f>
        <v>Шухтина Алиса</v>
      </c>
      <c r="D53" s="22" t="str">
        <f>IF(B53=0," ",VLOOKUP($B53,[1]Женщины!$B$1:$H$65536,3,FALSE))</f>
        <v>28.01.1995</v>
      </c>
      <c r="E53" s="23" t="str">
        <f>IF(B53=0," ",IF(VLOOKUP($B53,[1]Женщины!$B$1:$H$65536,4,FALSE)=0," ",VLOOKUP($B53,[1]Женщины!$B$1:$H$65536,4,FALSE)))</f>
        <v>1р</v>
      </c>
      <c r="F53" s="21" t="str">
        <f>IF(B53=0," ",VLOOKUP($B53,[1]Женщины!$B$1:$H$65536,5,FALSE))</f>
        <v>Ярославская область</v>
      </c>
      <c r="G53" s="21" t="str">
        <f>IF(B53=0," ",VLOOKUP($B53,[1]Женщины!$B$1:$H$65536,6,FALSE))</f>
        <v>Ярославль, ЯрГУ им. П.Г. Демидова</v>
      </c>
      <c r="H53" s="27">
        <v>3.201388888888889E-4</v>
      </c>
      <c r="I53" s="17"/>
      <c r="J53" s="32" t="str">
        <f>IF(H53=0," ",IF(H53&lt;=[1]Разряды!$D$31,[1]Разряды!$D$3,IF(H53&lt;=[1]Разряды!$E$31,[1]Разряды!$E$3,IF(H53&lt;=[1]Разряды!$F$31,[1]Разряды!$F$3,IF(H53&lt;=[1]Разряды!$G$31,[1]Разряды!$G$3,IF(H53&lt;=[1]Разряды!$H$31,[1]Разряды!$H$3,IF(H53&lt;=[1]Разряды!$I$31,[1]Разряды!$I$3,IF(H53&lt;=[1]Разряды!$J$31,[1]Разряды!$J$3,"б/р"))))))))</f>
        <v>2р</v>
      </c>
      <c r="K53" s="24">
        <v>1</v>
      </c>
      <c r="L53" s="21" t="str">
        <f>IF(B53=0," ",VLOOKUP($B53,[1]Женщины!$B$1:$H$65536,7,FALSE))</f>
        <v>Шаймарданов В.М.</v>
      </c>
    </row>
    <row r="54" spans="1:12" x14ac:dyDescent="0.3">
      <c r="A54" s="18">
        <v>44</v>
      </c>
      <c r="B54" s="59">
        <v>13</v>
      </c>
      <c r="C54" s="21" t="str">
        <f>IF(B54=0," ",VLOOKUP(B54,[1]Женщины!B$1:H$65536,2,FALSE))</f>
        <v>Коваленкова Анна</v>
      </c>
      <c r="D54" s="22" t="str">
        <f>IF(B54=0," ",VLOOKUP($B54,[1]Женщины!$B$1:$H$65536,3,FALSE))</f>
        <v>06.04.1999</v>
      </c>
      <c r="E54" s="23" t="str">
        <f>IF(B54=0," ",IF(VLOOKUP($B54,[1]Женщины!$B$1:$H$65536,4,FALSE)=0," ",VLOOKUP($B54,[1]Женщины!$B$1:$H$65536,4,FALSE)))</f>
        <v>1р</v>
      </c>
      <c r="F54" s="21" t="str">
        <f>IF(B54=0," ",VLOOKUP($B54,[1]Женщины!$B$1:$H$65536,5,FALSE))</f>
        <v>Калининградская область</v>
      </c>
      <c r="G54" s="21" t="str">
        <f>IF(B54=0," ",VLOOKUP($B54,[1]Женщины!$B$1:$H$65536,6,FALSE))</f>
        <v>Калининград, КГТУ-БГАРФ</v>
      </c>
      <c r="H54" s="27">
        <v>3.2118055555555556E-4</v>
      </c>
      <c r="I54" s="17"/>
      <c r="J54" s="32" t="str">
        <f>IF(H54=0," ",IF(H54&lt;=[1]Разряды!$D$31,[1]Разряды!$D$3,IF(H54&lt;=[1]Разряды!$E$31,[1]Разряды!$E$3,IF(H54&lt;=[1]Разряды!$F$31,[1]Разряды!$F$3,IF(H54&lt;=[1]Разряды!$G$31,[1]Разряды!$G$3,IF(H54&lt;=[1]Разряды!$H$31,[1]Разряды!$H$3,IF(H54&lt;=[1]Разряды!$I$31,[1]Разряды!$I$3,IF(H54&lt;=[1]Разряды!$J$31,[1]Разряды!$J$3,"б/р"))))))))</f>
        <v>2р</v>
      </c>
      <c r="K54" s="24">
        <v>1</v>
      </c>
      <c r="L54" s="21">
        <f>IF(B54=0," ",VLOOKUP($B54,[1]Женщины!$B$1:$H$65536,7,FALSE))</f>
        <v>0</v>
      </c>
    </row>
    <row r="55" spans="1:12" x14ac:dyDescent="0.3">
      <c r="A55" s="18">
        <v>45</v>
      </c>
      <c r="B55" s="59">
        <v>238</v>
      </c>
      <c r="C55" s="21" t="str">
        <f>IF(B55=0," ",VLOOKUP(B55,[1]Женщины!B$1:H$65536,2,FALSE))</f>
        <v>Исаева Ксения</v>
      </c>
      <c r="D55" s="22" t="str">
        <f>IF(B55=0," ",VLOOKUP($B55,[1]Женщины!$B$1:$H$65536,3,FALSE))</f>
        <v>05.01.1999</v>
      </c>
      <c r="E55" s="23" t="str">
        <f>IF(B55=0," ",IF(VLOOKUP($B55,[1]Женщины!$B$1:$H$65536,4,FALSE)=0," ",VLOOKUP($B55,[1]Женщины!$B$1:$H$65536,4,FALSE)))</f>
        <v>КМС</v>
      </c>
      <c r="F55" s="21" t="str">
        <f>IF(B55=0," ",VLOOKUP($B55,[1]Женщины!$B$1:$H$65536,5,FALSE))</f>
        <v>Удмуртская Республика</v>
      </c>
      <c r="G55" s="21" t="str">
        <f>IF(B55=0," ",VLOOKUP($B55,[1]Женщины!$B$1:$H$65536,6,FALSE))</f>
        <v>Ижевск, УдГУ</v>
      </c>
      <c r="H55" s="27">
        <v>3.2430555555555554E-4</v>
      </c>
      <c r="I55" s="17"/>
      <c r="J55" s="32" t="str">
        <f>IF(H55=0," ",IF(H55&lt;=[1]Разряды!$D$31,[1]Разряды!$D$3,IF(H55&lt;=[1]Разряды!$E$31,[1]Разряды!$E$3,IF(H55&lt;=[1]Разряды!$F$31,[1]Разряды!$F$3,IF(H55&lt;=[1]Разряды!$G$31,[1]Разряды!$G$3,IF(H55&lt;=[1]Разряды!$H$31,[1]Разряды!$H$3,IF(H55&lt;=[1]Разряды!$I$31,[1]Разряды!$I$3,IF(H55&lt;=[1]Разряды!$J$31,[1]Разряды!$J$3,"б/р"))))))))</f>
        <v>2р</v>
      </c>
      <c r="K55" s="24">
        <v>1</v>
      </c>
      <c r="L55" s="25" t="str">
        <f>IF(B55=0," ",VLOOKUP($B55,[1]Женщины!$B$1:$H$65536,7,FALSE))</f>
        <v>Кузнецов Г.Н.,Корепанов А.В.</v>
      </c>
    </row>
    <row r="56" spans="1:12" x14ac:dyDescent="0.3">
      <c r="A56" s="18">
        <v>46</v>
      </c>
      <c r="B56" s="59">
        <v>246</v>
      </c>
      <c r="C56" s="21" t="str">
        <f>IF(B56=0," ",VLOOKUP(B56,[1]Женщины!B$1:H$65536,2,FALSE))</f>
        <v>Литомина Дарья</v>
      </c>
      <c r="D56" s="22" t="str">
        <f>IF(B56=0," ",VLOOKUP($B56,[1]Женщины!$B$1:$H$65536,3,FALSE))</f>
        <v>25.01.1999</v>
      </c>
      <c r="E56" s="23" t="str">
        <f>IF(B56=0," ",IF(VLOOKUP($B56,[1]Женщины!$B$1:$H$65536,4,FALSE)=0," ",VLOOKUP($B56,[1]Женщины!$B$1:$H$65536,4,FALSE)))</f>
        <v>2р</v>
      </c>
      <c r="F56" s="21" t="str">
        <f>IF(B56=0," ",VLOOKUP($B56,[1]Женщины!$B$1:$H$65536,5,FALSE))</f>
        <v>Ярославская область</v>
      </c>
      <c r="G56" s="21" t="str">
        <f>IF(B56=0," ",VLOOKUP($B56,[1]Женщины!$B$1:$H$65536,6,FALSE))</f>
        <v>Ярославль, ЯГМУ</v>
      </c>
      <c r="H56" s="16">
        <v>3.2488425925925925E-4</v>
      </c>
      <c r="I56" s="16"/>
      <c r="J56" s="32" t="str">
        <f>IF(H56=0," ",IF(H56&lt;=[1]Разряды!$D$31,[1]Разряды!$D$3,IF(H56&lt;=[1]Разряды!$E$31,[1]Разряды!$E$3,IF(H56&lt;=[1]Разряды!$F$31,[1]Разряды!$F$3,IF(H56&lt;=[1]Разряды!$G$31,[1]Разряды!$G$3,IF(H56&lt;=[1]Разряды!$H$31,[1]Разряды!$H$3,IF(H56&lt;=[1]Разряды!$I$31,[1]Разряды!$I$3,IF(H56&lt;=[1]Разряды!$J$31,[1]Разряды!$J$3,"б/р"))))))))</f>
        <v>2р</v>
      </c>
      <c r="K56" s="24">
        <v>1</v>
      </c>
      <c r="L56" s="21" t="str">
        <f>IF(B56=0," ",VLOOKUP($B56,[1]Женщины!$B$1:$H$65536,7,FALSE))</f>
        <v>Шаймарданов В.М.</v>
      </c>
    </row>
    <row r="57" spans="1:12" x14ac:dyDescent="0.3">
      <c r="A57" s="18">
        <v>47</v>
      </c>
      <c r="B57" s="59">
        <v>67</v>
      </c>
      <c r="C57" s="21" t="str">
        <f>IF(B57=0," ",VLOOKUP(B57,[1]Женщины!B$1:H$65536,2,FALSE))</f>
        <v>Дроздова Алина</v>
      </c>
      <c r="D57" s="22" t="str">
        <f>IF(B57=0," ",VLOOKUP($B57,[1]Женщины!$B$1:$H$65536,3,FALSE))</f>
        <v>09.10.2000</v>
      </c>
      <c r="E57" s="23" t="str">
        <f>IF(B57=0," ",IF(VLOOKUP($B57,[1]Женщины!$B$1:$H$65536,4,FALSE)=0," ",VLOOKUP($B57,[1]Женщины!$B$1:$H$65536,4,FALSE)))</f>
        <v>2р</v>
      </c>
      <c r="F57" s="21" t="str">
        <f>IF(B57=0," ",VLOOKUP($B57,[1]Женщины!$B$1:$H$65536,5,FALSE))</f>
        <v>Архангельская область</v>
      </c>
      <c r="G57" s="21" t="str">
        <f>IF(B57=0," ",VLOOKUP($B57,[1]Женщины!$B$1:$H$65536,6,FALSE))</f>
        <v xml:space="preserve">Архангельск, САФУ им. М.В. Ломоносова </v>
      </c>
      <c r="H57" s="27">
        <v>3.3113425925925926E-4</v>
      </c>
      <c r="I57" s="17"/>
      <c r="J57" s="32" t="str">
        <f>IF(H57=0," ",IF(H57&lt;=[1]Разряды!$D$31,[1]Разряды!$D$3,IF(H57&lt;=[1]Разряды!$E$31,[1]Разряды!$E$3,IF(H57&lt;=[1]Разряды!$F$31,[1]Разряды!$F$3,IF(H57&lt;=[1]Разряды!$G$31,[1]Разряды!$G$3,IF(H57&lt;=[1]Разряды!$H$31,[1]Разряды!$H$3,IF(H57&lt;=[1]Разряды!$I$31,[1]Разряды!$I$3,IF(H57&lt;=[1]Разряды!$J$31,[1]Разряды!$J$3,"б/р"))))))))</f>
        <v>2р</v>
      </c>
      <c r="K57" s="24">
        <v>1</v>
      </c>
      <c r="L57" s="21" t="str">
        <f>IF(B57=0," ",VLOOKUP($B57,[1]Женщины!$B$1:$H$65536,7,FALSE))</f>
        <v>Мингалева А.Г.</v>
      </c>
    </row>
    <row r="58" spans="1:12" x14ac:dyDescent="0.3">
      <c r="A58" s="18">
        <v>48</v>
      </c>
      <c r="B58" s="59">
        <v>288</v>
      </c>
      <c r="C58" s="21" t="str">
        <f>IF(B58=0," ",VLOOKUP(B58,[1]Женщины!B$1:H$65536,2,FALSE))</f>
        <v>Дорофеева Дарина</v>
      </c>
      <c r="D58" s="22" t="str">
        <f>IF(B58=0," ",VLOOKUP($B58,[1]Женщины!$B$1:$H$65536,3,FALSE))</f>
        <v>04.02.2001</v>
      </c>
      <c r="E58" s="23" t="str">
        <f>IF(B58=0," ",IF(VLOOKUP($B58,[1]Женщины!$B$1:$H$65536,4,FALSE)=0," ",VLOOKUP($B58,[1]Женщины!$B$1:$H$65536,4,FALSE)))</f>
        <v>1р</v>
      </c>
      <c r="F58" s="21" t="str">
        <f>IF(B58=0," ",VLOOKUP($B58,[1]Женщины!$B$1:$H$65536,5,FALSE))</f>
        <v>Архангельская область</v>
      </c>
      <c r="G58" s="21" t="str">
        <f>IF(B58=0," ",VLOOKUP($B58,[1]Женщины!$B$1:$H$65536,6,FALSE))</f>
        <v xml:space="preserve">Архангельск, САФУ им. М.В. Ломоносова </v>
      </c>
      <c r="H58" s="27">
        <v>3.3159722222222222E-4</v>
      </c>
      <c r="I58" s="17"/>
      <c r="J58" s="32" t="str">
        <f>IF(H58=0," ",IF(H58&lt;=[1]Разряды!$D$31,[1]Разряды!$D$3,IF(H58&lt;=[1]Разряды!$E$31,[1]Разряды!$E$3,IF(H58&lt;=[1]Разряды!$F$31,[1]Разряды!$F$3,IF(H58&lt;=[1]Разряды!$G$31,[1]Разряды!$G$3,IF(H58&lt;=[1]Разряды!$H$31,[1]Разряды!$H$3,IF(H58&lt;=[1]Разряды!$I$31,[1]Разряды!$I$3,IF(H58&lt;=[1]Разряды!$J$31,[1]Разряды!$J$3,"б/р"))))))))</f>
        <v>2р</v>
      </c>
      <c r="K58" s="24">
        <v>1</v>
      </c>
      <c r="L58" s="116" t="str">
        <f>IF(B58=0," ",VLOOKUP($B58,[1]Женщины!$B$1:$H$65536,7,FALSE))</f>
        <v>Мингалева А.Г., Литвиненко А.И.</v>
      </c>
    </row>
    <row r="59" spans="1:12" x14ac:dyDescent="0.3">
      <c r="A59" s="18">
        <v>49</v>
      </c>
      <c r="B59" s="59">
        <v>74</v>
      </c>
      <c r="C59" s="21" t="str">
        <f>IF(B59=0," ",VLOOKUP(B59,[1]Женщины!B$1:H$65536,2,FALSE))</f>
        <v>Мазунина Евгения</v>
      </c>
      <c r="D59" s="22" t="str">
        <f>IF(B59=0," ",VLOOKUP($B59,[1]Женщины!$B$1:$H$65536,3,FALSE))</f>
        <v>15.05.1999</v>
      </c>
      <c r="E59" s="23" t="str">
        <f>IF(B59=0," ",IF(VLOOKUP($B59,[1]Женщины!$B$1:$H$65536,4,FALSE)=0," ",VLOOKUP($B59,[1]Женщины!$B$1:$H$65536,4,FALSE)))</f>
        <v>1р</v>
      </c>
      <c r="F59" s="21" t="str">
        <f>IF(B59=0," ",VLOOKUP($B59,[1]Женщины!$B$1:$H$65536,5,FALSE))</f>
        <v>Пермский край</v>
      </c>
      <c r="G59" s="21" t="str">
        <f>IF(B59=0," ",VLOOKUP($B59,[1]Женщины!$B$1:$H$65536,6,FALSE))</f>
        <v>Пермь, ПНИПУ с/к "Политехник"</v>
      </c>
      <c r="H59" s="27">
        <v>3.3449074074074072E-4</v>
      </c>
      <c r="I59" s="17"/>
      <c r="J59" s="32" t="str">
        <f>IF(H59=0," ",IF(H59&lt;=[1]Разряды!$D$31,[1]Разряды!$D$3,IF(H59&lt;=[1]Разряды!$E$31,[1]Разряды!$E$3,IF(H59&lt;=[1]Разряды!$F$31,[1]Разряды!$F$3,IF(H59&lt;=[1]Разряды!$G$31,[1]Разряды!$G$3,IF(H59&lt;=[1]Разряды!$H$31,[1]Разряды!$H$3,IF(H59&lt;=[1]Разряды!$I$31,[1]Разряды!$I$3,IF(H59&lt;=[1]Разряды!$J$31,[1]Разряды!$J$3,"б/р"))))))))</f>
        <v>2р</v>
      </c>
      <c r="K59" s="24">
        <v>1</v>
      </c>
      <c r="L59" s="21" t="str">
        <f>IF(B59=0," ",VLOOKUP($B59,[1]Женщины!$B$1:$H$65536,7,FALSE))</f>
        <v>Гладков В.П.</v>
      </c>
    </row>
    <row r="60" spans="1:12" x14ac:dyDescent="0.3">
      <c r="A60" s="18">
        <v>50</v>
      </c>
      <c r="B60" s="59">
        <v>168</v>
      </c>
      <c r="C60" s="21" t="str">
        <f>IF(B60=0," ",VLOOKUP(B60,[1]Женщины!B$1:H$65536,2,FALSE))</f>
        <v>Майстренко Анастасия</v>
      </c>
      <c r="D60" s="22" t="str">
        <f>IF(B60=0," ",VLOOKUP($B60,[1]Женщины!$B$1:$H$65536,3,FALSE))</f>
        <v>23.09.1998</v>
      </c>
      <c r="E60" s="23" t="str">
        <f>IF(B60=0," ",IF(VLOOKUP($B60,[1]Женщины!$B$1:$H$65536,4,FALSE)=0," ",VLOOKUP($B60,[1]Женщины!$B$1:$H$65536,4,FALSE)))</f>
        <v>1р</v>
      </c>
      <c r="F60" s="21" t="str">
        <f>IF(B60=0," ",VLOOKUP($B60,[1]Женщины!$B$1:$H$65536,5,FALSE))</f>
        <v>Калининградская область</v>
      </c>
      <c r="G60" s="21" t="str">
        <f>IF(B60=0," ",VLOOKUP($B60,[1]Женщины!$B$1:$H$65536,6,FALSE))</f>
        <v>Калининград, КГТУ-БГАРФ</v>
      </c>
      <c r="H60" s="27">
        <v>3.3657407407407404E-4</v>
      </c>
      <c r="I60" s="17"/>
      <c r="J60" s="32" t="str">
        <f>IF(H60=0," ",IF(H60&lt;=[1]Разряды!$D$31,[1]Разряды!$D$3,IF(H60&lt;=[1]Разряды!$E$31,[1]Разряды!$E$3,IF(H60&lt;=[1]Разряды!$F$31,[1]Разряды!$F$3,IF(H60&lt;=[1]Разряды!$G$31,[1]Разряды!$G$3,IF(H60&lt;=[1]Разряды!$H$31,[1]Разряды!$H$3,IF(H60&lt;=[1]Разряды!$I$31,[1]Разряды!$I$3,IF(H60&lt;=[1]Разряды!$J$31,[1]Разряды!$J$3,"б/р"))))))))</f>
        <v>2р</v>
      </c>
      <c r="K60" s="24">
        <v>1</v>
      </c>
      <c r="L60" s="21">
        <f>IF(B60=0," ",VLOOKUP($B60,[1]Женщины!$B$1:$H$65536,7,FALSE))</f>
        <v>0</v>
      </c>
    </row>
    <row r="61" spans="1:12" x14ac:dyDescent="0.3">
      <c r="A61" s="18">
        <v>51</v>
      </c>
      <c r="B61" s="59">
        <v>108</v>
      </c>
      <c r="C61" s="14" t="str">
        <f>IF(B61=0," ",VLOOKUP(B61,[1]Женщины!B$1:H$65536,2,FALSE))</f>
        <v>Горбакова Юлия</v>
      </c>
      <c r="D61" s="15" t="str">
        <f>IF(B61=0," ",VLOOKUP($B61,[1]Женщины!$B$1:$H$65536,3,FALSE))</f>
        <v>17.10.1998</v>
      </c>
      <c r="E61" s="13" t="str">
        <f>IF(B61=0," ",IF(VLOOKUP($B61,[1]Женщины!$B$1:$H$65536,4,FALSE)=0," ",VLOOKUP($B61,[1]Женщины!$B$1:$H$65536,4,FALSE)))</f>
        <v>2р</v>
      </c>
      <c r="F61" s="29" t="str">
        <f>IF(B61=0," ",VLOOKUP($B61,[1]Женщины!$B$1:$H$65536,5,FALSE))</f>
        <v>Ярославская область</v>
      </c>
      <c r="G61" s="14" t="str">
        <f>IF(B61=0," ",VLOOKUP($B61,[1]Женщины!$B$1:$H$65536,6,FALSE))</f>
        <v>Ярославль, ЯГПУ им. К.Д. Ушинского</v>
      </c>
      <c r="H61" s="16">
        <v>3.4027777777777772E-4</v>
      </c>
      <c r="I61" s="17"/>
      <c r="J61" s="18" t="str">
        <f>IF(H61=0," ",IF(H61&lt;=[1]Разряды!$D$31,[1]Разряды!$D$3,IF(H61&lt;=[1]Разряды!$E$31,[1]Разряды!$E$3,IF(H61&lt;=[1]Разряды!$F$31,[1]Разряды!$F$3,IF(H61&lt;=[1]Разряды!$G$31,[1]Разряды!$G$3,IF(H61&lt;=[1]Разряды!$H$31,[1]Разряды!$H$3,IF(H61&lt;=[1]Разряды!$I$31,[1]Разряды!$I$3,IF(H61&lt;=[1]Разряды!$J$31,[1]Разряды!$J$3,"б/р"))))))))</f>
        <v>2р</v>
      </c>
      <c r="K61" s="24">
        <v>1</v>
      </c>
      <c r="L61" s="14" t="str">
        <f>IF(B61=0," ",VLOOKUP($B61,[1]Женщины!$B$1:$H$65536,7,FALSE))</f>
        <v>Хрущева Л.В.</v>
      </c>
    </row>
    <row r="62" spans="1:12" x14ac:dyDescent="0.3">
      <c r="A62" s="18">
        <v>52</v>
      </c>
      <c r="B62" s="59">
        <v>16</v>
      </c>
      <c r="C62" s="21" t="str">
        <f>IF(B62=0," ",VLOOKUP(B62,[1]Женщины!B$1:H$65536,2,FALSE))</f>
        <v>Шуберт Эрика</v>
      </c>
      <c r="D62" s="22" t="str">
        <f>IF(B62=0," ",VLOOKUP($B62,[1]Женщины!$B$1:$H$65536,3,FALSE))</f>
        <v>27.11.1999</v>
      </c>
      <c r="E62" s="23" t="str">
        <f>IF(B62=0," ",IF(VLOOKUP($B62,[1]Женщины!$B$1:$H$65536,4,FALSE)=0," ",VLOOKUP($B62,[1]Женщины!$B$1:$H$65536,4,FALSE)))</f>
        <v>1р</v>
      </c>
      <c r="F62" s="21" t="str">
        <f>IF(B62=0," ",VLOOKUP($B62,[1]Женщины!$B$1:$H$65536,5,FALSE))</f>
        <v>Калининградская область</v>
      </c>
      <c r="G62" s="21" t="str">
        <f>IF(B62=0," ",VLOOKUP($B62,[1]Женщины!$B$1:$H$65536,6,FALSE))</f>
        <v>Калининград, КГТУ-БГАРФ</v>
      </c>
      <c r="H62" s="27">
        <v>3.4456018518518516E-4</v>
      </c>
      <c r="I62" s="33"/>
      <c r="J62" s="32" t="str">
        <f>IF(H62=0," ",IF(H62&lt;=[1]Разряды!$D$31,[1]Разряды!$D$3,IF(H62&lt;=[1]Разряды!$E$31,[1]Разряды!$E$3,IF(H62&lt;=[1]Разряды!$F$31,[1]Разряды!$F$3,IF(H62&lt;=[1]Разряды!$G$31,[1]Разряды!$G$3,IF(H62&lt;=[1]Разряды!$H$31,[1]Разряды!$H$3,IF(H62&lt;=[1]Разряды!$I$31,[1]Разряды!$I$3,IF(H62&lt;=[1]Разряды!$J$31,[1]Разряды!$J$3,"б/р"))))))))</f>
        <v>3р</v>
      </c>
      <c r="K62" s="24">
        <v>0</v>
      </c>
      <c r="L62" s="21">
        <f>IF(B62=0," ",VLOOKUP($B62,[1]Женщины!$B$1:$H$65536,7,FALSE))</f>
        <v>0</v>
      </c>
    </row>
    <row r="63" spans="1:12" x14ac:dyDescent="0.3">
      <c r="A63" s="18"/>
      <c r="B63" s="59">
        <v>355</v>
      </c>
      <c r="C63" s="21" t="str">
        <f>IF(B63=0," ",VLOOKUP(B63,[1]Женщины!B$1:H$65536,2,FALSE))</f>
        <v>Потапова Елизавета</v>
      </c>
      <c r="D63" s="22" t="str">
        <f>IF(B63=0," ",VLOOKUP($B63,[1]Женщины!$B$1:$H$65536,3,FALSE))</f>
        <v>24.11.2000</v>
      </c>
      <c r="E63" s="23" t="str">
        <f>IF(B63=0," ",IF(VLOOKUP($B63,[1]Женщины!$B$1:$H$65536,4,FALSE)=0," ",VLOOKUP($B63,[1]Женщины!$B$1:$H$65536,4,FALSE)))</f>
        <v>КМС</v>
      </c>
      <c r="F63" s="21" t="str">
        <f>IF(B63=0," ",VLOOKUP($B63,[1]Женщины!$B$1:$H$65536,5,FALSE))</f>
        <v>Пензенская область</v>
      </c>
      <c r="G63" s="21" t="str">
        <f>IF(B63=0," ",VLOOKUP($B63,[1]Женщины!$B$1:$H$65536,6,FALSE))</f>
        <v>Пенза, ПензГУ</v>
      </c>
      <c r="H63" s="182" t="s">
        <v>108</v>
      </c>
      <c r="I63" s="30"/>
      <c r="J63" s="32"/>
      <c r="K63" s="31">
        <v>0</v>
      </c>
      <c r="L63" s="21" t="str">
        <f>IF(B63=0," ",VLOOKUP($B63,[1]Женщины!$B$1:$H$65536,7,FALSE))</f>
        <v>Красковы Р.Б., К.И.</v>
      </c>
    </row>
    <row r="64" spans="1:12" x14ac:dyDescent="0.3">
      <c r="A64" s="18"/>
      <c r="B64" s="59">
        <v>353</v>
      </c>
      <c r="C64" s="21" t="str">
        <f>IF(B64=0," ",VLOOKUP(B64,[1]Женщины!B$1:H$65536,2,FALSE))</f>
        <v>Наумова Юлия</v>
      </c>
      <c r="D64" s="22" t="str">
        <f>IF(B64=0," ",VLOOKUP($B64,[1]Женщины!$B$1:$H$65536,3,FALSE))</f>
        <v>10.06.1999</v>
      </c>
      <c r="E64" s="23" t="str">
        <f>IF(B64=0," ",IF(VLOOKUP($B64,[1]Женщины!$B$1:$H$65536,4,FALSE)=0," ",VLOOKUP($B64,[1]Женщины!$B$1:$H$65536,4,FALSE)))</f>
        <v>КМС</v>
      </c>
      <c r="F64" s="21" t="str">
        <f>IF(B64=0," ",VLOOKUP($B64,[1]Женщины!$B$1:$H$65536,5,FALSE))</f>
        <v>Пензенская область</v>
      </c>
      <c r="G64" s="21" t="str">
        <f>IF(B64=0," ",VLOOKUP($B64,[1]Женщины!$B$1:$H$65536,6,FALSE))</f>
        <v>Пенза, ПензГУ</v>
      </c>
      <c r="H64" s="182" t="s">
        <v>108</v>
      </c>
      <c r="I64" s="17"/>
      <c r="J64" s="32"/>
      <c r="K64" s="24">
        <v>0</v>
      </c>
      <c r="L64" s="21" t="str">
        <f>IF(B64=0," ",VLOOKUP($B64,[1]Женщины!$B$1:$H$65536,7,FALSE))</f>
        <v>Красковы Р.Б., К.И.</v>
      </c>
    </row>
    <row r="65" spans="1:12" x14ac:dyDescent="0.3">
      <c r="A65" s="18"/>
      <c r="B65" s="59">
        <v>97</v>
      </c>
      <c r="C65" s="21" t="str">
        <f>IF(B65=0," ",VLOOKUP(B65,[1]Женщины!B$1:H$65536,2,FALSE))</f>
        <v>Некрасова Татьяна</v>
      </c>
      <c r="D65" s="22" t="str">
        <f>IF(B65=0," ",VLOOKUP($B65,[1]Женщины!$B$1:$H$65536,3,FALSE))</f>
        <v>25.04.1994</v>
      </c>
      <c r="E65" s="23" t="str">
        <f>IF(B65=0," ",IF(VLOOKUP($B65,[1]Женщины!$B$1:$H$65536,4,FALSE)=0," ",VLOOKUP($B65,[1]Женщины!$B$1:$H$65536,4,FALSE)))</f>
        <v>МС</v>
      </c>
      <c r="F65" s="21" t="str">
        <f>IF(B65=0," ",VLOOKUP($B65,[1]Женщины!$B$1:$H$65536,5,FALSE))</f>
        <v>Ивановская область</v>
      </c>
      <c r="G65" s="21" t="str">
        <f>IF(B65=0," ",VLOOKUP($B65,[1]Женщины!$B$1:$H$65536,6,FALSE))</f>
        <v>Шуя, ШФ ИвГУ</v>
      </c>
      <c r="H65" s="183" t="s">
        <v>96</v>
      </c>
      <c r="I65" s="16"/>
      <c r="J65" s="32"/>
      <c r="K65" s="24">
        <v>0</v>
      </c>
      <c r="L65" s="21" t="str">
        <f>IF(B65=0," ",VLOOKUP($B65,[1]Женщины!$B$1:$H$65536,7,FALSE))</f>
        <v>Магницкий М.В.</v>
      </c>
    </row>
    <row r="66" spans="1:12" x14ac:dyDescent="0.3">
      <c r="A66" s="18"/>
      <c r="B66" s="59">
        <v>36</v>
      </c>
      <c r="C66" s="21" t="str">
        <f>IF(B66=0," ",VLOOKUP(B66,[1]Женщины!B$1:H$65536,2,FALSE))</f>
        <v>Тригуб Виктория</v>
      </c>
      <c r="D66" s="22" t="str">
        <f>IF(B66=0," ",VLOOKUP($B66,[1]Женщины!$B$1:$H$65536,3,FALSE))</f>
        <v>01.11.1999</v>
      </c>
      <c r="E66" s="23" t="str">
        <f>IF(B66=0," ",IF(VLOOKUP($B66,[1]Женщины!$B$1:$H$65536,4,FALSE)=0," ",VLOOKUP($B66,[1]Женщины!$B$1:$H$65536,4,FALSE)))</f>
        <v>1р</v>
      </c>
      <c r="F66" s="21" t="str">
        <f>IF(B66=0," ",VLOOKUP($B66,[1]Женщины!$B$1:$H$65536,5,FALSE))</f>
        <v>Красноярский край</v>
      </c>
      <c r="G66" s="21" t="str">
        <f>IF(B66=0," ",VLOOKUP($B66,[1]Женщины!$B$1:$H$65536,6,FALSE))</f>
        <v>Красноярск, СФУ</v>
      </c>
      <c r="H66" s="183" t="s">
        <v>96</v>
      </c>
      <c r="I66" s="16"/>
      <c r="J66" s="32"/>
      <c r="K66" s="24">
        <v>0</v>
      </c>
      <c r="L66" s="21" t="str">
        <f>IF(B66=0," ",VLOOKUP($B66,[1]Женщины!$B$1:$H$65536,7,FALSE))</f>
        <v>Федоров В.И.</v>
      </c>
    </row>
    <row r="67" spans="1:12" x14ac:dyDescent="0.3">
      <c r="A67" s="18"/>
      <c r="B67" s="59">
        <v>86</v>
      </c>
      <c r="C67" s="21" t="str">
        <f>IF(B67=0," ",VLOOKUP(B67,[1]Женщины!B$1:H$65536,2,FALSE))</f>
        <v>Симонова Анна</v>
      </c>
      <c r="D67" s="22" t="str">
        <f>IF(B67=0," ",VLOOKUP($B67,[1]Женщины!$B$1:$H$65536,3,FALSE))</f>
        <v>24.12.2000</v>
      </c>
      <c r="E67" s="23" t="str">
        <f>IF(B67=0," ",IF(VLOOKUP($B67,[1]Женщины!$B$1:$H$65536,4,FALSE)=0," ",VLOOKUP($B67,[1]Женщины!$B$1:$H$65536,4,FALSE)))</f>
        <v>КМС</v>
      </c>
      <c r="F67" s="21" t="str">
        <f>IF(B67=0," ",VLOOKUP($B67,[1]Женщины!$B$1:$H$65536,5,FALSE))</f>
        <v>Москва</v>
      </c>
      <c r="G67" s="21" t="str">
        <f>IF(B67=0," ",VLOOKUP($B67,[1]Женщины!$B$1:$H$65536,6,FALSE))</f>
        <v>Москва, МГУ им. М.В. Ломоносова</v>
      </c>
      <c r="H67" s="183" t="s">
        <v>96</v>
      </c>
      <c r="I67" s="17"/>
      <c r="J67" s="32"/>
      <c r="K67" s="24">
        <v>0</v>
      </c>
      <c r="L67" s="21" t="str">
        <f>IF(B67=0," ",VLOOKUP($B67,[1]Женщины!$B$1:$H$65536,7,FALSE))</f>
        <v>Привалова И.А.</v>
      </c>
    </row>
    <row r="68" spans="1:12" x14ac:dyDescent="0.3">
      <c r="A68" s="18"/>
      <c r="B68" s="59">
        <v>17</v>
      </c>
      <c r="C68" s="21" t="str">
        <f>IF(B68=0," ",VLOOKUP(B68,[1]Женщины!B$1:H$65536,2,FALSE))</f>
        <v>Нилова Екатерина</v>
      </c>
      <c r="D68" s="22" t="str">
        <f>IF(B68=0," ",VLOOKUP($B68,[1]Женщины!$B$1:$H$65536,3,FALSE))</f>
        <v>19.07.1999</v>
      </c>
      <c r="E68" s="23" t="str">
        <f>IF(B68=0," ",IF(VLOOKUP($B68,[1]Женщины!$B$1:$H$65536,4,FALSE)=0," ",VLOOKUP($B68,[1]Женщины!$B$1:$H$65536,4,FALSE)))</f>
        <v>КМС</v>
      </c>
      <c r="F68" s="21" t="str">
        <f>IF(B68=0," ",VLOOKUP($B68,[1]Женщины!$B$1:$H$65536,5,FALSE))</f>
        <v>Москва</v>
      </c>
      <c r="G68" s="21" t="str">
        <f>IF(B68=0," ",VLOOKUP($B68,[1]Женщины!$B$1:$H$65536,6,FALSE))</f>
        <v>Москва, РГУФКСМиТ (ГЦОЛИФК)</v>
      </c>
      <c r="H68" s="183" t="s">
        <v>96</v>
      </c>
      <c r="I68" s="17"/>
      <c r="J68" s="32"/>
      <c r="K68" s="24">
        <v>0</v>
      </c>
      <c r="L68" s="21" t="str">
        <f>IF(B68=0," ",VLOOKUP($B68,[1]Женщины!$B$1:$H$65536,7,FALSE))</f>
        <v>Филатова М.И.</v>
      </c>
    </row>
    <row r="69" spans="1:12" x14ac:dyDescent="0.3">
      <c r="A69" s="18"/>
      <c r="B69" s="59">
        <v>356</v>
      </c>
      <c r="C69" s="21" t="str">
        <f>IF(B69=0," ",VLOOKUP(B69,[1]Женщины!B$1:H$65536,2,FALSE))</f>
        <v>Малашина Юлия</v>
      </c>
      <c r="D69" s="22" t="str">
        <f>IF(B69=0," ",VLOOKUP($B69,[1]Женщины!$B$1:$H$65536,3,FALSE))</f>
        <v>13.02.1997</v>
      </c>
      <c r="E69" s="23" t="str">
        <f>IF(B69=0," ",IF(VLOOKUP($B69,[1]Женщины!$B$1:$H$65536,4,FALSE)=0," ",VLOOKUP($B69,[1]Женщины!$B$1:$H$65536,4,FALSE)))</f>
        <v>КМС</v>
      </c>
      <c r="F69" s="21" t="str">
        <f>IF(B69=0," ",VLOOKUP($B69,[1]Женщины!$B$1:$H$65536,5,FALSE))</f>
        <v>Пензенская область</v>
      </c>
      <c r="G69" s="21" t="str">
        <f>IF(B69=0," ",VLOOKUP($B69,[1]Женщины!$B$1:$H$65536,6,FALSE))</f>
        <v>Пенза, ПензГУ</v>
      </c>
      <c r="H69" s="183" t="s">
        <v>96</v>
      </c>
      <c r="I69" s="17"/>
      <c r="J69" s="32"/>
      <c r="K69" s="24">
        <v>0</v>
      </c>
      <c r="L69" s="21" t="str">
        <f>IF(B69=0," ",VLOOKUP($B69,[1]Женщины!$B$1:$H$65536,7,FALSE))</f>
        <v>Красковы Р.Б., К.И.</v>
      </c>
    </row>
    <row r="70" spans="1:12" x14ac:dyDescent="0.3">
      <c r="A70" s="18"/>
      <c r="B70" s="59">
        <v>314</v>
      </c>
      <c r="C70" s="21" t="str">
        <f>IF(B70=0," ",VLOOKUP(B70,[1]Женщины!B$1:H$65536,2,FALSE))</f>
        <v>Эшкинина Ульяна</v>
      </c>
      <c r="D70" s="22" t="str">
        <f>IF(B70=0," ",VLOOKUP($B70,[1]Женщины!$B$1:$H$65536,3,FALSE))</f>
        <v>13.08.1995</v>
      </c>
      <c r="E70" s="23" t="str">
        <f>IF(B70=0," ",IF(VLOOKUP($B70,[1]Женщины!$B$1:$H$65536,4,FALSE)=0," ",VLOOKUP($B70,[1]Женщины!$B$1:$H$65536,4,FALSE)))</f>
        <v>КМС</v>
      </c>
      <c r="F70" s="21" t="str">
        <f>IF(B70=0," ",VLOOKUP($B70,[1]Женщины!$B$1:$H$65536,5,FALSE))</f>
        <v>Москва</v>
      </c>
      <c r="G70" s="21" t="str">
        <f>IF(B70=0," ",VLOOKUP($B70,[1]Женщины!$B$1:$H$65536,6,FALSE))</f>
        <v>Москва, МГУ им. М.В. Ломоносова</v>
      </c>
      <c r="H70" s="183" t="s">
        <v>96</v>
      </c>
      <c r="I70" s="17"/>
      <c r="J70" s="32"/>
      <c r="K70" s="24">
        <v>0</v>
      </c>
      <c r="L70" s="21" t="str">
        <f>IF(B70=0," ",VLOOKUP($B70,[1]Женщины!$B$1:$H$65536,7,FALSE))</f>
        <v>Эшкинина</v>
      </c>
    </row>
    <row r="71" spans="1:12" x14ac:dyDescent="0.3">
      <c r="A71" s="18"/>
      <c r="B71" s="59">
        <v>29</v>
      </c>
      <c r="C71" s="21" t="str">
        <f>IF(B71=0," ",VLOOKUP(B71,[1]Женщины!B$1:H$65536,2,FALSE))</f>
        <v>Ларёва Ирина</v>
      </c>
      <c r="D71" s="22" t="str">
        <f>IF(B71=0," ",VLOOKUP($B71,[1]Женщины!$B$1:$H$65536,3,FALSE))</f>
        <v>03.11.2000</v>
      </c>
      <c r="E71" s="23" t="str">
        <f>IF(B71=0," ",IF(VLOOKUP($B71,[1]Женщины!$B$1:$H$65536,4,FALSE)=0," ",VLOOKUP($B71,[1]Женщины!$B$1:$H$65536,4,FALSE)))</f>
        <v>2р</v>
      </c>
      <c r="F71" s="21" t="str">
        <f>IF(B71=0," ",VLOOKUP($B71,[1]Женщины!$B$1:$H$65536,5,FALSE))</f>
        <v>Ярославская область</v>
      </c>
      <c r="G71" s="21" t="str">
        <f>IF(B71=0," ",VLOOKUP($B71,[1]Женщины!$B$1:$H$65536,6,FALSE))</f>
        <v>Ярославль, ЯрГУ им. П.Г. Демидова</v>
      </c>
      <c r="H71" s="183" t="s">
        <v>96</v>
      </c>
      <c r="I71" s="17"/>
      <c r="J71" s="32"/>
      <c r="K71" s="24">
        <v>0</v>
      </c>
      <c r="L71" s="21" t="str">
        <f>IF(B71=0," ",VLOOKUP($B71,[1]Женщины!$B$1:$H$65536,7,FALSE))</f>
        <v>Станкевич В.А.</v>
      </c>
    </row>
    <row r="72" spans="1:12" ht="15" thickBot="1" x14ac:dyDescent="0.35">
      <c r="A72" s="34"/>
      <c r="B72" s="34"/>
      <c r="C72" s="35" t="str">
        <f>IF(B72=0," ",VLOOKUP(B72,[1]Женщины!B$1:H$65536,2,FALSE))</f>
        <v xml:space="preserve"> </v>
      </c>
      <c r="D72" s="52" t="str">
        <f>IF(B72=0," ",VLOOKUP($B72,[1]Женщины!$B$1:$H$65536,3,FALSE))</f>
        <v xml:space="preserve"> </v>
      </c>
      <c r="E72" s="36" t="str">
        <f>IF(B72=0," ",IF(VLOOKUP($B72,[1]Женщины!$B$1:$H$65536,4,FALSE)=0," ",VLOOKUP($B72,[1]Женщины!$B$1:$H$65536,4,FALSE)))</f>
        <v xml:space="preserve"> </v>
      </c>
      <c r="F72" s="35" t="str">
        <f>IF(B72=0," ",VLOOKUP($B72,[1]Женщины!$B$1:$H$65536,5,FALSE))</f>
        <v xml:space="preserve"> </v>
      </c>
      <c r="G72" s="35" t="str">
        <f>IF(B72=0," ",VLOOKUP($B72,[1]Женщины!$B$1:$H$65536,6,FALSE))</f>
        <v xml:space="preserve"> </v>
      </c>
      <c r="H72" s="51"/>
      <c r="I72" s="38"/>
      <c r="J72" s="39"/>
      <c r="K72" s="50"/>
      <c r="L72" s="35" t="str">
        <f>IF(B72=0," ",VLOOKUP($B72,[1]Женщины!$B$1:$H$65536,7,FALSE))</f>
        <v xml:space="preserve"> </v>
      </c>
    </row>
    <row r="73" spans="1:12" ht="15" thickTop="1" x14ac:dyDescent="0.3">
      <c r="A73" s="112"/>
      <c r="B73" s="112"/>
      <c r="C73" s="110"/>
      <c r="D73" s="184"/>
      <c r="E73" s="164"/>
      <c r="F73" s="110"/>
      <c r="G73" s="110"/>
      <c r="H73" s="185"/>
      <c r="I73" s="166"/>
      <c r="J73" s="81"/>
      <c r="K73" s="164"/>
      <c r="L73" s="110"/>
    </row>
    <row r="74" spans="1:12" x14ac:dyDescent="0.3">
      <c r="A74" s="112"/>
      <c r="B74" s="112"/>
      <c r="C74" s="110"/>
      <c r="D74" s="184"/>
      <c r="E74" s="164"/>
      <c r="F74" s="110"/>
      <c r="G74" s="110"/>
      <c r="H74" s="185"/>
      <c r="I74" s="166"/>
      <c r="J74" s="81"/>
      <c r="K74" s="164"/>
      <c r="L74" s="110"/>
    </row>
    <row r="75" spans="1:12" x14ac:dyDescent="0.3">
      <c r="A75" s="112"/>
      <c r="B75" s="112"/>
      <c r="C75" s="110"/>
      <c r="D75" s="184"/>
      <c r="E75" s="164"/>
      <c r="F75" s="110"/>
      <c r="G75" s="110"/>
      <c r="H75" s="185"/>
      <c r="I75" s="166"/>
      <c r="J75" s="81"/>
      <c r="K75" s="164"/>
      <c r="L75" s="110"/>
    </row>
    <row r="76" spans="1:12" ht="15.6" x14ac:dyDescent="0.3">
      <c r="B76" s="110" t="s">
        <v>98</v>
      </c>
      <c r="D76" s="167"/>
      <c r="E76" s="167"/>
      <c r="G76" s="110" t="s">
        <v>99</v>
      </c>
    </row>
    <row r="77" spans="1:12" ht="15.6" x14ac:dyDescent="0.3">
      <c r="B77" s="110"/>
      <c r="D77" s="167"/>
      <c r="E77" s="167"/>
      <c r="G77" s="110"/>
    </row>
    <row r="78" spans="1:12" ht="15.6" x14ac:dyDescent="0.3">
      <c r="D78" s="167"/>
      <c r="E78" s="167"/>
      <c r="G78" s="168"/>
    </row>
    <row r="79" spans="1:12" ht="15.6" x14ac:dyDescent="0.3">
      <c r="B79" s="110" t="s">
        <v>100</v>
      </c>
      <c r="D79" s="167"/>
      <c r="E79" s="167"/>
      <c r="G79" s="110" t="s">
        <v>61</v>
      </c>
    </row>
    <row r="80" spans="1:12" x14ac:dyDescent="0.3">
      <c r="A80" s="112"/>
      <c r="B80" s="112"/>
      <c r="C80" s="110"/>
      <c r="D80" s="184"/>
      <c r="E80" s="164"/>
      <c r="F80" s="110"/>
      <c r="G80" s="110"/>
      <c r="H80" s="185"/>
      <c r="I80" s="166"/>
      <c r="J80" s="81"/>
      <c r="K80" s="164"/>
      <c r="L80" s="110"/>
    </row>
    <row r="81" spans="1:12" x14ac:dyDescent="0.3">
      <c r="A81" s="112"/>
      <c r="B81" s="112"/>
      <c r="C81" s="110"/>
      <c r="D81" s="184"/>
      <c r="E81" s="164"/>
      <c r="F81" s="110"/>
      <c r="G81" s="110"/>
      <c r="H81" s="185"/>
      <c r="I81" s="166"/>
      <c r="J81" s="81"/>
      <c r="K81" s="164"/>
      <c r="L81" s="110"/>
    </row>
    <row r="82" spans="1:12" x14ac:dyDescent="0.3">
      <c r="A82" s="112"/>
      <c r="B82" s="112"/>
      <c r="C82" s="110"/>
      <c r="D82" s="184"/>
      <c r="E82" s="164"/>
      <c r="F82" s="110"/>
      <c r="G82" s="110"/>
      <c r="H82" s="185"/>
      <c r="I82" s="166"/>
      <c r="J82" s="81"/>
      <c r="K82" s="164"/>
      <c r="L82" s="110"/>
    </row>
    <row r="83" spans="1:12" x14ac:dyDescent="0.3">
      <c r="A83" s="112"/>
      <c r="B83" s="112"/>
      <c r="C83" s="110"/>
      <c r="D83" s="184"/>
      <c r="E83" s="164"/>
      <c r="F83" s="110"/>
      <c r="G83" s="110"/>
      <c r="H83" s="185"/>
      <c r="I83" s="166"/>
      <c r="J83" s="81"/>
      <c r="K83" s="164"/>
      <c r="L83" s="110"/>
    </row>
    <row r="84" spans="1:12" x14ac:dyDescent="0.3">
      <c r="A84" s="112"/>
      <c r="B84" s="112"/>
      <c r="C84" s="110"/>
      <c r="D84" s="184"/>
      <c r="E84" s="164"/>
      <c r="F84" s="110"/>
      <c r="G84" s="110"/>
      <c r="H84" s="185"/>
      <c r="I84" s="166"/>
      <c r="J84" s="81"/>
      <c r="K84" s="164"/>
      <c r="L84" s="110"/>
    </row>
    <row r="85" spans="1:12" x14ac:dyDescent="0.3">
      <c r="A85" s="112"/>
      <c r="B85" s="112"/>
      <c r="C85" s="110"/>
      <c r="D85" s="184"/>
      <c r="E85" s="164"/>
      <c r="F85" s="110"/>
      <c r="G85" s="110"/>
      <c r="H85" s="185"/>
      <c r="I85" s="166"/>
      <c r="J85" s="81"/>
      <c r="K85" s="164"/>
      <c r="L85" s="110"/>
    </row>
    <row r="86" spans="1:12" x14ac:dyDescent="0.3">
      <c r="A86" s="112"/>
      <c r="B86" s="112"/>
      <c r="C86" s="110"/>
      <c r="D86" s="184"/>
      <c r="E86" s="164"/>
      <c r="F86" s="110"/>
      <c r="G86" s="110"/>
      <c r="H86" s="185"/>
      <c r="I86" s="166"/>
      <c r="J86" s="81"/>
      <c r="K86" s="164"/>
      <c r="L86" s="110"/>
    </row>
    <row r="87" spans="1:12" x14ac:dyDescent="0.3">
      <c r="A87" s="112"/>
      <c r="B87" s="112"/>
      <c r="C87" s="110"/>
      <c r="D87" s="184"/>
      <c r="E87" s="164"/>
      <c r="F87" s="110"/>
      <c r="G87" s="110"/>
      <c r="H87" s="185"/>
      <c r="I87" s="166"/>
      <c r="J87" s="81"/>
      <c r="K87" s="164"/>
      <c r="L87" s="110"/>
    </row>
    <row r="88" spans="1:12" x14ac:dyDescent="0.3">
      <c r="A88" s="112"/>
      <c r="B88" s="112"/>
      <c r="C88" s="110"/>
      <c r="D88" s="184"/>
      <c r="E88" s="164"/>
      <c r="F88" s="110"/>
      <c r="G88" s="110"/>
      <c r="H88" s="185"/>
      <c r="I88" s="166"/>
      <c r="J88" s="81"/>
      <c r="K88" s="164"/>
      <c r="L88" s="110"/>
    </row>
    <row r="89" spans="1:12" x14ac:dyDescent="0.3">
      <c r="A89" s="112"/>
      <c r="B89" s="112"/>
      <c r="C89" s="110"/>
      <c r="D89" s="184"/>
      <c r="E89" s="164"/>
      <c r="F89" s="110"/>
      <c r="G89" s="110"/>
      <c r="H89" s="185"/>
      <c r="I89" s="166"/>
      <c r="J89" s="81"/>
      <c r="K89" s="164"/>
      <c r="L89" s="110"/>
    </row>
    <row r="90" spans="1:12" x14ac:dyDescent="0.3">
      <c r="A90" s="112"/>
      <c r="B90" s="112"/>
      <c r="C90" s="110"/>
      <c r="D90" s="184"/>
      <c r="E90" s="164"/>
      <c r="F90" s="110"/>
      <c r="G90" s="110"/>
      <c r="H90" s="185"/>
      <c r="I90" s="166"/>
      <c r="J90" s="81"/>
      <c r="K90" s="164"/>
      <c r="L90" s="110"/>
    </row>
    <row r="91" spans="1:12" x14ac:dyDescent="0.3">
      <c r="A91" s="112"/>
      <c r="B91" s="112"/>
      <c r="C91" s="110"/>
      <c r="D91" s="184"/>
      <c r="E91" s="164"/>
      <c r="F91" s="110"/>
      <c r="G91" s="110"/>
      <c r="H91" s="185"/>
      <c r="I91" s="166"/>
      <c r="J91" s="81"/>
      <c r="K91" s="164"/>
      <c r="L91" s="110"/>
    </row>
    <row r="92" spans="1:12" x14ac:dyDescent="0.3">
      <c r="A92" s="112"/>
      <c r="B92" s="112"/>
      <c r="C92" s="110"/>
      <c r="D92" s="184"/>
      <c r="E92" s="164"/>
      <c r="F92" s="110"/>
      <c r="G92" s="110"/>
      <c r="H92" s="185"/>
      <c r="I92" s="166"/>
      <c r="J92" s="81"/>
      <c r="K92" s="164"/>
      <c r="L92" s="110"/>
    </row>
    <row r="93" spans="1:12" x14ac:dyDescent="0.3">
      <c r="A93" s="112"/>
      <c r="B93" s="112"/>
      <c r="C93" s="110"/>
      <c r="D93" s="184"/>
      <c r="E93" s="164"/>
      <c r="F93" s="110"/>
      <c r="G93" s="110"/>
      <c r="H93" s="185"/>
      <c r="I93" s="166"/>
      <c r="J93" s="81"/>
      <c r="K93" s="164"/>
      <c r="L93" s="110"/>
    </row>
    <row r="94" spans="1:12" x14ac:dyDescent="0.3">
      <c r="A94" s="112"/>
      <c r="B94" s="112"/>
      <c r="C94" s="110"/>
      <c r="D94" s="184"/>
      <c r="E94" s="164"/>
      <c r="F94" s="110"/>
      <c r="G94" s="110"/>
      <c r="H94" s="185"/>
      <c r="I94" s="166"/>
      <c r="J94" s="81"/>
      <c r="K94" s="164"/>
      <c r="L94" s="110"/>
    </row>
    <row r="95" spans="1:12" x14ac:dyDescent="0.3">
      <c r="A95" s="112"/>
      <c r="B95" s="112"/>
      <c r="C95" s="110"/>
      <c r="D95" s="184"/>
      <c r="E95" s="164"/>
      <c r="F95" s="110"/>
      <c r="G95" s="110"/>
      <c r="H95" s="185"/>
      <c r="I95" s="166"/>
      <c r="J95" s="81"/>
      <c r="K95" s="164"/>
      <c r="L95" s="110"/>
    </row>
    <row r="96" spans="1:12" x14ac:dyDescent="0.3">
      <c r="A96" s="112"/>
      <c r="B96" s="112"/>
      <c r="C96" s="110"/>
      <c r="D96" s="184"/>
      <c r="E96" s="164"/>
      <c r="F96" s="110"/>
      <c r="G96" s="110"/>
      <c r="H96" s="185"/>
      <c r="I96" s="166"/>
      <c r="J96" s="81"/>
      <c r="K96" s="164"/>
      <c r="L96" s="110"/>
    </row>
    <row r="97" spans="1:12" x14ac:dyDescent="0.3">
      <c r="A97" s="112"/>
      <c r="B97" s="112"/>
      <c r="C97" s="110"/>
      <c r="D97" s="184"/>
      <c r="E97" s="164"/>
      <c r="F97" s="110"/>
      <c r="G97" s="110"/>
      <c r="H97" s="185"/>
      <c r="I97" s="166"/>
      <c r="J97" s="81"/>
      <c r="K97" s="164"/>
      <c r="L97" s="110"/>
    </row>
    <row r="98" spans="1:12" ht="15.6" x14ac:dyDescent="0.3">
      <c r="A98" s="112"/>
      <c r="B98" s="110"/>
      <c r="D98" s="167"/>
      <c r="E98" s="167"/>
      <c r="F98" s="110"/>
      <c r="G98" s="167"/>
      <c r="H98" s="185"/>
      <c r="I98" s="166"/>
      <c r="J98" s="81"/>
      <c r="K98" s="164"/>
      <c r="L98" s="110"/>
    </row>
    <row r="99" spans="1:12" ht="15.6" x14ac:dyDescent="0.3">
      <c r="A99" s="112"/>
      <c r="D99" s="167"/>
      <c r="E99" s="167"/>
      <c r="F99" s="168"/>
      <c r="G99" s="167"/>
      <c r="H99" s="185"/>
      <c r="I99" s="166"/>
      <c r="J99" s="81"/>
      <c r="K99" s="164"/>
      <c r="L99" s="110"/>
    </row>
    <row r="100" spans="1:12" ht="15.6" x14ac:dyDescent="0.3">
      <c r="A100" s="112"/>
      <c r="B100" s="110"/>
      <c r="D100" s="167"/>
      <c r="E100" s="167"/>
      <c r="F100" s="110"/>
      <c r="G100" s="167"/>
      <c r="H100" s="185"/>
      <c r="I100" s="166"/>
      <c r="J100" s="81"/>
      <c r="K100" s="164"/>
      <c r="L100" s="110"/>
    </row>
  </sheetData>
  <mergeCells count="16">
    <mergeCell ref="A1:L1"/>
    <mergeCell ref="A2:L2"/>
    <mergeCell ref="B9:B10"/>
    <mergeCell ref="L9:L10"/>
    <mergeCell ref="C9:C10"/>
    <mergeCell ref="G9:G10"/>
    <mergeCell ref="H9:I9"/>
    <mergeCell ref="E9:E10"/>
    <mergeCell ref="A9:A10"/>
    <mergeCell ref="F5:G5"/>
    <mergeCell ref="H6:L6"/>
    <mergeCell ref="K9:K10"/>
    <mergeCell ref="D9:D10"/>
    <mergeCell ref="J9:J10"/>
    <mergeCell ref="F9:F10"/>
    <mergeCell ref="K4:L4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"/>
  <sheetViews>
    <sheetView workbookViewId="0">
      <selection activeCell="A100" sqref="A100:XFD134"/>
    </sheetView>
  </sheetViews>
  <sheetFormatPr defaultRowHeight="14.4" x14ac:dyDescent="0.3"/>
  <cols>
    <col min="1" max="1" width="4.88671875" customWidth="1"/>
    <col min="2" max="2" width="6.109375" customWidth="1"/>
    <col min="3" max="3" width="21.6640625" customWidth="1"/>
    <col min="4" max="4" width="11" customWidth="1"/>
    <col min="5" max="5" width="5.5546875" customWidth="1"/>
    <col min="6" max="6" width="24.88671875" customWidth="1"/>
    <col min="7" max="7" width="31.44140625" customWidth="1"/>
    <col min="8" max="8" width="3" style="9" customWidth="1"/>
    <col min="9" max="9" width="7.44140625" style="9" customWidth="1"/>
    <col min="10" max="10" width="6" customWidth="1"/>
    <col min="11" max="11" width="6.33203125" customWidth="1"/>
    <col min="12" max="12" width="25" customWidth="1"/>
  </cols>
  <sheetData>
    <row r="1" spans="1:12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</row>
    <row r="2" spans="1:12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spans="1:12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" t="s">
        <v>79</v>
      </c>
    </row>
    <row r="4" spans="1:12" ht="17.399999999999999" x14ac:dyDescent="0.3">
      <c r="A4" s="154"/>
      <c r="B4" s="2"/>
      <c r="C4" s="2"/>
      <c r="D4" s="3"/>
      <c r="F4" s="155"/>
      <c r="G4" s="155"/>
      <c r="H4" s="155"/>
      <c r="I4" s="155"/>
      <c r="J4" s="155"/>
      <c r="K4" s="230" t="s">
        <v>80</v>
      </c>
      <c r="L4" s="230"/>
    </row>
    <row r="5" spans="1:12" ht="15.6" x14ac:dyDescent="0.3">
      <c r="A5" s="154"/>
      <c r="B5" s="2"/>
      <c r="C5" s="2"/>
      <c r="D5" s="3"/>
      <c r="F5" s="231"/>
      <c r="G5" s="231"/>
      <c r="H5" s="4"/>
      <c r="I5" s="4"/>
      <c r="L5" s="5" t="s">
        <v>81</v>
      </c>
    </row>
    <row r="6" spans="1:12" ht="20.399999999999999" x14ac:dyDescent="0.35">
      <c r="A6" s="156"/>
      <c r="D6" s="6" t="s">
        <v>82</v>
      </c>
      <c r="E6" s="56">
        <v>0.80208333333333337</v>
      </c>
      <c r="F6" s="55" t="s">
        <v>22</v>
      </c>
      <c r="G6" s="156"/>
      <c r="H6" s="229" t="s">
        <v>3</v>
      </c>
      <c r="I6" s="229"/>
      <c r="J6" s="229"/>
      <c r="K6" s="229"/>
      <c r="L6" s="229"/>
    </row>
    <row r="7" spans="1:12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2" ht="15.6" x14ac:dyDescent="0.3">
      <c r="A8" s="154"/>
      <c r="B8" s="159"/>
      <c r="C8" s="160" t="s">
        <v>5</v>
      </c>
      <c r="D8" s="161" t="s">
        <v>23</v>
      </c>
      <c r="E8" s="162"/>
      <c r="F8" s="154"/>
      <c r="G8" s="154"/>
      <c r="H8" s="10"/>
      <c r="I8" s="10"/>
      <c r="J8" s="9"/>
    </row>
    <row r="9" spans="1:12" ht="15" customHeight="1" x14ac:dyDescent="0.3">
      <c r="A9" s="232" t="s">
        <v>6</v>
      </c>
      <c r="B9" s="232" t="s">
        <v>7</v>
      </c>
      <c r="C9" s="232" t="s">
        <v>8</v>
      </c>
      <c r="D9" s="234" t="s">
        <v>9</v>
      </c>
      <c r="E9" s="234" t="s">
        <v>10</v>
      </c>
      <c r="F9" s="234" t="s">
        <v>11</v>
      </c>
      <c r="G9" s="234" t="s">
        <v>12</v>
      </c>
      <c r="H9" s="235" t="s">
        <v>13</v>
      </c>
      <c r="I9" s="236"/>
      <c r="J9" s="232" t="s">
        <v>14</v>
      </c>
      <c r="K9" s="234" t="s">
        <v>15</v>
      </c>
      <c r="L9" s="226" t="s">
        <v>16</v>
      </c>
    </row>
    <row r="10" spans="1:12" x14ac:dyDescent="0.3">
      <c r="A10" s="233"/>
      <c r="B10" s="233"/>
      <c r="C10" s="233"/>
      <c r="D10" s="233"/>
      <c r="E10" s="233"/>
      <c r="F10" s="233"/>
      <c r="G10" s="233"/>
      <c r="H10" s="237" t="s">
        <v>110</v>
      </c>
      <c r="I10" s="238"/>
      <c r="J10" s="233"/>
      <c r="K10" s="233"/>
      <c r="L10" s="227"/>
    </row>
    <row r="11" spans="1:12" ht="15" x14ac:dyDescent="0.25">
      <c r="A11" s="12">
        <v>1</v>
      </c>
      <c r="B11" s="18">
        <v>173</v>
      </c>
      <c r="C11" s="21" t="str">
        <f>IF(B11=0," ",VLOOKUP(B11,[1]Женщины!B$1:H$65536,2,FALSE))</f>
        <v>Аникеенко Елизавета</v>
      </c>
      <c r="D11" s="22" t="str">
        <f>IF(B11=0," ",VLOOKUP($B11,[1]Женщины!$B$1:$H$65536,3,FALSE))</f>
        <v>30.01.1994</v>
      </c>
      <c r="E11" s="23" t="str">
        <f>IF(B11=0," ",IF(VLOOKUP($B11,[1]Женщины!$B$1:$H$65536,4,FALSE)=0," ",VLOOKUP($B11,[1]Женщины!$B$1:$H$65536,4,FALSE)))</f>
        <v>МС</v>
      </c>
      <c r="F11" s="21" t="str">
        <f>IF(B11=0," ",VLOOKUP($B11,[1]Женщины!$B$1:$H$65536,5,FALSE))</f>
        <v>Москва</v>
      </c>
      <c r="G11" s="21" t="str">
        <f>IF(B11=0," ",VLOOKUP($B11,[1]Женщины!$B$1:$H$65536,6,FALSE))</f>
        <v>Москва, РГУФКСМиТ (ГЦОЛИФК)</v>
      </c>
      <c r="H11" s="27"/>
      <c r="I11" s="27">
        <v>6.3865740740740734E-4</v>
      </c>
      <c r="J11" s="32" t="str">
        <f>IF(I11=0," ",IF(I11&lt;=[1]Разряды!$D$32,[1]Разряды!$D$3,IF(I11&lt;=[1]Разряды!$E$32,[1]Разряды!$E$3,IF(I11&lt;=[1]Разряды!$F$32,[1]Разряды!$F$3,IF(I11&lt;=[1]Разряды!$G$32,[1]Разряды!$G$3,IF(I11&lt;=[1]Разряды!$H$32,[1]Разряды!$H$3,IF(I11&lt;=[1]Разряды!$I$32,[1]Разряды!$I$3,IF(I11&lt;=[1]Разряды!$J$32,[1]Разряды!$J$3,"б/р"))))))))</f>
        <v>кмс</v>
      </c>
      <c r="K11" s="23" t="s">
        <v>111</v>
      </c>
      <c r="L11" s="21" t="str">
        <f>IF(B11=0," ",VLOOKUP($B11,[1]Женщины!$B$1:$H$65536,7,FALSE))</f>
        <v>Черемисов Н.Ф.</v>
      </c>
    </row>
    <row r="12" spans="1:12" ht="19.2" x14ac:dyDescent="0.3">
      <c r="A12" s="12">
        <v>2</v>
      </c>
      <c r="B12" s="18">
        <v>174</v>
      </c>
      <c r="C12" s="14" t="str">
        <f>IF(B12=0," ",VLOOKUP(B12,[1]Женщины!B$1:H$65536,2,FALSE))</f>
        <v>Вахрушева Екатерина</v>
      </c>
      <c r="D12" s="15" t="str">
        <f>IF(B12=0," ",VLOOKUP($B12,[1]Женщины!$B$1:$H$65536,3,FALSE))</f>
        <v>06.01.1998</v>
      </c>
      <c r="E12" s="13" t="str">
        <f>IF(B12=0," ",IF(VLOOKUP($B12,[1]Женщины!$B$1:$H$65536,4,FALSE)=0," ",VLOOKUP($B12,[1]Женщины!$B$1:$H$65536,4,FALSE)))</f>
        <v>МС</v>
      </c>
      <c r="F12" s="14" t="str">
        <f>IF(B12=0," ",VLOOKUP($B12,[1]Женщины!$B$1:$H$65536,5,FALSE))</f>
        <v>Москва</v>
      </c>
      <c r="G12" s="14" t="str">
        <f>IF(B12=0," ",VLOOKUP($B12,[1]Женщины!$B$1:$H$65536,6,FALSE))</f>
        <v>Москва, РГУФКСМиТ (ГЦОЛИФК)</v>
      </c>
      <c r="H12" s="16"/>
      <c r="I12" s="16">
        <v>6.4444444444444445E-4</v>
      </c>
      <c r="J12" s="18" t="str">
        <f>IF(I12=0," ",IF(I12&lt;=[1]Разряды!$D$32,[1]Разряды!$D$3,IF(I12&lt;=[1]Разряды!$E$32,[1]Разряды!$E$3,IF(I12&lt;=[1]Разряды!$F$32,[1]Разряды!$F$3,IF(I12&lt;=[1]Разряды!$G$32,[1]Разряды!$G$3,IF(I12&lt;=[1]Разряды!$H$32,[1]Разряды!$H$3,IF(I12&lt;=[1]Разряды!$I$32,[1]Разряды!$I$3,IF(I12&lt;=[1]Разряды!$J$32,[1]Разряды!$J$3,"б/р"))))))))</f>
        <v>кмс</v>
      </c>
      <c r="K12" s="26" t="s">
        <v>106</v>
      </c>
      <c r="L12" s="54" t="str">
        <f>IF(B12=0," ",VLOOKUP($B12,[1]Женщины!$B$1:$H$65536,7,FALSE))</f>
        <v>Горланов И.С., Назарова Н.В., Маслаков В.М., Жуликов Н.М.</v>
      </c>
    </row>
    <row r="13" spans="1:12" ht="15" x14ac:dyDescent="0.25">
      <c r="A13" s="12">
        <v>3</v>
      </c>
      <c r="B13" s="18">
        <v>201</v>
      </c>
      <c r="C13" s="21" t="str">
        <f>IF(B13=0," ",VLOOKUP(B13,[1]Женщины!B$1:H$65536,2,FALSE))</f>
        <v>Каратаева Ольга</v>
      </c>
      <c r="D13" s="22" t="str">
        <f>IF(B13=0," ",VLOOKUP($B13,[1]Женщины!$B$1:$H$65536,3,FALSE))</f>
        <v>16.08.1998</v>
      </c>
      <c r="E13" s="23" t="str">
        <f>IF(B13=0," ",IF(VLOOKUP($B13,[1]Женщины!$B$1:$H$65536,4,FALSE)=0," ",VLOOKUP($B13,[1]Женщины!$B$1:$H$65536,4,FALSE)))</f>
        <v>КМС</v>
      </c>
      <c r="F13" s="21" t="str">
        <f>IF(B13=0," ",VLOOKUP($B13,[1]Женщины!$B$1:$H$65536,5,FALSE))</f>
        <v>Красноярский край</v>
      </c>
      <c r="G13" s="21" t="str">
        <f>IF(B13=0," ",VLOOKUP($B13,[1]Женщины!$B$1:$H$65536,6,FALSE))</f>
        <v>Красноярск, СФУ</v>
      </c>
      <c r="H13" s="27"/>
      <c r="I13" s="27">
        <v>6.4571759259259259E-4</v>
      </c>
      <c r="J13" s="32" t="str">
        <f>IF(I13=0," ",IF(I13&lt;=[1]Разряды!$D$32,[1]Разряды!$D$3,IF(I13&lt;=[1]Разряды!$E$32,[1]Разряды!$E$3,IF(I13&lt;=[1]Разряды!$F$32,[1]Разряды!$F$3,IF(I13&lt;=[1]Разряды!$G$32,[1]Разряды!$G$3,IF(I13&lt;=[1]Разряды!$H$32,[1]Разряды!$H$3,IF(I13&lt;=[1]Разряды!$I$32,[1]Разряды!$I$3,IF(I13&lt;=[1]Разряды!$J$32,[1]Разряды!$J$3,"б/р"))))))))</f>
        <v>кмс</v>
      </c>
      <c r="K13" s="31" t="s">
        <v>107</v>
      </c>
      <c r="L13" s="190" t="str">
        <f>IF(B13=0," ",VLOOKUP($B13,[1]Женщины!$B$1:$H$65536,7,FALSE))</f>
        <v>Артемьев П.П., Федоров В.И.</v>
      </c>
    </row>
    <row r="14" spans="1:12" ht="15" x14ac:dyDescent="0.25">
      <c r="A14" s="18">
        <v>4</v>
      </c>
      <c r="B14" s="18">
        <v>314</v>
      </c>
      <c r="C14" s="21" t="str">
        <f>IF(B14=0," ",VLOOKUP(B14,[1]Женщины!B$1:H$65536,2,FALSE))</f>
        <v>Эшкинина Ульяна</v>
      </c>
      <c r="D14" s="22" t="str">
        <f>IF(B14=0," ",VLOOKUP($B14,[1]Женщины!$B$1:$H$65536,3,FALSE))</f>
        <v>13.08.1995</v>
      </c>
      <c r="E14" s="23" t="str">
        <f>IF(B14=0," ",IF(VLOOKUP($B14,[1]Женщины!$B$1:$H$65536,4,FALSE)=0," ",VLOOKUP($B14,[1]Женщины!$B$1:$H$65536,4,FALSE)))</f>
        <v>КМС</v>
      </c>
      <c r="F14" s="21" t="str">
        <f>IF(B14=0," ",VLOOKUP($B14,[1]Женщины!$B$1:$H$65536,5,FALSE))</f>
        <v>Москва</v>
      </c>
      <c r="G14" s="21" t="str">
        <f>IF(B14=0," ",VLOOKUP($B14,[1]Женщины!$B$1:$H$65536,6,FALSE))</f>
        <v>Москва, МГУ им. М.В. Ломоносова</v>
      </c>
      <c r="H14" s="27"/>
      <c r="I14" s="27">
        <v>6.4652777777777777E-4</v>
      </c>
      <c r="J14" s="32" t="str">
        <f>IF(I14=0," ",IF(I14&lt;=[1]Разряды!$D$32,[1]Разряды!$D$3,IF(I14&lt;=[1]Разряды!$E$32,[1]Разряды!$E$3,IF(I14&lt;=[1]Разряды!$F$32,[1]Разряды!$F$3,IF(I14&lt;=[1]Разряды!$G$32,[1]Разряды!$G$3,IF(I14&lt;=[1]Разряды!$H$32,[1]Разряды!$H$3,IF(I14&lt;=[1]Разряды!$I$32,[1]Разряды!$I$3,IF(I14&lt;=[1]Разряды!$J$32,[1]Разряды!$J$3,"б/р"))))))))</f>
        <v>кмс</v>
      </c>
      <c r="K14" s="31" t="s">
        <v>86</v>
      </c>
      <c r="L14" s="21" t="str">
        <f>IF(B14=0," ",VLOOKUP($B14,[1]Женщины!$B$1:$H$65536,7,FALSE))</f>
        <v>Эшкинина</v>
      </c>
    </row>
    <row r="15" spans="1:12" ht="15" x14ac:dyDescent="0.25">
      <c r="A15" s="18">
        <v>5</v>
      </c>
      <c r="B15" s="18">
        <v>253</v>
      </c>
      <c r="C15" s="21" t="str">
        <f>IF(B15=0," ",VLOOKUP(B15,[1]Женщины!B$1:H$65536,2,FALSE))</f>
        <v>Пузик Инна</v>
      </c>
      <c r="D15" s="22" t="str">
        <f>IF(B15=0," ",VLOOKUP($B15,[1]Женщины!$B$1:$H$65536,3,FALSE))</f>
        <v>22.01.1997</v>
      </c>
      <c r="E15" s="23" t="str">
        <f>IF(B15=0," ",IF(VLOOKUP($B15,[1]Женщины!$B$1:$H$65536,4,FALSE)=0," ",VLOOKUP($B15,[1]Женщины!$B$1:$H$65536,4,FALSE)))</f>
        <v>МС</v>
      </c>
      <c r="F15" s="21" t="str">
        <f>IF(B15=0," ",VLOOKUP($B15,[1]Женщины!$B$1:$H$65536,5,FALSE))</f>
        <v>Республика Татарстан</v>
      </c>
      <c r="G15" s="21" t="str">
        <f>IF(B15=0," ",VLOOKUP($B15,[1]Женщины!$B$1:$H$65536,6,FALSE))</f>
        <v>Казань, ФГБОУ ВО ПГАФКСиТ</v>
      </c>
      <c r="H15" s="27"/>
      <c r="I15" s="27">
        <v>6.5069444444444441E-4</v>
      </c>
      <c r="J15" s="32" t="str">
        <f>IF(I15=0," ",IF(I15&lt;=[1]Разряды!$D$32,[1]Разряды!$D$3,IF(I15&lt;=[1]Разряды!$E$32,[1]Разряды!$E$3,IF(I15&lt;=[1]Разряды!$F$32,[1]Разряды!$F$3,IF(I15&lt;=[1]Разряды!$G$32,[1]Разряды!$G$3,IF(I15&lt;=[1]Разряды!$H$32,[1]Разряды!$H$3,IF(I15&lt;=[1]Разряды!$I$32,[1]Разряды!$I$3,IF(I15&lt;=[1]Разряды!$J$32,[1]Разряды!$J$3,"б/р"))))))))</f>
        <v>кмс</v>
      </c>
      <c r="K15" s="31" t="s">
        <v>87</v>
      </c>
      <c r="L15" s="21" t="str">
        <f>IF(B15=0," ",VLOOKUP($B15,[1]Женщины!$B$1:$H$65536,7,FALSE))</f>
        <v>Пузик О.В., Дударь А.В.</v>
      </c>
    </row>
    <row r="16" spans="1:12" ht="15" x14ac:dyDescent="0.25">
      <c r="A16" s="18">
        <v>6</v>
      </c>
      <c r="B16" s="18">
        <v>230</v>
      </c>
      <c r="C16" s="21" t="str">
        <f>IF(B16=0," ",VLOOKUP(B16,[1]Женщины!B$1:H$65536,2,FALSE))</f>
        <v>Девяткина Ксения</v>
      </c>
      <c r="D16" s="22" t="str">
        <f>IF(B16=0," ",VLOOKUP($B16,[1]Женщины!$B$1:$H$65536,3,FALSE))</f>
        <v>17.08.1998</v>
      </c>
      <c r="E16" s="23" t="str">
        <f>IF(B16=0," ",IF(VLOOKUP($B16,[1]Женщины!$B$1:$H$65536,4,FALSE)=0," ",VLOOKUP($B16,[1]Женщины!$B$1:$H$65536,4,FALSE)))</f>
        <v>КМС</v>
      </c>
      <c r="F16" s="21" t="str">
        <f>IF(B16=0," ",VLOOKUP($B16,[1]Женщины!$B$1:$H$65536,5,FALSE))</f>
        <v>Пензенская область</v>
      </c>
      <c r="G16" s="21" t="str">
        <f>IF(B16=0," ",VLOOKUP($B16,[1]Женщины!$B$1:$H$65536,6,FALSE))</f>
        <v>Пенза, ПензГТУ</v>
      </c>
      <c r="H16" s="27"/>
      <c r="I16" s="27">
        <v>6.5474537037037031E-4</v>
      </c>
      <c r="J16" s="32" t="str">
        <f>IF(I16=0," ",IF(I16&lt;=[1]Разряды!$D$32,[1]Разряды!$D$3,IF(I16&lt;=[1]Разряды!$E$32,[1]Разряды!$E$3,IF(I16&lt;=[1]Разряды!$F$32,[1]Разряды!$F$3,IF(I16&lt;=[1]Разряды!$G$32,[1]Разряды!$G$3,IF(I16&lt;=[1]Разряды!$H$32,[1]Разряды!$H$3,IF(I16&lt;=[1]Разряды!$I$32,[1]Разряды!$I$3,IF(I16&lt;=[1]Разряды!$J$32,[1]Разряды!$J$3,"б/р"))))))))</f>
        <v>кмс</v>
      </c>
      <c r="K16" s="31" t="s">
        <v>88</v>
      </c>
      <c r="L16" s="21" t="str">
        <f>IF(B16=0," ",VLOOKUP($B16,[1]Женщины!$B$1:$H$65536,7,FALSE))</f>
        <v>Гарынов А.А.</v>
      </c>
    </row>
    <row r="17" spans="1:12" x14ac:dyDescent="0.3">
      <c r="A17" s="18">
        <v>7</v>
      </c>
      <c r="B17" s="18">
        <v>223</v>
      </c>
      <c r="C17" s="21" t="str">
        <f>IF(B17=0," ",VLOOKUP(B17,[1]Женщины!B$1:H$65536,2,FALSE))</f>
        <v>Цыганова Виктория</v>
      </c>
      <c r="D17" s="22" t="str">
        <f>IF(B17=0," ",VLOOKUP($B17,[1]Женщины!$B$1:$H$65536,3,FALSE))</f>
        <v>01.07.1997</v>
      </c>
      <c r="E17" s="23" t="str">
        <f>IF(B17=0," ",IF(VLOOKUP($B17,[1]Женщины!$B$1:$H$65536,4,FALSE)=0," ",VLOOKUP($B17,[1]Женщины!$B$1:$H$65536,4,FALSE)))</f>
        <v>КМС</v>
      </c>
      <c r="F17" s="21" t="str">
        <f>IF(B17=0," ",VLOOKUP($B17,[1]Женщины!$B$1:$H$65536,5,FALSE))</f>
        <v>Москва</v>
      </c>
      <c r="G17" s="21" t="str">
        <f>IF(B17=0," ",VLOOKUP($B17,[1]Женщины!$B$1:$H$65536,6,FALSE))</f>
        <v>Москва, РУТ (МИИТ)</v>
      </c>
      <c r="H17" s="27"/>
      <c r="I17" s="27">
        <v>6.5486111111111116E-4</v>
      </c>
      <c r="J17" s="32" t="str">
        <f>IF(I17=0," ",IF(I17&lt;=[1]Разряды!$D$32,[1]Разряды!$D$3,IF(I17&lt;=[1]Разряды!$E$32,[1]Разряды!$E$3,IF(I17&lt;=[1]Разряды!$F$32,[1]Разряды!$F$3,IF(I17&lt;=[1]Разряды!$G$32,[1]Разряды!$G$3,IF(I17&lt;=[1]Разряды!$H$32,[1]Разряды!$H$3,IF(I17&lt;=[1]Разряды!$I$32,[1]Разряды!$I$3,IF(I17&lt;=[1]Разряды!$J$32,[1]Разряды!$J$3,"б/р"))))))))</f>
        <v>кмс</v>
      </c>
      <c r="K17" s="31" t="s">
        <v>20</v>
      </c>
      <c r="L17" s="190" t="str">
        <f>IF(B17=0," ",VLOOKUP($B17,[1]Женщины!$B$1:$H$65536,7,FALSE))</f>
        <v>Филатова М.И., Филатова Е.А.</v>
      </c>
    </row>
    <row r="18" spans="1:12" ht="15" x14ac:dyDescent="0.25">
      <c r="A18" s="18">
        <v>8</v>
      </c>
      <c r="B18" s="18">
        <v>310</v>
      </c>
      <c r="C18" s="21" t="str">
        <f>IF(B18=0," ",VLOOKUP(B18,[1]Женщины!B$1:H$65536,2,FALSE))</f>
        <v>Князева Янита</v>
      </c>
      <c r="D18" s="22" t="str">
        <f>IF(B18=0," ",VLOOKUP($B18,[1]Женщины!$B$1:$H$65536,3,FALSE))</f>
        <v>23.10.1998</v>
      </c>
      <c r="E18" s="23" t="str">
        <f>IF(B18=0," ",IF(VLOOKUP($B18,[1]Женщины!$B$1:$H$65536,4,FALSE)=0," ",VLOOKUP($B18,[1]Женщины!$B$1:$H$65536,4,FALSE)))</f>
        <v>КМС</v>
      </c>
      <c r="F18" s="21" t="str">
        <f>IF(B18=0," ",VLOOKUP($B18,[1]Женщины!$B$1:$H$65536,5,FALSE))</f>
        <v>Самарская область</v>
      </c>
      <c r="G18" s="21" t="str">
        <f>IF(B18=0," ",VLOOKUP($B18,[1]Женщины!$B$1:$H$65536,6,FALSE))</f>
        <v>Самара, СГСПУ</v>
      </c>
      <c r="H18" s="27"/>
      <c r="I18" s="27">
        <v>6.5694444444444437E-4</v>
      </c>
      <c r="J18" s="32" t="str">
        <f>IF(I18=0," ",IF(I18&lt;=[1]Разряды!$D$32,[1]Разряды!$D$3,IF(I18&lt;=[1]Разряды!$E$32,[1]Разряды!$E$3,IF(I18&lt;=[1]Разряды!$F$32,[1]Разряды!$F$3,IF(I18&lt;=[1]Разряды!$G$32,[1]Разряды!$G$3,IF(I18&lt;=[1]Разряды!$H$32,[1]Разряды!$H$3,IF(I18&lt;=[1]Разряды!$I$32,[1]Разряды!$I$3,IF(I18&lt;=[1]Разряды!$J$32,[1]Разряды!$J$3,"б/р"))))))))</f>
        <v>кмс</v>
      </c>
      <c r="K18" s="31" t="s">
        <v>89</v>
      </c>
      <c r="L18" s="21" t="str">
        <f>IF(B18=0," ",VLOOKUP($B18,[1]Женщины!$B$1:$H$65536,7,FALSE))</f>
        <v>Русанов Н.С., Лобанов А.А.</v>
      </c>
    </row>
    <row r="19" spans="1:12" ht="15" x14ac:dyDescent="0.25">
      <c r="A19" s="18">
        <v>9</v>
      </c>
      <c r="B19" s="18">
        <v>228</v>
      </c>
      <c r="C19" s="21" t="str">
        <f>IF(B19=0," ",VLOOKUP(B19,[1]Женщины!B$1:H$65536,2,FALSE))</f>
        <v>Волкова Анастасия</v>
      </c>
      <c r="D19" s="22" t="str">
        <f>IF(B19=0," ",VLOOKUP($B19,[1]Женщины!$B$1:$H$65536,3,FALSE))</f>
        <v>13.06.2000</v>
      </c>
      <c r="E19" s="23" t="str">
        <f>IF(B19=0," ",IF(VLOOKUP($B19,[1]Женщины!$B$1:$H$65536,4,FALSE)=0," ",VLOOKUP($B19,[1]Женщины!$B$1:$H$65536,4,FALSE)))</f>
        <v>КМС</v>
      </c>
      <c r="F19" s="21" t="str">
        <f>IF(B19=0," ",VLOOKUP($B19,[1]Женщины!$B$1:$H$65536,5,FALSE))</f>
        <v>Тульская область</v>
      </c>
      <c r="G19" s="21" t="str">
        <f>IF(B19=0," ",VLOOKUP($B19,[1]Женщины!$B$1:$H$65536,6,FALSE))</f>
        <v>Тула, ТулГУ</v>
      </c>
      <c r="H19" s="27"/>
      <c r="I19" s="27">
        <v>6.6180555555555556E-4</v>
      </c>
      <c r="J19" s="32" t="str">
        <f>IF(I19=0," ",IF(I19&lt;=[1]Разряды!$D$32,[1]Разряды!$D$3,IF(I19&lt;=[1]Разряды!$E$32,[1]Разряды!$E$3,IF(I19&lt;=[1]Разряды!$F$32,[1]Разряды!$F$3,IF(I19&lt;=[1]Разряды!$G$32,[1]Разряды!$G$3,IF(I19&lt;=[1]Разряды!$H$32,[1]Разряды!$H$3,IF(I19&lt;=[1]Разряды!$I$32,[1]Разряды!$I$3,IF(I19&lt;=[1]Разряды!$J$32,[1]Разряды!$J$3,"б/р"))))))))</f>
        <v>кмс</v>
      </c>
      <c r="K19" s="31" t="s">
        <v>90</v>
      </c>
      <c r="L19" s="21" t="str">
        <f>IF(B19=0," ",VLOOKUP($B19,[1]Женщины!$B$1:$H$65536,7,FALSE))</f>
        <v>Ковтун Н.Н.</v>
      </c>
    </row>
    <row r="20" spans="1:12" ht="15" x14ac:dyDescent="0.25">
      <c r="A20" s="18">
        <v>10</v>
      </c>
      <c r="B20" s="18">
        <v>169</v>
      </c>
      <c r="C20" s="21" t="str">
        <f>IF(B20=0," ",VLOOKUP(B20,[1]Женщины!B$1:H$65536,2,FALSE))</f>
        <v>Черных Арина</v>
      </c>
      <c r="D20" s="22" t="str">
        <f>IF(B20=0," ",VLOOKUP($B20,[1]Женщины!$B$1:$H$65536,3,FALSE))</f>
        <v>05.10.1998</v>
      </c>
      <c r="E20" s="23" t="str">
        <f>IF(B20=0," ",IF(VLOOKUP($B20,[1]Женщины!$B$1:$H$65536,4,FALSE)=0," ",VLOOKUP($B20,[1]Женщины!$B$1:$H$65536,4,FALSE)))</f>
        <v>КМС</v>
      </c>
      <c r="F20" s="21" t="str">
        <f>IF(B20=0," ",VLOOKUP($B20,[1]Женщины!$B$1:$H$65536,5,FALSE))</f>
        <v>Приморский край</v>
      </c>
      <c r="G20" s="21" t="str">
        <f>IF(B20=0," ",VLOOKUP($B20,[1]Женщины!$B$1:$H$65536,6,FALSE))</f>
        <v xml:space="preserve">Владивосток, ДВФУ </v>
      </c>
      <c r="H20" s="27"/>
      <c r="I20" s="27">
        <v>6.6840277777777775E-4</v>
      </c>
      <c r="J20" s="32" t="str">
        <f>IF(I20=0," ",IF(I20&lt;=[1]Разряды!$D$32,[1]Разряды!$D$3,IF(I20&lt;=[1]Разряды!$E$32,[1]Разряды!$E$3,IF(I20&lt;=[1]Разряды!$F$32,[1]Разряды!$F$3,IF(I20&lt;=[1]Разряды!$G$32,[1]Разряды!$G$3,IF(I20&lt;=[1]Разряды!$H$32,[1]Разряды!$H$3,IF(I20&lt;=[1]Разряды!$I$32,[1]Разряды!$I$3,IF(I20&lt;=[1]Разряды!$J$32,[1]Разряды!$J$3,"б/р"))))))))</f>
        <v>1р</v>
      </c>
      <c r="K20" s="31">
        <v>7</v>
      </c>
      <c r="L20" s="21" t="str">
        <f>IF(B20=0," ",VLOOKUP($B20,[1]Женщины!$B$1:$H$65536,7,FALSE))</f>
        <v>Анисимов В.Н.</v>
      </c>
    </row>
    <row r="21" spans="1:12" ht="15" x14ac:dyDescent="0.25">
      <c r="A21" s="18">
        <v>11</v>
      </c>
      <c r="B21" s="18">
        <v>353</v>
      </c>
      <c r="C21" s="21" t="str">
        <f>IF(B21=0," ",VLOOKUP(B21,[1]Женщины!B$1:H$65536,2,FALSE))</f>
        <v>Наумова Юлия</v>
      </c>
      <c r="D21" s="22" t="str">
        <f>IF(B21=0," ",VLOOKUP($B21,[1]Женщины!$B$1:$H$65536,3,FALSE))</f>
        <v>10.06.1999</v>
      </c>
      <c r="E21" s="23" t="str">
        <f>IF(B21=0," ",IF(VLOOKUP($B21,[1]Женщины!$B$1:$H$65536,4,FALSE)=0," ",VLOOKUP($B21,[1]Женщины!$B$1:$H$65536,4,FALSE)))</f>
        <v>КМС</v>
      </c>
      <c r="F21" s="21" t="str">
        <f>IF(B21=0," ",VLOOKUP($B21,[1]Женщины!$B$1:$H$65536,5,FALSE))</f>
        <v>Пензенская область</v>
      </c>
      <c r="G21" s="21" t="str">
        <f>IF(B21=0," ",VLOOKUP($B21,[1]Женщины!$B$1:$H$65536,6,FALSE))</f>
        <v>Пенза, ПензГУ</v>
      </c>
      <c r="H21" s="27"/>
      <c r="I21" s="27">
        <v>6.6909722222222229E-4</v>
      </c>
      <c r="J21" s="32" t="str">
        <f>IF(I21=0," ",IF(I21&lt;=[1]Разряды!$D$32,[1]Разряды!$D$3,IF(I21&lt;=[1]Разряды!$E$32,[1]Разряды!$E$3,IF(I21&lt;=[1]Разряды!$F$32,[1]Разряды!$F$3,IF(I21&lt;=[1]Разряды!$G$32,[1]Разряды!$G$3,IF(I21&lt;=[1]Разряды!$H$32,[1]Разряды!$H$3,IF(I21&lt;=[1]Разряды!$I$32,[1]Разряды!$I$3,IF(I21&lt;=[1]Разряды!$J$32,[1]Разряды!$J$3,"б/р"))))))))</f>
        <v>1р</v>
      </c>
      <c r="K21" s="32">
        <v>6</v>
      </c>
      <c r="L21" s="21" t="str">
        <f>IF(B21=0," ",VLOOKUP($B21,[1]Женщины!$B$1:$H$65536,7,FALSE))</f>
        <v>Красковы Р.Б., К.И.</v>
      </c>
    </row>
    <row r="22" spans="1:12" ht="15" x14ac:dyDescent="0.25">
      <c r="A22" s="18">
        <v>12</v>
      </c>
      <c r="B22" s="18">
        <v>356</v>
      </c>
      <c r="C22" s="21" t="str">
        <f>IF(B22=0," ",VLOOKUP(B22,[1]Женщины!B$1:H$65536,2,FALSE))</f>
        <v>Малашина Юлия</v>
      </c>
      <c r="D22" s="22" t="str">
        <f>IF(B22=0," ",VLOOKUP($B22,[1]Женщины!$B$1:$H$65536,3,FALSE))</f>
        <v>13.02.1997</v>
      </c>
      <c r="E22" s="23" t="str">
        <f>IF(B22=0," ",IF(VLOOKUP($B22,[1]Женщины!$B$1:$H$65536,4,FALSE)=0," ",VLOOKUP($B22,[1]Женщины!$B$1:$H$65536,4,FALSE)))</f>
        <v>КМС</v>
      </c>
      <c r="F22" s="21" t="str">
        <f>IF(B22=0," ",VLOOKUP($B22,[1]Женщины!$B$1:$H$65536,5,FALSE))</f>
        <v>Пензенская область</v>
      </c>
      <c r="G22" s="21" t="str">
        <f>IF(B22=0," ",VLOOKUP($B22,[1]Женщины!$B$1:$H$65536,6,FALSE))</f>
        <v>Пенза, ПензГУ</v>
      </c>
      <c r="H22" s="27"/>
      <c r="I22" s="27">
        <v>6.6967592592592599E-4</v>
      </c>
      <c r="J22" s="32" t="str">
        <f>IF(I22=0," ",IF(I22&lt;=[1]Разряды!$D$32,[1]Разряды!$D$3,IF(I22&lt;=[1]Разряды!$E$32,[1]Разряды!$E$3,IF(I22&lt;=[1]Разряды!$F$32,[1]Разряды!$F$3,IF(I22&lt;=[1]Разряды!$G$32,[1]Разряды!$G$3,IF(I22&lt;=[1]Разряды!$H$32,[1]Разряды!$H$3,IF(I22&lt;=[1]Разряды!$I$32,[1]Разряды!$I$3,IF(I22&lt;=[1]Разряды!$J$32,[1]Разряды!$J$3,"б/р"))))))))</f>
        <v>1р</v>
      </c>
      <c r="K22" s="23">
        <v>5</v>
      </c>
      <c r="L22" s="21" t="str">
        <f>IF(B22=0," ",VLOOKUP($B22,[1]Женщины!$B$1:$H$65536,7,FALSE))</f>
        <v>Красковы Р.Б., К.И.</v>
      </c>
    </row>
    <row r="23" spans="1:12" ht="15" x14ac:dyDescent="0.25">
      <c r="A23" s="18">
        <v>13</v>
      </c>
      <c r="B23" s="18">
        <v>286</v>
      </c>
      <c r="C23" s="21" t="str">
        <f>IF(B23=0," ",VLOOKUP(B23,[1]Женщины!B$1:H$65536,2,FALSE))</f>
        <v>Циплакова Надежда</v>
      </c>
      <c r="D23" s="22" t="str">
        <f>IF(B23=0," ",VLOOKUP($B23,[1]Женщины!$B$1:$H$65536,3,FALSE))</f>
        <v>23.08.1995</v>
      </c>
      <c r="E23" s="23" t="str">
        <f>IF(B23=0," ",IF(VLOOKUP($B23,[1]Женщины!$B$1:$H$65536,4,FALSE)=0," ",VLOOKUP($B23,[1]Женщины!$B$1:$H$65536,4,FALSE)))</f>
        <v>КМС</v>
      </c>
      <c r="F23" s="21" t="str">
        <f>IF(B23=0," ",VLOOKUP($B23,[1]Женщины!$B$1:$H$65536,5,FALSE))</f>
        <v>Архангельская область</v>
      </c>
      <c r="G23" s="25" t="str">
        <f>IF(B23=0," ",VLOOKUP($B23,[1]Женщины!$B$1:$H$65536,6,FALSE))</f>
        <v xml:space="preserve">Архангельск, САФУ им. М.В. Ломоносова </v>
      </c>
      <c r="H23" s="27"/>
      <c r="I23" s="27">
        <v>6.7094907407407413E-4</v>
      </c>
      <c r="J23" s="32" t="str">
        <f>IF(I23=0," ",IF(I23&lt;=[1]Разряды!$D$32,[1]Разряды!$D$3,IF(I23&lt;=[1]Разряды!$E$32,[1]Разряды!$E$3,IF(I23&lt;=[1]Разряды!$F$32,[1]Разряды!$F$3,IF(I23&lt;=[1]Разряды!$G$32,[1]Разряды!$G$3,IF(I23&lt;=[1]Разряды!$H$32,[1]Разряды!$H$3,IF(I23&lt;=[1]Разряды!$I$32,[1]Разряды!$I$3,IF(I23&lt;=[1]Разряды!$J$32,[1]Разряды!$J$3,"б/р"))))))))</f>
        <v>1р</v>
      </c>
      <c r="K23" s="23">
        <v>4</v>
      </c>
      <c r="L23" s="190" t="str">
        <f>IF(B23=0," ",VLOOKUP($B23,[1]Женщины!$B$1:$H$65536,7,FALSE))</f>
        <v>Мингалев А.Ю., Мингалева А.Г.</v>
      </c>
    </row>
    <row r="24" spans="1:12" ht="15" x14ac:dyDescent="0.25">
      <c r="A24" s="18">
        <v>14</v>
      </c>
      <c r="B24" s="18">
        <v>159</v>
      </c>
      <c r="C24" s="21" t="str">
        <f>IF(B24=0," ",VLOOKUP(B24,[1]Женщины!B$1:H$65536,2,FALSE))</f>
        <v>Запорожченко Елизавета</v>
      </c>
      <c r="D24" s="22" t="str">
        <f>IF(B24=0," ",VLOOKUP($B24,[1]Женщины!$B$1:$H$65536,3,FALSE))</f>
        <v>12.01.2001</v>
      </c>
      <c r="E24" s="23" t="str">
        <f>IF(B24=0," ",IF(VLOOKUP($B24,[1]Женщины!$B$1:$H$65536,4,FALSE)=0," ",VLOOKUP($B24,[1]Женщины!$B$1:$H$65536,4,FALSE)))</f>
        <v>КМС</v>
      </c>
      <c r="F24" s="21" t="str">
        <f>IF(B24=0," ",VLOOKUP($B24,[1]Женщины!$B$1:$H$65536,5,FALSE))</f>
        <v>Тамбовская область</v>
      </c>
      <c r="G24" s="21" t="str">
        <f>IF(B24=0," ",VLOOKUP($B24,[1]Женщины!$B$1:$H$65536,6,FALSE))</f>
        <v>Тамбов, ТГУ им. Г.Р. Державина</v>
      </c>
      <c r="H24" s="27"/>
      <c r="I24" s="27">
        <v>6.7210648148148143E-4</v>
      </c>
      <c r="J24" s="32" t="str">
        <f>IF(I24=0," ",IF(I24&lt;=[1]Разряды!$D$32,[1]Разряды!$D$3,IF(I24&lt;=[1]Разряды!$E$32,[1]Разряды!$E$3,IF(I24&lt;=[1]Разряды!$F$32,[1]Разряды!$F$3,IF(I24&lt;=[1]Разряды!$G$32,[1]Разряды!$G$3,IF(I24&lt;=[1]Разряды!$H$32,[1]Разряды!$H$3,IF(I24&lt;=[1]Разряды!$I$32,[1]Разряды!$I$3,IF(I24&lt;=[1]Разряды!$J$32,[1]Разряды!$J$3,"б/р"))))))))</f>
        <v>1р</v>
      </c>
      <c r="K24" s="23">
        <v>3</v>
      </c>
      <c r="L24" s="21" t="str">
        <f>IF(B24=0," ",VLOOKUP($B24,[1]Женщины!$B$1:$H$65536,7,FALSE))</f>
        <v>Иванов А.Н.</v>
      </c>
    </row>
    <row r="25" spans="1:12" ht="15" x14ac:dyDescent="0.25">
      <c r="A25" s="18">
        <v>15</v>
      </c>
      <c r="B25" s="18">
        <v>297</v>
      </c>
      <c r="C25" s="21" t="str">
        <f>IF(B25=0," ",VLOOKUP(B25,[1]Женщины!B$1:H$65536,2,FALSE))</f>
        <v>Бардина Анастасия</v>
      </c>
      <c r="D25" s="22" t="str">
        <f>IF(B25=0," ",VLOOKUP($B25,[1]Женщины!$B$1:$H$65536,3,FALSE))</f>
        <v>28.03.2000</v>
      </c>
      <c r="E25" s="23" t="str">
        <f>IF(B25=0," ",IF(VLOOKUP($B25,[1]Женщины!$B$1:$H$65536,4,FALSE)=0," ",VLOOKUP($B25,[1]Женщины!$B$1:$H$65536,4,FALSE)))</f>
        <v>КМС</v>
      </c>
      <c r="F25" s="21" t="str">
        <f>IF(B25=0," ",VLOOKUP($B25,[1]Женщины!$B$1:$H$65536,5,FALSE))</f>
        <v>Пермский край</v>
      </c>
      <c r="G25" s="21" t="str">
        <f>IF(B25=0," ",VLOOKUP($B25,[1]Женщины!$B$1:$H$65536,6,FALSE))</f>
        <v>Пермь, ПНИПУ с/к "Политехник"</v>
      </c>
      <c r="H25" s="27"/>
      <c r="I25" s="27">
        <v>6.7569444444444448E-4</v>
      </c>
      <c r="J25" s="32" t="str">
        <f>IF(I25=0," ",IF(I25&lt;=[1]Разряды!$D$32,[1]Разряды!$D$3,IF(I25&lt;=[1]Разряды!$E$32,[1]Разряды!$E$3,IF(I25&lt;=[1]Разряды!$F$32,[1]Разряды!$F$3,IF(I25&lt;=[1]Разряды!$G$32,[1]Разряды!$G$3,IF(I25&lt;=[1]Разряды!$H$32,[1]Разряды!$H$3,IF(I25&lt;=[1]Разряды!$I$32,[1]Разряды!$I$3,IF(I25&lt;=[1]Разряды!$J$32,[1]Разряды!$J$3,"б/р"))))))))</f>
        <v>1р</v>
      </c>
      <c r="K25" s="23">
        <v>2</v>
      </c>
      <c r="L25" s="21" t="str">
        <f>IF(B25=0," ",VLOOKUP($B25,[1]Женщины!$B$1:$H$65536,7,FALSE))</f>
        <v>Гладков В.П.</v>
      </c>
    </row>
    <row r="26" spans="1:12" ht="15" x14ac:dyDescent="0.25">
      <c r="A26" s="18">
        <v>16</v>
      </c>
      <c r="B26" s="18">
        <v>232</v>
      </c>
      <c r="C26" s="21" t="str">
        <f>IF(B26=0," ",VLOOKUP(B26,[1]Женщины!B$1:H$65536,2,FALSE))</f>
        <v>Новомлинская Алина</v>
      </c>
      <c r="D26" s="22" t="str">
        <f>IF(B26=0," ",VLOOKUP($B26,[1]Женщины!$B$1:$H$65536,3,FALSE))</f>
        <v>28.02.2000</v>
      </c>
      <c r="E26" s="23" t="str">
        <f>IF(B26=0," ",IF(VLOOKUP($B26,[1]Женщины!$B$1:$H$65536,4,FALSE)=0," ",VLOOKUP($B26,[1]Женщины!$B$1:$H$65536,4,FALSE)))</f>
        <v>1р</v>
      </c>
      <c r="F26" s="21" t="str">
        <f>IF(B26=0," ",VLOOKUP($B26,[1]Женщины!$B$1:$H$65536,5,FALSE))</f>
        <v>Новгородская область</v>
      </c>
      <c r="G26" s="116" t="str">
        <f>IF(B26=0," ",VLOOKUP($B26,[1]Женщины!$B$1:$H$65536,6,FALSE))</f>
        <v xml:space="preserve">Великий Новгород, НовГУ им. Ярослава Мудрого </v>
      </c>
      <c r="H26" s="27"/>
      <c r="I26" s="27">
        <v>6.8159722222222222E-4</v>
      </c>
      <c r="J26" s="32" t="str">
        <f>IF(I26=0," ",IF(I26&lt;=[1]Разряды!$D$32,[1]Разряды!$D$3,IF(I26&lt;=[1]Разряды!$E$32,[1]Разряды!$E$3,IF(I26&lt;=[1]Разряды!$F$32,[1]Разряды!$F$3,IF(I26&lt;=[1]Разряды!$G$32,[1]Разряды!$G$3,IF(I26&lt;=[1]Разряды!$H$32,[1]Разряды!$H$3,IF(I26&lt;=[1]Разряды!$I$32,[1]Разряды!$I$3,IF(I26&lt;=[1]Разряды!$J$32,[1]Разряды!$J$3,"б/р"))))))))</f>
        <v>1р</v>
      </c>
      <c r="K26" s="23">
        <v>1</v>
      </c>
      <c r="L26" s="21" t="str">
        <f>IF(B26=0," ",VLOOKUP($B26,[1]Женщины!$B$1:$H$65536,7,FALSE))</f>
        <v>Савенков П.А.</v>
      </c>
    </row>
    <row r="27" spans="1:12" ht="15" x14ac:dyDescent="0.25">
      <c r="A27" s="18">
        <v>17</v>
      </c>
      <c r="B27" s="18">
        <v>291</v>
      </c>
      <c r="C27" s="21" t="str">
        <f>IF(B27=0," ",VLOOKUP(B27,[1]Женщины!B$1:H$65536,2,FALSE))</f>
        <v>Логина Татьяна</v>
      </c>
      <c r="D27" s="22" t="str">
        <f>IF(B27=0," ",VLOOKUP($B27,[1]Женщины!$B$1:$H$65536,3,FALSE))</f>
        <v>31.01.1998</v>
      </c>
      <c r="E27" s="23" t="str">
        <f>IF(B27=0," ",IF(VLOOKUP($B27,[1]Женщины!$B$1:$H$65536,4,FALSE)=0," ",VLOOKUP($B27,[1]Женщины!$B$1:$H$65536,4,FALSE)))</f>
        <v>КМС</v>
      </c>
      <c r="F27" s="21" t="str">
        <f>IF(B27=0," ",VLOOKUP($B27,[1]Женщины!$B$1:$H$65536,5,FALSE))</f>
        <v>Нижегородская область</v>
      </c>
      <c r="G27" s="116" t="str">
        <f>IF(B27=0," ",VLOOKUP($B27,[1]Женщины!$B$1:$H$65536,6,FALSE))</f>
        <v>Нижний Новгород, ННГУ им. Н.И. Лобачевского</v>
      </c>
      <c r="H27" s="27"/>
      <c r="I27" s="27">
        <v>6.8506944444444442E-4</v>
      </c>
      <c r="J27" s="32" t="str">
        <f>IF(I27=0," ",IF(I27&lt;=[1]Разряды!$D$32,[1]Разряды!$D$3,IF(I27&lt;=[1]Разряды!$E$32,[1]Разряды!$E$3,IF(I27&lt;=[1]Разряды!$F$32,[1]Разряды!$F$3,IF(I27&lt;=[1]Разряды!$G$32,[1]Разряды!$G$3,IF(I27&lt;=[1]Разряды!$H$32,[1]Разряды!$H$3,IF(I27&lt;=[1]Разряды!$I$32,[1]Разряды!$I$3,IF(I27&lt;=[1]Разряды!$J$32,[1]Разряды!$J$3,"б/р"))))))))</f>
        <v>1р</v>
      </c>
      <c r="K27" s="23">
        <v>1</v>
      </c>
      <c r="L27" s="21" t="str">
        <f>IF(B27=0," ",VLOOKUP($B27,[1]Женщины!$B$1:$H$65536,7,FALSE))</f>
        <v>Герасимов А.В.</v>
      </c>
    </row>
    <row r="28" spans="1:12" ht="15" x14ac:dyDescent="0.25">
      <c r="A28" s="18">
        <v>18</v>
      </c>
      <c r="B28" s="18">
        <v>151</v>
      </c>
      <c r="C28" s="21" t="str">
        <f>IF(B28=0," ",VLOOKUP(B28,[1]Женщины!B$1:H$65536,2,FALSE))</f>
        <v>Белкина Вера</v>
      </c>
      <c r="D28" s="22" t="str">
        <f>IF(B28=0," ",VLOOKUP($B28,[1]Женщины!$B$1:$H$65536,3,FALSE))</f>
        <v>27.01.2001</v>
      </c>
      <c r="E28" s="23" t="str">
        <f>IF(B28=0," ",IF(VLOOKUP($B28,[1]Женщины!$B$1:$H$65536,4,FALSE)=0," ",VLOOKUP($B28,[1]Женщины!$B$1:$H$65536,4,FALSE)))</f>
        <v>1р</v>
      </c>
      <c r="F28" s="21" t="str">
        <f>IF(B28=0," ",VLOOKUP($B28,[1]Женщины!$B$1:$H$65536,5,FALSE))</f>
        <v>Костромская область</v>
      </c>
      <c r="G28" s="21" t="str">
        <f>IF(B28=0," ",VLOOKUP($B28,[1]Женщины!$B$1:$H$65536,6,FALSE))</f>
        <v>Кострома, КГУ</v>
      </c>
      <c r="H28" s="27"/>
      <c r="I28" s="27">
        <v>6.8599537037037034E-4</v>
      </c>
      <c r="J28" s="32" t="str">
        <f>IF(I28=0," ",IF(I28&lt;=[1]Разряды!$D$32,[1]Разряды!$D$3,IF(I28&lt;=[1]Разряды!$E$32,[1]Разряды!$E$3,IF(I28&lt;=[1]Разряды!$F$32,[1]Разряды!$F$3,IF(I28&lt;=[1]Разряды!$G$32,[1]Разряды!$G$3,IF(I28&lt;=[1]Разряды!$H$32,[1]Разряды!$H$3,IF(I28&lt;=[1]Разряды!$I$32,[1]Разряды!$I$3,IF(I28&lt;=[1]Разряды!$J$32,[1]Разряды!$J$3,"б/р"))))))))</f>
        <v>1р</v>
      </c>
      <c r="K28" s="23">
        <v>1</v>
      </c>
      <c r="L28" s="21" t="str">
        <f>IF(B28=0," ",VLOOKUP($B28,[1]Женщины!$B$1:$H$65536,7,FALSE))</f>
        <v>Павлов Е.А.</v>
      </c>
    </row>
    <row r="29" spans="1:12" ht="15" x14ac:dyDescent="0.25">
      <c r="A29" s="18">
        <v>19</v>
      </c>
      <c r="B29" s="18">
        <v>237</v>
      </c>
      <c r="C29" s="21" t="str">
        <f>IF(B29=0," ",VLOOKUP(B29,[1]Женщины!B$1:H$65536,2,FALSE))</f>
        <v>Машковцева Вероника</v>
      </c>
      <c r="D29" s="22" t="str">
        <f>IF(B29=0," ",VLOOKUP($B29,[1]Женщины!$B$1:$H$65536,3,FALSE))</f>
        <v>06.12.1999</v>
      </c>
      <c r="E29" s="23" t="str">
        <f>IF(B29=0," ",IF(VLOOKUP($B29,[1]Женщины!$B$1:$H$65536,4,FALSE)=0," ",VLOOKUP($B29,[1]Женщины!$B$1:$H$65536,4,FALSE)))</f>
        <v>КМС</v>
      </c>
      <c r="F29" s="21" t="str">
        <f>IF(B29=0," ",VLOOKUP($B29,[1]Женщины!$B$1:$H$65536,5,FALSE))</f>
        <v>Удмуртская Республика</v>
      </c>
      <c r="G29" s="21" t="str">
        <f>IF(B29=0," ",VLOOKUP($B29,[1]Женщины!$B$1:$H$65536,6,FALSE))</f>
        <v>Ижевск, УдГУ</v>
      </c>
      <c r="H29" s="27"/>
      <c r="I29" s="27">
        <v>6.864583333333333E-4</v>
      </c>
      <c r="J29" s="32" t="str">
        <f>IF(I29=0," ",IF(I29&lt;=[1]Разряды!$D$32,[1]Разряды!$D$3,IF(I29&lt;=[1]Разряды!$E$32,[1]Разряды!$E$3,IF(I29&lt;=[1]Разряды!$F$32,[1]Разряды!$F$3,IF(I29&lt;=[1]Разряды!$G$32,[1]Разряды!$G$3,IF(I29&lt;=[1]Разряды!$H$32,[1]Разряды!$H$3,IF(I29&lt;=[1]Разряды!$I$32,[1]Разряды!$I$3,IF(I29&lt;=[1]Разряды!$J$32,[1]Разряды!$J$3,"б/р"))))))))</f>
        <v>1р</v>
      </c>
      <c r="K29" s="23">
        <v>1</v>
      </c>
      <c r="L29" s="21" t="str">
        <f>IF(B29=0," ",VLOOKUP($B29,[1]Женщины!$B$1:$H$65536,7,FALSE))</f>
        <v>Феофилактов Н.З.</v>
      </c>
    </row>
    <row r="30" spans="1:12" ht="15" x14ac:dyDescent="0.25">
      <c r="A30" s="18">
        <v>20</v>
      </c>
      <c r="B30" s="18">
        <v>335</v>
      </c>
      <c r="C30" s="21" t="str">
        <f>IF(B30=0," ",VLOOKUP(B30,[1]Женщины!B$1:H$65536,2,FALSE))</f>
        <v>Габдуллина Дина</v>
      </c>
      <c r="D30" s="22" t="str">
        <f>IF(B30=0," ",VLOOKUP($B30,[1]Женщины!$B$1:$H$65536,3,FALSE))</f>
        <v>12.03.1995</v>
      </c>
      <c r="E30" s="23" t="str">
        <f>IF(B30=0," ",IF(VLOOKUP($B30,[1]Женщины!$B$1:$H$65536,4,FALSE)=0," ",VLOOKUP($B30,[1]Женщины!$B$1:$H$65536,4,FALSE)))</f>
        <v>КМС</v>
      </c>
      <c r="F30" s="21" t="str">
        <f>IF(B30=0," ",VLOOKUP($B30,[1]Женщины!$B$1:$H$65536,5,FALSE))</f>
        <v>Ивановская область-ЯНАО</v>
      </c>
      <c r="G30" s="21" t="str">
        <f>IF(B30=0," ",VLOOKUP($B30,[1]Женщины!$B$1:$H$65536,6,FALSE))</f>
        <v>Шуя, ШФ ИвГУ</v>
      </c>
      <c r="H30" s="27"/>
      <c r="I30" s="27">
        <v>6.8668981481481489E-4</v>
      </c>
      <c r="J30" s="32" t="str">
        <f>IF(I30=0," ",IF(I30&lt;=[1]Разряды!$D$32,[1]Разряды!$D$3,IF(I30&lt;=[1]Разряды!$E$32,[1]Разряды!$E$3,IF(I30&lt;=[1]Разряды!$F$32,[1]Разряды!$F$3,IF(I30&lt;=[1]Разряды!$G$32,[1]Разряды!$G$3,IF(I30&lt;=[1]Разряды!$H$32,[1]Разряды!$H$3,IF(I30&lt;=[1]Разряды!$I$32,[1]Разряды!$I$3,IF(I30&lt;=[1]Разряды!$J$32,[1]Разряды!$J$3,"б/р"))))))))</f>
        <v>1р</v>
      </c>
      <c r="K30" s="23">
        <v>1</v>
      </c>
      <c r="L30" s="25" t="str">
        <f>IF(B30=0," ",VLOOKUP($B30,[1]Женщины!$B$1:$H$65536,7,FALSE))</f>
        <v>Хромцов Н.Е., Хангельдиев Г.А.</v>
      </c>
    </row>
    <row r="31" spans="1:12" ht="15" x14ac:dyDescent="0.25">
      <c r="A31" s="18">
        <v>21</v>
      </c>
      <c r="B31" s="18">
        <v>308</v>
      </c>
      <c r="C31" s="21" t="str">
        <f>IF(B31=0," ",VLOOKUP(B31,[1]Женщины!B$1:H$65536,2,FALSE))</f>
        <v>Дмитриева Виктория</v>
      </c>
      <c r="D31" s="22" t="str">
        <f>IF(B31=0," ",VLOOKUP($B31,[1]Женщины!$B$1:$H$65536,3,FALSE))</f>
        <v>25.11.1999</v>
      </c>
      <c r="E31" s="23" t="str">
        <f>IF(B31=0," ",IF(VLOOKUP($B31,[1]Женщины!$B$1:$H$65536,4,FALSE)=0," ",VLOOKUP($B31,[1]Женщины!$B$1:$H$65536,4,FALSE)))</f>
        <v>КМС</v>
      </c>
      <c r="F31" s="21" t="str">
        <f>IF(B31=0," ",VLOOKUP($B31,[1]Женщины!$B$1:$H$65536,5,FALSE))</f>
        <v>Республика Карелия</v>
      </c>
      <c r="G31" s="21" t="str">
        <f>IF(B31=0," ",VLOOKUP($B31,[1]Женщины!$B$1:$H$65536,6,FALSE))</f>
        <v xml:space="preserve">Петрозаводск, ПетрГУ </v>
      </c>
      <c r="H31" s="27"/>
      <c r="I31" s="27">
        <v>6.8807870370370377E-4</v>
      </c>
      <c r="J31" s="32" t="str">
        <f>IF(I31=0," ",IF(I31&lt;=[1]Разряды!$D$32,[1]Разряды!$D$3,IF(I31&lt;=[1]Разряды!$E$32,[1]Разряды!$E$3,IF(I31&lt;=[1]Разряды!$F$32,[1]Разряды!$F$3,IF(I31&lt;=[1]Разряды!$G$32,[1]Разряды!$G$3,IF(I31&lt;=[1]Разряды!$H$32,[1]Разряды!$H$3,IF(I31&lt;=[1]Разряды!$I$32,[1]Разряды!$I$3,IF(I31&lt;=[1]Разряды!$J$32,[1]Разряды!$J$3,"б/р"))))))))</f>
        <v>1р</v>
      </c>
      <c r="K31" s="23">
        <v>1</v>
      </c>
      <c r="L31" s="116" t="str">
        <f>IF(B31=0," ",VLOOKUP($B31,[1]Женщины!$B$1:$H$65536,7,FALSE))</f>
        <v>Вологдина Т.П.</v>
      </c>
    </row>
    <row r="32" spans="1:12" ht="15" x14ac:dyDescent="0.25">
      <c r="A32" s="18">
        <v>22</v>
      </c>
      <c r="B32" s="18">
        <v>265</v>
      </c>
      <c r="C32" s="21" t="str">
        <f>IF(B32=0," ",VLOOKUP(B32,[1]Женщины!B$1:H$65536,2,FALSE))</f>
        <v>Решетова Мария</v>
      </c>
      <c r="D32" s="22" t="str">
        <f>IF(B32=0," ",VLOOKUP($B32,[1]Женщины!$B$1:$H$65536,3,FALSE))</f>
        <v>23.03.2000</v>
      </c>
      <c r="E32" s="23" t="str">
        <f>IF(B32=0," ",IF(VLOOKUP($B32,[1]Женщины!$B$1:$H$65536,4,FALSE)=0," ",VLOOKUP($B32,[1]Женщины!$B$1:$H$65536,4,FALSE)))</f>
        <v>1р</v>
      </c>
      <c r="F32" s="21" t="str">
        <f>IF(B32=0," ",VLOOKUP($B32,[1]Женщины!$B$1:$H$65536,5,FALSE))</f>
        <v>Ивановская область</v>
      </c>
      <c r="G32" s="21" t="str">
        <f>IF(B32=0," ",VLOOKUP($B32,[1]Женщины!$B$1:$H$65536,6,FALSE))</f>
        <v>Иваново, ИГЭУ им. В.И. Ленина</v>
      </c>
      <c r="H32" s="27"/>
      <c r="I32" s="27">
        <v>6.8842592592592599E-4</v>
      </c>
      <c r="J32" s="32" t="str">
        <f>IF(I32=0," ",IF(I32&lt;=[1]Разряды!$D$32,[1]Разряды!$D$3,IF(I32&lt;=[1]Разряды!$E$32,[1]Разряды!$E$3,IF(I32&lt;=[1]Разряды!$F$32,[1]Разряды!$F$3,IF(I32&lt;=[1]Разряды!$G$32,[1]Разряды!$G$3,IF(I32&lt;=[1]Разряды!$H$32,[1]Разряды!$H$3,IF(I32&lt;=[1]Разряды!$I$32,[1]Разряды!$I$3,IF(I32&lt;=[1]Разряды!$J$32,[1]Разряды!$J$3,"б/р"))))))))</f>
        <v>1р</v>
      </c>
      <c r="K32" s="23">
        <v>1</v>
      </c>
      <c r="L32" s="119" t="str">
        <f>IF(B32=0," ",VLOOKUP($B32,[1]Женщины!$B$1:$H$65536,7,FALSE))</f>
        <v>Сафина Н.Ю., Кузнецов В.А.</v>
      </c>
    </row>
    <row r="33" spans="1:12" x14ac:dyDescent="0.3">
      <c r="A33" s="18">
        <v>23</v>
      </c>
      <c r="B33" s="18">
        <v>236</v>
      </c>
      <c r="C33" s="21" t="str">
        <f>IF(B33=0," ",VLOOKUP(B33,[1]Женщины!B$1:H$65536,2,FALSE))</f>
        <v>Пчельникова Юлия</v>
      </c>
      <c r="D33" s="22" t="str">
        <f>IF(B33=0," ",VLOOKUP($B33,[1]Женщины!$B$1:$H$65536,3,FALSE))</f>
        <v>23.05.1998</v>
      </c>
      <c r="E33" s="23" t="str">
        <f>IF(B33=0," ",IF(VLOOKUP($B33,[1]Женщины!$B$1:$H$65536,4,FALSE)=0," ",VLOOKUP($B33,[1]Женщины!$B$1:$H$65536,4,FALSE)))</f>
        <v>КМС</v>
      </c>
      <c r="F33" s="21" t="str">
        <f>IF(B33=0," ",VLOOKUP($B33,[1]Женщины!$B$1:$H$65536,5,FALSE))</f>
        <v>Удмуртская Республика</v>
      </c>
      <c r="G33" s="21" t="str">
        <f>IF(B33=0," ",VLOOKUP($B33,[1]Женщины!$B$1:$H$65536,6,FALSE))</f>
        <v>Ижевск, УдГУ</v>
      </c>
      <c r="H33" s="27"/>
      <c r="I33" s="27">
        <v>6.9004629629629624E-4</v>
      </c>
      <c r="J33" s="32" t="str">
        <f>IF(I33=0," ",IF(I33&lt;=[1]Разряды!$D$32,[1]Разряды!$D$3,IF(I33&lt;=[1]Разряды!$E$32,[1]Разряды!$E$3,IF(I33&lt;=[1]Разряды!$F$32,[1]Разряды!$F$3,IF(I33&lt;=[1]Разряды!$G$32,[1]Разряды!$G$3,IF(I33&lt;=[1]Разряды!$H$32,[1]Разряды!$H$3,IF(I33&lt;=[1]Разряды!$I$32,[1]Разряды!$I$3,IF(I33&lt;=[1]Разряды!$J$32,[1]Разряды!$J$3,"б/р"))))))))</f>
        <v>1р</v>
      </c>
      <c r="K33" s="23">
        <v>1</v>
      </c>
      <c r="L33" s="21" t="str">
        <f>IF(B33=0," ",VLOOKUP($B33,[1]Женщины!$B$1:$H$65536,7,FALSE))</f>
        <v>Феофилактов Н.З.</v>
      </c>
    </row>
    <row r="34" spans="1:12" x14ac:dyDescent="0.3">
      <c r="A34" s="18">
        <v>24</v>
      </c>
      <c r="B34" s="18">
        <v>231</v>
      </c>
      <c r="C34" s="21" t="str">
        <f>IF(B34=0," ",VLOOKUP(B34,[1]Женщины!B$1:H$65536,2,FALSE))</f>
        <v>Трубкина Алина</v>
      </c>
      <c r="D34" s="22" t="str">
        <f>IF(B34=0," ",VLOOKUP($B34,[1]Женщины!$B$1:$H$65536,3,FALSE))</f>
        <v>31.07.2000</v>
      </c>
      <c r="E34" s="23" t="str">
        <f>IF(B34=0," ",IF(VLOOKUP($B34,[1]Женщины!$B$1:$H$65536,4,FALSE)=0," ",VLOOKUP($B34,[1]Женщины!$B$1:$H$65536,4,FALSE)))</f>
        <v>1р</v>
      </c>
      <c r="F34" s="25" t="str">
        <f>IF(B34=0," ",VLOOKUP($B34,[1]Женщины!$B$1:$H$65536,5,FALSE))</f>
        <v>Пензенская область</v>
      </c>
      <c r="G34" s="21" t="str">
        <f>IF(B34=0," ",VLOOKUP($B34,[1]Женщины!$B$1:$H$65536,6,FALSE))</f>
        <v>Пенза, ПензГТУ</v>
      </c>
      <c r="H34" s="27"/>
      <c r="I34" s="27">
        <v>6.9236111111111104E-4</v>
      </c>
      <c r="J34" s="32" t="str">
        <f>IF(I34=0," ",IF(I34&lt;=[1]Разряды!$D$32,[1]Разряды!$D$3,IF(I34&lt;=[1]Разряды!$E$32,[1]Разряды!$E$3,IF(I34&lt;=[1]Разряды!$F$32,[1]Разряды!$F$3,IF(I34&lt;=[1]Разряды!$G$32,[1]Разряды!$G$3,IF(I34&lt;=[1]Разряды!$H$32,[1]Разряды!$H$3,IF(I34&lt;=[1]Разряды!$I$32,[1]Разряды!$I$3,IF(I34&lt;=[1]Разряды!$J$32,[1]Разряды!$J$3,"б/р"))))))))</f>
        <v>1р</v>
      </c>
      <c r="K34" s="23">
        <v>1</v>
      </c>
      <c r="L34" s="21" t="str">
        <f>IF(B34=0," ",VLOOKUP($B34,[1]Женщины!$B$1:$H$65536,7,FALSE))</f>
        <v>Гарынов А.А.</v>
      </c>
    </row>
    <row r="35" spans="1:12" x14ac:dyDescent="0.3">
      <c r="A35" s="18">
        <v>25</v>
      </c>
      <c r="B35" s="18">
        <v>192</v>
      </c>
      <c r="C35" s="21" t="str">
        <f>IF(B35=0," ",VLOOKUP(B35,[1]Женщины!B$1:H$65536,2,FALSE))</f>
        <v>Жутаева Елена</v>
      </c>
      <c r="D35" s="22" t="str">
        <f>IF(B35=0," ",VLOOKUP($B35,[1]Женщины!$B$1:$H$65536,3,FALSE))</f>
        <v>02.07.2000</v>
      </c>
      <c r="E35" s="23" t="str">
        <f>IF(B35=0," ",IF(VLOOKUP($B35,[1]Женщины!$B$1:$H$65536,4,FALSE)=0," ",VLOOKUP($B35,[1]Женщины!$B$1:$H$65536,4,FALSE)))</f>
        <v>КМС</v>
      </c>
      <c r="F35" s="21" t="str">
        <f>IF(B35=0," ",VLOOKUP($B35,[1]Женщины!$B$1:$H$65536,5,FALSE))</f>
        <v>Мурманская область</v>
      </c>
      <c r="G35" s="21" t="str">
        <f>IF(B35=0," ",VLOOKUP($B35,[1]Женщины!$B$1:$H$65536,6,FALSE))</f>
        <v>Мурманск, МАГУ</v>
      </c>
      <c r="H35" s="27"/>
      <c r="I35" s="57">
        <v>6.9537037037037039E-4</v>
      </c>
      <c r="J35" s="32" t="str">
        <f>IF(I35=0," ",IF(I35&lt;=[1]Разряды!$D$32,[1]Разряды!$D$3,IF(I35&lt;=[1]Разряды!$E$32,[1]Разряды!$E$3,IF(I35&lt;=[1]Разряды!$F$32,[1]Разряды!$F$3,IF(I35&lt;=[1]Разряды!$G$32,[1]Разряды!$G$3,IF(I35&lt;=[1]Разряды!$H$32,[1]Разряды!$H$3,IF(I35&lt;=[1]Разряды!$I$32,[1]Разряды!$I$3,IF(I35&lt;=[1]Разряды!$J$32,[1]Разряды!$J$3,"б/р"))))))))</f>
        <v>1р</v>
      </c>
      <c r="K35" s="23">
        <v>1</v>
      </c>
      <c r="L35" s="21" t="str">
        <f>IF(B35=0," ",VLOOKUP($B35,[1]Женщины!$B$1:$H$65536,7,FALSE))</f>
        <v>Фарутин Н.В.</v>
      </c>
    </row>
    <row r="36" spans="1:12" x14ac:dyDescent="0.3">
      <c r="A36" s="18">
        <v>26</v>
      </c>
      <c r="B36" s="18">
        <v>296</v>
      </c>
      <c r="C36" s="21" t="str">
        <f>IF(B36=0," ",VLOOKUP(B36,[1]Женщины!B$1:H$65536,2,FALSE))</f>
        <v>Ситникова Полина</v>
      </c>
      <c r="D36" s="22" t="str">
        <f>IF(B36=0," ",VLOOKUP($B36,[1]Женщины!$B$1:$H$65536,3,FALSE))</f>
        <v>17.08.1999</v>
      </c>
      <c r="E36" s="23" t="str">
        <f>IF(B36=0," ",IF(VLOOKUP($B36,[1]Женщины!$B$1:$H$65536,4,FALSE)=0," ",VLOOKUP($B36,[1]Женщины!$B$1:$H$65536,4,FALSE)))</f>
        <v>1р</v>
      </c>
      <c r="F36" s="21" t="str">
        <f>IF(B36=0," ",VLOOKUP($B36,[1]Женщины!$B$1:$H$65536,5,FALSE))</f>
        <v>Пермский край</v>
      </c>
      <c r="G36" s="21" t="str">
        <f>IF(B36=0," ",VLOOKUP($B36,[1]Женщины!$B$1:$H$65536,6,FALSE))</f>
        <v>Пермь, ПНИПУ с/к "Политехник"</v>
      </c>
      <c r="H36" s="27"/>
      <c r="I36" s="57">
        <v>6.9629629629629631E-4</v>
      </c>
      <c r="J36" s="32" t="str">
        <f>IF(I36=0," ",IF(I36&lt;=[1]Разряды!$D$32,[1]Разряды!$D$3,IF(I36&lt;=[1]Разряды!$E$32,[1]Разряды!$E$3,IF(I36&lt;=[1]Разряды!$F$32,[1]Разряды!$F$3,IF(I36&lt;=[1]Разряды!$G$32,[1]Разряды!$G$3,IF(I36&lt;=[1]Разряды!$H$32,[1]Разряды!$H$3,IF(I36&lt;=[1]Разряды!$I$32,[1]Разряды!$I$3,IF(I36&lt;=[1]Разряды!$J$32,[1]Разряды!$J$3,"б/р"))))))))</f>
        <v>1р</v>
      </c>
      <c r="K36" s="23">
        <v>1</v>
      </c>
      <c r="L36" s="21" t="str">
        <f>IF(B36=0," ",VLOOKUP($B36,[1]Женщины!$B$1:$H$65536,7,FALSE))</f>
        <v>Гладков В.П.</v>
      </c>
    </row>
    <row r="37" spans="1:12" x14ac:dyDescent="0.3">
      <c r="A37" s="18">
        <v>27</v>
      </c>
      <c r="B37" s="18">
        <v>338</v>
      </c>
      <c r="C37" s="21" t="str">
        <f>IF(B37=0," ",VLOOKUP(B37,[1]Женщины!B$1:H$65536,2,FALSE))</f>
        <v>Чижова Дарья</v>
      </c>
      <c r="D37" s="22" t="str">
        <f>IF(B37=0," ",VLOOKUP($B37,[1]Женщины!$B$1:$H$65536,3,FALSE))</f>
        <v>18.04.1998</v>
      </c>
      <c r="E37" s="23" t="str">
        <f>IF(B37=0," ",IF(VLOOKUP($B37,[1]Женщины!$B$1:$H$65536,4,FALSE)=0," ",VLOOKUP($B37,[1]Женщины!$B$1:$H$65536,4,FALSE)))</f>
        <v>КМС</v>
      </c>
      <c r="F37" s="25" t="str">
        <f>IF(B37=0," ",VLOOKUP($B37,[1]Женщины!$B$1:$H$65536,5,FALSE))</f>
        <v>Удмуртская Республика</v>
      </c>
      <c r="G37" s="25" t="str">
        <f>IF(B37=0," ",VLOOKUP($B37,[1]Женщины!$B$1:$H$65536,6,FALSE))</f>
        <v>Ижевск, ИжГТУ им. М.Т. Калашникова</v>
      </c>
      <c r="H37" s="27"/>
      <c r="I37" s="66">
        <v>6.9907407407407407E-4</v>
      </c>
      <c r="J37" s="32" t="str">
        <f>IF(I37=0," ",IF(I37&lt;=[1]Разряды!$D$32,[1]Разряды!$D$3,IF(I37&lt;=[1]Разряды!$E$32,[1]Разряды!$E$3,IF(I37&lt;=[1]Разряды!$F$32,[1]Разряды!$F$3,IF(I37&lt;=[1]Разряды!$G$32,[1]Разряды!$G$3,IF(I37&lt;=[1]Разряды!$H$32,[1]Разряды!$H$3,IF(I37&lt;=[1]Разряды!$I$32,[1]Разряды!$I$3,IF(I37&lt;=[1]Разряды!$J$32,[1]Разряды!$J$3,"б/р"))))))))</f>
        <v>1р</v>
      </c>
      <c r="K37" s="23">
        <v>1</v>
      </c>
      <c r="L37" s="21" t="str">
        <f>IF(B37=0," ",VLOOKUP($B37,[1]Женщины!$B$1:$H$65536,7,FALSE))</f>
        <v>Сердцева А.Б.</v>
      </c>
    </row>
    <row r="38" spans="1:12" x14ac:dyDescent="0.3">
      <c r="A38" s="18">
        <v>28</v>
      </c>
      <c r="B38" s="18">
        <v>156</v>
      </c>
      <c r="C38" s="21" t="str">
        <f>IF(B38=0," ",VLOOKUP(B38,[1]Женщины!B$1:H$65536,2,FALSE))</f>
        <v>Сенникова Наталья</v>
      </c>
      <c r="D38" s="22" t="str">
        <f>IF(B38=0," ",VLOOKUP($B38,[1]Женщины!$B$1:$H$65536,3,FALSE))</f>
        <v>10.07.1994</v>
      </c>
      <c r="E38" s="23" t="str">
        <f>IF(B38=0," ",IF(VLOOKUP($B38,[1]Женщины!$B$1:$H$65536,4,FALSE)=0," ",VLOOKUP($B38,[1]Женщины!$B$1:$H$65536,4,FALSE)))</f>
        <v>КМС</v>
      </c>
      <c r="F38" s="21" t="str">
        <f>IF(B38=0," ",VLOOKUP($B38,[1]Женщины!$B$1:$H$65536,5,FALSE))</f>
        <v>Костромская область</v>
      </c>
      <c r="G38" s="21" t="str">
        <f>IF(B38=0," ",VLOOKUP($B38,[1]Женщины!$B$1:$H$65536,6,FALSE))</f>
        <v>Кострома, КГУ</v>
      </c>
      <c r="H38" s="27"/>
      <c r="I38" s="57">
        <v>6.9999999999999999E-4</v>
      </c>
      <c r="J38" s="32" t="str">
        <f>IF(I38=0," ",IF(I38&lt;=[1]Разряды!$D$32,[1]Разряды!$D$3,IF(I38&lt;=[1]Разряды!$E$32,[1]Разряды!$E$3,IF(I38&lt;=[1]Разряды!$F$32,[1]Разряды!$F$3,IF(I38&lt;=[1]Разряды!$G$32,[1]Разряды!$G$3,IF(I38&lt;=[1]Разряды!$H$32,[1]Разряды!$H$3,IF(I38&lt;=[1]Разряды!$I$32,[1]Разряды!$I$3,IF(I38&lt;=[1]Разряды!$J$32,[1]Разряды!$J$3,"б/р"))))))))</f>
        <v>1р</v>
      </c>
      <c r="K38" s="23">
        <v>1</v>
      </c>
      <c r="L38" s="21" t="str">
        <f>IF(B38=0," ",VLOOKUP($B38,[1]Женщины!$B$1:$H$65536,7,FALSE))</f>
        <v>Павлов Е.А.</v>
      </c>
    </row>
    <row r="39" spans="1:12" x14ac:dyDescent="0.3">
      <c r="A39" s="18">
        <v>29</v>
      </c>
      <c r="B39" s="18">
        <v>238</v>
      </c>
      <c r="C39" s="21" t="str">
        <f>IF(B39=0," ",VLOOKUP(B39,[1]Женщины!B$1:H$65536,2,FALSE))</f>
        <v>Исаева Ксения</v>
      </c>
      <c r="D39" s="22" t="str">
        <f>IF(B39=0," ",VLOOKUP($B39,[1]Женщины!$B$1:$H$65536,3,FALSE))</f>
        <v>05.01.1999</v>
      </c>
      <c r="E39" s="23" t="str">
        <f>IF(B39=0," ",IF(VLOOKUP($B39,[1]Женщины!$B$1:$H$65536,4,FALSE)=0," ",VLOOKUP($B39,[1]Женщины!$B$1:$H$65536,4,FALSE)))</f>
        <v>КМС</v>
      </c>
      <c r="F39" s="21" t="str">
        <f>IF(B39=0," ",VLOOKUP($B39,[1]Женщины!$B$1:$H$65536,5,FALSE))</f>
        <v>Удмуртская Республика</v>
      </c>
      <c r="G39" s="21" t="str">
        <f>IF(B39=0," ",VLOOKUP($B39,[1]Женщины!$B$1:$H$65536,6,FALSE))</f>
        <v>Ижевск, УдГУ</v>
      </c>
      <c r="H39" s="27"/>
      <c r="I39" s="57">
        <v>7.0277777777777775E-4</v>
      </c>
      <c r="J39" s="32" t="str">
        <f>IF(I39=0," ",IF(I39&lt;=[1]Разряды!$D$32,[1]Разряды!$D$3,IF(I39&lt;=[1]Разряды!$E$32,[1]Разряды!$E$3,IF(I39&lt;=[1]Разряды!$F$32,[1]Разряды!$F$3,IF(I39&lt;=[1]Разряды!$G$32,[1]Разряды!$G$3,IF(I39&lt;=[1]Разряды!$H$32,[1]Разряды!$H$3,IF(I39&lt;=[1]Разряды!$I$32,[1]Разряды!$I$3,IF(I39&lt;=[1]Разряды!$J$32,[1]Разряды!$J$3,"б/р"))))))))</f>
        <v>1р</v>
      </c>
      <c r="K39" s="23">
        <v>1</v>
      </c>
      <c r="L39" s="25" t="str">
        <f>IF(B39=0," ",VLOOKUP($B39,[1]Женщины!$B$1:$H$65536,7,FALSE))</f>
        <v>Кузнецов Г.Н.,Корепанов А.В.</v>
      </c>
    </row>
    <row r="40" spans="1:12" x14ac:dyDescent="0.3">
      <c r="A40" s="18">
        <v>30</v>
      </c>
      <c r="B40" s="18">
        <v>304</v>
      </c>
      <c r="C40" s="21" t="str">
        <f>IF(B40=0," ",VLOOKUP(B40,[1]Женщины!B$1:H$65536,2,FALSE))</f>
        <v>Чувакова Алена</v>
      </c>
      <c r="D40" s="22" t="str">
        <f>IF(B40=0," ",VLOOKUP($B40,[1]Женщины!$B$1:$H$65536,3,FALSE))</f>
        <v>24.11.1995</v>
      </c>
      <c r="E40" s="23" t="str">
        <f>IF(B40=0," ",IF(VLOOKUP($B40,[1]Женщины!$B$1:$H$65536,4,FALSE)=0," ",VLOOKUP($B40,[1]Женщины!$B$1:$H$65536,4,FALSE)))</f>
        <v>1р</v>
      </c>
      <c r="F40" s="21" t="str">
        <f>IF(B40=0," ",VLOOKUP($B40,[1]Женщины!$B$1:$H$65536,5,FALSE))</f>
        <v>Ивановская область</v>
      </c>
      <c r="G40" s="25" t="str">
        <f>IF(B40=0," ",VLOOKUP($B40,[1]Женщины!$B$1:$H$65536,6,FALSE))</f>
        <v>Иваново, ИГСХА им. Д.К. Беляева</v>
      </c>
      <c r="H40" s="27"/>
      <c r="I40" s="57">
        <v>7.0358796296296304E-4</v>
      </c>
      <c r="J40" s="32" t="str">
        <f>IF(I40=0," ",IF(I40&lt;=[1]Разряды!$D$32,[1]Разряды!$D$3,IF(I40&lt;=[1]Разряды!$E$32,[1]Разряды!$E$3,IF(I40&lt;=[1]Разряды!$F$32,[1]Разряды!$F$3,IF(I40&lt;=[1]Разряды!$G$32,[1]Разряды!$G$3,IF(I40&lt;=[1]Разряды!$H$32,[1]Разряды!$H$3,IF(I40&lt;=[1]Разряды!$I$32,[1]Разряды!$I$3,IF(I40&lt;=[1]Разряды!$J$32,[1]Разряды!$J$3,"б/р"))))))))</f>
        <v>1р</v>
      </c>
      <c r="K40" s="23">
        <v>1</v>
      </c>
      <c r="L40" s="21" t="str">
        <f>IF(B40=0," ",VLOOKUP($B40,[1]Женщины!$B$1:$H$65536,7,FALSE))</f>
        <v>Левичева М.Б.</v>
      </c>
    </row>
    <row r="41" spans="1:12" x14ac:dyDescent="0.3">
      <c r="A41" s="18">
        <v>31</v>
      </c>
      <c r="B41" s="18">
        <v>287</v>
      </c>
      <c r="C41" s="21" t="str">
        <f>IF(B41=0," ",VLOOKUP(B41,[1]Женщины!B$1:H$65536,2,FALSE))</f>
        <v>Антонова Юлия</v>
      </c>
      <c r="D41" s="22" t="str">
        <f>IF(B41=0," ",VLOOKUP($B41,[1]Женщины!$B$1:$H$65536,3,FALSE))</f>
        <v>11.10.1996</v>
      </c>
      <c r="E41" s="23" t="str">
        <f>IF(B41=0," ",IF(VLOOKUP($B41,[1]Женщины!$B$1:$H$65536,4,FALSE)=0," ",VLOOKUP($B41,[1]Женщины!$B$1:$H$65536,4,FALSE)))</f>
        <v>1р</v>
      </c>
      <c r="F41" s="21" t="str">
        <f>IF(B41=0," ",VLOOKUP($B41,[1]Женщины!$B$1:$H$65536,5,FALSE))</f>
        <v>Архангельская область</v>
      </c>
      <c r="G41" s="116" t="str">
        <f>IF(B41=0," ",VLOOKUP($B41,[1]Женщины!$B$1:$H$65536,6,FALSE))</f>
        <v xml:space="preserve">Архангельск, САФУ им. М.В. Ломоносова </v>
      </c>
      <c r="H41" s="27"/>
      <c r="I41" s="57">
        <v>7.1087962962962977E-4</v>
      </c>
      <c r="J41" s="32" t="str">
        <f>IF(I41=0," ",IF(I41&lt;=[1]Разряды!$D$32,[1]Разряды!$D$3,IF(I41&lt;=[1]Разряды!$E$32,[1]Разряды!$E$3,IF(I41&lt;=[1]Разряды!$F$32,[1]Разряды!$F$3,IF(I41&lt;=[1]Разряды!$G$32,[1]Разряды!$G$3,IF(I41&lt;=[1]Разряды!$H$32,[1]Разряды!$H$3,IF(I41&lt;=[1]Разряды!$I$32,[1]Разряды!$I$3,IF(I41&lt;=[1]Разряды!$J$32,[1]Разряды!$J$3,"б/р"))))))))</f>
        <v>1р</v>
      </c>
      <c r="K41" s="23">
        <v>1</v>
      </c>
      <c r="L41" s="21" t="str">
        <f>IF(B41=0," ",VLOOKUP($B41,[1]Женщины!$B$1:$H$65536,7,FALSE))</f>
        <v>Мингалева А.Г.</v>
      </c>
    </row>
    <row r="42" spans="1:12" x14ac:dyDescent="0.3">
      <c r="A42" s="18">
        <v>32</v>
      </c>
      <c r="B42" s="18">
        <v>150</v>
      </c>
      <c r="C42" s="21" t="str">
        <f>IF(B42=0," ",VLOOKUP(B42,[1]Женщины!B$1:H$65536,2,FALSE))</f>
        <v>Воронина Анастасия</v>
      </c>
      <c r="D42" s="22" t="str">
        <f>IF(B42=0," ",VLOOKUP($B42,[1]Женщины!$B$1:$H$65536,3,FALSE))</f>
        <v>05.04.1998</v>
      </c>
      <c r="E42" s="23" t="str">
        <f>IF(B42=0," ",IF(VLOOKUP($B42,[1]Женщины!$B$1:$H$65536,4,FALSE)=0," ",VLOOKUP($B42,[1]Женщины!$B$1:$H$65536,4,FALSE)))</f>
        <v>1р</v>
      </c>
      <c r="F42" s="21" t="str">
        <f>IF(B42=0," ",VLOOKUP($B42,[1]Женщины!$B$1:$H$65536,5,FALSE))</f>
        <v>Костромская область</v>
      </c>
      <c r="G42" s="21" t="str">
        <f>IF(B42=0," ",VLOOKUP($B42,[1]Женщины!$B$1:$H$65536,6,FALSE))</f>
        <v>Кострома, КГУ</v>
      </c>
      <c r="H42" s="27"/>
      <c r="I42" s="57">
        <v>7.1412037037037028E-4</v>
      </c>
      <c r="J42" s="32" t="str">
        <f>IF(I42=0," ",IF(I42&lt;=[1]Разряды!$D$32,[1]Разряды!$D$3,IF(I42&lt;=[1]Разряды!$E$32,[1]Разряды!$E$3,IF(I42&lt;=[1]Разряды!$F$32,[1]Разряды!$F$3,IF(I42&lt;=[1]Разряды!$G$32,[1]Разряды!$G$3,IF(I42&lt;=[1]Разряды!$H$32,[1]Разряды!$H$3,IF(I42&lt;=[1]Разряды!$I$32,[1]Разряды!$I$3,IF(I42&lt;=[1]Разряды!$J$32,[1]Разряды!$J$3,"б/р"))))))))</f>
        <v>1р</v>
      </c>
      <c r="K42" s="23">
        <v>1</v>
      </c>
      <c r="L42" s="116" t="str">
        <f>IF(B42=0," ",VLOOKUP($B42,[1]Женщины!$B$1:$H$65536,7,FALSE))</f>
        <v>Павлов Е.А.</v>
      </c>
    </row>
    <row r="43" spans="1:12" x14ac:dyDescent="0.3">
      <c r="A43" s="18">
        <v>33</v>
      </c>
      <c r="B43" s="18">
        <v>146</v>
      </c>
      <c r="C43" s="21" t="str">
        <f>IF(B43=0," ",VLOOKUP(B43,[1]Женщины!B$1:H$65536,2,FALSE))</f>
        <v>Павлова Оксана</v>
      </c>
      <c r="D43" s="22" t="str">
        <f>IF(B43=0," ",VLOOKUP($B43,[1]Женщины!$B$1:$H$65536,3,FALSE))</f>
        <v>13.12.1994</v>
      </c>
      <c r="E43" s="23" t="str">
        <f>IF(B43=0," ",IF(VLOOKUP($B43,[1]Женщины!$B$1:$H$65536,4,FALSE)=0," ",VLOOKUP($B43,[1]Женщины!$B$1:$H$65536,4,FALSE)))</f>
        <v>1р</v>
      </c>
      <c r="F43" s="21" t="str">
        <f>IF(B43=0," ",VLOOKUP($B43,[1]Женщины!$B$1:$H$65536,5,FALSE))</f>
        <v>Костромская область</v>
      </c>
      <c r="G43" s="21" t="str">
        <f>IF(B43=0," ",VLOOKUP($B43,[1]Женщины!$B$1:$H$65536,6,FALSE))</f>
        <v>Кострома, КГУ</v>
      </c>
      <c r="H43" s="27"/>
      <c r="I43" s="57">
        <v>7.1689814814814804E-4</v>
      </c>
      <c r="J43" s="32" t="str">
        <f>IF(I43=0," ",IF(I43&lt;=[1]Разряды!$D$32,[1]Разряды!$D$3,IF(I43&lt;=[1]Разряды!$E$32,[1]Разряды!$E$3,IF(I43&lt;=[1]Разряды!$F$32,[1]Разряды!$F$3,IF(I43&lt;=[1]Разряды!$G$32,[1]Разряды!$G$3,IF(I43&lt;=[1]Разряды!$H$32,[1]Разряды!$H$3,IF(I43&lt;=[1]Разряды!$I$32,[1]Разряды!$I$3,IF(I43&lt;=[1]Разряды!$J$32,[1]Разряды!$J$3,"б/р"))))))))</f>
        <v>2р</v>
      </c>
      <c r="K43" s="23">
        <v>1</v>
      </c>
      <c r="L43" s="21" t="str">
        <f>IF(B43=0," ",VLOOKUP($B43,[1]Женщины!$B$1:$H$65536,7,FALSE))</f>
        <v>Павлов Е.А.</v>
      </c>
    </row>
    <row r="44" spans="1:12" x14ac:dyDescent="0.3">
      <c r="A44" s="18">
        <v>34</v>
      </c>
      <c r="B44" s="18">
        <v>155</v>
      </c>
      <c r="C44" s="21" t="str">
        <f>IF(B44=0," ",VLOOKUP(B44,[1]Женщины!B$1:H$65536,2,FALSE))</f>
        <v>Веселова Анастасия</v>
      </c>
      <c r="D44" s="22" t="str">
        <f>IF(B44=0," ",VLOOKUP($B44,[1]Женщины!$B$1:$H$65536,3,FALSE))</f>
        <v>10.07.2000</v>
      </c>
      <c r="E44" s="23" t="str">
        <f>IF(B44=0," ",IF(VLOOKUP($B44,[1]Женщины!$B$1:$H$65536,4,FALSE)=0," ",VLOOKUP($B44,[1]Женщины!$B$1:$H$65536,4,FALSE)))</f>
        <v>2р</v>
      </c>
      <c r="F44" s="21" t="str">
        <f>IF(B44=0," ",VLOOKUP($B44,[1]Женщины!$B$1:$H$65536,5,FALSE))</f>
        <v>Костромская область</v>
      </c>
      <c r="G44" s="21" t="str">
        <f>IF(B44=0," ",VLOOKUP($B44,[1]Женщины!$B$1:$H$65536,6,FALSE))</f>
        <v>Кострома, КГУ</v>
      </c>
      <c r="H44" s="27"/>
      <c r="I44" s="57">
        <v>7.1712962962962963E-4</v>
      </c>
      <c r="J44" s="32" t="str">
        <f>IF(I44=0," ",IF(I44&lt;=[1]Разряды!$D$32,[1]Разряды!$D$3,IF(I44&lt;=[1]Разряды!$E$32,[1]Разряды!$E$3,IF(I44&lt;=[1]Разряды!$F$32,[1]Разряды!$F$3,IF(I44&lt;=[1]Разряды!$G$32,[1]Разряды!$G$3,IF(I44&lt;=[1]Разряды!$H$32,[1]Разряды!$H$3,IF(I44&lt;=[1]Разряды!$I$32,[1]Разряды!$I$3,IF(I44&lt;=[1]Разряды!$J$32,[1]Разряды!$J$3,"б/р"))))))))</f>
        <v>2р</v>
      </c>
      <c r="K44" s="23">
        <v>1</v>
      </c>
      <c r="L44" s="21" t="str">
        <f>IF(B44=0," ",VLOOKUP($B44,[1]Женщины!$B$1:$H$65536,7,FALSE))</f>
        <v>Павлов Е.А.</v>
      </c>
    </row>
    <row r="45" spans="1:12" x14ac:dyDescent="0.3">
      <c r="A45" s="18">
        <v>35</v>
      </c>
      <c r="B45" s="18">
        <v>288</v>
      </c>
      <c r="C45" s="21" t="str">
        <f>IF(B45=0," ",VLOOKUP(B45,[1]Женщины!B$1:H$65536,2,FALSE))</f>
        <v>Дорофеева Дарина</v>
      </c>
      <c r="D45" s="22" t="str">
        <f>IF(B45=0," ",VLOOKUP($B45,[1]Женщины!$B$1:$H$65536,3,FALSE))</f>
        <v>04.02.2001</v>
      </c>
      <c r="E45" s="23" t="str">
        <f>IF(B45=0," ",IF(VLOOKUP($B45,[1]Женщины!$B$1:$H$65536,4,FALSE)=0," ",VLOOKUP($B45,[1]Женщины!$B$1:$H$65536,4,FALSE)))</f>
        <v>1р</v>
      </c>
      <c r="F45" s="21" t="str">
        <f>IF(B45=0," ",VLOOKUP($B45,[1]Женщины!$B$1:$H$65536,5,FALSE))</f>
        <v>Архангельская область</v>
      </c>
      <c r="G45" s="116" t="str">
        <f>IF(B45=0," ",VLOOKUP($B45,[1]Женщины!$B$1:$H$65536,6,FALSE))</f>
        <v xml:space="preserve">Архангельск, САФУ им. М.В. Ломоносова </v>
      </c>
      <c r="H45" s="27"/>
      <c r="I45" s="57">
        <v>7.1874999999999988E-4</v>
      </c>
      <c r="J45" s="32" t="str">
        <f>IF(I45=0," ",IF(I45&lt;=[1]Разряды!$D$32,[1]Разряды!$D$3,IF(I45&lt;=[1]Разряды!$E$32,[1]Разряды!$E$3,IF(I45&lt;=[1]Разряды!$F$32,[1]Разряды!$F$3,IF(I45&lt;=[1]Разряды!$G$32,[1]Разряды!$G$3,IF(I45&lt;=[1]Разряды!$H$32,[1]Разряды!$H$3,IF(I45&lt;=[1]Разряды!$I$32,[1]Разряды!$I$3,IF(I45&lt;=[1]Разряды!$J$32,[1]Разряды!$J$3,"б/р"))))))))</f>
        <v>2р</v>
      </c>
      <c r="K45" s="23">
        <v>1</v>
      </c>
      <c r="L45" s="116" t="str">
        <f>IF(B45=0," ",VLOOKUP($B45,[1]Женщины!$B$1:$H$65536,7,FALSE))</f>
        <v>Мингалева А.Г., Литвиненко А.И.</v>
      </c>
    </row>
    <row r="46" spans="1:12" x14ac:dyDescent="0.3">
      <c r="A46" s="18">
        <v>36</v>
      </c>
      <c r="B46" s="18">
        <v>154</v>
      </c>
      <c r="C46" s="21" t="str">
        <f>IF(B46=0," ",VLOOKUP(B46,[1]Женщины!B$1:H$65536,2,FALSE))</f>
        <v>Протасова Анна</v>
      </c>
      <c r="D46" s="22" t="str">
        <f>IF(B46=0," ",VLOOKUP($B46,[1]Женщины!$B$1:$H$65536,3,FALSE))</f>
        <v>26.11.1996</v>
      </c>
      <c r="E46" s="23" t="str">
        <f>IF(B46=0," ",IF(VLOOKUP($B46,[1]Женщины!$B$1:$H$65536,4,FALSE)=0," ",VLOOKUP($B46,[1]Женщины!$B$1:$H$65536,4,FALSE)))</f>
        <v>1р</v>
      </c>
      <c r="F46" s="21" t="str">
        <f>IF(B46=0," ",VLOOKUP($B46,[1]Женщины!$B$1:$H$65536,5,FALSE))</f>
        <v>Костромская область</v>
      </c>
      <c r="G46" s="21" t="str">
        <f>IF(B46=0," ",VLOOKUP($B46,[1]Женщины!$B$1:$H$65536,6,FALSE))</f>
        <v>Кострома, КГУ</v>
      </c>
      <c r="H46" s="27"/>
      <c r="I46" s="57">
        <v>7.2210648148148156E-4</v>
      </c>
      <c r="J46" s="32" t="str">
        <f>IF(I46=0," ",IF(I46&lt;=[1]Разряды!$D$32,[1]Разряды!$D$3,IF(I46&lt;=[1]Разряды!$E$32,[1]Разряды!$E$3,IF(I46&lt;=[1]Разряды!$F$32,[1]Разряды!$F$3,IF(I46&lt;=[1]Разряды!$G$32,[1]Разряды!$G$3,IF(I46&lt;=[1]Разряды!$H$32,[1]Разряды!$H$3,IF(I46&lt;=[1]Разряды!$I$32,[1]Разряды!$I$3,IF(I46&lt;=[1]Разряды!$J$32,[1]Разряды!$J$3,"б/р"))))))))</f>
        <v>2р</v>
      </c>
      <c r="K46" s="23">
        <v>1</v>
      </c>
      <c r="L46" s="21" t="str">
        <f>IF(B46=0," ",VLOOKUP($B46,[1]Женщины!$B$1:$H$65536,7,FALSE))</f>
        <v>Кучин Н.В.</v>
      </c>
    </row>
    <row r="47" spans="1:12" x14ac:dyDescent="0.3">
      <c r="A47" s="18">
        <v>37</v>
      </c>
      <c r="B47" s="18">
        <v>153</v>
      </c>
      <c r="C47" s="14" t="str">
        <f>IF(B47=0," ",VLOOKUP(B47,[1]Женщины!B$1:H$65536,2,FALSE))</f>
        <v>Сверчкова Полина</v>
      </c>
      <c r="D47" s="15" t="str">
        <f>IF(B47=0," ",VLOOKUP($B47,[1]Женщины!$B$1:$H$65536,3,FALSE))</f>
        <v>14.03.1997</v>
      </c>
      <c r="E47" s="13" t="str">
        <f>IF(B47=0," ",IF(VLOOKUP($B47,[1]Женщины!$B$1:$H$65536,4,FALSE)=0," ",VLOOKUP($B47,[1]Женщины!$B$1:$H$65536,4,FALSE)))</f>
        <v>КМС</v>
      </c>
      <c r="F47" s="53" t="str">
        <f>IF(B47=0," ",VLOOKUP($B47,[1]Женщины!$B$1:$H$65536,5,FALSE))</f>
        <v>Костромская область</v>
      </c>
      <c r="G47" s="53" t="str">
        <f>IF(B47=0," ",VLOOKUP($B47,[1]Женщины!$B$1:$H$65536,6,FALSE))</f>
        <v>Кострома, КГУ</v>
      </c>
      <c r="H47" s="16"/>
      <c r="I47" s="58">
        <v>7.2777777777777782E-4</v>
      </c>
      <c r="J47" s="18" t="str">
        <f>IF(I47=0," ",IF(I47&lt;=[1]Разряды!$D$32,[1]Разряды!$D$3,IF(I47&lt;=[1]Разряды!$E$32,[1]Разряды!$E$3,IF(I47&lt;=[1]Разряды!$F$32,[1]Разряды!$F$3,IF(I47&lt;=[1]Разряды!$G$32,[1]Разряды!$G$3,IF(I47&lt;=[1]Разряды!$H$32,[1]Разряды!$H$3,IF(I47&lt;=[1]Разряды!$I$32,[1]Разряды!$I$3,IF(I47&lt;=[1]Разряды!$J$32,[1]Разряды!$J$3,"б/р"))))))))</f>
        <v>2р</v>
      </c>
      <c r="K47" s="23">
        <v>1</v>
      </c>
      <c r="L47" s="14" t="str">
        <f>IF(B47=0," ",VLOOKUP($B47,[1]Женщины!$B$1:$H$65536,7,FALSE))</f>
        <v>Дружков А.Н.</v>
      </c>
    </row>
    <row r="48" spans="1:12" x14ac:dyDescent="0.3">
      <c r="A48" s="18">
        <v>38</v>
      </c>
      <c r="B48" s="18">
        <v>246</v>
      </c>
      <c r="C48" s="21" t="str">
        <f>IF(B48=0," ",VLOOKUP(B48,[1]Женщины!B$1:H$65536,2,FALSE))</f>
        <v>Литомина Дарья</v>
      </c>
      <c r="D48" s="22" t="str">
        <f>IF(B48=0," ",VLOOKUP($B48,[1]Женщины!$B$1:$H$65536,3,FALSE))</f>
        <v>25.01.1999</v>
      </c>
      <c r="E48" s="23" t="str">
        <f>IF(B48=0," ",IF(VLOOKUP($B48,[1]Женщины!$B$1:$H$65536,4,FALSE)=0," ",VLOOKUP($B48,[1]Женщины!$B$1:$H$65536,4,FALSE)))</f>
        <v>2р</v>
      </c>
      <c r="F48" s="21" t="str">
        <f>IF(B48=0," ",VLOOKUP($B48,[1]Женщины!$B$1:$H$65536,5,FALSE))</f>
        <v>Ярославская область</v>
      </c>
      <c r="G48" s="21" t="str">
        <f>IF(B48=0," ",VLOOKUP($B48,[1]Женщины!$B$1:$H$65536,6,FALSE))</f>
        <v>Ярославль, ЯГМУ</v>
      </c>
      <c r="H48" s="27"/>
      <c r="I48" s="57">
        <v>7.4293981481481487E-4</v>
      </c>
      <c r="J48" s="32" t="str">
        <f>IF(I48=0," ",IF(I48&lt;=[1]Разряды!$D$32,[1]Разряды!$D$3,IF(I48&lt;=[1]Разряды!$E$32,[1]Разряды!$E$3,IF(I48&lt;=[1]Разряды!$F$32,[1]Разряды!$F$3,IF(I48&lt;=[1]Разряды!$G$32,[1]Разряды!$G$3,IF(I48&lt;=[1]Разряды!$H$32,[1]Разряды!$H$3,IF(I48&lt;=[1]Разряды!$I$32,[1]Разряды!$I$3,IF(I48&lt;=[1]Разряды!$J$32,[1]Разряды!$J$3,"б/р"))))))))</f>
        <v>2р</v>
      </c>
      <c r="K48" s="23">
        <v>1</v>
      </c>
      <c r="L48" s="21" t="str">
        <f>IF(B48=0," ",VLOOKUP($B48,[1]Женщины!$B$1:$H$65536,7,FALSE))</f>
        <v>Шаймарданов В.М.</v>
      </c>
    </row>
    <row r="49" spans="1:12" x14ac:dyDescent="0.3">
      <c r="A49" s="18">
        <v>39</v>
      </c>
      <c r="B49" s="59">
        <v>168</v>
      </c>
      <c r="C49" s="21" t="str">
        <f>IF(B49=0," ",VLOOKUP(B49,[1]Женщины!B$1:H$65536,2,FALSE))</f>
        <v>Майстренко Анастасия</v>
      </c>
      <c r="D49" s="22" t="str">
        <f>IF(B49=0," ",VLOOKUP($B49,[1]Женщины!$B$1:$H$65536,3,FALSE))</f>
        <v>23.09.1998</v>
      </c>
      <c r="E49" s="23" t="str">
        <f>IF(B49=0," ",IF(VLOOKUP($B49,[1]Женщины!$B$1:$H$65536,4,FALSE)=0," ",VLOOKUP($B49,[1]Женщины!$B$1:$H$65536,4,FALSE)))</f>
        <v>1р</v>
      </c>
      <c r="F49" s="21" t="str">
        <f>IF(B49=0," ",VLOOKUP($B49,[1]Женщины!$B$1:$H$65536,5,FALSE))</f>
        <v>Калининградская область</v>
      </c>
      <c r="G49" s="21" t="str">
        <f>IF(B49=0," ",VLOOKUP($B49,[1]Женщины!$B$1:$H$65536,6,FALSE))</f>
        <v>Калининград, КГТУ-БГАРФ</v>
      </c>
      <c r="H49" s="27"/>
      <c r="I49" s="57">
        <v>7.7905092592592577E-4</v>
      </c>
      <c r="J49" s="32" t="str">
        <f>IF(I49=0," ",IF(I49&lt;=[1]Разряды!$D$32,[1]Разряды!$D$3,IF(I49&lt;=[1]Разряды!$E$32,[1]Разряды!$E$3,IF(I49&lt;=[1]Разряды!$F$32,[1]Разряды!$F$3,IF(I49&lt;=[1]Разряды!$G$32,[1]Разряды!$G$3,IF(I49&lt;=[1]Разряды!$H$32,[1]Разряды!$H$3,IF(I49&lt;=[1]Разряды!$I$32,[1]Разряды!$I$3,IF(I49&lt;=[1]Разряды!$J$32,[1]Разряды!$J$3,"б/р"))))))))</f>
        <v>3р</v>
      </c>
      <c r="K49" s="23">
        <v>0</v>
      </c>
      <c r="L49" s="119">
        <f>IF(B49=0," ",VLOOKUP($B49,[1]Женщины!$B$1:$H$65536,7,FALSE))</f>
        <v>0</v>
      </c>
    </row>
    <row r="50" spans="1:12" ht="15" thickBot="1" x14ac:dyDescent="0.35">
      <c r="A50" s="60"/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</row>
    <row r="51" spans="1:12" ht="15" thickTop="1" x14ac:dyDescent="0.3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</row>
    <row r="52" spans="1:12" x14ac:dyDescent="0.3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</row>
    <row r="53" spans="1:12" x14ac:dyDescent="0.3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</row>
    <row r="54" spans="1:12" ht="15.6" x14ac:dyDescent="0.3">
      <c r="B54" s="110" t="s">
        <v>98</v>
      </c>
      <c r="D54" s="167"/>
      <c r="E54" s="167"/>
      <c r="G54" s="110" t="s">
        <v>99</v>
      </c>
    </row>
    <row r="55" spans="1:12" ht="15.6" x14ac:dyDescent="0.3">
      <c r="D55" s="167"/>
      <c r="E55" s="167"/>
      <c r="G55" s="168"/>
    </row>
    <row r="56" spans="1:12" ht="15.6" x14ac:dyDescent="0.3">
      <c r="B56" s="110" t="s">
        <v>100</v>
      </c>
      <c r="D56" s="167"/>
      <c r="E56" s="167"/>
      <c r="G56" s="110" t="s">
        <v>61</v>
      </c>
    </row>
    <row r="57" spans="1:12" ht="15.6" x14ac:dyDescent="0.3">
      <c r="A57" s="112"/>
      <c r="D57" s="167"/>
      <c r="E57" s="167"/>
      <c r="F57" s="168"/>
      <c r="G57" s="167"/>
      <c r="H57" s="167"/>
      <c r="I57" s="178"/>
      <c r="J57" s="178"/>
      <c r="K57" s="164"/>
      <c r="L57" s="164"/>
    </row>
    <row r="58" spans="1:12" ht="15.6" x14ac:dyDescent="0.3">
      <c r="A58" s="112"/>
      <c r="D58" s="167"/>
      <c r="E58" s="167"/>
      <c r="F58" s="168"/>
      <c r="G58" s="167"/>
      <c r="H58" s="167"/>
      <c r="I58" s="178"/>
      <c r="J58" s="178"/>
      <c r="K58" s="164"/>
      <c r="L58" s="164"/>
    </row>
    <row r="59" spans="1:12" ht="15.6" x14ac:dyDescent="0.3">
      <c r="A59" s="112"/>
      <c r="D59" s="167"/>
      <c r="E59" s="167"/>
      <c r="F59" s="168"/>
      <c r="G59" s="167"/>
      <c r="H59" s="167"/>
      <c r="I59" s="178"/>
      <c r="J59" s="178"/>
      <c r="K59" s="164"/>
      <c r="L59" s="164"/>
    </row>
    <row r="60" spans="1:12" ht="15.6" x14ac:dyDescent="0.3">
      <c r="A60" s="112"/>
      <c r="D60" s="167"/>
      <c r="E60" s="167"/>
      <c r="F60" s="168"/>
      <c r="G60" s="167"/>
      <c r="H60" s="167"/>
      <c r="I60" s="178"/>
      <c r="J60" s="178"/>
      <c r="K60" s="164"/>
      <c r="L60" s="164"/>
    </row>
    <row r="61" spans="1:12" ht="15.6" x14ac:dyDescent="0.3">
      <c r="A61" s="112"/>
      <c r="D61" s="167"/>
      <c r="E61" s="167"/>
      <c r="F61" s="168"/>
      <c r="G61" s="167"/>
      <c r="H61" s="167"/>
      <c r="I61" s="178"/>
      <c r="J61" s="178"/>
      <c r="K61" s="164"/>
      <c r="L61" s="164"/>
    </row>
    <row r="62" spans="1:12" ht="15.6" x14ac:dyDescent="0.3">
      <c r="A62" s="112"/>
      <c r="D62" s="167"/>
      <c r="E62" s="167"/>
      <c r="F62" s="168"/>
      <c r="G62" s="167"/>
      <c r="H62" s="167"/>
      <c r="I62" s="178"/>
      <c r="J62" s="178"/>
      <c r="K62" s="164"/>
      <c r="L62" s="164"/>
    </row>
    <row r="63" spans="1:12" ht="15.6" x14ac:dyDescent="0.3">
      <c r="A63" s="112"/>
      <c r="D63" s="167"/>
      <c r="E63" s="167"/>
      <c r="F63" s="168"/>
      <c r="G63" s="167"/>
      <c r="H63" s="167"/>
      <c r="I63" s="178"/>
      <c r="J63" s="178"/>
      <c r="K63" s="164"/>
      <c r="L63" s="164"/>
    </row>
    <row r="64" spans="1:12" ht="15.6" x14ac:dyDescent="0.3">
      <c r="A64" s="112"/>
      <c r="D64" s="167"/>
      <c r="E64" s="167"/>
      <c r="F64" s="168"/>
      <c r="G64" s="167"/>
      <c r="H64" s="167"/>
      <c r="I64" s="178"/>
      <c r="J64" s="178"/>
      <c r="K64" s="164"/>
      <c r="L64" s="164"/>
    </row>
    <row r="65" spans="1:12" ht="15.6" x14ac:dyDescent="0.3">
      <c r="A65" s="112"/>
      <c r="D65" s="167"/>
      <c r="E65" s="167"/>
      <c r="F65" s="168"/>
      <c r="G65" s="167"/>
      <c r="H65" s="167"/>
      <c r="I65" s="178"/>
      <c r="J65" s="178"/>
      <c r="K65" s="164"/>
      <c r="L65" s="164"/>
    </row>
    <row r="66" spans="1:12" ht="15.6" x14ac:dyDescent="0.3">
      <c r="A66" s="112"/>
      <c r="D66" s="167"/>
      <c r="E66" s="167"/>
      <c r="F66" s="168"/>
      <c r="G66" s="167"/>
      <c r="H66" s="167"/>
      <c r="I66" s="178"/>
      <c r="J66" s="178"/>
      <c r="K66" s="164"/>
      <c r="L66" s="164"/>
    </row>
    <row r="67" spans="1:12" ht="15.6" x14ac:dyDescent="0.3">
      <c r="A67" s="112"/>
      <c r="D67" s="167"/>
      <c r="E67" s="167"/>
      <c r="F67" s="168"/>
      <c r="G67" s="167"/>
      <c r="H67" s="167"/>
      <c r="I67" s="178"/>
      <c r="J67" s="178"/>
      <c r="K67" s="164"/>
      <c r="L67" s="164"/>
    </row>
    <row r="68" spans="1:12" ht="15.6" x14ac:dyDescent="0.3">
      <c r="A68" s="112"/>
      <c r="D68" s="167"/>
      <c r="E68" s="167"/>
      <c r="F68" s="168"/>
      <c r="G68" s="167"/>
      <c r="H68" s="167"/>
      <c r="I68" s="178"/>
      <c r="J68" s="178"/>
      <c r="K68" s="164"/>
      <c r="L68" s="164"/>
    </row>
    <row r="69" spans="1:12" ht="15.6" x14ac:dyDescent="0.3">
      <c r="A69" s="112"/>
      <c r="D69" s="167"/>
      <c r="E69" s="167"/>
      <c r="F69" s="168"/>
      <c r="G69" s="167"/>
      <c r="H69" s="167"/>
      <c r="I69" s="178"/>
      <c r="J69" s="178"/>
      <c r="K69" s="164"/>
      <c r="L69" s="164"/>
    </row>
    <row r="70" spans="1:12" ht="15.6" x14ac:dyDescent="0.3">
      <c r="A70" s="112"/>
      <c r="D70" s="167"/>
      <c r="E70" s="167"/>
      <c r="F70" s="168"/>
      <c r="G70" s="167"/>
      <c r="H70" s="167"/>
      <c r="I70" s="178"/>
      <c r="J70" s="178"/>
      <c r="K70" s="164"/>
      <c r="L70" s="164"/>
    </row>
    <row r="71" spans="1:12" ht="15.6" x14ac:dyDescent="0.3">
      <c r="A71" s="112"/>
      <c r="D71" s="167"/>
      <c r="E71" s="167"/>
      <c r="F71" s="168"/>
      <c r="G71" s="167"/>
      <c r="H71" s="167"/>
      <c r="I71" s="178"/>
      <c r="J71" s="178"/>
      <c r="K71" s="164"/>
      <c r="L71" s="164"/>
    </row>
    <row r="72" spans="1:12" ht="15.6" x14ac:dyDescent="0.3">
      <c r="A72" s="112"/>
      <c r="D72" s="167"/>
      <c r="E72" s="167"/>
      <c r="F72" s="168"/>
      <c r="G72" s="167"/>
      <c r="H72" s="167"/>
      <c r="I72" s="178"/>
      <c r="J72" s="178"/>
      <c r="K72" s="164"/>
      <c r="L72" s="164"/>
    </row>
    <row r="73" spans="1:12" ht="15.6" x14ac:dyDescent="0.3">
      <c r="A73" s="112"/>
      <c r="D73" s="167"/>
      <c r="E73" s="167"/>
      <c r="F73" s="168"/>
      <c r="G73" s="167"/>
      <c r="H73" s="167"/>
      <c r="I73" s="178"/>
      <c r="J73" s="178"/>
      <c r="K73" s="164"/>
      <c r="L73" s="164"/>
    </row>
    <row r="74" spans="1:12" ht="15.6" x14ac:dyDescent="0.3">
      <c r="A74" s="112"/>
      <c r="D74" s="167"/>
      <c r="E74" s="167"/>
      <c r="F74" s="168"/>
      <c r="G74" s="167"/>
      <c r="H74" s="167"/>
      <c r="I74" s="178"/>
      <c r="J74" s="178"/>
      <c r="K74" s="164"/>
      <c r="L74" s="164"/>
    </row>
    <row r="75" spans="1:12" ht="15.6" x14ac:dyDescent="0.3">
      <c r="A75" s="112"/>
      <c r="D75" s="167"/>
      <c r="E75" s="167"/>
      <c r="F75" s="168"/>
      <c r="G75" s="167"/>
      <c r="H75" s="167"/>
      <c r="I75" s="178"/>
      <c r="J75" s="178"/>
      <c r="K75" s="164"/>
      <c r="L75" s="164"/>
    </row>
    <row r="76" spans="1:12" ht="15.6" x14ac:dyDescent="0.3">
      <c r="A76" s="112"/>
      <c r="D76" s="167"/>
      <c r="E76" s="167"/>
      <c r="F76" s="168"/>
      <c r="G76" s="167"/>
      <c r="H76" s="167"/>
      <c r="I76" s="178"/>
      <c r="J76" s="178"/>
      <c r="K76" s="164"/>
      <c r="L76" s="164"/>
    </row>
    <row r="77" spans="1:12" ht="15.6" x14ac:dyDescent="0.3">
      <c r="A77" s="112"/>
      <c r="D77" s="167"/>
      <c r="E77" s="167"/>
      <c r="F77" s="168"/>
      <c r="G77" s="167"/>
      <c r="H77" s="167"/>
      <c r="I77" s="178"/>
      <c r="J77" s="178"/>
      <c r="K77" s="164"/>
      <c r="L77" s="164"/>
    </row>
    <row r="78" spans="1:12" ht="15.6" x14ac:dyDescent="0.3">
      <c r="A78" s="112"/>
      <c r="D78" s="167"/>
      <c r="E78" s="167"/>
      <c r="F78" s="168"/>
      <c r="G78" s="167"/>
      <c r="H78" s="167"/>
      <c r="I78" s="178"/>
      <c r="J78" s="178"/>
      <c r="K78" s="164"/>
      <c r="L78" s="164"/>
    </row>
    <row r="79" spans="1:12" ht="15.6" x14ac:dyDescent="0.3">
      <c r="A79" s="112"/>
      <c r="D79" s="167"/>
      <c r="E79" s="167"/>
      <c r="F79" s="168"/>
      <c r="G79" s="167"/>
      <c r="H79" s="167"/>
      <c r="I79" s="178"/>
      <c r="J79" s="178"/>
      <c r="K79" s="164"/>
      <c r="L79" s="164"/>
    </row>
    <row r="80" spans="1:12" ht="15.6" x14ac:dyDescent="0.3">
      <c r="A80" s="112"/>
      <c r="D80" s="167"/>
      <c r="E80" s="167"/>
      <c r="F80" s="168"/>
      <c r="G80" s="167"/>
      <c r="H80" s="167"/>
      <c r="I80" s="178"/>
      <c r="J80" s="178"/>
      <c r="K80" s="164"/>
      <c r="L80" s="164"/>
    </row>
    <row r="81" spans="1:12" ht="15.6" x14ac:dyDescent="0.3">
      <c r="A81" s="112"/>
      <c r="D81" s="167"/>
      <c r="E81" s="167"/>
      <c r="F81" s="168"/>
      <c r="G81" s="167"/>
      <c r="H81" s="167"/>
      <c r="I81" s="178"/>
      <c r="J81" s="178"/>
      <c r="K81" s="164"/>
      <c r="L81" s="164"/>
    </row>
    <row r="82" spans="1:12" ht="15.6" x14ac:dyDescent="0.3">
      <c r="A82" s="112"/>
      <c r="D82" s="167"/>
      <c r="E82" s="167"/>
      <c r="F82" s="168"/>
      <c r="G82" s="167"/>
      <c r="H82" s="167"/>
      <c r="I82" s="178"/>
      <c r="J82" s="178"/>
      <c r="K82" s="164"/>
      <c r="L82" s="164"/>
    </row>
    <row r="83" spans="1:12" ht="15.6" x14ac:dyDescent="0.3">
      <c r="A83" s="112"/>
      <c r="D83" s="167"/>
      <c r="E83" s="167"/>
      <c r="F83" s="168"/>
      <c r="G83" s="167"/>
      <c r="H83" s="167"/>
      <c r="I83" s="178"/>
      <c r="J83" s="178"/>
      <c r="K83" s="164"/>
      <c r="L83" s="164"/>
    </row>
    <row r="84" spans="1:12" ht="15.6" x14ac:dyDescent="0.3">
      <c r="A84" s="112"/>
      <c r="D84" s="167"/>
      <c r="E84" s="167"/>
      <c r="F84" s="168"/>
      <c r="G84" s="167"/>
      <c r="H84" s="167"/>
      <c r="I84" s="178"/>
      <c r="J84" s="178"/>
      <c r="K84" s="164"/>
      <c r="L84" s="164"/>
    </row>
    <row r="85" spans="1:12" ht="15.6" x14ac:dyDescent="0.3">
      <c r="A85" s="112"/>
      <c r="D85" s="167"/>
      <c r="E85" s="167"/>
      <c r="F85" s="168"/>
      <c r="G85" s="167"/>
      <c r="H85" s="167"/>
      <c r="I85" s="178"/>
      <c r="J85" s="178"/>
      <c r="K85" s="164"/>
      <c r="L85" s="164"/>
    </row>
    <row r="86" spans="1:12" ht="15.6" x14ac:dyDescent="0.3">
      <c r="A86" s="112"/>
      <c r="D86" s="167"/>
      <c r="E86" s="167"/>
      <c r="F86" s="168"/>
      <c r="G86" s="167"/>
      <c r="H86" s="167"/>
      <c r="I86" s="178"/>
      <c r="J86" s="178"/>
      <c r="K86" s="164"/>
      <c r="L86" s="164"/>
    </row>
    <row r="87" spans="1:12" ht="15.6" x14ac:dyDescent="0.3">
      <c r="A87" s="112"/>
      <c r="D87" s="167"/>
      <c r="E87" s="167"/>
      <c r="F87" s="168"/>
      <c r="G87" s="167"/>
      <c r="H87" s="167"/>
      <c r="I87" s="178"/>
      <c r="J87" s="178"/>
      <c r="K87" s="164"/>
      <c r="L87" s="164"/>
    </row>
    <row r="88" spans="1:12" ht="15.6" x14ac:dyDescent="0.3">
      <c r="A88" s="112"/>
      <c r="D88" s="167"/>
      <c r="E88" s="167"/>
      <c r="F88" s="168"/>
      <c r="G88" s="167"/>
      <c r="H88" s="167"/>
      <c r="I88" s="178"/>
      <c r="J88" s="178"/>
      <c r="K88" s="164"/>
      <c r="L88" s="164"/>
    </row>
    <row r="89" spans="1:12" ht="15.6" x14ac:dyDescent="0.3">
      <c r="A89" s="112"/>
      <c r="D89" s="167"/>
      <c r="E89" s="167"/>
      <c r="F89" s="168"/>
      <c r="G89" s="167"/>
      <c r="H89" s="167"/>
      <c r="I89" s="178"/>
      <c r="J89" s="178"/>
      <c r="K89" s="164"/>
      <c r="L89" s="164"/>
    </row>
    <row r="90" spans="1:12" ht="15.6" x14ac:dyDescent="0.3">
      <c r="A90" s="112"/>
      <c r="D90" s="167"/>
      <c r="E90" s="167"/>
      <c r="F90" s="168"/>
      <c r="G90" s="167"/>
      <c r="H90" s="167"/>
      <c r="I90" s="178"/>
      <c r="J90" s="178"/>
      <c r="K90" s="164"/>
      <c r="L90" s="164"/>
    </row>
    <row r="91" spans="1:12" ht="15.6" x14ac:dyDescent="0.3">
      <c r="A91" s="112"/>
      <c r="D91" s="167"/>
      <c r="E91" s="167"/>
      <c r="F91" s="168"/>
      <c r="G91" s="167"/>
      <c r="H91" s="167"/>
      <c r="I91" s="178"/>
      <c r="J91" s="178"/>
      <c r="K91" s="164"/>
      <c r="L91" s="164"/>
    </row>
    <row r="92" spans="1:12" ht="15.6" x14ac:dyDescent="0.3">
      <c r="A92" s="112"/>
      <c r="D92" s="167"/>
      <c r="E92" s="167"/>
      <c r="F92" s="168"/>
      <c r="G92" s="167"/>
      <c r="H92" s="167"/>
      <c r="I92" s="178"/>
      <c r="J92" s="178"/>
      <c r="K92" s="164"/>
      <c r="L92" s="164"/>
    </row>
    <row r="93" spans="1:12" ht="15.6" x14ac:dyDescent="0.3">
      <c r="A93" s="112"/>
      <c r="D93" s="167"/>
      <c r="E93" s="167"/>
      <c r="F93" s="168"/>
      <c r="G93" s="167"/>
      <c r="H93" s="167"/>
      <c r="I93" s="178"/>
      <c r="J93" s="178"/>
      <c r="K93" s="164"/>
      <c r="L93" s="164"/>
    </row>
    <row r="94" spans="1:12" ht="15.6" x14ac:dyDescent="0.3">
      <c r="A94" s="112"/>
      <c r="B94" s="110"/>
      <c r="D94" s="167"/>
      <c r="E94" s="167"/>
      <c r="F94" s="110"/>
      <c r="G94" s="167"/>
      <c r="H94" s="167"/>
      <c r="I94" s="178"/>
      <c r="J94" s="178"/>
      <c r="K94" s="164"/>
      <c r="L94" s="164"/>
    </row>
    <row r="95" spans="1:12" x14ac:dyDescent="0.3">
      <c r="A95" s="112"/>
      <c r="B95" s="112"/>
      <c r="C95" s="110"/>
      <c r="D95" s="184"/>
      <c r="E95" s="164"/>
      <c r="F95" s="110"/>
      <c r="G95" s="110"/>
      <c r="H95" s="191"/>
      <c r="I95" s="192"/>
      <c r="J95" s="192"/>
      <c r="K95" s="164"/>
      <c r="L95" s="164"/>
    </row>
    <row r="96" spans="1:12" x14ac:dyDescent="0.3">
      <c r="A96" s="112"/>
      <c r="B96" s="112"/>
      <c r="C96" s="110"/>
      <c r="D96" s="184"/>
      <c r="E96" s="164"/>
      <c r="F96" s="110"/>
      <c r="G96" s="110"/>
      <c r="H96" s="191"/>
      <c r="I96" s="192"/>
      <c r="J96" s="192"/>
      <c r="K96" s="164"/>
      <c r="L96" s="164"/>
    </row>
    <row r="97" spans="1:12" x14ac:dyDescent="0.3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</row>
    <row r="98" spans="1:12" x14ac:dyDescent="0.3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</row>
    <row r="99" spans="1:12" x14ac:dyDescent="0.3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</row>
  </sheetData>
  <mergeCells count="17">
    <mergeCell ref="K4:L4"/>
    <mergeCell ref="A1:L1"/>
    <mergeCell ref="A2:L2"/>
    <mergeCell ref="F5:G5"/>
    <mergeCell ref="H6:L6"/>
    <mergeCell ref="A9:A10"/>
    <mergeCell ref="B9:B10"/>
    <mergeCell ref="C9:C10"/>
    <mergeCell ref="D9:D10"/>
    <mergeCell ref="E9:E10"/>
    <mergeCell ref="L9:L10"/>
    <mergeCell ref="H10:I10"/>
    <mergeCell ref="F9:F10"/>
    <mergeCell ref="G9:G10"/>
    <mergeCell ref="H9:I9"/>
    <mergeCell ref="J9:J10"/>
    <mergeCell ref="K9:K10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workbookViewId="0">
      <selection activeCell="A53" sqref="A53:XFD89"/>
    </sheetView>
  </sheetViews>
  <sheetFormatPr defaultRowHeight="14.4" x14ac:dyDescent="0.3"/>
  <cols>
    <col min="1" max="1" width="4.33203125" customWidth="1"/>
    <col min="2" max="2" width="6.88671875" customWidth="1"/>
    <col min="3" max="3" width="20.33203125" customWidth="1"/>
    <col min="4" max="4" width="11" customWidth="1"/>
    <col min="5" max="5" width="6.5546875" customWidth="1"/>
    <col min="6" max="6" width="24" customWidth="1"/>
    <col min="7" max="7" width="33.33203125" customWidth="1"/>
    <col min="8" max="8" width="3.44140625" style="9" customWidth="1"/>
    <col min="9" max="9" width="7.44140625" style="9" customWidth="1"/>
    <col min="10" max="10" width="5.44140625" customWidth="1"/>
    <col min="11" max="11" width="6.33203125" customWidth="1"/>
    <col min="12" max="12" width="26.44140625" customWidth="1"/>
  </cols>
  <sheetData>
    <row r="1" spans="1:12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</row>
    <row r="2" spans="1:12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spans="1:12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" t="s">
        <v>79</v>
      </c>
    </row>
    <row r="4" spans="1:12" ht="17.399999999999999" x14ac:dyDescent="0.3">
      <c r="A4" s="154"/>
      <c r="B4" s="2"/>
      <c r="C4" s="2"/>
      <c r="D4" s="3"/>
      <c r="F4" s="155"/>
      <c r="G4" s="155"/>
      <c r="H4" s="155"/>
      <c r="I4" s="155"/>
      <c r="J4" s="155"/>
      <c r="K4" s="230" t="s">
        <v>80</v>
      </c>
      <c r="L4" s="230"/>
    </row>
    <row r="5" spans="1:12" ht="15.6" x14ac:dyDescent="0.3">
      <c r="A5" s="154"/>
      <c r="B5" s="2"/>
      <c r="C5" s="2"/>
      <c r="D5" s="3"/>
      <c r="F5" s="231"/>
      <c r="G5" s="231"/>
      <c r="H5" s="4"/>
      <c r="I5" s="4"/>
      <c r="L5" s="5" t="s">
        <v>81</v>
      </c>
    </row>
    <row r="6" spans="1:12" ht="20.399999999999999" x14ac:dyDescent="0.35">
      <c r="A6" s="156"/>
      <c r="D6" s="6" t="s">
        <v>105</v>
      </c>
      <c r="E6" s="56">
        <v>0.53125</v>
      </c>
      <c r="F6" s="55" t="s">
        <v>22</v>
      </c>
      <c r="G6" s="156"/>
      <c r="H6" s="229" t="s">
        <v>3</v>
      </c>
      <c r="I6" s="229"/>
      <c r="J6" s="229"/>
      <c r="K6" s="229"/>
      <c r="L6" s="229"/>
    </row>
    <row r="7" spans="1:12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2" ht="15.6" x14ac:dyDescent="0.3">
      <c r="A8" s="154"/>
      <c r="B8" s="159"/>
      <c r="C8" s="160" t="s">
        <v>5</v>
      </c>
      <c r="D8" s="161" t="s">
        <v>24</v>
      </c>
      <c r="E8" s="162"/>
      <c r="F8" s="154"/>
      <c r="G8" s="154"/>
      <c r="H8" s="10"/>
      <c r="I8" s="10"/>
      <c r="J8" s="9"/>
    </row>
    <row r="9" spans="1:12" ht="15" customHeight="1" x14ac:dyDescent="0.3">
      <c r="A9" s="232" t="s">
        <v>6</v>
      </c>
      <c r="B9" s="232" t="s">
        <v>7</v>
      </c>
      <c r="C9" s="232" t="s">
        <v>8</v>
      </c>
      <c r="D9" s="234" t="s">
        <v>9</v>
      </c>
      <c r="E9" s="234" t="s">
        <v>10</v>
      </c>
      <c r="F9" s="234" t="s">
        <v>11</v>
      </c>
      <c r="G9" s="234" t="s">
        <v>12</v>
      </c>
      <c r="H9" s="235" t="s">
        <v>13</v>
      </c>
      <c r="I9" s="236"/>
      <c r="J9" s="232" t="s">
        <v>14</v>
      </c>
      <c r="K9" s="234" t="s">
        <v>15</v>
      </c>
      <c r="L9" s="226" t="s">
        <v>16</v>
      </c>
    </row>
    <row r="10" spans="1:12" x14ac:dyDescent="0.3">
      <c r="A10" s="233"/>
      <c r="B10" s="233"/>
      <c r="C10" s="233"/>
      <c r="D10" s="233"/>
      <c r="E10" s="233"/>
      <c r="F10" s="233"/>
      <c r="G10" s="233"/>
      <c r="H10" s="237" t="s">
        <v>110</v>
      </c>
      <c r="I10" s="238"/>
      <c r="J10" s="233"/>
      <c r="K10" s="233"/>
      <c r="L10" s="227"/>
    </row>
    <row r="11" spans="1:12" ht="15" x14ac:dyDescent="0.25">
      <c r="A11" s="12">
        <v>1</v>
      </c>
      <c r="B11" s="13">
        <v>335</v>
      </c>
      <c r="C11" s="21" t="str">
        <f>IF(B11=0," ",VLOOKUP(B11,[1]Женщины!B$1:H$65536,2,FALSE))</f>
        <v>Габдуллина Дина</v>
      </c>
      <c r="D11" s="22" t="str">
        <f>IF(B11=0," ",VLOOKUP($B11,[1]Женщины!$B$1:$H$65536,3,FALSE))</f>
        <v>12.03.1995</v>
      </c>
      <c r="E11" s="23" t="str">
        <f>IF(B11=0," ",IF(VLOOKUP($B11,[1]Женщины!$B$1:$H$65536,4,FALSE)=0," ",VLOOKUP($B11,[1]Женщины!$B$1:$H$65536,4,FALSE)))</f>
        <v>КМС</v>
      </c>
      <c r="F11" s="21" t="str">
        <f>IF(B11=0," ",VLOOKUP($B11,[1]Женщины!$B$1:$H$65536,5,FALSE))</f>
        <v>Ивановская область-ЯНАО</v>
      </c>
      <c r="G11" s="21" t="str">
        <f>IF(B11=0," ",VLOOKUP($B11,[1]Женщины!$B$1:$H$65536,6,FALSE))</f>
        <v>Шуя, ШФ ИвГУ</v>
      </c>
      <c r="H11" s="27"/>
      <c r="I11" s="57">
        <v>1.4968749999999999E-3</v>
      </c>
      <c r="J11" s="32" t="str">
        <f>IF(I11=0," ",IF(I11&lt;=[1]Разряды!$D$33,[1]Разряды!$D$3,IF(I11&lt;=[1]Разряды!$E$33,[1]Разряды!$E$3,IF(I11&lt;=[1]Разряды!$F$33,[1]Разряды!$F$3,IF(I11&lt;=[1]Разряды!$G$33,[1]Разряды!$G$3,IF(I11&lt;=[1]Разряды!$H$33,[1]Разряды!$H$3,IF(I11&lt;=[1]Разряды!$I$33,[1]Разряды!$I$3,IF(I11&lt;=[1]Разряды!$J$33,[1]Разряды!$J$3,"б/р"))))))))</f>
        <v>кмс</v>
      </c>
      <c r="K11" s="23" t="s">
        <v>111</v>
      </c>
      <c r="L11" s="25" t="str">
        <f>IF(B11=0," ",VLOOKUP($B11,[1]Женщины!$B$1:$H$65536,7,FALSE))</f>
        <v>Хромцов Н.Е., Хангельдиев Г.А.</v>
      </c>
    </row>
    <row r="12" spans="1:12" ht="15" x14ac:dyDescent="0.25">
      <c r="A12" s="12">
        <v>2</v>
      </c>
      <c r="B12" s="13">
        <v>131</v>
      </c>
      <c r="C12" s="21" t="str">
        <f>IF(B12=0," ",VLOOKUP(B12,[1]Женщины!B$1:H$65536,2,FALSE))</f>
        <v>Туктарева Ксения</v>
      </c>
      <c r="D12" s="22" t="str">
        <f>IF(B12=0," ",VLOOKUP($B12,[1]Женщины!$B$1:$H$65536,3,FALSE))</f>
        <v>11.08.2000</v>
      </c>
      <c r="E12" s="23" t="str">
        <f>IF(B12=0," ",IF(VLOOKUP($B12,[1]Женщины!$B$1:$H$65536,4,FALSE)=0," ",VLOOKUP($B12,[1]Женщины!$B$1:$H$65536,4,FALSE)))</f>
        <v>КМС</v>
      </c>
      <c r="F12" s="21" t="str">
        <f>IF(B12=0," ",VLOOKUP($B12,[1]Женщины!$B$1:$H$65536,5,FALSE))</f>
        <v>Республика Чувашии</v>
      </c>
      <c r="G12" s="21" t="str">
        <f>IF(B12=0," ",VLOOKUP($B12,[1]Женщины!$B$1:$H$65536,6,FALSE))</f>
        <v>Чебоксары, ЧГПУ им. И.Я. Яковлева</v>
      </c>
      <c r="H12" s="27"/>
      <c r="I12" s="57">
        <v>1.5046296296296294E-3</v>
      </c>
      <c r="J12" s="32" t="str">
        <f>IF(I12=0," ",IF(I12&lt;=[1]Разряды!$D$33,[1]Разряды!$D$3,IF(I12&lt;=[1]Разряды!$E$33,[1]Разряды!$E$3,IF(I12&lt;=[1]Разряды!$F$33,[1]Разряды!$F$3,IF(I12&lt;=[1]Разряды!$G$33,[1]Разряды!$G$3,IF(I12&lt;=[1]Разряды!$H$33,[1]Разряды!$H$3,IF(I12&lt;=[1]Разряды!$I$33,[1]Разряды!$I$3,IF(I12&lt;=[1]Разряды!$J$33,[1]Разряды!$J$3,"б/р"))))))))</f>
        <v>кмс</v>
      </c>
      <c r="K12" s="31" t="s">
        <v>106</v>
      </c>
      <c r="L12" s="21" t="str">
        <f>IF(B12=0," ",VLOOKUP($B12,[1]Женщины!$B$1:$H$65536,7,FALSE))</f>
        <v>Волков М.И.</v>
      </c>
    </row>
    <row r="13" spans="1:12" ht="15" x14ac:dyDescent="0.25">
      <c r="A13" s="12">
        <v>3</v>
      </c>
      <c r="B13" s="178">
        <v>331</v>
      </c>
      <c r="C13" s="110" t="str">
        <f>IF(B13=0," ",VLOOKUP(B13,[1]Женщины!B$1:H$65536,2,FALSE))</f>
        <v>Костылева Ксения</v>
      </c>
      <c r="D13" s="184" t="str">
        <f>IF(B13=0," ",VLOOKUP($B13,[1]Женщины!$B$1:$H$65536,3,FALSE))</f>
        <v>03.02.1998</v>
      </c>
      <c r="E13" s="164" t="str">
        <f>IF(B13=0," ",IF(VLOOKUP($B13,[1]Женщины!$B$1:$H$65536,4,FALSE)=0," ",VLOOKUP($B13,[1]Женщины!$B$1:$H$65536,4,FALSE)))</f>
        <v>КМС</v>
      </c>
      <c r="F13" s="110" t="str">
        <f>IF(B13=0," ",VLOOKUP($B13,[1]Женщины!$B$1:$H$65536,5,FALSE))</f>
        <v>Челябинская область</v>
      </c>
      <c r="G13" s="110" t="str">
        <f>IF(B13=0," ",VLOOKUP($B13,[1]Женщины!$B$1:$H$65536,6,FALSE))</f>
        <v>Челябинск, УралГУФК</v>
      </c>
      <c r="H13" s="192"/>
      <c r="I13" s="193">
        <v>1.5200231481481479E-3</v>
      </c>
      <c r="J13" s="81" t="str">
        <f>IF(I13=0," ",IF(I13&lt;=[1]Разряды!$D$33,[1]Разряды!$D$3,IF(I13&lt;=[1]Разряды!$E$33,[1]Разряды!$E$3,IF(I13&lt;=[1]Разряды!$F$33,[1]Разряды!$F$3,IF(I13&lt;=[1]Разряды!$G$33,[1]Разряды!$G$3,IF(I13&lt;=[1]Разряды!$H$33,[1]Разряды!$H$3,IF(I13&lt;=[1]Разряды!$I$33,[1]Разряды!$I$3,IF(I13&lt;=[1]Разряды!$J$33,[1]Разряды!$J$3,"б/р"))))))))</f>
        <v>кмс</v>
      </c>
      <c r="K13" s="150" t="s">
        <v>107</v>
      </c>
      <c r="L13" s="151" t="str">
        <f>IF(B13=0," ",VLOOKUP($B13,[1]Женщины!$B$1:$H$65536,7,FALSE))</f>
        <v>Ежов В.Б., Карамашев М.С.</v>
      </c>
    </row>
    <row r="14" spans="1:12" ht="15" x14ac:dyDescent="0.25">
      <c r="A14" s="18">
        <v>4</v>
      </c>
      <c r="B14" s="13">
        <v>351</v>
      </c>
      <c r="C14" s="21" t="str">
        <f>IF(B14=0," ",VLOOKUP(B14,[1]Женщины!B$1:H$65536,2,FALSE))</f>
        <v>Лукьянова Диана</v>
      </c>
      <c r="D14" s="22" t="str">
        <f>IF(B14=0," ",VLOOKUP($B14,[1]Женщины!$B$1:$H$65536,3,FALSE))</f>
        <v>18.05.1998</v>
      </c>
      <c r="E14" s="23" t="str">
        <f>IF(B14=0," ",IF(VLOOKUP($B14,[1]Женщины!$B$1:$H$65536,4,FALSE)=0," ",VLOOKUP($B14,[1]Женщины!$B$1:$H$65536,4,FALSE)))</f>
        <v>КМС</v>
      </c>
      <c r="F14" s="21" t="str">
        <f>IF(B14=0," ",VLOOKUP($B14,[1]Женщины!$B$1:$H$65536,5,FALSE))</f>
        <v>Пензенская область</v>
      </c>
      <c r="G14" s="21" t="str">
        <f>IF(B14=0," ",VLOOKUP($B14,[1]Женщины!$B$1:$H$65536,6,FALSE))</f>
        <v>Пенза, ПензГУ</v>
      </c>
      <c r="H14" s="27"/>
      <c r="I14" s="57">
        <v>1.5439814814814812E-3</v>
      </c>
      <c r="J14" s="32" t="str">
        <f>IF(I14=0," ",IF(I14&lt;=[1]Разряды!$D$33,[1]Разряды!$D$3,IF(I14&lt;=[1]Разряды!$E$33,[1]Разряды!$E$3,IF(I14&lt;=[1]Разряды!$F$33,[1]Разряды!$F$3,IF(I14&lt;=[1]Разряды!$G$33,[1]Разряды!$G$3,IF(I14&lt;=[1]Разряды!$H$33,[1]Разряды!$H$3,IF(I14&lt;=[1]Разряды!$I$33,[1]Разряды!$I$3,IF(I14&lt;=[1]Разряды!$J$33,[1]Разряды!$J$3,"б/р"))))))))</f>
        <v>кмс</v>
      </c>
      <c r="K14" s="23" t="s">
        <v>86</v>
      </c>
      <c r="L14" s="21" t="str">
        <f>IF(B14=0," ",VLOOKUP($B14,[1]Женщины!$B$1:$H$65536,7,FALSE))</f>
        <v>Винокуров А.Г.</v>
      </c>
    </row>
    <row r="15" spans="1:12" ht="15" x14ac:dyDescent="0.25">
      <c r="A15" s="18">
        <v>5</v>
      </c>
      <c r="B15" s="13">
        <v>117</v>
      </c>
      <c r="C15" s="21" t="str">
        <f>IF(B15=0," ",VLOOKUP(B15,[1]Женщины!B$1:H$65536,2,FALSE))</f>
        <v>Яковлева Кристина</v>
      </c>
      <c r="D15" s="22" t="str">
        <f>IF(B15=0," ",VLOOKUP($B15,[1]Женщины!$B$1:$H$65536,3,FALSE))</f>
        <v>16.12.1999</v>
      </c>
      <c r="E15" s="23" t="str">
        <f>IF(B15=0," ",IF(VLOOKUP($B15,[1]Женщины!$B$1:$H$65536,4,FALSE)=0," ",VLOOKUP($B15,[1]Женщины!$B$1:$H$65536,4,FALSE)))</f>
        <v>КМС</v>
      </c>
      <c r="F15" s="21" t="str">
        <f>IF(B15=0," ",VLOOKUP($B15,[1]Женщины!$B$1:$H$65536,5,FALSE))</f>
        <v>Республика Чувашии</v>
      </c>
      <c r="G15" s="21" t="str">
        <f>IF(B15=0," ",VLOOKUP($B15,[1]Женщины!$B$1:$H$65536,6,FALSE))</f>
        <v>Чебоксары, ЧГПУ им. И.Я. Яковлева</v>
      </c>
      <c r="H15" s="27"/>
      <c r="I15" s="57">
        <v>1.5456018518518518E-3</v>
      </c>
      <c r="J15" s="32" t="str">
        <f>IF(I15=0," ",IF(I15&lt;=[1]Разряды!$D$33,[1]Разряды!$D$3,IF(I15&lt;=[1]Разряды!$E$33,[1]Разряды!$E$3,IF(I15&lt;=[1]Разряды!$F$33,[1]Разряды!$F$3,IF(I15&lt;=[1]Разряды!$G$33,[1]Разряды!$G$3,IF(I15&lt;=[1]Разряды!$H$33,[1]Разряды!$H$3,IF(I15&lt;=[1]Разряды!$I$33,[1]Разряды!$I$3,IF(I15&lt;=[1]Разряды!$J$33,[1]Разряды!$J$3,"б/р"))))))))</f>
        <v>кмс</v>
      </c>
      <c r="K15" s="31" t="s">
        <v>87</v>
      </c>
      <c r="L15" s="21" t="str">
        <f>IF(B15=0," ",VLOOKUP($B15,[1]Женщины!$B$1:$H$65536,7,FALSE))</f>
        <v>Кузнецов М.П.</v>
      </c>
    </row>
    <row r="16" spans="1:12" ht="15" x14ac:dyDescent="0.25">
      <c r="A16" s="18">
        <v>6</v>
      </c>
      <c r="B16" s="13">
        <v>175</v>
      </c>
      <c r="C16" s="21" t="str">
        <f>IF(B16=0," ",VLOOKUP(B16,[1]Женщины!B$1:H$65536,2,FALSE))</f>
        <v>Самуйлова Екатерина</v>
      </c>
      <c r="D16" s="22" t="str">
        <f>IF(B16=0," ",VLOOKUP($B16,[1]Женщины!$B$1:$H$65536,3,FALSE))</f>
        <v>05.11.1999</v>
      </c>
      <c r="E16" s="23" t="str">
        <f>IF(B16=0," ",IF(VLOOKUP($B16,[1]Женщины!$B$1:$H$65536,4,FALSE)=0," ",VLOOKUP($B16,[1]Женщины!$B$1:$H$65536,4,FALSE)))</f>
        <v>КМС</v>
      </c>
      <c r="F16" s="21" t="str">
        <f>IF(B16=0," ",VLOOKUP($B16,[1]Женщины!$B$1:$H$65536,5,FALSE))</f>
        <v>Москва</v>
      </c>
      <c r="G16" s="21" t="str">
        <f>IF(B16=0," ",VLOOKUP($B16,[1]Женщины!$B$1:$H$65536,6,FALSE))</f>
        <v>Москва, РГУФКСМиТ (ГЦОЛИФК)</v>
      </c>
      <c r="H16" s="27"/>
      <c r="I16" s="57">
        <v>1.5469907407407405E-3</v>
      </c>
      <c r="J16" s="32" t="str">
        <f>IF(I16=0," ",IF(I16&lt;=[1]Разряды!$D$33,[1]Разряды!$D$3,IF(I16&lt;=[1]Разряды!$E$33,[1]Разряды!$E$3,IF(I16&lt;=[1]Разряды!$F$33,[1]Разряды!$F$3,IF(I16&lt;=[1]Разряды!$G$33,[1]Разряды!$G$3,IF(I16&lt;=[1]Разряды!$H$33,[1]Разряды!$H$3,IF(I16&lt;=[1]Разряды!$I$33,[1]Разряды!$I$3,IF(I16&lt;=[1]Разряды!$J$33,[1]Разряды!$J$3,"б/р"))))))))</f>
        <v>кмс</v>
      </c>
      <c r="K16" s="31" t="s">
        <v>88</v>
      </c>
      <c r="L16" s="21" t="str">
        <f>IF(B16=0," ",VLOOKUP($B16,[1]Женщины!$B$1:$H$65536,7,FALSE))</f>
        <v>Фролова Т.С., Комолов В.А.</v>
      </c>
    </row>
    <row r="17" spans="1:12" ht="15" x14ac:dyDescent="0.25">
      <c r="A17" s="18">
        <v>7</v>
      </c>
      <c r="B17" s="13">
        <v>328</v>
      </c>
      <c r="C17" s="21" t="str">
        <f>IF(B17=0," ",VLOOKUP(B17,[1]Женщины!B$1:H$65536,2,FALSE))</f>
        <v>Невзорова Александра</v>
      </c>
      <c r="D17" s="22" t="str">
        <f>IF(B17=0," ",VLOOKUP($B17,[1]Женщины!$B$1:$H$65536,3,FALSE))</f>
        <v>12.06.2000</v>
      </c>
      <c r="E17" s="23" t="str">
        <f>IF(B17=0," ",IF(VLOOKUP($B17,[1]Женщины!$B$1:$H$65536,4,FALSE)=0," ",VLOOKUP($B17,[1]Женщины!$B$1:$H$65536,4,FALSE)))</f>
        <v>КМС</v>
      </c>
      <c r="F17" s="21" t="str">
        <f>IF(B17=0," ",VLOOKUP($B17,[1]Женщины!$B$1:$H$65536,5,FALSE))</f>
        <v>Челябинская область</v>
      </c>
      <c r="G17" s="21" t="str">
        <f>IF(B17=0," ",VLOOKUP($B17,[1]Женщины!$B$1:$H$65536,6,FALSE))</f>
        <v>Челябинск, УралГУФК</v>
      </c>
      <c r="H17" s="27"/>
      <c r="I17" s="57">
        <v>1.5574074074074073E-3</v>
      </c>
      <c r="J17" s="32" t="str">
        <f>IF(I17=0," ",IF(I17&lt;=[1]Разряды!$D$33,[1]Разряды!$D$3,IF(I17&lt;=[1]Разряды!$E$33,[1]Разряды!$E$3,IF(I17&lt;=[1]Разряды!$F$33,[1]Разряды!$F$3,IF(I17&lt;=[1]Разряды!$G$33,[1]Разряды!$G$3,IF(I17&lt;=[1]Разряды!$H$33,[1]Разряды!$H$3,IF(I17&lt;=[1]Разряды!$I$33,[1]Разряды!$I$3,IF(I17&lt;=[1]Разряды!$J$33,[1]Разряды!$J$3,"б/р"))))))))</f>
        <v>кмс</v>
      </c>
      <c r="K17" s="31" t="s">
        <v>89</v>
      </c>
      <c r="L17" s="25" t="str">
        <f>IF(B17=0," ",VLOOKUP($B17,[1]Женщины!$B$1:$H$65536,7,FALSE))</f>
        <v>Митюхов Д.М., Гаврикова Г.В.</v>
      </c>
    </row>
    <row r="18" spans="1:12" ht="15" x14ac:dyDescent="0.25">
      <c r="A18" s="18">
        <v>8</v>
      </c>
      <c r="B18" s="13">
        <v>235</v>
      </c>
      <c r="C18" s="21" t="str">
        <f>IF(B18=0," ",VLOOKUP(B18,[1]Женщины!B$1:H$65536,2,FALSE))</f>
        <v>Петрова Арина</v>
      </c>
      <c r="D18" s="22" t="str">
        <f>IF(B18=0," ",VLOOKUP($B18,[1]Женщины!$B$1:$H$65536,3,FALSE))</f>
        <v>25.08.1998</v>
      </c>
      <c r="E18" s="23" t="str">
        <f>IF(B18=0," ",IF(VLOOKUP($B18,[1]Женщины!$B$1:$H$65536,4,FALSE)=0," ",VLOOKUP($B18,[1]Женщины!$B$1:$H$65536,4,FALSE)))</f>
        <v>КМС</v>
      </c>
      <c r="F18" s="21" t="str">
        <f>IF(B18=0," ",VLOOKUP($B18,[1]Женщины!$B$1:$H$65536,5,FALSE))</f>
        <v>Удмуртская Республика</v>
      </c>
      <c r="G18" s="116" t="str">
        <f>IF(B18=0," ",VLOOKUP($B18,[1]Женщины!$B$1:$H$65536,6,FALSE))</f>
        <v>Ижевск, УдГУ</v>
      </c>
      <c r="H18" s="27"/>
      <c r="I18" s="57">
        <v>1.5672453703703701E-3</v>
      </c>
      <c r="J18" s="32" t="str">
        <f>IF(I18=0," ",IF(I18&lt;=[1]Разряды!$D$33,[1]Разряды!$D$3,IF(I18&lt;=[1]Разряды!$E$33,[1]Разряды!$E$3,IF(I18&lt;=[1]Разряды!$F$33,[1]Разряды!$F$3,IF(I18&lt;=[1]Разряды!$G$33,[1]Разряды!$G$3,IF(I18&lt;=[1]Разряды!$H$33,[1]Разряды!$H$3,IF(I18&lt;=[1]Разряды!$I$33,[1]Разряды!$I$3,IF(I18&lt;=[1]Разряды!$J$33,[1]Разряды!$J$3,"б/р"))))))))</f>
        <v>1р</v>
      </c>
      <c r="K18" s="31">
        <v>8</v>
      </c>
      <c r="L18" s="21" t="str">
        <f>IF(B18=0," ",VLOOKUP($B18,[1]Женщины!$B$1:$H$65536,7,FALSE))</f>
        <v>Александров С.Н.</v>
      </c>
    </row>
    <row r="19" spans="1:12" ht="15" x14ac:dyDescent="0.25">
      <c r="A19" s="18">
        <v>9</v>
      </c>
      <c r="B19" s="13">
        <v>116</v>
      </c>
      <c r="C19" s="21" t="str">
        <f>IF(B19=0," ",VLOOKUP(B19,[1]Женщины!B$1:H$65536,2,FALSE))</f>
        <v>Яковлева Ксения</v>
      </c>
      <c r="D19" s="22" t="str">
        <f>IF(B19=0," ",VLOOKUP($B19,[1]Женщины!$B$1:$H$65536,3,FALSE))</f>
        <v>16.12.1999</v>
      </c>
      <c r="E19" s="23" t="str">
        <f>IF(B19=0," ",IF(VLOOKUP($B19,[1]Женщины!$B$1:$H$65536,4,FALSE)=0," ",VLOOKUP($B19,[1]Женщины!$B$1:$H$65536,4,FALSE)))</f>
        <v>КМС</v>
      </c>
      <c r="F19" s="21" t="str">
        <f>IF(B19=0," ",VLOOKUP($B19,[1]Женщины!$B$1:$H$65536,5,FALSE))</f>
        <v>Республика Чувашии</v>
      </c>
      <c r="G19" s="21" t="str">
        <f>IF(B19=0," ",VLOOKUP($B19,[1]Женщины!$B$1:$H$65536,6,FALSE))</f>
        <v>Чебоксары, ЧГПУ им. И.Я. Яковлева</v>
      </c>
      <c r="H19" s="27"/>
      <c r="I19" s="57">
        <v>1.5736111111111109E-3</v>
      </c>
      <c r="J19" s="32" t="str">
        <f>IF(I19=0," ",IF(I19&lt;=[1]Разряды!$D$33,[1]Разряды!$D$3,IF(I19&lt;=[1]Разряды!$E$33,[1]Разряды!$E$3,IF(I19&lt;=[1]Разряды!$F$33,[1]Разряды!$F$3,IF(I19&lt;=[1]Разряды!$G$33,[1]Разряды!$G$3,IF(I19&lt;=[1]Разряды!$H$33,[1]Разряды!$H$3,IF(I19&lt;=[1]Разряды!$I$33,[1]Разряды!$I$3,IF(I19&lt;=[1]Разряды!$J$33,[1]Разряды!$J$3,"б/р"))))))))</f>
        <v>1р</v>
      </c>
      <c r="K19" s="31">
        <v>7</v>
      </c>
      <c r="L19" s="21" t="str">
        <f>IF(B19=0," ",VLOOKUP($B19,[1]Женщины!$B$1:$H$65536,7,FALSE))</f>
        <v>Кузнецов М.П.</v>
      </c>
    </row>
    <row r="20" spans="1:12" ht="15" x14ac:dyDescent="0.25">
      <c r="A20" s="18">
        <v>10</v>
      </c>
      <c r="B20" s="13">
        <v>236</v>
      </c>
      <c r="C20" s="21" t="str">
        <f>IF(B20=0," ",VLOOKUP(B20,[1]Женщины!B$1:H$65536,2,FALSE))</f>
        <v>Пчельникова Юлия</v>
      </c>
      <c r="D20" s="22" t="str">
        <f>IF(B20=0," ",VLOOKUP($B20,[1]Женщины!$B$1:$H$65536,3,FALSE))</f>
        <v>23.05.1998</v>
      </c>
      <c r="E20" s="23" t="str">
        <f>IF(B20=0," ",IF(VLOOKUP($B20,[1]Женщины!$B$1:$H$65536,4,FALSE)=0," ",VLOOKUP($B20,[1]Женщины!$B$1:$H$65536,4,FALSE)))</f>
        <v>КМС</v>
      </c>
      <c r="F20" s="21" t="str">
        <f>IF(B20=0," ",VLOOKUP($B20,[1]Женщины!$B$1:$H$65536,5,FALSE))</f>
        <v>Удмуртская Республика</v>
      </c>
      <c r="G20" s="21" t="str">
        <f>IF(B20=0," ",VLOOKUP($B20,[1]Женщины!$B$1:$H$65536,6,FALSE))</f>
        <v>Ижевск, УдГУ</v>
      </c>
      <c r="H20" s="27"/>
      <c r="I20" s="57">
        <v>1.5820601851851848E-3</v>
      </c>
      <c r="J20" s="32" t="str">
        <f>IF(I20=0," ",IF(I20&lt;=[1]Разряды!$D$33,[1]Разряды!$D$3,IF(I20&lt;=[1]Разряды!$E$33,[1]Разряды!$E$3,IF(I20&lt;=[1]Разряды!$F$33,[1]Разряды!$F$3,IF(I20&lt;=[1]Разряды!$G$33,[1]Разряды!$G$3,IF(I20&lt;=[1]Разряды!$H$33,[1]Разряды!$H$3,IF(I20&lt;=[1]Разряды!$I$33,[1]Разряды!$I$3,IF(I20&lt;=[1]Разряды!$J$33,[1]Разряды!$J$3,"б/р"))))))))</f>
        <v>1р</v>
      </c>
      <c r="K20" s="31">
        <v>6</v>
      </c>
      <c r="L20" s="21" t="str">
        <f>IF(B20=0," ",VLOOKUP($B20,[1]Женщины!$B$1:$H$65536,7,FALSE))</f>
        <v>Феофилактов Н.З.</v>
      </c>
    </row>
    <row r="21" spans="1:12" ht="15" x14ac:dyDescent="0.25">
      <c r="A21" s="18">
        <v>11</v>
      </c>
      <c r="B21" s="13">
        <v>158</v>
      </c>
      <c r="C21" s="21" t="str">
        <f>IF(B21=0," ",VLOOKUP(B21,[1]Женщины!B$1:H$65536,2,FALSE))</f>
        <v>Савинкова Алина</v>
      </c>
      <c r="D21" s="22" t="str">
        <f>IF(B21=0," ",VLOOKUP($B21,[1]Женщины!$B$1:$H$65536,3,FALSE))</f>
        <v>04.08.1996</v>
      </c>
      <c r="E21" s="23" t="str">
        <f>IF(B21=0," ",IF(VLOOKUP($B21,[1]Женщины!$B$1:$H$65536,4,FALSE)=0," ",VLOOKUP($B21,[1]Женщины!$B$1:$H$65536,4,FALSE)))</f>
        <v>КМС</v>
      </c>
      <c r="F21" s="21" t="str">
        <f>IF(B21=0," ",VLOOKUP($B21,[1]Женщины!$B$1:$H$65536,5,FALSE))</f>
        <v>Тамбовская область</v>
      </c>
      <c r="G21" s="21" t="str">
        <f>IF(B21=0," ",VLOOKUP($B21,[1]Женщины!$B$1:$H$65536,6,FALSE))</f>
        <v>Тамбов, ТГУ им. Г.Р. Державина</v>
      </c>
      <c r="H21" s="27"/>
      <c r="I21" s="57">
        <v>1.587037037037037E-3</v>
      </c>
      <c r="J21" s="32" t="str">
        <f>IF(I21=0," ",IF(I21&lt;=[1]Разряды!$D$33,[1]Разряды!$D$3,IF(I21&lt;=[1]Разряды!$E$33,[1]Разряды!$E$3,IF(I21&lt;=[1]Разряды!$F$33,[1]Разряды!$F$3,IF(I21&lt;=[1]Разряды!$G$33,[1]Разряды!$G$3,IF(I21&lt;=[1]Разряды!$H$33,[1]Разряды!$H$3,IF(I21&lt;=[1]Разряды!$I$33,[1]Разряды!$I$3,IF(I21&lt;=[1]Разряды!$J$33,[1]Разряды!$J$3,"б/р"))))))))</f>
        <v>1р</v>
      </c>
      <c r="K21" s="31">
        <v>5</v>
      </c>
      <c r="L21" s="25" t="str">
        <f>IF(B21=0," ",VLOOKUP($B21,[1]Женщины!$B$1:$H$65536,7,FALSE))</f>
        <v>Солтан М.В.</v>
      </c>
    </row>
    <row r="22" spans="1:12" ht="15" x14ac:dyDescent="0.25">
      <c r="A22" s="18">
        <v>12</v>
      </c>
      <c r="B22" s="13">
        <v>308</v>
      </c>
      <c r="C22" s="21" t="str">
        <f>IF(B22=0," ",VLOOKUP(B22,[1]Женщины!B$1:H$65536,2,FALSE))</f>
        <v>Дмитриева Виктория</v>
      </c>
      <c r="D22" s="22" t="str">
        <f>IF(B22=0," ",VLOOKUP($B22,[1]Женщины!$B$1:$H$65536,3,FALSE))</f>
        <v>25.11.1999</v>
      </c>
      <c r="E22" s="23" t="str">
        <f>IF(B22=0," ",IF(VLOOKUP($B22,[1]Женщины!$B$1:$H$65536,4,FALSE)=0," ",VLOOKUP($B22,[1]Женщины!$B$1:$H$65536,4,FALSE)))</f>
        <v>КМС</v>
      </c>
      <c r="F22" s="21" t="str">
        <f>IF(B22=0," ",VLOOKUP($B22,[1]Женщины!$B$1:$H$65536,5,FALSE))</f>
        <v>Республика Карелия</v>
      </c>
      <c r="G22" s="116" t="str">
        <f>IF(B22=0," ",VLOOKUP($B22,[1]Женщины!$B$1:$H$65536,6,FALSE))</f>
        <v xml:space="preserve">Петрозаводск, ПетрГУ </v>
      </c>
      <c r="H22" s="27"/>
      <c r="I22" s="57">
        <v>1.5973379629629629E-3</v>
      </c>
      <c r="J22" s="32" t="str">
        <f>IF(I22=0," ",IF(I22&lt;=[1]Разряды!$D$33,[1]Разряды!$D$3,IF(I22&lt;=[1]Разряды!$E$33,[1]Разряды!$E$3,IF(I22&lt;=[1]Разряды!$F$33,[1]Разряды!$F$3,IF(I22&lt;=[1]Разряды!$G$33,[1]Разряды!$G$3,IF(I22&lt;=[1]Разряды!$H$33,[1]Разряды!$H$3,IF(I22&lt;=[1]Разряды!$I$33,[1]Разряды!$I$3,IF(I22&lt;=[1]Разряды!$J$33,[1]Разряды!$J$3,"б/р"))))))))</f>
        <v>1р</v>
      </c>
      <c r="K22" s="31">
        <v>4</v>
      </c>
      <c r="L22" s="21" t="str">
        <f>IF(B22=0," ",VLOOKUP($B22,[1]Женщины!$B$1:$H$65536,7,FALSE))</f>
        <v>Вологдина Т.П.</v>
      </c>
    </row>
    <row r="23" spans="1:12" ht="15" x14ac:dyDescent="0.25">
      <c r="A23" s="18">
        <v>13</v>
      </c>
      <c r="B23" s="13">
        <v>296</v>
      </c>
      <c r="C23" s="21" t="str">
        <f>IF(B23=0," ",VLOOKUP(B23,[1]Женщины!B$1:H$65536,2,FALSE))</f>
        <v>Ситникова Полина</v>
      </c>
      <c r="D23" s="22" t="str">
        <f>IF(B23=0," ",VLOOKUP($B23,[1]Женщины!$B$1:$H$65536,3,FALSE))</f>
        <v>17.08.1999</v>
      </c>
      <c r="E23" s="23" t="str">
        <f>IF(B23=0," ",IF(VLOOKUP($B23,[1]Женщины!$B$1:$H$65536,4,FALSE)=0," ",VLOOKUP($B23,[1]Женщины!$B$1:$H$65536,4,FALSE)))</f>
        <v>1р</v>
      </c>
      <c r="F23" s="21" t="str">
        <f>IF(B23=0," ",VLOOKUP($B23,[1]Женщины!$B$1:$H$65536,5,FALSE))</f>
        <v>Пермский край</v>
      </c>
      <c r="G23" s="21" t="str">
        <f>IF(B23=0," ",VLOOKUP($B23,[1]Женщины!$B$1:$H$65536,6,FALSE))</f>
        <v>Пермь, ПНИПУ с/к "Политехник"</v>
      </c>
      <c r="H23" s="27"/>
      <c r="I23" s="57">
        <v>1.6015046296296298E-3</v>
      </c>
      <c r="J23" s="32" t="str">
        <f>IF(I23=0," ",IF(I23&lt;=[1]Разряды!$D$33,[1]Разряды!$D$3,IF(I23&lt;=[1]Разряды!$E$33,[1]Разряды!$E$3,IF(I23&lt;=[1]Разряды!$F$33,[1]Разряды!$F$3,IF(I23&lt;=[1]Разряды!$G$33,[1]Разряды!$G$3,IF(I23&lt;=[1]Разряды!$H$33,[1]Разряды!$H$3,IF(I23&lt;=[1]Разряды!$I$33,[1]Разряды!$I$3,IF(I23&lt;=[1]Разряды!$J$33,[1]Разряды!$J$3,"б/р"))))))))</f>
        <v>1р</v>
      </c>
      <c r="K23" s="31">
        <v>3</v>
      </c>
      <c r="L23" s="21" t="str">
        <f>IF(B23=0," ",VLOOKUP($B23,[1]Женщины!$B$1:$H$65536,7,FALSE))</f>
        <v>Гладков В.П.</v>
      </c>
    </row>
    <row r="24" spans="1:12" ht="15" x14ac:dyDescent="0.25">
      <c r="A24" s="18">
        <v>14</v>
      </c>
      <c r="B24" s="13">
        <v>156</v>
      </c>
      <c r="C24" s="21" t="str">
        <f>IF(B24=0," ",VLOOKUP(B24,[1]Женщины!B$1:H$65536,2,FALSE))</f>
        <v>Сенникова Наталья</v>
      </c>
      <c r="D24" s="22" t="str">
        <f>IF(B24=0," ",VLOOKUP($B24,[1]Женщины!$B$1:$H$65536,3,FALSE))</f>
        <v>10.07.1994</v>
      </c>
      <c r="E24" s="23" t="str">
        <f>IF(B24=0," ",IF(VLOOKUP($B24,[1]Женщины!$B$1:$H$65536,4,FALSE)=0," ",VLOOKUP($B24,[1]Женщины!$B$1:$H$65536,4,FALSE)))</f>
        <v>КМС</v>
      </c>
      <c r="F24" s="21" t="str">
        <f>IF(B24=0," ",VLOOKUP($B24,[1]Женщины!$B$1:$H$65536,5,FALSE))</f>
        <v>Костромская область</v>
      </c>
      <c r="G24" s="21" t="str">
        <f>IF(B24=0," ",VLOOKUP($B24,[1]Женщины!$B$1:$H$65536,6,FALSE))</f>
        <v>Кострома, КГУ</v>
      </c>
      <c r="H24" s="27"/>
      <c r="I24" s="57">
        <v>1.6209490740740739E-3</v>
      </c>
      <c r="J24" s="32" t="str">
        <f>IF(I24=0," ",IF(I24&lt;=[1]Разряды!$D$33,[1]Разряды!$D$3,IF(I24&lt;=[1]Разряды!$E$33,[1]Разряды!$E$3,IF(I24&lt;=[1]Разряды!$F$33,[1]Разряды!$F$3,IF(I24&lt;=[1]Разряды!$G$33,[1]Разряды!$G$3,IF(I24&lt;=[1]Разряды!$H$33,[1]Разряды!$H$3,IF(I24&lt;=[1]Разряды!$I$33,[1]Разряды!$I$3,IF(I24&lt;=[1]Разряды!$J$33,[1]Разряды!$J$3,"б/р"))))))))</f>
        <v>1р</v>
      </c>
      <c r="K24" s="31">
        <v>2</v>
      </c>
      <c r="L24" s="21" t="str">
        <f>IF(B24=0," ",VLOOKUP($B24,[1]Женщины!$B$1:$H$65536,7,FALSE))</f>
        <v>Павлов Е.А.</v>
      </c>
    </row>
    <row r="25" spans="1:12" ht="15" x14ac:dyDescent="0.25">
      <c r="A25" s="18">
        <v>16</v>
      </c>
      <c r="B25" s="13">
        <v>140</v>
      </c>
      <c r="C25" s="21" t="str">
        <f>IF(B25=0," ",VLOOKUP(B25,[1]Женщины!B$1:H$65536,2,FALSE))</f>
        <v>Толстихина Александр</v>
      </c>
      <c r="D25" s="22" t="str">
        <f>IF(B25=0," ",VLOOKUP($B25,[1]Женщины!$B$1:$H$65536,3,FALSE))</f>
        <v>12.03.1998</v>
      </c>
      <c r="E25" s="23" t="str">
        <f>IF(B25=0," ",IF(VLOOKUP($B25,[1]Женщины!$B$1:$H$65536,4,FALSE)=0," ",VLOOKUP($B25,[1]Женщины!$B$1:$H$65536,4,FALSE)))</f>
        <v>КМС</v>
      </c>
      <c r="F25" s="21" t="str">
        <f>IF(B25=0," ",VLOOKUP($B25,[1]Женщины!$B$1:$H$65536,5,FALSE))</f>
        <v>Сахалинская область</v>
      </c>
      <c r="G25" s="21" t="str">
        <f>IF(B25=0," ",VLOOKUP($B25,[1]Женщины!$B$1:$H$65536,6,FALSE))</f>
        <v>СахГУ</v>
      </c>
      <c r="H25" s="27"/>
      <c r="I25" s="57">
        <v>1.6369212962962963E-3</v>
      </c>
      <c r="J25" s="32" t="str">
        <f>IF(I25=0," ",IF(I25&lt;=[1]Разряды!$D$33,[1]Разряды!$D$3,IF(I25&lt;=[1]Разряды!$E$33,[1]Разряды!$E$3,IF(I25&lt;=[1]Разряды!$F$33,[1]Разряды!$F$3,IF(I25&lt;=[1]Разряды!$G$33,[1]Разряды!$G$3,IF(I25&lt;=[1]Разряды!$H$33,[1]Разряды!$H$3,IF(I25&lt;=[1]Разряды!$I$33,[1]Разряды!$I$3,IF(I25&lt;=[1]Разряды!$J$33,[1]Разряды!$J$3,"б/р"))))))))</f>
        <v>1р</v>
      </c>
      <c r="K25" s="31">
        <v>1</v>
      </c>
      <c r="L25" s="25" t="str">
        <f>IF(B25=0," ",VLOOKUP($B25,[1]Женщины!$B$1:$H$65536,7,FALSE))</f>
        <v>Трубецкой Р.О., Жижикин А.Н.</v>
      </c>
    </row>
    <row r="26" spans="1:12" ht="15" x14ac:dyDescent="0.25">
      <c r="A26" s="18">
        <v>17</v>
      </c>
      <c r="B26" s="13">
        <v>153</v>
      </c>
      <c r="C26" s="21" t="str">
        <f>IF(B26=0," ",VLOOKUP(B26,[1]Женщины!B$1:H$65536,2,FALSE))</f>
        <v>Сверчкова Полина</v>
      </c>
      <c r="D26" s="22" t="str">
        <f>IF(B26=0," ",VLOOKUP($B26,[1]Женщины!$B$1:$H$65536,3,FALSE))</f>
        <v>14.03.1997</v>
      </c>
      <c r="E26" s="23" t="str">
        <f>IF(B26=0," ",IF(VLOOKUP($B26,[1]Женщины!$B$1:$H$65536,4,FALSE)=0," ",VLOOKUP($B26,[1]Женщины!$B$1:$H$65536,4,FALSE)))</f>
        <v>КМС</v>
      </c>
      <c r="F26" s="21" t="str">
        <f>IF(B26=0," ",VLOOKUP($B26,[1]Женщины!$B$1:$H$65536,5,FALSE))</f>
        <v>Костромская область</v>
      </c>
      <c r="G26" s="21" t="str">
        <f>IF(B26=0," ",VLOOKUP($B26,[1]Женщины!$B$1:$H$65536,6,FALSE))</f>
        <v>Кострома, КГУ</v>
      </c>
      <c r="H26" s="27"/>
      <c r="I26" s="57">
        <v>1.6511574074074076E-3</v>
      </c>
      <c r="J26" s="32" t="str">
        <f>IF(I26=0," ",IF(I26&lt;=[1]Разряды!$D$33,[1]Разряды!$D$3,IF(I26&lt;=[1]Разряды!$E$33,[1]Разряды!$E$3,IF(I26&lt;=[1]Разряды!$F$33,[1]Разряды!$F$3,IF(I26&lt;=[1]Разряды!$G$33,[1]Разряды!$G$3,IF(I26&lt;=[1]Разряды!$H$33,[1]Разряды!$H$3,IF(I26&lt;=[1]Разряды!$I$33,[1]Разряды!$I$3,IF(I26&lt;=[1]Разряды!$J$33,[1]Разряды!$J$3,"б/р"))))))))</f>
        <v>1р</v>
      </c>
      <c r="K26" s="31">
        <v>1</v>
      </c>
      <c r="L26" s="21" t="str">
        <f>IF(B26=0," ",VLOOKUP($B26,[1]Женщины!$B$1:$H$65536,7,FALSE))</f>
        <v>Дружков А.Н.</v>
      </c>
    </row>
    <row r="27" spans="1:12" ht="15" x14ac:dyDescent="0.25">
      <c r="A27" s="18">
        <v>18</v>
      </c>
      <c r="B27" s="13">
        <v>150</v>
      </c>
      <c r="C27" s="21" t="str">
        <f>IF(B27=0," ",VLOOKUP(B27,[1]Женщины!B$1:H$65536,2,FALSE))</f>
        <v>Воронина Анастасия</v>
      </c>
      <c r="D27" s="22" t="str">
        <f>IF(B27=0," ",VLOOKUP($B27,[1]Женщины!$B$1:$H$65536,3,FALSE))</f>
        <v>05.04.1998</v>
      </c>
      <c r="E27" s="23" t="str">
        <f>IF(B27=0," ",IF(VLOOKUP($B27,[1]Женщины!$B$1:$H$65536,4,FALSE)=0," ",VLOOKUP($B27,[1]Женщины!$B$1:$H$65536,4,FALSE)))</f>
        <v>1р</v>
      </c>
      <c r="F27" s="21" t="str">
        <f>IF(B27=0," ",VLOOKUP($B27,[1]Женщины!$B$1:$H$65536,5,FALSE))</f>
        <v>Костромская область</v>
      </c>
      <c r="G27" s="21" t="str">
        <f>IF(B27=0," ",VLOOKUP($B27,[1]Женщины!$B$1:$H$65536,6,FALSE))</f>
        <v>Кострома, КГУ</v>
      </c>
      <c r="H27" s="27"/>
      <c r="I27" s="57">
        <v>1.657060185185185E-3</v>
      </c>
      <c r="J27" s="32" t="str">
        <f>IF(I27=0," ",IF(I27&lt;=[1]Разряды!$D$33,[1]Разряды!$D$3,IF(I27&lt;=[1]Разряды!$E$33,[1]Разряды!$E$3,IF(I27&lt;=[1]Разряды!$F$33,[1]Разряды!$F$3,IF(I27&lt;=[1]Разряды!$G$33,[1]Разряды!$G$3,IF(I27&lt;=[1]Разряды!$H$33,[1]Разряды!$H$3,IF(I27&lt;=[1]Разряды!$I$33,[1]Разряды!$I$3,IF(I27&lt;=[1]Разряды!$J$33,[1]Разряды!$J$3,"б/р"))))))))</f>
        <v>1р</v>
      </c>
      <c r="K27" s="31">
        <v>1</v>
      </c>
      <c r="L27" s="21" t="str">
        <f>IF(B27=0," ",VLOOKUP($B27,[1]Женщины!$B$1:$H$65536,7,FALSE))</f>
        <v>Павлов Е.А.</v>
      </c>
    </row>
    <row r="28" spans="1:12" ht="15" x14ac:dyDescent="0.25">
      <c r="A28" s="18">
        <v>19</v>
      </c>
      <c r="B28" s="18">
        <v>161</v>
      </c>
      <c r="C28" s="21" t="str">
        <f>IF(B28=0," ",VLOOKUP(B28,[1]Женщины!B$1:H$65536,2,FALSE))</f>
        <v>Климова Алена</v>
      </c>
      <c r="D28" s="22" t="str">
        <f>IF(B28=0," ",VLOOKUP($B28,[1]Женщины!$B$1:$H$65536,3,FALSE))</f>
        <v>10.12.1997</v>
      </c>
      <c r="E28" s="23" t="str">
        <f>IF(B28=0," ",IF(VLOOKUP($B28,[1]Женщины!$B$1:$H$65536,4,FALSE)=0," ",VLOOKUP($B28,[1]Женщины!$B$1:$H$65536,4,FALSE)))</f>
        <v>1р</v>
      </c>
      <c r="F28" s="21" t="str">
        <f>IF(B28=0," ",VLOOKUP($B28,[1]Женщины!$B$1:$H$65536,5,FALSE))</f>
        <v>Тамбовская область</v>
      </c>
      <c r="G28" s="21" t="str">
        <f>IF(B28=0," ",VLOOKUP($B28,[1]Женщины!$B$1:$H$65536,6,FALSE))</f>
        <v>Тамбов, ТГУ им. Г.Р. Державина</v>
      </c>
      <c r="H28" s="27"/>
      <c r="I28" s="57">
        <v>1.6701388888888892E-3</v>
      </c>
      <c r="J28" s="32" t="str">
        <f>IF(I28=0," ",IF(I28&lt;=[1]Разряды!$D$33,[1]Разряды!$D$3,IF(I28&lt;=[1]Разряды!$E$33,[1]Разряды!$E$3,IF(I28&lt;=[1]Разряды!$F$33,[1]Разряды!$F$3,IF(I28&lt;=[1]Разряды!$G$33,[1]Разряды!$G$3,IF(I28&lt;=[1]Разряды!$H$33,[1]Разряды!$H$3,IF(I28&lt;=[1]Разряды!$I$33,[1]Разряды!$I$3,IF(I28&lt;=[1]Разряды!$J$33,[1]Разряды!$J$3,"б/р"))))))))</f>
        <v>1р</v>
      </c>
      <c r="K28" s="24">
        <v>1</v>
      </c>
      <c r="L28" s="21" t="str">
        <f>IF(B28=0," ",VLOOKUP($B28,[1]Женщины!$B$1:$H$65536,7,FALSE))</f>
        <v>Солтан М.В.</v>
      </c>
    </row>
    <row r="29" spans="1:12" ht="15" x14ac:dyDescent="0.25">
      <c r="A29" s="18">
        <v>20</v>
      </c>
      <c r="B29" s="13">
        <v>105</v>
      </c>
      <c r="C29" s="21" t="str">
        <f>IF(B29=0," ",VLOOKUP(B29,[1]Женщины!B$1:H$65536,2,FALSE))</f>
        <v>Белкина Екатерина</v>
      </c>
      <c r="D29" s="22" t="str">
        <f>IF(B29=0," ",VLOOKUP($B29,[1]Женщины!$B$1:$H$65536,3,FALSE))</f>
        <v>28.02.2000</v>
      </c>
      <c r="E29" s="23" t="str">
        <f>IF(B29=0," ",IF(VLOOKUP($B29,[1]Женщины!$B$1:$H$65536,4,FALSE)=0," ",VLOOKUP($B29,[1]Женщины!$B$1:$H$65536,4,FALSE)))</f>
        <v>1р</v>
      </c>
      <c r="F29" s="21" t="str">
        <f>IF(B29=0," ",VLOOKUP($B29,[1]Женщины!$B$1:$H$65536,5,FALSE))</f>
        <v>Ярославская область</v>
      </c>
      <c r="G29" s="21" t="str">
        <f>IF(B29=0," ",VLOOKUP($B29,[1]Женщины!$B$1:$H$65536,6,FALSE))</f>
        <v>Ярославль, ЯГПУ им. К.Д. Ушинского</v>
      </c>
      <c r="H29" s="27"/>
      <c r="I29" s="57">
        <v>1.6877314814814817E-3</v>
      </c>
      <c r="J29" s="32" t="str">
        <f>IF(I29=0," ",IF(I29&lt;=[1]Разряды!$D$33,[1]Разряды!$D$3,IF(I29&lt;=[1]Разряды!$E$33,[1]Разряды!$E$3,IF(I29&lt;=[1]Разряды!$F$33,[1]Разряды!$F$3,IF(I29&lt;=[1]Разряды!$G$33,[1]Разряды!$G$3,IF(I29&lt;=[1]Разряды!$H$33,[1]Разряды!$H$3,IF(I29&lt;=[1]Разряды!$I$33,[1]Разряды!$I$3,IF(I29&lt;=[1]Разряды!$J$33,[1]Разряды!$J$3,"б/р"))))))))</f>
        <v>2р</v>
      </c>
      <c r="K29" s="31">
        <v>1</v>
      </c>
      <c r="L29" s="21" t="str">
        <f>IF(B29=0," ",VLOOKUP($B29,[1]Женщины!$B$1:$H$65536,7,FALSE))</f>
        <v>Таракановы Ю.Ф., А.В.</v>
      </c>
    </row>
    <row r="30" spans="1:12" ht="15" x14ac:dyDescent="0.25">
      <c r="A30" s="18">
        <v>21</v>
      </c>
      <c r="B30" s="13">
        <v>247</v>
      </c>
      <c r="C30" s="21" t="str">
        <f>IF(B30=0," ",VLOOKUP(B30,[1]Женщины!B$1:H$65536,2,FALSE))</f>
        <v>Дуркина Галина</v>
      </c>
      <c r="D30" s="22" t="str">
        <f>IF(B30=0," ",VLOOKUP($B30,[1]Женщины!$B$1:$H$65536,3,FALSE))</f>
        <v>04.10.1995</v>
      </c>
      <c r="E30" s="23" t="str">
        <f>IF(B30=0," ",IF(VLOOKUP($B30,[1]Женщины!$B$1:$H$65536,4,FALSE)=0," ",VLOOKUP($B30,[1]Женщины!$B$1:$H$65536,4,FALSE)))</f>
        <v>1р</v>
      </c>
      <c r="F30" s="21" t="str">
        <f>IF(B30=0," ",VLOOKUP($B30,[1]Женщины!$B$1:$H$65536,5,FALSE))</f>
        <v>Ярославская область</v>
      </c>
      <c r="G30" s="21" t="str">
        <f>IF(B30=0," ",VLOOKUP($B30,[1]Женщины!$B$1:$H$65536,6,FALSE))</f>
        <v>Ярославль, ЯГМУ</v>
      </c>
      <c r="H30" s="27"/>
      <c r="I30" s="57">
        <v>1.6924768518518519E-3</v>
      </c>
      <c r="J30" s="32" t="str">
        <f>IF(I30=0," ",IF(I30&lt;=[1]Разряды!$D$33,[1]Разряды!$D$3,IF(I30&lt;=[1]Разряды!$E$33,[1]Разряды!$E$3,IF(I30&lt;=[1]Разряды!$F$33,[1]Разряды!$F$3,IF(I30&lt;=[1]Разряды!$G$33,[1]Разряды!$G$3,IF(I30&lt;=[1]Разряды!$H$33,[1]Разряды!$H$3,IF(I30&lt;=[1]Разряды!$I$33,[1]Разряды!$I$3,IF(I30&lt;=[1]Разряды!$J$33,[1]Разряды!$J$3,"б/р"))))))))</f>
        <v>2р</v>
      </c>
      <c r="K30" s="31">
        <v>1</v>
      </c>
      <c r="L30" s="21" t="str">
        <f>IF(B30=0," ",VLOOKUP($B30,[1]Женщины!$B$1:$H$65536,7,FALSE))</f>
        <v>Шаймарданов В.М.</v>
      </c>
    </row>
    <row r="31" spans="1:12" ht="15" x14ac:dyDescent="0.25">
      <c r="A31" s="18">
        <v>22</v>
      </c>
      <c r="B31" s="13">
        <v>146</v>
      </c>
      <c r="C31" s="21" t="str">
        <f>IF(B31=0," ",VLOOKUP(B31,[1]Женщины!B$1:H$65536,2,FALSE))</f>
        <v>Павлова Оксана</v>
      </c>
      <c r="D31" s="22" t="str">
        <f>IF(B31=0," ",VLOOKUP($B31,[1]Женщины!$B$1:$H$65536,3,FALSE))</f>
        <v>13.12.1994</v>
      </c>
      <c r="E31" s="23" t="str">
        <f>IF(B31=0," ",IF(VLOOKUP($B31,[1]Женщины!$B$1:$H$65536,4,FALSE)=0," ",VLOOKUP($B31,[1]Женщины!$B$1:$H$65536,4,FALSE)))</f>
        <v>1р</v>
      </c>
      <c r="F31" s="21" t="str">
        <f>IF(B31=0," ",VLOOKUP($B31,[1]Женщины!$B$1:$H$65536,5,FALSE))</f>
        <v>Костромская область</v>
      </c>
      <c r="G31" s="21" t="str">
        <f>IF(B31=0," ",VLOOKUP($B31,[1]Женщины!$B$1:$H$65536,6,FALSE))</f>
        <v>Кострома, КГУ</v>
      </c>
      <c r="H31" s="27"/>
      <c r="I31" s="57">
        <v>1.7012731481481482E-3</v>
      </c>
      <c r="J31" s="32" t="str">
        <f>IF(I31=0," ",IF(I31&lt;=[1]Разряды!$D$33,[1]Разряды!$D$3,IF(I31&lt;=[1]Разряды!$E$33,[1]Разряды!$E$3,IF(I31&lt;=[1]Разряды!$F$33,[1]Разряды!$F$3,IF(I31&lt;=[1]Разряды!$G$33,[1]Разряды!$G$3,IF(I31&lt;=[1]Разряды!$H$33,[1]Разряды!$H$3,IF(I31&lt;=[1]Разряды!$I$33,[1]Разряды!$I$3,IF(I31&lt;=[1]Разряды!$J$33,[1]Разряды!$J$3,"б/р"))))))))</f>
        <v>2р</v>
      </c>
      <c r="K31" s="31">
        <v>1</v>
      </c>
      <c r="L31" s="21" t="str">
        <f>IF(B31=0," ",VLOOKUP($B31,[1]Женщины!$B$1:$H$65536,7,FALSE))</f>
        <v>Павлов Е.А.</v>
      </c>
    </row>
    <row r="32" spans="1:12" ht="15" x14ac:dyDescent="0.25">
      <c r="A32" s="18">
        <v>23</v>
      </c>
      <c r="B32" s="13">
        <v>248</v>
      </c>
      <c r="C32" s="21" t="str">
        <f>IF(B32=0," ",VLOOKUP(B32,[1]Женщины!B$1:H$65536,2,FALSE))</f>
        <v>Лидонова Александра</v>
      </c>
      <c r="D32" s="22" t="str">
        <f>IF(B32=0," ",VLOOKUP($B32,[1]Женщины!$B$1:$H$65536,3,FALSE))</f>
        <v>19.02.1997</v>
      </c>
      <c r="E32" s="23" t="str">
        <f>IF(B32=0," ",IF(VLOOKUP($B32,[1]Женщины!$B$1:$H$65536,4,FALSE)=0," ",VLOOKUP($B32,[1]Женщины!$B$1:$H$65536,4,FALSE)))</f>
        <v>1р</v>
      </c>
      <c r="F32" s="21" t="str">
        <f>IF(B32=0," ",VLOOKUP($B32,[1]Женщины!$B$1:$H$65536,5,FALSE))</f>
        <v>Ярославская область</v>
      </c>
      <c r="G32" s="21" t="str">
        <f>IF(B32=0," ",VLOOKUP($B32,[1]Женщины!$B$1:$H$65536,6,FALSE))</f>
        <v>Ярославль, ЯГМУ</v>
      </c>
      <c r="H32" s="27"/>
      <c r="I32" s="57">
        <v>1.7041666666666665E-3</v>
      </c>
      <c r="J32" s="32" t="str">
        <f>IF(I32=0," ",IF(I32&lt;=[1]Разряды!$D$33,[1]Разряды!$D$3,IF(I32&lt;=[1]Разряды!$E$33,[1]Разряды!$E$3,IF(I32&lt;=[1]Разряды!$F$33,[1]Разряды!$F$3,IF(I32&lt;=[1]Разряды!$G$33,[1]Разряды!$G$3,IF(I32&lt;=[1]Разряды!$H$33,[1]Разряды!$H$3,IF(I32&lt;=[1]Разряды!$I$33,[1]Разряды!$I$3,IF(I32&lt;=[1]Разряды!$J$33,[1]Разряды!$J$3,"б/р"))))))))</f>
        <v>2р</v>
      </c>
      <c r="K32" s="31">
        <v>1</v>
      </c>
      <c r="L32" s="21" t="str">
        <f>IF(B32=0," ",VLOOKUP($B32,[1]Женщины!$B$1:$H$65536,7,FALSE))</f>
        <v>Шаймарданов В.М.</v>
      </c>
    </row>
    <row r="33" spans="1:12" x14ac:dyDescent="0.3">
      <c r="A33" s="18">
        <v>24</v>
      </c>
      <c r="B33" s="13">
        <v>265</v>
      </c>
      <c r="C33" s="21" t="str">
        <f>IF(B33=0," ",VLOOKUP(B33,[1]Женщины!B$1:H$65536,2,FALSE))</f>
        <v>Решетова Мария</v>
      </c>
      <c r="D33" s="22" t="str">
        <f>IF(B33=0," ",VLOOKUP($B33,[1]Женщины!$B$1:$H$65536,3,FALSE))</f>
        <v>23.03.2000</v>
      </c>
      <c r="E33" s="23" t="str">
        <f>IF(B33=0," ",IF(VLOOKUP($B33,[1]Женщины!$B$1:$H$65536,4,FALSE)=0," ",VLOOKUP($B33,[1]Женщины!$B$1:$H$65536,4,FALSE)))</f>
        <v>1р</v>
      </c>
      <c r="F33" s="21" t="str">
        <f>IF(B33=0," ",VLOOKUP($B33,[1]Женщины!$B$1:$H$65536,5,FALSE))</f>
        <v>Ивановская область</v>
      </c>
      <c r="G33" s="21" t="str">
        <f>IF(B33=0," ",VLOOKUP($B33,[1]Женщины!$B$1:$H$65536,6,FALSE))</f>
        <v>Иваново, ИГЭУ им. В.И. Ленина</v>
      </c>
      <c r="H33" s="27"/>
      <c r="I33" s="57">
        <v>1.7045138888888889E-3</v>
      </c>
      <c r="J33" s="32" t="str">
        <f>IF(I33=0," ",IF(I33&lt;=[1]Разряды!$D$33,[1]Разряды!$D$3,IF(I33&lt;=[1]Разряды!$E$33,[1]Разряды!$E$3,IF(I33&lt;=[1]Разряды!$F$33,[1]Разряды!$F$3,IF(I33&lt;=[1]Разряды!$G$33,[1]Разряды!$G$3,IF(I33&lt;=[1]Разряды!$H$33,[1]Разряды!$H$3,IF(I33&lt;=[1]Разряды!$I$33,[1]Разряды!$I$3,IF(I33&lt;=[1]Разряды!$J$33,[1]Разряды!$J$3,"б/р"))))))))</f>
        <v>2р</v>
      </c>
      <c r="K33" s="31">
        <v>1</v>
      </c>
      <c r="L33" s="21" t="str">
        <f>IF(B33=0," ",VLOOKUP($B33,[1]Женщины!$B$1:$H$65536,7,FALSE))</f>
        <v>Сафина Н.Ю., Кузнецов В.А.</v>
      </c>
    </row>
    <row r="34" spans="1:12" x14ac:dyDescent="0.3">
      <c r="A34" s="18">
        <v>25</v>
      </c>
      <c r="B34" s="13">
        <v>304</v>
      </c>
      <c r="C34" s="21" t="str">
        <f>IF(B34=0," ",VLOOKUP(B34,[1]Женщины!B$1:H$65536,2,FALSE))</f>
        <v>Чувакова Алена</v>
      </c>
      <c r="D34" s="22" t="str">
        <f>IF(B34=0," ",VLOOKUP($B34,[1]Женщины!$B$1:$H$65536,3,FALSE))</f>
        <v>24.11.1995</v>
      </c>
      <c r="E34" s="23" t="str">
        <f>IF(B34=0," ",IF(VLOOKUP($B34,[1]Женщины!$B$1:$H$65536,4,FALSE)=0," ",VLOOKUP($B34,[1]Женщины!$B$1:$H$65536,4,FALSE)))</f>
        <v>1р</v>
      </c>
      <c r="F34" s="21" t="str">
        <f>IF(B34=0," ",VLOOKUP($B34,[1]Женщины!$B$1:$H$65536,5,FALSE))</f>
        <v>Ивановская область</v>
      </c>
      <c r="G34" s="21" t="str">
        <f>IF(B34=0," ",VLOOKUP($B34,[1]Женщины!$B$1:$H$65536,6,FALSE))</f>
        <v>Иваново, ИГСХА им. Д.К. Беляева</v>
      </c>
      <c r="H34" s="27"/>
      <c r="I34" s="57">
        <v>1.7420138888888891E-3</v>
      </c>
      <c r="J34" s="32" t="str">
        <f>IF(I34=0," ",IF(I34&lt;=[1]Разряды!$D$33,[1]Разряды!$D$3,IF(I34&lt;=[1]Разряды!$E$33,[1]Разряды!$E$3,IF(I34&lt;=[1]Разряды!$F$33,[1]Разряды!$F$3,IF(I34&lt;=[1]Разряды!$G$33,[1]Разряды!$G$3,IF(I34&lt;=[1]Разряды!$H$33,[1]Разряды!$H$3,IF(I34&lt;=[1]Разряды!$I$33,[1]Разряды!$I$3,IF(I34&lt;=[1]Разряды!$J$33,[1]Разряды!$J$3,"б/р"))))))))</f>
        <v>2р</v>
      </c>
      <c r="K34" s="31">
        <v>1</v>
      </c>
      <c r="L34" s="25" t="str">
        <f>IF(B34=0," ",VLOOKUP($B34,[1]Женщины!$B$1:$H$65536,7,FALSE))</f>
        <v>Левичева М.Б.</v>
      </c>
    </row>
    <row r="35" spans="1:12" x14ac:dyDescent="0.3">
      <c r="A35" s="18">
        <v>26</v>
      </c>
      <c r="B35" s="13">
        <v>110</v>
      </c>
      <c r="C35" s="21" t="str">
        <f>IF(B35=0," ",VLOOKUP(B35,[1]Женщины!B$1:H$65536,2,FALSE))</f>
        <v>Цыбаева Светлана</v>
      </c>
      <c r="D35" s="22" t="str">
        <f>IF(B35=0," ",VLOOKUP($B35,[1]Женщины!$B$1:$H$65536,3,FALSE))</f>
        <v>1998</v>
      </c>
      <c r="E35" s="23" t="str">
        <f>IF(B35=0," ",IF(VLOOKUP($B35,[1]Женщины!$B$1:$H$65536,4,FALSE)=0," ",VLOOKUP($B35,[1]Женщины!$B$1:$H$65536,4,FALSE)))</f>
        <v>2р</v>
      </c>
      <c r="F35" s="21" t="str">
        <f>IF(B35=0," ",VLOOKUP($B35,[1]Женщины!$B$1:$H$65536,5,FALSE))</f>
        <v>Ярославская область</v>
      </c>
      <c r="G35" s="21" t="str">
        <f>IF(B35=0," ",VLOOKUP($B35,[1]Женщины!$B$1:$H$65536,6,FALSE))</f>
        <v>Ярославль, ЯГПУ им. К.Д. Ушинского</v>
      </c>
      <c r="H35" s="27"/>
      <c r="I35" s="57">
        <v>1.7901620370370372E-3</v>
      </c>
      <c r="J35" s="32" t="str">
        <f>IF(I35=0," ",IF(I35&lt;=[1]Разряды!$D$33,[1]Разряды!$D$3,IF(I35&lt;=[1]Разряды!$E$33,[1]Разряды!$E$3,IF(I35&lt;=[1]Разряды!$F$33,[1]Разряды!$F$3,IF(I35&lt;=[1]Разряды!$G$33,[1]Разряды!$G$3,IF(I35&lt;=[1]Разряды!$H$33,[1]Разряды!$H$3,IF(I35&lt;=[1]Разряды!$I$33,[1]Разряды!$I$3,IF(I35&lt;=[1]Разряды!$J$33,[1]Разряды!$J$3,"б/р"))))))))</f>
        <v>2р</v>
      </c>
      <c r="K35" s="31">
        <v>1</v>
      </c>
      <c r="L35" s="21" t="str">
        <f>IF(B35=0," ",VLOOKUP($B35,[1]Женщины!$B$1:$H$65536,7,FALSE))</f>
        <v>Таракановы Ю.Ф., А.В.</v>
      </c>
    </row>
    <row r="36" spans="1:12" x14ac:dyDescent="0.3">
      <c r="A36" s="18"/>
      <c r="B36" s="13">
        <v>102</v>
      </c>
      <c r="C36" s="21" t="str">
        <f>IF(B36=0," ",VLOOKUP(B36,[1]Женщины!B$1:H$65536,2,FALSE))</f>
        <v>Благородова Мария</v>
      </c>
      <c r="D36" s="22" t="str">
        <f>IF(B36=0," ",VLOOKUP($B36,[1]Женщины!$B$1:$H$65536,3,FALSE))</f>
        <v>01.10.2000</v>
      </c>
      <c r="E36" s="23" t="str">
        <f>IF(B36=0," ",IF(VLOOKUP($B36,[1]Женщины!$B$1:$H$65536,4,FALSE)=0," ",VLOOKUP($B36,[1]Женщины!$B$1:$H$65536,4,FALSE)))</f>
        <v>1р</v>
      </c>
      <c r="F36" s="21" t="str">
        <f>IF(B36=0," ",VLOOKUP($B36,[1]Женщины!$B$1:$H$65536,5,FALSE))</f>
        <v>Ярославская область</v>
      </c>
      <c r="G36" s="21" t="str">
        <f>IF(B36=0," ",VLOOKUP($B36,[1]Женщины!$B$1:$H$65536,6,FALSE))</f>
        <v>Ярославль, ЯГПУ им. К.Д. Ушинского</v>
      </c>
      <c r="H36" s="27"/>
      <c r="I36" s="194" t="s">
        <v>112</v>
      </c>
      <c r="J36" s="32"/>
      <c r="K36" s="31">
        <v>0</v>
      </c>
      <c r="L36" s="25" t="str">
        <f>IF(B36=0," ",VLOOKUP($B36,[1]Женщины!$B$1:$H$65536,7,FALSE))</f>
        <v>Хрущева Л.В.</v>
      </c>
    </row>
    <row r="37" spans="1:12" x14ac:dyDescent="0.3">
      <c r="A37" s="18"/>
      <c r="B37" s="13">
        <v>169</v>
      </c>
      <c r="C37" s="21" t="str">
        <f>IF(B37=0," ",VLOOKUP(B37,[1]Женщины!B$1:H$65536,2,FALSE))</f>
        <v>Черных Арина</v>
      </c>
      <c r="D37" s="22" t="str">
        <f>IF(B37=0," ",VLOOKUP($B37,[1]Женщины!$B$1:$H$65536,3,FALSE))</f>
        <v>05.10.1998</v>
      </c>
      <c r="E37" s="23" t="str">
        <f>IF(B37=0," ",IF(VLOOKUP($B37,[1]Женщины!$B$1:$H$65536,4,FALSE)=0," ",VLOOKUP($B37,[1]Женщины!$B$1:$H$65536,4,FALSE)))</f>
        <v>КМС</v>
      </c>
      <c r="F37" s="21" t="str">
        <f>IF(B37=0," ",VLOOKUP($B37,[1]Женщины!$B$1:$H$65536,5,FALSE))</f>
        <v>Приморский край</v>
      </c>
      <c r="G37" s="21" t="str">
        <f>IF(B37=0," ",VLOOKUP($B37,[1]Женщины!$B$1:$H$65536,6,FALSE))</f>
        <v xml:space="preserve">Владивосток, ДВФУ </v>
      </c>
      <c r="H37" s="27"/>
      <c r="I37" s="183" t="s">
        <v>96</v>
      </c>
      <c r="J37" s="32"/>
      <c r="K37" s="31">
        <v>0</v>
      </c>
      <c r="L37" s="21" t="str">
        <f>IF(B37=0," ",VLOOKUP($B37,[1]Женщины!$B$1:$H$65536,7,FALSE))</f>
        <v>Анисимов В.Н.</v>
      </c>
    </row>
    <row r="38" spans="1:12" x14ac:dyDescent="0.3">
      <c r="A38" s="18" t="s">
        <v>68</v>
      </c>
      <c r="B38" s="13">
        <v>191</v>
      </c>
      <c r="C38" s="21" t="str">
        <f>IF(B38=0," ",VLOOKUP(B38,[1]Женщины!B$1:H$65536,2,FALSE))</f>
        <v>Шаронова Анастасия</v>
      </c>
      <c r="D38" s="22" t="str">
        <f>IF(B38=0," ",VLOOKUP($B38,[1]Женщины!$B$1:$H$65536,3,FALSE))</f>
        <v>03.02.1999</v>
      </c>
      <c r="E38" s="23" t="str">
        <f>IF(B38=0," ",IF(VLOOKUP($B38,[1]Женщины!$B$1:$H$65536,4,FALSE)=0," ",VLOOKUP($B38,[1]Женщины!$B$1:$H$65536,4,FALSE)))</f>
        <v>КМС</v>
      </c>
      <c r="F38" s="21" t="str">
        <f>IF(B38=0," ",VLOOKUP($B38,[1]Женщины!$B$1:$H$65536,5,FALSE))</f>
        <v>Москва</v>
      </c>
      <c r="G38" s="21" t="str">
        <f>IF(B38=0," ",VLOOKUP($B38,[1]Женщины!$B$1:$H$65536,6,FALSE))</f>
        <v>Москва, РГУФКСМиТ (ГЦОЛИФК)</v>
      </c>
      <c r="H38" s="27"/>
      <c r="I38" s="57">
        <v>1.6217592592592592E-3</v>
      </c>
      <c r="J38" s="32" t="str">
        <f>IF(I38=0," ",IF(I38&lt;=[1]Разряды!$D$33,[1]Разряды!$D$3,IF(I38&lt;=[1]Разряды!$E$33,[1]Разряды!$E$3,IF(I38&lt;=[1]Разряды!$F$33,[1]Разряды!$F$3,IF(I38&lt;=[1]Разряды!$G$33,[1]Разряды!$G$3,IF(I38&lt;=[1]Разряды!$H$33,[1]Разряды!$H$3,IF(I38&lt;=[1]Разряды!$I$33,[1]Разряды!$I$3,IF(I38&lt;=[1]Разряды!$J$33,[1]Разряды!$J$3,"б/р"))))))))</f>
        <v>1р</v>
      </c>
      <c r="K38" s="31"/>
      <c r="L38" s="21" t="str">
        <f>IF(B38=0," ",VLOOKUP($B38,[1]Женщины!$B$1:$H$65536,7,FALSE))</f>
        <v>Никонов В.И.</v>
      </c>
    </row>
    <row r="39" spans="1:12" ht="15" thickBot="1" x14ac:dyDescent="0.35">
      <c r="A39" s="34"/>
      <c r="B39" s="34"/>
      <c r="C39" s="35"/>
      <c r="D39" s="62"/>
      <c r="E39" s="36"/>
      <c r="F39" s="35"/>
      <c r="G39" s="35"/>
      <c r="H39" s="63"/>
      <c r="I39" s="64"/>
      <c r="J39" s="39"/>
      <c r="K39" s="39"/>
      <c r="L39" s="35"/>
    </row>
    <row r="40" spans="1:12" ht="15" thickTop="1" x14ac:dyDescent="0.3">
      <c r="H40"/>
      <c r="I40"/>
    </row>
    <row r="41" spans="1:12" ht="15.6" x14ac:dyDescent="0.3">
      <c r="B41" s="110" t="s">
        <v>98</v>
      </c>
      <c r="D41" s="167"/>
      <c r="E41" s="167"/>
      <c r="G41" s="110" t="s">
        <v>99</v>
      </c>
    </row>
    <row r="42" spans="1:12" ht="15.6" x14ac:dyDescent="0.3">
      <c r="B42" s="110"/>
      <c r="D42" s="167"/>
      <c r="E42" s="167"/>
      <c r="G42" s="110"/>
    </row>
    <row r="43" spans="1:12" ht="15.6" x14ac:dyDescent="0.3">
      <c r="D43" s="167"/>
      <c r="E43" s="167"/>
      <c r="G43" s="168"/>
    </row>
    <row r="44" spans="1:12" ht="15.6" x14ac:dyDescent="0.3">
      <c r="B44" s="110" t="s">
        <v>100</v>
      </c>
      <c r="D44" s="167"/>
      <c r="E44" s="167"/>
      <c r="G44" s="110" t="s">
        <v>61</v>
      </c>
    </row>
    <row r="45" spans="1:12" ht="15.6" x14ac:dyDescent="0.3">
      <c r="A45" s="112"/>
      <c r="D45" s="167"/>
      <c r="E45" s="167"/>
      <c r="F45" s="168"/>
      <c r="G45" s="167"/>
      <c r="H45" s="185"/>
      <c r="I45" s="166"/>
      <c r="J45" s="81"/>
      <c r="K45" s="164"/>
      <c r="L45" s="110"/>
    </row>
    <row r="46" spans="1:12" ht="15.6" x14ac:dyDescent="0.3">
      <c r="A46" s="112"/>
      <c r="B46" s="110"/>
      <c r="D46" s="167"/>
      <c r="E46" s="167"/>
      <c r="F46" s="110"/>
      <c r="G46" s="167"/>
      <c r="H46" s="185"/>
      <c r="I46" s="166"/>
      <c r="J46" s="81"/>
      <c r="K46" s="164"/>
      <c r="L46" s="110"/>
    </row>
    <row r="47" spans="1:12" ht="15.6" x14ac:dyDescent="0.3">
      <c r="A47" s="112"/>
      <c r="B47" s="110"/>
      <c r="D47" s="167"/>
      <c r="E47" s="167"/>
      <c r="F47" s="110"/>
      <c r="G47" s="167"/>
      <c r="H47" s="185"/>
      <c r="I47" s="166"/>
      <c r="J47" s="81"/>
      <c r="K47" s="164"/>
      <c r="L47" s="110"/>
    </row>
    <row r="48" spans="1:12" ht="15.6" x14ac:dyDescent="0.3">
      <c r="A48" s="112"/>
      <c r="B48" s="110"/>
      <c r="D48" s="167"/>
      <c r="E48" s="167"/>
      <c r="F48" s="110"/>
      <c r="G48" s="167"/>
      <c r="H48" s="185"/>
      <c r="I48" s="166"/>
      <c r="J48" s="81"/>
      <c r="K48" s="164"/>
      <c r="L48" s="110"/>
    </row>
    <row r="49" spans="1:12" ht="15.6" x14ac:dyDescent="0.3">
      <c r="A49" s="112"/>
      <c r="B49" s="110"/>
      <c r="D49" s="167"/>
      <c r="E49" s="167"/>
      <c r="F49" s="110"/>
      <c r="G49" s="167"/>
      <c r="H49" s="185"/>
      <c r="I49" s="166"/>
      <c r="J49" s="81"/>
      <c r="K49" s="164"/>
      <c r="L49" s="110"/>
    </row>
    <row r="50" spans="1:12" ht="15.6" x14ac:dyDescent="0.3">
      <c r="A50" s="112"/>
      <c r="B50" s="110"/>
      <c r="D50" s="167"/>
      <c r="E50" s="167"/>
      <c r="F50" s="110"/>
      <c r="G50" s="167"/>
      <c r="H50" s="185"/>
      <c r="I50" s="166"/>
      <c r="J50" s="81"/>
      <c r="K50" s="164"/>
      <c r="L50" s="110"/>
    </row>
    <row r="51" spans="1:12" ht="15.6" x14ac:dyDescent="0.3">
      <c r="A51" s="112"/>
      <c r="B51" s="110"/>
      <c r="D51" s="167"/>
      <c r="E51" s="167"/>
      <c r="F51" s="110"/>
      <c r="G51" s="167"/>
      <c r="H51" s="185"/>
      <c r="I51" s="166"/>
      <c r="J51" s="81"/>
      <c r="K51" s="164"/>
      <c r="L51" s="110"/>
    </row>
    <row r="52" spans="1:12" ht="15.6" x14ac:dyDescent="0.3">
      <c r="A52" s="112"/>
      <c r="B52" s="110"/>
      <c r="D52" s="167"/>
      <c r="E52" s="167"/>
      <c r="F52" s="110"/>
      <c r="G52" s="167"/>
      <c r="H52" s="185"/>
      <c r="I52" s="166"/>
      <c r="J52" s="81"/>
      <c r="K52" s="164"/>
      <c r="L52" s="110"/>
    </row>
  </sheetData>
  <mergeCells count="17">
    <mergeCell ref="L9:L10"/>
    <mergeCell ref="H10:I10"/>
    <mergeCell ref="F9:F10"/>
    <mergeCell ref="G9:G10"/>
    <mergeCell ref="H9:I9"/>
    <mergeCell ref="J9:J10"/>
    <mergeCell ref="K9:K10"/>
    <mergeCell ref="A9:A10"/>
    <mergeCell ref="B9:B10"/>
    <mergeCell ref="C9:C10"/>
    <mergeCell ref="D9:D10"/>
    <mergeCell ref="E9:E10"/>
    <mergeCell ref="K4:L4"/>
    <mergeCell ref="A1:L1"/>
    <mergeCell ref="A2:L2"/>
    <mergeCell ref="F5:G5"/>
    <mergeCell ref="H6:L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workbookViewId="0">
      <selection activeCell="A49" sqref="A49:XFD73"/>
    </sheetView>
  </sheetViews>
  <sheetFormatPr defaultRowHeight="14.4" x14ac:dyDescent="0.3"/>
  <cols>
    <col min="1" max="1" width="4.88671875" customWidth="1"/>
    <col min="2" max="2" width="6.6640625" customWidth="1"/>
    <col min="3" max="3" width="21.5546875" customWidth="1"/>
    <col min="4" max="4" width="11" customWidth="1"/>
    <col min="5" max="5" width="6.5546875" customWidth="1"/>
    <col min="6" max="6" width="21.5546875" customWidth="1"/>
    <col min="7" max="7" width="37" customWidth="1"/>
    <col min="8" max="8" width="3.44140625" style="9" customWidth="1"/>
    <col min="9" max="9" width="7.44140625" style="9" customWidth="1"/>
    <col min="10" max="10" width="6.44140625" customWidth="1"/>
    <col min="11" max="11" width="7.5546875" customWidth="1"/>
    <col min="12" max="12" width="28.33203125" customWidth="1"/>
  </cols>
  <sheetData>
    <row r="1" spans="1:12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</row>
    <row r="2" spans="1:12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spans="1:12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" t="s">
        <v>79</v>
      </c>
    </row>
    <row r="4" spans="1:12" ht="17.399999999999999" x14ac:dyDescent="0.3">
      <c r="A4" s="154"/>
      <c r="B4" s="2"/>
      <c r="C4" s="2"/>
      <c r="D4" s="3"/>
      <c r="F4" s="155"/>
      <c r="G4" s="155"/>
      <c r="H4" s="155"/>
      <c r="I4" s="155"/>
      <c r="J4" s="155"/>
      <c r="K4" s="230" t="s">
        <v>80</v>
      </c>
      <c r="L4" s="230"/>
    </row>
    <row r="5" spans="1:12" ht="15.6" x14ac:dyDescent="0.3">
      <c r="A5" s="154"/>
      <c r="B5" s="2"/>
      <c r="C5" s="2"/>
      <c r="D5" s="3"/>
      <c r="F5" s="231"/>
      <c r="G5" s="231"/>
      <c r="H5" s="4"/>
      <c r="I5" s="4"/>
      <c r="L5" s="5" t="s">
        <v>81</v>
      </c>
    </row>
    <row r="6" spans="1:12" ht="20.399999999999999" x14ac:dyDescent="0.35">
      <c r="A6" s="156"/>
      <c r="D6" s="6" t="s">
        <v>82</v>
      </c>
      <c r="E6" s="56">
        <v>0.76388888888888884</v>
      </c>
      <c r="F6" s="55" t="s">
        <v>22</v>
      </c>
      <c r="G6" s="156"/>
      <c r="H6" s="229" t="s">
        <v>3</v>
      </c>
      <c r="I6" s="229"/>
      <c r="J6" s="229"/>
      <c r="K6" s="229"/>
      <c r="L6" s="229"/>
    </row>
    <row r="7" spans="1:12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2" ht="15.6" x14ac:dyDescent="0.3">
      <c r="A8" s="154"/>
      <c r="B8" s="159"/>
      <c r="C8" s="160" t="s">
        <v>5</v>
      </c>
      <c r="D8" s="161" t="s">
        <v>25</v>
      </c>
      <c r="E8" s="162"/>
      <c r="F8" s="154"/>
      <c r="G8" s="154"/>
      <c r="H8" s="10"/>
      <c r="I8" s="10"/>
      <c r="J8" s="9"/>
    </row>
    <row r="9" spans="1:12" ht="15" customHeight="1" x14ac:dyDescent="0.3">
      <c r="A9" s="232" t="s">
        <v>6</v>
      </c>
      <c r="B9" s="232" t="s">
        <v>7</v>
      </c>
      <c r="C9" s="232" t="s">
        <v>8</v>
      </c>
      <c r="D9" s="234" t="s">
        <v>9</v>
      </c>
      <c r="E9" s="234" t="s">
        <v>10</v>
      </c>
      <c r="F9" s="234" t="s">
        <v>11</v>
      </c>
      <c r="G9" s="234" t="s">
        <v>12</v>
      </c>
      <c r="H9" s="235" t="s">
        <v>13</v>
      </c>
      <c r="I9" s="236"/>
      <c r="J9" s="232" t="s">
        <v>14</v>
      </c>
      <c r="K9" s="234" t="s">
        <v>15</v>
      </c>
      <c r="L9" s="226" t="s">
        <v>16</v>
      </c>
    </row>
    <row r="10" spans="1:12" x14ac:dyDescent="0.3">
      <c r="A10" s="233"/>
      <c r="B10" s="233"/>
      <c r="C10" s="233"/>
      <c r="D10" s="233"/>
      <c r="E10" s="233"/>
      <c r="F10" s="233"/>
      <c r="G10" s="233"/>
      <c r="H10" s="237" t="s">
        <v>110</v>
      </c>
      <c r="I10" s="238"/>
      <c r="J10" s="233"/>
      <c r="K10" s="233"/>
      <c r="L10" s="227"/>
    </row>
    <row r="11" spans="1:12" ht="15" x14ac:dyDescent="0.25">
      <c r="A11" s="12">
        <v>1</v>
      </c>
      <c r="B11" s="13">
        <v>175</v>
      </c>
      <c r="C11" s="21" t="str">
        <f>IF(B11=0," ",VLOOKUP(B11,[1]Женщины!B$1:H$65536,2,FALSE))</f>
        <v>Самуйлова Екатерина</v>
      </c>
      <c r="D11" s="22" t="str">
        <f>IF(B11=0," ",VLOOKUP($B11,[1]Женщины!$B$1:$H$65536,3,FALSE))</f>
        <v>05.11.1999</v>
      </c>
      <c r="E11" s="23" t="str">
        <f>IF(B11=0," ",IF(VLOOKUP($B11,[1]Женщины!$B$1:$H$65536,4,FALSE)=0," ",VLOOKUP($B11,[1]Женщины!$B$1:$H$65536,4,FALSE)))</f>
        <v>КМС</v>
      </c>
      <c r="F11" s="21" t="str">
        <f>IF(B11=0," ",VLOOKUP($B11,[1]Женщины!$B$1:$H$65536,5,FALSE))</f>
        <v>Москва</v>
      </c>
      <c r="G11" s="21" t="str">
        <f>IF(B11=0," ",VLOOKUP($B11,[1]Женщины!$B$1:$H$65536,6,FALSE))</f>
        <v>Москва, РГУФКСМиТ (ГЦОЛИФК)</v>
      </c>
      <c r="H11" s="27"/>
      <c r="I11" s="66">
        <v>3.0662037037037042E-3</v>
      </c>
      <c r="J11" s="32" t="str">
        <f>IF(I11=0," ",IF(I11&lt;=[1]Разряды!$D$34,[1]Разряды!$D$3,IF(I11&lt;=[1]Разряды!$E$34,[1]Разряды!$E$3,IF(I11&lt;=[1]Разряды!$F$34,[1]Разряды!$F$3,IF(I11&lt;=[1]Разряды!$G$34,[1]Разряды!$G$3,IF(I11&lt;=[1]Разряды!$H$34,[1]Разряды!$H$3,IF(I11&lt;=[1]Разряды!$I$34,[1]Разряды!$I$3,IF(I11&lt;=[1]Разряды!$J$34,[1]Разряды!$J$3,"б/р"))))))))</f>
        <v>кмс</v>
      </c>
      <c r="K11" s="13" t="s">
        <v>111</v>
      </c>
      <c r="L11" s="21" t="str">
        <f>IF(B11=0," ",VLOOKUP($B11,[1]Женщины!$B$1:$H$65536,7,FALSE))</f>
        <v>Фролова Т.С., Комолов В.А.</v>
      </c>
    </row>
    <row r="12" spans="1:12" ht="15" x14ac:dyDescent="0.25">
      <c r="A12" s="12">
        <v>2</v>
      </c>
      <c r="B12" s="18">
        <v>255</v>
      </c>
      <c r="C12" s="21" t="str">
        <f>IF(B12=0," ",VLOOKUP(B12,[1]Женщины!B$1:H$65536,2,FALSE))</f>
        <v>Гадельшина Альбина</v>
      </c>
      <c r="D12" s="22" t="str">
        <f>IF(B12=0," ",VLOOKUP($B12,[1]Женщины!$B$1:$H$65536,3,FALSE))</f>
        <v>29.07.1998</v>
      </c>
      <c r="E12" s="23" t="str">
        <f>IF(B12=0," ",IF(VLOOKUP($B12,[1]Женщины!$B$1:$H$65536,4,FALSE)=0," ",VLOOKUP($B12,[1]Женщины!$B$1:$H$65536,4,FALSE)))</f>
        <v>КМС</v>
      </c>
      <c r="F12" s="21" t="str">
        <f>IF(B12=0," ",VLOOKUP($B12,[1]Женщины!$B$1:$H$65536,5,FALSE))</f>
        <v>Республика Татарстан</v>
      </c>
      <c r="G12" s="21" t="str">
        <f>IF(B12=0," ",VLOOKUP($B12,[1]Женщины!$B$1:$H$65536,6,FALSE))</f>
        <v>Казань, ФГБОУ ВО ПГАФКСиТ</v>
      </c>
      <c r="H12" s="27"/>
      <c r="I12" s="66">
        <v>3.087037037037037E-3</v>
      </c>
      <c r="J12" s="32" t="str">
        <f>IF(I12=0," ",IF(I12&lt;=[1]Разряды!$D$34,[1]Разряды!$D$3,IF(I12&lt;=[1]Разряды!$E$34,[1]Разряды!$E$3,IF(I12&lt;=[1]Разряды!$F$34,[1]Разряды!$F$3,IF(I12&lt;=[1]Разряды!$G$34,[1]Разряды!$G$3,IF(I12&lt;=[1]Разряды!$H$34,[1]Разряды!$H$3,IF(I12&lt;=[1]Разряды!$I$34,[1]Разряды!$I$3,IF(I12&lt;=[1]Разряды!$J$34,[1]Разряды!$J$3,"б/р"))))))))</f>
        <v>кмс</v>
      </c>
      <c r="K12" s="26" t="s">
        <v>106</v>
      </c>
      <c r="L12" s="116" t="str">
        <f>IF(B12=0," ",VLOOKUP($B12,[1]Женщины!$B$1:$H$65536,7,FALSE))</f>
        <v>Арефьев В.С., Хисамов И.Н., Ополева С.Ю.</v>
      </c>
    </row>
    <row r="13" spans="1:12" ht="15" x14ac:dyDescent="0.25">
      <c r="A13" s="12">
        <v>3</v>
      </c>
      <c r="B13" s="13">
        <v>331</v>
      </c>
      <c r="C13" s="21" t="str">
        <f>IF(B13=0," ",VLOOKUP(B13,[1]Женщины!B$1:H$65536,2,FALSE))</f>
        <v>Костылева Ксения</v>
      </c>
      <c r="D13" s="22" t="str">
        <f>IF(B13=0," ",VLOOKUP($B13,[1]Женщины!$B$1:$H$65536,3,FALSE))</f>
        <v>03.02.1998</v>
      </c>
      <c r="E13" s="23" t="str">
        <f>IF(B13=0," ",IF(VLOOKUP($B13,[1]Женщины!$B$1:$H$65536,4,FALSE)=0," ",VLOOKUP($B13,[1]Женщины!$B$1:$H$65536,4,FALSE)))</f>
        <v>КМС</v>
      </c>
      <c r="F13" s="21" t="str">
        <f>IF(B13=0," ",VLOOKUP($B13,[1]Женщины!$B$1:$H$65536,5,FALSE))</f>
        <v>Челябинская область</v>
      </c>
      <c r="G13" s="21" t="str">
        <f>IF(B13=0," ",VLOOKUP($B13,[1]Женщины!$B$1:$H$65536,6,FALSE))</f>
        <v>Челябинск, УралГУФК</v>
      </c>
      <c r="H13" s="27"/>
      <c r="I13" s="57">
        <v>3.1090277777777783E-3</v>
      </c>
      <c r="J13" s="32" t="str">
        <f>IF(I13=0," ",IF(I13&lt;=[1]Разряды!$D$34,[1]Разряды!$D$3,IF(I13&lt;=[1]Разряды!$E$34,[1]Разряды!$E$3,IF(I13&lt;=[1]Разряды!$F$34,[1]Разряды!$F$3,IF(I13&lt;=[1]Разряды!$G$34,[1]Разряды!$G$3,IF(I13&lt;=[1]Разряды!$H$34,[1]Разряды!$H$3,IF(I13&lt;=[1]Разряды!$I$34,[1]Разряды!$I$3,IF(I13&lt;=[1]Разряды!$J$34,[1]Разряды!$J$3,"б/р"))))))))</f>
        <v>кмс</v>
      </c>
      <c r="K13" s="26" t="s">
        <v>107</v>
      </c>
      <c r="L13" s="21" t="str">
        <f>IF(B13=0," ",VLOOKUP($B13,[1]Женщины!$B$1:$H$65536,7,FALSE))</f>
        <v>Ежов В.Б., Карамашев М.С.</v>
      </c>
    </row>
    <row r="14" spans="1:12" ht="15" x14ac:dyDescent="0.25">
      <c r="A14" s="18">
        <v>4</v>
      </c>
      <c r="B14" s="18">
        <v>117</v>
      </c>
      <c r="C14" s="21" t="str">
        <f>IF(B14=0," ",VLOOKUP(B14,[1]Женщины!B$1:H$65536,2,FALSE))</f>
        <v>Яковлева Кристина</v>
      </c>
      <c r="D14" s="22" t="str">
        <f>IF(B14=0," ",VLOOKUP($B14,[1]Женщины!$B$1:$H$65536,3,FALSE))</f>
        <v>16.12.1999</v>
      </c>
      <c r="E14" s="23" t="str">
        <f>IF(B14=0," ",IF(VLOOKUP($B14,[1]Женщины!$B$1:$H$65536,4,FALSE)=0," ",VLOOKUP($B14,[1]Женщины!$B$1:$H$65536,4,FALSE)))</f>
        <v>КМС</v>
      </c>
      <c r="F14" s="21" t="str">
        <f>IF(B14=0," ",VLOOKUP($B14,[1]Женщины!$B$1:$H$65536,5,FALSE))</f>
        <v>Республика Чувашии</v>
      </c>
      <c r="G14" s="116" t="str">
        <f>IF(B14=0," ",VLOOKUP($B14,[1]Женщины!$B$1:$H$65536,6,FALSE))</f>
        <v>Чебоксары, ЧГПУ им. И.Я. Яковлева</v>
      </c>
      <c r="H14" s="27"/>
      <c r="I14" s="66">
        <v>3.1368055555555559E-3</v>
      </c>
      <c r="J14" s="32" t="str">
        <f>IF(I14=0," ",IF(I14&lt;=[1]Разряды!$D$34,[1]Разряды!$D$3,IF(I14&lt;=[1]Разряды!$E$34,[1]Разряды!$E$3,IF(I14&lt;=[1]Разряды!$F$34,[1]Разряды!$F$3,IF(I14&lt;=[1]Разряды!$G$34,[1]Разряды!$G$3,IF(I14&lt;=[1]Разряды!$H$34,[1]Разряды!$H$3,IF(I14&lt;=[1]Разряды!$I$34,[1]Разряды!$I$3,IF(I14&lt;=[1]Разряды!$J$34,[1]Разряды!$J$3,"б/р"))))))))</f>
        <v>кмс</v>
      </c>
      <c r="K14" s="26" t="s">
        <v>86</v>
      </c>
      <c r="L14" s="21" t="str">
        <f>IF(B14=0," ",VLOOKUP($B14,[1]Женщины!$B$1:$H$65536,7,FALSE))</f>
        <v>Кузнецов М.П.</v>
      </c>
    </row>
    <row r="15" spans="1:12" ht="15" x14ac:dyDescent="0.25">
      <c r="A15" s="18">
        <v>5</v>
      </c>
      <c r="B15" s="18">
        <v>116</v>
      </c>
      <c r="C15" s="21" t="str">
        <f>IF(B15=0," ",VLOOKUP(B15,[1]Женщины!B$1:H$65536,2,FALSE))</f>
        <v>Яковлева Ксения</v>
      </c>
      <c r="D15" s="22" t="str">
        <f>IF(B15=0," ",VLOOKUP($B15,[1]Женщины!$B$1:$H$65536,3,FALSE))</f>
        <v>16.12.1999</v>
      </c>
      <c r="E15" s="23" t="str">
        <f>IF(B15=0," ",IF(VLOOKUP($B15,[1]Женщины!$B$1:$H$65536,4,FALSE)=0," ",VLOOKUP($B15,[1]Женщины!$B$1:$H$65536,4,FALSE)))</f>
        <v>КМС</v>
      </c>
      <c r="F15" s="21" t="str">
        <f>IF(B15=0," ",VLOOKUP($B15,[1]Женщины!$B$1:$H$65536,5,FALSE))</f>
        <v>Республика Чувашии</v>
      </c>
      <c r="G15" s="21" t="str">
        <f>IF(B15=0," ",VLOOKUP($B15,[1]Женщины!$B$1:$H$65536,6,FALSE))</f>
        <v>Чебоксары, ЧГПУ им. И.Я. Яковлева</v>
      </c>
      <c r="H15" s="27"/>
      <c r="I15" s="57">
        <v>3.1563657407407408E-3</v>
      </c>
      <c r="J15" s="32" t="str">
        <f>IF(I15=0," ",IF(I15&lt;=[1]Разряды!$D$34,[1]Разряды!$D$3,IF(I15&lt;=[1]Разряды!$E$34,[1]Разряды!$E$3,IF(I15&lt;=[1]Разряды!$F$34,[1]Разряды!$F$3,IF(I15&lt;=[1]Разряды!$G$34,[1]Разряды!$G$3,IF(I15&lt;=[1]Разряды!$H$34,[1]Разряды!$H$3,IF(I15&lt;=[1]Разряды!$I$34,[1]Разряды!$I$3,IF(I15&lt;=[1]Разряды!$J$34,[1]Разряды!$J$3,"б/р"))))))))</f>
        <v>кмс</v>
      </c>
      <c r="K15" s="31" t="s">
        <v>87</v>
      </c>
      <c r="L15" s="21" t="str">
        <f>IF(B15=0," ",VLOOKUP($B15,[1]Женщины!$B$1:$H$65536,7,FALSE))</f>
        <v>Кузнецов М.П.</v>
      </c>
    </row>
    <row r="16" spans="1:12" ht="15" x14ac:dyDescent="0.25">
      <c r="A16" s="18">
        <v>6</v>
      </c>
      <c r="B16" s="18">
        <v>328</v>
      </c>
      <c r="C16" s="21" t="str">
        <f>IF(B16=0," ",VLOOKUP(B16,[1]Женщины!B$1:H$65536,2,FALSE))</f>
        <v>Невзорова Александра</v>
      </c>
      <c r="D16" s="22" t="str">
        <f>IF(B16=0," ",VLOOKUP($B16,[1]Женщины!$B$1:$H$65536,3,FALSE))</f>
        <v>12.06.2000</v>
      </c>
      <c r="E16" s="23" t="str">
        <f>IF(B16=0," ",IF(VLOOKUP($B16,[1]Женщины!$B$1:$H$65536,4,FALSE)=0," ",VLOOKUP($B16,[1]Женщины!$B$1:$H$65536,4,FALSE)))</f>
        <v>КМС</v>
      </c>
      <c r="F16" s="21" t="str">
        <f>IF(B16=0," ",VLOOKUP($B16,[1]Женщины!$B$1:$H$65536,5,FALSE))</f>
        <v>Челябинская область</v>
      </c>
      <c r="G16" s="21" t="str">
        <f>IF(B16=0," ",VLOOKUP($B16,[1]Женщины!$B$1:$H$65536,6,FALSE))</f>
        <v>Челябинск, УралГУФК</v>
      </c>
      <c r="H16" s="27"/>
      <c r="I16" s="66">
        <v>3.1935185185185187E-3</v>
      </c>
      <c r="J16" s="32" t="str">
        <f>IF(I16=0," ",IF(I16&lt;=[1]Разряды!$D$34,[1]Разряды!$D$3,IF(I16&lt;=[1]Разряды!$E$34,[1]Разряды!$E$3,IF(I16&lt;=[1]Разряды!$F$34,[1]Разряды!$F$3,IF(I16&lt;=[1]Разряды!$G$34,[1]Разряды!$G$3,IF(I16&lt;=[1]Разряды!$H$34,[1]Разряды!$H$3,IF(I16&lt;=[1]Разряды!$I$34,[1]Разряды!$I$3,IF(I16&lt;=[1]Разряды!$J$34,[1]Разряды!$J$3,"б/р"))))))))</f>
        <v>кмс</v>
      </c>
      <c r="K16" s="26" t="s">
        <v>88</v>
      </c>
      <c r="L16" s="21" t="str">
        <f>IF(B16=0," ",VLOOKUP($B16,[1]Женщины!$B$1:$H$65536,7,FALSE))</f>
        <v>Митюхов Д.М., Гаврикова Г.В.</v>
      </c>
    </row>
    <row r="17" spans="1:12" ht="15" x14ac:dyDescent="0.25">
      <c r="A17" s="18">
        <v>7</v>
      </c>
      <c r="B17" s="13">
        <v>266</v>
      </c>
      <c r="C17" s="21" t="str">
        <f>IF(B17=0," ",VLOOKUP(B17,[1]Женщины!B$1:H$65536,2,FALSE))</f>
        <v>Бышкина Нина</v>
      </c>
      <c r="D17" s="22" t="str">
        <f>IF(B17=0," ",VLOOKUP($B17,[1]Женщины!$B$1:$H$65536,3,FALSE))</f>
        <v>25.05.1996</v>
      </c>
      <c r="E17" s="23" t="str">
        <f>IF(B17=0," ",IF(VLOOKUP($B17,[1]Женщины!$B$1:$H$65536,4,FALSE)=0," ",VLOOKUP($B17,[1]Женщины!$B$1:$H$65536,4,FALSE)))</f>
        <v>КМС</v>
      </c>
      <c r="F17" s="21" t="str">
        <f>IF(B17=0," ",VLOOKUP($B17,[1]Женщины!$B$1:$H$65536,5,FALSE))</f>
        <v>Ивановская область</v>
      </c>
      <c r="G17" s="21" t="str">
        <f>IF(B17=0," ",VLOOKUP($B17,[1]Женщины!$B$1:$H$65536,6,FALSE))</f>
        <v>Иваново, ИГЭУ им. В.И. Ленина</v>
      </c>
      <c r="H17" s="27"/>
      <c r="I17" s="57">
        <v>3.1969907407407403E-3</v>
      </c>
      <c r="J17" s="32" t="str">
        <f>IF(I17=0," ",IF(I17&lt;=[1]Разряды!$D$34,[1]Разряды!$D$3,IF(I17&lt;=[1]Разряды!$E$34,[1]Разряды!$E$3,IF(I17&lt;=[1]Разряды!$F$34,[1]Разряды!$F$3,IF(I17&lt;=[1]Разряды!$G$34,[1]Разряды!$G$3,IF(I17&lt;=[1]Разряды!$H$34,[1]Разряды!$H$3,IF(I17&lt;=[1]Разряды!$I$34,[1]Разряды!$I$3,IF(I17&lt;=[1]Разряды!$J$34,[1]Разряды!$J$3,"б/р"))))))))</f>
        <v>кмс</v>
      </c>
      <c r="K17" s="26" t="s">
        <v>89</v>
      </c>
      <c r="L17" s="21" t="str">
        <f>IF(B17=0," ",VLOOKUP($B17,[1]Женщины!$B$1:$H$65536,7,FALSE))</f>
        <v>Торгов Е.Н., Гильмутдинов Ю.В.</v>
      </c>
    </row>
    <row r="18" spans="1:12" ht="15" x14ac:dyDescent="0.25">
      <c r="A18" s="18">
        <v>8</v>
      </c>
      <c r="B18" s="18">
        <v>256</v>
      </c>
      <c r="C18" s="21" t="str">
        <f>IF(B18=0," ",VLOOKUP(B18,[1]Женщины!B$1:H$65536,2,FALSE))</f>
        <v>Сатыбалдина Яна</v>
      </c>
      <c r="D18" s="22" t="str">
        <f>IF(B18=0," ",VLOOKUP($B18,[1]Женщины!$B$1:$H$65536,3,FALSE))</f>
        <v>12.01.1995</v>
      </c>
      <c r="E18" s="23" t="str">
        <f>IF(B18=0," ",IF(VLOOKUP($B18,[1]Женщины!$B$1:$H$65536,4,FALSE)=0," ",VLOOKUP($B18,[1]Женщины!$B$1:$H$65536,4,FALSE)))</f>
        <v>КМС</v>
      </c>
      <c r="F18" s="21" t="str">
        <f>IF(B18=0," ",VLOOKUP($B18,[1]Женщины!$B$1:$H$65536,5,FALSE))</f>
        <v>Республика Татарстан</v>
      </c>
      <c r="G18" s="21" t="str">
        <f>IF(B18=0," ",VLOOKUP($B18,[1]Женщины!$B$1:$H$65536,6,FALSE))</f>
        <v>Казань, ФГБОУ ВО ПГАФКСиТ</v>
      </c>
      <c r="H18" s="27"/>
      <c r="I18" s="66">
        <v>3.2167824074074074E-3</v>
      </c>
      <c r="J18" s="32" t="str">
        <f>IF(I18=0," ",IF(I18&lt;=[1]Разряды!$D$34,[1]Разряды!$D$3,IF(I18&lt;=[1]Разряды!$E$34,[1]Разряды!$E$3,IF(I18&lt;=[1]Разряды!$F$34,[1]Разряды!$F$3,IF(I18&lt;=[1]Разряды!$G$34,[1]Разряды!$G$3,IF(I18&lt;=[1]Разряды!$H$34,[1]Разряды!$H$3,IF(I18&lt;=[1]Разряды!$I$34,[1]Разряды!$I$3,IF(I18&lt;=[1]Разряды!$J$34,[1]Разряды!$J$3,"б/р"))))))))</f>
        <v>1р</v>
      </c>
      <c r="K18" s="20">
        <v>8</v>
      </c>
      <c r="L18" s="21" t="str">
        <f>IF(B18=0," ",VLOOKUP($B18,[1]Женщины!$B$1:$H$65536,7,FALSE))</f>
        <v>Шитов А.В.</v>
      </c>
    </row>
    <row r="19" spans="1:12" ht="18.75" customHeight="1" x14ac:dyDescent="0.25">
      <c r="A19" s="18">
        <v>9</v>
      </c>
      <c r="B19" s="18">
        <v>219</v>
      </c>
      <c r="C19" s="21" t="str">
        <f>IF(B19=0," ",VLOOKUP(B19,[1]Женщины!B$1:H$65536,2,FALSE))</f>
        <v>Куликова Ирина</v>
      </c>
      <c r="D19" s="22" t="str">
        <f>IF(B19=0," ",VLOOKUP($B19,[1]Женщины!$B$1:$H$65536,3,FALSE))</f>
        <v>15.12.1998</v>
      </c>
      <c r="E19" s="23" t="str">
        <f>IF(B19=0," ",IF(VLOOKUP($B19,[1]Женщины!$B$1:$H$65536,4,FALSE)=0," ",VLOOKUP($B19,[1]Женщины!$B$1:$H$65536,4,FALSE)))</f>
        <v>1р</v>
      </c>
      <c r="F19" s="21" t="str">
        <f>IF(B19=0," ",VLOOKUP($B19,[1]Женщины!$B$1:$H$65536,5,FALSE))</f>
        <v>Республика Мордовия</v>
      </c>
      <c r="G19" s="25" t="str">
        <f>IF(B19=0," ",VLOOKUP($B19,[1]Женщины!$B$1:$H$65536,6,FALSE))</f>
        <v>Саранск, ФГБОУ ВО "НИМГУ им. Н.П. Огарева"</v>
      </c>
      <c r="H19" s="27"/>
      <c r="I19" s="57">
        <v>3.2366898148148151E-3</v>
      </c>
      <c r="J19" s="32" t="str">
        <f>IF(I19=0," ",IF(I19&lt;=[1]Разряды!$D$34,[1]Разряды!$D$3,IF(I19&lt;=[1]Разряды!$E$34,[1]Разряды!$E$3,IF(I19&lt;=[1]Разряды!$F$34,[1]Разряды!$F$3,IF(I19&lt;=[1]Разряды!$G$34,[1]Разряды!$G$3,IF(I19&lt;=[1]Разряды!$H$34,[1]Разряды!$H$3,IF(I19&lt;=[1]Разряды!$I$34,[1]Разряды!$I$3,IF(I19&lt;=[1]Разряды!$J$34,[1]Разряды!$J$3,"б/р"))))))))</f>
        <v>1р</v>
      </c>
      <c r="K19" s="20">
        <v>7</v>
      </c>
      <c r="L19" s="21" t="str">
        <f>IF(B19=0," ",VLOOKUP($B19,[1]Женщины!$B$1:$H$65536,7,FALSE))</f>
        <v>Аверкин В.В.</v>
      </c>
    </row>
    <row r="20" spans="1:12" ht="15" x14ac:dyDescent="0.25">
      <c r="A20" s="18">
        <v>10</v>
      </c>
      <c r="B20" s="13">
        <v>101</v>
      </c>
      <c r="C20" s="21" t="str">
        <f>IF(B20=0," ",VLOOKUP(B20,[1]Женщины!B$1:H$65536,2,FALSE))</f>
        <v>Тараканова Полина</v>
      </c>
      <c r="D20" s="22" t="str">
        <f>IF(B20=0," ",VLOOKUP($B20,[1]Женщины!$B$1:$H$65536,3,FALSE))</f>
        <v>30.06.1999</v>
      </c>
      <c r="E20" s="23" t="str">
        <f>IF(B20=0," ",IF(VLOOKUP($B20,[1]Женщины!$B$1:$H$65536,4,FALSE)=0," ",VLOOKUP($B20,[1]Женщины!$B$1:$H$65536,4,FALSE)))</f>
        <v>КМС</v>
      </c>
      <c r="F20" s="21" t="str">
        <f>IF(B20=0," ",VLOOKUP($B20,[1]Женщины!$B$1:$H$65536,5,FALSE))</f>
        <v>Ярославская область</v>
      </c>
      <c r="G20" s="21" t="str">
        <f>IF(B20=0," ",VLOOKUP($B20,[1]Женщины!$B$1:$H$65536,6,FALSE))</f>
        <v>Ярославль, ЯГПУ им. К.Д. Ушинского</v>
      </c>
      <c r="H20" s="27"/>
      <c r="I20" s="57">
        <v>3.2560185185185179E-3</v>
      </c>
      <c r="J20" s="32" t="str">
        <f>IF(I20=0," ",IF(I20&lt;=[1]Разряды!$D$34,[1]Разряды!$D$3,IF(I20&lt;=[1]Разряды!$E$34,[1]Разряды!$E$3,IF(I20&lt;=[1]Разряды!$F$34,[1]Разряды!$F$3,IF(I20&lt;=[1]Разряды!$G$34,[1]Разряды!$G$3,IF(I20&lt;=[1]Разряды!$H$34,[1]Разряды!$H$3,IF(I20&lt;=[1]Разряды!$I$34,[1]Разряды!$I$3,IF(I20&lt;=[1]Разряды!$J$34,[1]Разряды!$J$3,"б/р"))))))))</f>
        <v>1р</v>
      </c>
      <c r="K20" s="31">
        <v>6</v>
      </c>
      <c r="L20" s="21" t="str">
        <f>IF(B20=0," ",VLOOKUP($B20,[1]Женщины!$B$1:$H$65536,7,FALSE))</f>
        <v>Таракановы Ю.Ф., А.В.</v>
      </c>
    </row>
    <row r="21" spans="1:12" ht="15" x14ac:dyDescent="0.25">
      <c r="A21" s="18">
        <v>11</v>
      </c>
      <c r="B21" s="18">
        <v>235</v>
      </c>
      <c r="C21" s="21" t="str">
        <f>IF(B21=0," ",VLOOKUP(B21,[1]Женщины!B$1:H$65536,2,FALSE))</f>
        <v>Петрова Арина</v>
      </c>
      <c r="D21" s="22" t="str">
        <f>IF(B21=0," ",VLOOKUP($B21,[1]Женщины!$B$1:$H$65536,3,FALSE))</f>
        <v>25.08.1998</v>
      </c>
      <c r="E21" s="23" t="str">
        <f>IF(B21=0," ",IF(VLOOKUP($B21,[1]Женщины!$B$1:$H$65536,4,FALSE)=0," ",VLOOKUP($B21,[1]Женщины!$B$1:$H$65536,4,FALSE)))</f>
        <v>КМС</v>
      </c>
      <c r="F21" s="21" t="str">
        <f>IF(B21=0," ",VLOOKUP($B21,[1]Женщины!$B$1:$H$65536,5,FALSE))</f>
        <v>Удмуртская Республика</v>
      </c>
      <c r="G21" s="21" t="str">
        <f>IF(B21=0," ",VLOOKUP($B21,[1]Женщины!$B$1:$H$65536,6,FALSE))</f>
        <v>Ижевск, УдГУ</v>
      </c>
      <c r="H21" s="27"/>
      <c r="I21" s="57">
        <v>3.2791666666666663E-3</v>
      </c>
      <c r="J21" s="32" t="str">
        <f>IF(I21=0," ",IF(I21&lt;=[1]Разряды!$D$34,[1]Разряды!$D$3,IF(I21&lt;=[1]Разряды!$E$34,[1]Разряды!$E$3,IF(I21&lt;=[1]Разряды!$F$34,[1]Разряды!$F$3,IF(I21&lt;=[1]Разряды!$G$34,[1]Разряды!$G$3,IF(I21&lt;=[1]Разряды!$H$34,[1]Разряды!$H$3,IF(I21&lt;=[1]Разряды!$I$34,[1]Разряды!$I$3,IF(I21&lt;=[1]Разряды!$J$34,[1]Разряды!$J$3,"б/р"))))))))</f>
        <v>1р</v>
      </c>
      <c r="K21" s="20">
        <v>5</v>
      </c>
      <c r="L21" s="21" t="str">
        <f>IF(B21=0," ",VLOOKUP($B21,[1]Женщины!$B$1:$H$65536,7,FALSE))</f>
        <v>Александров С.Н.</v>
      </c>
    </row>
    <row r="22" spans="1:12" ht="15" x14ac:dyDescent="0.25">
      <c r="A22" s="18">
        <v>12</v>
      </c>
      <c r="B22" s="18">
        <v>158</v>
      </c>
      <c r="C22" s="21" t="str">
        <f>IF(B22=0," ",VLOOKUP(B22,[1]Женщины!B$1:H$65536,2,FALSE))</f>
        <v>Савинкова Алина</v>
      </c>
      <c r="D22" s="22" t="str">
        <f>IF(B22=0," ",VLOOKUP($B22,[1]Женщины!$B$1:$H$65536,3,FALSE))</f>
        <v>04.08.1996</v>
      </c>
      <c r="E22" s="23" t="str">
        <f>IF(B22=0," ",IF(VLOOKUP($B22,[1]Женщины!$B$1:$H$65536,4,FALSE)=0," ",VLOOKUP($B22,[1]Женщины!$B$1:$H$65536,4,FALSE)))</f>
        <v>КМС</v>
      </c>
      <c r="F22" s="21" t="str">
        <f>IF(B22=0," ",VLOOKUP($B22,[1]Женщины!$B$1:$H$65536,5,FALSE))</f>
        <v>Тамбовская область</v>
      </c>
      <c r="G22" s="21" t="str">
        <f>IF(B22=0," ",VLOOKUP($B22,[1]Женщины!$B$1:$H$65536,6,FALSE))</f>
        <v>Тамбов, ТГУ им. Г.Р. Державина</v>
      </c>
      <c r="H22" s="27"/>
      <c r="I22" s="57">
        <v>3.3057870370370372E-3</v>
      </c>
      <c r="J22" s="32" t="str">
        <f>IF(I22=0," ",IF(I22&lt;=[1]Разряды!$D$34,[1]Разряды!$D$3,IF(I22&lt;=[1]Разряды!$E$34,[1]Разряды!$E$3,IF(I22&lt;=[1]Разряды!$F$34,[1]Разряды!$F$3,IF(I22&lt;=[1]Разряды!$G$34,[1]Разряды!$G$3,IF(I22&lt;=[1]Разряды!$H$34,[1]Разряды!$H$3,IF(I22&lt;=[1]Разряды!$I$34,[1]Разряды!$I$3,IF(I22&lt;=[1]Разряды!$J$34,[1]Разряды!$J$3,"б/р"))))))))</f>
        <v>1р</v>
      </c>
      <c r="K22" s="20">
        <v>4</v>
      </c>
      <c r="L22" s="21" t="str">
        <f>IF(B22=0," ",VLOOKUP($B22,[1]Женщины!$B$1:$H$65536,7,FALSE))</f>
        <v>Солтан М.В.</v>
      </c>
    </row>
    <row r="23" spans="1:12" ht="15" x14ac:dyDescent="0.25">
      <c r="A23" s="18">
        <v>13</v>
      </c>
      <c r="B23" s="18">
        <v>233</v>
      </c>
      <c r="C23" s="21" t="str">
        <f>IF(B23=0," ",VLOOKUP(B23,[1]Женщины!B$1:H$65536,2,FALSE))</f>
        <v>Карпинская Дарья</v>
      </c>
      <c r="D23" s="22" t="str">
        <f>IF(B23=0," ",VLOOKUP($B23,[1]Женщины!$B$1:$H$65536,3,FALSE))</f>
        <v>16.10.1996</v>
      </c>
      <c r="E23" s="23" t="str">
        <f>IF(B23=0," ",IF(VLOOKUP($B23,[1]Женщины!$B$1:$H$65536,4,FALSE)=0," ",VLOOKUP($B23,[1]Женщины!$B$1:$H$65536,4,FALSE)))</f>
        <v>1р</v>
      </c>
      <c r="F23" s="21" t="str">
        <f>IF(B23=0," ",VLOOKUP($B23,[1]Женщины!$B$1:$H$65536,5,FALSE))</f>
        <v>Новгородская область</v>
      </c>
      <c r="G23" s="25" t="str">
        <f>IF(B23=0," ",VLOOKUP($B23,[1]Женщины!$B$1:$H$65536,6,FALSE))</f>
        <v xml:space="preserve">Великий Новгород, НовГУ им. Ярослава Мудрого </v>
      </c>
      <c r="H23" s="27"/>
      <c r="I23" s="66">
        <v>3.3196759259259256E-3</v>
      </c>
      <c r="J23" s="32" t="str">
        <f>IF(I23=0," ",IF(I23&lt;=[1]Разряды!$D$34,[1]Разряды!$D$3,IF(I23&lt;=[1]Разряды!$E$34,[1]Разряды!$E$3,IF(I23&lt;=[1]Разряды!$F$34,[1]Разряды!$F$3,IF(I23&lt;=[1]Разряды!$G$34,[1]Разряды!$G$3,IF(I23&lt;=[1]Разряды!$H$34,[1]Разряды!$H$3,IF(I23&lt;=[1]Разряды!$I$34,[1]Разряды!$I$3,IF(I23&lt;=[1]Разряды!$J$34,[1]Разряды!$J$3,"б/р"))))))))</f>
        <v>1р</v>
      </c>
      <c r="K23" s="20">
        <v>3</v>
      </c>
      <c r="L23" s="21" t="str">
        <f>IF(B23=0," ",VLOOKUP($B23,[1]Женщины!$B$1:$H$65536,7,FALSE))</f>
        <v>Титяк Т.А.</v>
      </c>
    </row>
    <row r="24" spans="1:12" ht="15" x14ac:dyDescent="0.25">
      <c r="A24" s="18">
        <v>14</v>
      </c>
      <c r="B24" s="18">
        <v>140</v>
      </c>
      <c r="C24" s="21" t="str">
        <f>IF(B24=0," ",VLOOKUP(B24,[1]Женщины!B$1:H$65536,2,FALSE))</f>
        <v>Толстихина Александр</v>
      </c>
      <c r="D24" s="22" t="str">
        <f>IF(B24=0," ",VLOOKUP($B24,[1]Женщины!$B$1:$H$65536,3,FALSE))</f>
        <v>12.03.1998</v>
      </c>
      <c r="E24" s="23" t="str">
        <f>IF(B24=0," ",IF(VLOOKUP($B24,[1]Женщины!$B$1:$H$65536,4,FALSE)=0," ",VLOOKUP($B24,[1]Женщины!$B$1:$H$65536,4,FALSE)))</f>
        <v>КМС</v>
      </c>
      <c r="F24" s="21" t="str">
        <f>IF(B24=0," ",VLOOKUP($B24,[1]Женщины!$B$1:$H$65536,5,FALSE))</f>
        <v>Сахалинская область</v>
      </c>
      <c r="G24" s="21" t="str">
        <f>IF(B24=0," ",VLOOKUP($B24,[1]Женщины!$B$1:$H$65536,6,FALSE))</f>
        <v>СахГУ</v>
      </c>
      <c r="H24" s="27"/>
      <c r="I24" s="66">
        <v>3.3462962962962969E-3</v>
      </c>
      <c r="J24" s="32" t="str">
        <f>IF(I24=0," ",IF(I24&lt;=[1]Разряды!$D$34,[1]Разряды!$D$3,IF(I24&lt;=[1]Разряды!$E$34,[1]Разряды!$E$3,IF(I24&lt;=[1]Разряды!$F$34,[1]Разряды!$F$3,IF(I24&lt;=[1]Разряды!$G$34,[1]Разряды!$G$3,IF(I24&lt;=[1]Разряды!$H$34,[1]Разряды!$H$3,IF(I24&lt;=[1]Разряды!$I$34,[1]Разряды!$I$3,IF(I24&lt;=[1]Разряды!$J$34,[1]Разряды!$J$3,"б/р"))))))))</f>
        <v>1р</v>
      </c>
      <c r="K24" s="20">
        <v>2</v>
      </c>
      <c r="L24" s="21" t="str">
        <f>IF(B24=0," ",VLOOKUP($B24,[1]Женщины!$B$1:$H$65536,7,FALSE))</f>
        <v>Трубецкой Р.О., Жижикин А.Н.</v>
      </c>
    </row>
    <row r="25" spans="1:12" ht="15" x14ac:dyDescent="0.25">
      <c r="A25" s="18">
        <v>15</v>
      </c>
      <c r="B25" s="18">
        <v>289</v>
      </c>
      <c r="C25" s="21" t="str">
        <f>IF(B25=0," ",VLOOKUP(B25,[1]Женщины!B$1:H$65536,2,FALSE))</f>
        <v>Гусева Мария</v>
      </c>
      <c r="D25" s="22" t="str">
        <f>IF(B25=0," ",VLOOKUP($B25,[1]Женщины!$B$1:$H$65536,3,FALSE))</f>
        <v>19.03.1998</v>
      </c>
      <c r="E25" s="23" t="str">
        <f>IF(B25=0," ",IF(VLOOKUP($B25,[1]Женщины!$B$1:$H$65536,4,FALSE)=0," ",VLOOKUP($B25,[1]Женщины!$B$1:$H$65536,4,FALSE)))</f>
        <v>1р</v>
      </c>
      <c r="F25" s="21" t="str">
        <f>IF(B25=0," ",VLOOKUP($B25,[1]Женщины!$B$1:$H$65536,5,FALSE))</f>
        <v>Архангельская область</v>
      </c>
      <c r="G25" s="21" t="str">
        <f>IF(B25=0," ",VLOOKUP($B25,[1]Женщины!$B$1:$H$65536,6,FALSE))</f>
        <v xml:space="preserve">Архангельск, САФУ им. М.В. Ломоносова </v>
      </c>
      <c r="H25" s="27"/>
      <c r="I25" s="66">
        <v>3.3960648148148149E-3</v>
      </c>
      <c r="J25" s="32" t="str">
        <f>IF(I25=0," ",IF(I25&lt;=[1]Разряды!$D$34,[1]Разряды!$D$3,IF(I25&lt;=[1]Разряды!$E$34,[1]Разряды!$E$3,IF(I25&lt;=[1]Разряды!$F$34,[1]Разряды!$F$3,IF(I25&lt;=[1]Разряды!$G$34,[1]Разряды!$G$3,IF(I25&lt;=[1]Разряды!$H$34,[1]Разряды!$H$3,IF(I25&lt;=[1]Разряды!$I$34,[1]Разряды!$I$3,IF(I25&lt;=[1]Разряды!$J$34,[1]Разряды!$J$3,"б/р"))))))))</f>
        <v>1р</v>
      </c>
      <c r="K25" s="20">
        <v>1</v>
      </c>
      <c r="L25" s="21" t="str">
        <f>IF(B25=0," ",VLOOKUP($B25,[1]Женщины!$B$1:$H$65536,7,FALSE))</f>
        <v>Мингалева А.Г.</v>
      </c>
    </row>
    <row r="26" spans="1:12" ht="15" x14ac:dyDescent="0.25">
      <c r="A26" s="18">
        <v>16</v>
      </c>
      <c r="B26" s="18">
        <v>161</v>
      </c>
      <c r="C26" s="21" t="str">
        <f>IF(B26=0," ",VLOOKUP(B26,[1]Женщины!B$1:H$65536,2,FALSE))</f>
        <v>Климова Алена</v>
      </c>
      <c r="D26" s="22" t="str">
        <f>IF(B26=0," ",VLOOKUP($B26,[1]Женщины!$B$1:$H$65536,3,FALSE))</f>
        <v>10.12.1997</v>
      </c>
      <c r="E26" s="23" t="str">
        <f>IF(B26=0," ",IF(VLOOKUP($B26,[1]Женщины!$B$1:$H$65536,4,FALSE)=0," ",VLOOKUP($B26,[1]Женщины!$B$1:$H$65536,4,FALSE)))</f>
        <v>1р</v>
      </c>
      <c r="F26" s="21" t="str">
        <f>IF(B26=0," ",VLOOKUP($B26,[1]Женщины!$B$1:$H$65536,5,FALSE))</f>
        <v>Тамбовская область</v>
      </c>
      <c r="G26" s="21" t="str">
        <f>IF(B26=0," ",VLOOKUP($B26,[1]Женщины!$B$1:$H$65536,6,FALSE))</f>
        <v>Тамбов, ТГУ им. Г.Р. Державина</v>
      </c>
      <c r="H26" s="27"/>
      <c r="I26" s="66">
        <v>3.4516203703703705E-3</v>
      </c>
      <c r="J26" s="32" t="str">
        <f>IF(I26=0," ",IF(I26&lt;=[1]Разряды!$D$34,[1]Разряды!$D$3,IF(I26&lt;=[1]Разряды!$E$34,[1]Разряды!$E$3,IF(I26&lt;=[1]Разряды!$F$34,[1]Разряды!$F$3,IF(I26&lt;=[1]Разряды!$G$34,[1]Разряды!$G$3,IF(I26&lt;=[1]Разряды!$H$34,[1]Разряды!$H$3,IF(I26&lt;=[1]Разряды!$I$34,[1]Разряды!$I$3,IF(I26&lt;=[1]Разряды!$J$34,[1]Разряды!$J$3,"б/р"))))))))</f>
        <v>2р</v>
      </c>
      <c r="K26" s="20">
        <v>1</v>
      </c>
      <c r="L26" s="21" t="str">
        <f>IF(B26=0," ",VLOOKUP($B26,[1]Женщины!$B$1:$H$65536,7,FALSE))</f>
        <v>Солтан М.В.</v>
      </c>
    </row>
    <row r="27" spans="1:12" ht="15" x14ac:dyDescent="0.25">
      <c r="A27" s="18">
        <v>17</v>
      </c>
      <c r="B27" s="18">
        <v>247</v>
      </c>
      <c r="C27" s="21" t="str">
        <f>IF(B27=0," ",VLOOKUP(B27,[1]Женщины!B$1:H$65536,2,FALSE))</f>
        <v>Дуркина Галина</v>
      </c>
      <c r="D27" s="22" t="str">
        <f>IF(B27=0," ",VLOOKUP($B27,[1]Женщины!$B$1:$H$65536,3,FALSE))</f>
        <v>04.10.1995</v>
      </c>
      <c r="E27" s="23" t="str">
        <f>IF(B27=0," ",IF(VLOOKUP($B27,[1]Женщины!$B$1:$H$65536,4,FALSE)=0," ",VLOOKUP($B27,[1]Женщины!$B$1:$H$65536,4,FALSE)))</f>
        <v>1р</v>
      </c>
      <c r="F27" s="21" t="str">
        <f>IF(B27=0," ",VLOOKUP($B27,[1]Женщины!$B$1:$H$65536,5,FALSE))</f>
        <v>Ярославская область</v>
      </c>
      <c r="G27" s="21" t="str">
        <f>IF(B27=0," ",VLOOKUP($B27,[1]Женщины!$B$1:$H$65536,6,FALSE))</f>
        <v>Ярославль, ЯГМУ</v>
      </c>
      <c r="H27" s="27"/>
      <c r="I27" s="66">
        <v>3.4655092592592589E-3</v>
      </c>
      <c r="J27" s="32" t="str">
        <f>IF(I27=0," ",IF(I27&lt;=[1]Разряды!$D$34,[1]Разряды!$D$3,IF(I27&lt;=[1]Разряды!$E$34,[1]Разряды!$E$3,IF(I27&lt;=[1]Разряды!$F$34,[1]Разряды!$F$3,IF(I27&lt;=[1]Разряды!$G$34,[1]Разряды!$G$3,IF(I27&lt;=[1]Разряды!$H$34,[1]Разряды!$H$3,IF(I27&lt;=[1]Разряды!$I$34,[1]Разряды!$I$3,IF(I27&lt;=[1]Разряды!$J$34,[1]Разряды!$J$3,"б/р"))))))))</f>
        <v>2р</v>
      </c>
      <c r="K27" s="26">
        <v>1</v>
      </c>
      <c r="L27" s="21" t="str">
        <f>IF(B27=0," ",VLOOKUP($B27,[1]Женщины!$B$1:$H$65536,7,FALSE))</f>
        <v>Шаймарданов В.М.</v>
      </c>
    </row>
    <row r="28" spans="1:12" x14ac:dyDescent="0.3">
      <c r="A28" s="18">
        <v>18</v>
      </c>
      <c r="B28" s="13">
        <v>145</v>
      </c>
      <c r="C28" s="14" t="str">
        <f>IF(B28=0," ",VLOOKUP(B28,[1]Женщины!B$1:H$65536,2,FALSE))</f>
        <v>Шишкова Любовь</v>
      </c>
      <c r="D28" s="13" t="str">
        <f>IF(B28=0," ",VLOOKUP($B28,[1]Женщины!$B$1:$H$65536,3,FALSE))</f>
        <v>12.03.1996</v>
      </c>
      <c r="E28" s="13" t="str">
        <f>IF(B28=0," ",IF(VLOOKUP($B28,[1]Женщины!$B$1:$H$65536,4,FALSE)=0," ",VLOOKUP($B28,[1]Женщины!$B$1:$H$65536,4,FALSE)))</f>
        <v>1р</v>
      </c>
      <c r="F28" s="14" t="str">
        <f>IF(B28=0," ",VLOOKUP($B28,[1]Женщины!$B$1:$H$65536,5,FALSE))</f>
        <v>Костромская область</v>
      </c>
      <c r="G28" s="54" t="str">
        <f>IF(B28=0," ",VLOOKUP($B28,[1]Женщины!$B$1:$H$65536,6,FALSE))</f>
        <v>Кострома, КГУ</v>
      </c>
      <c r="H28" s="16"/>
      <c r="I28" s="58">
        <v>3.5465277777777782E-3</v>
      </c>
      <c r="J28" s="18" t="str">
        <f>IF(I28=0," ",IF(I28&lt;=[1]Разряды!$D$34,[1]Разряды!$D$3,IF(I28&lt;=[1]Разряды!$E$34,[1]Разряды!$E$3,IF(I28&lt;=[1]Разряды!$F$34,[1]Разряды!$F$3,IF(I28&lt;=[1]Разряды!$G$34,[1]Разряды!$G$3,IF(I28&lt;=[1]Разряды!$H$34,[1]Разряды!$H$3,IF(I28&lt;=[1]Разряды!$I$34,[1]Разряды!$I$3,IF(I28&lt;=[1]Разряды!$J$34,[1]Разряды!$J$3,"б/р"))))))))</f>
        <v>2р</v>
      </c>
      <c r="K28" s="20">
        <v>1</v>
      </c>
      <c r="L28" s="14" t="str">
        <f>IF(B28=0," ",VLOOKUP($B28,[1]Женщины!$B$1:$H$65536,7,FALSE))</f>
        <v>Павлов Е.А.</v>
      </c>
    </row>
    <row r="29" spans="1:12" ht="15.75" thickBot="1" x14ac:dyDescent="0.3">
      <c r="A29" s="34"/>
      <c r="B29" s="34"/>
      <c r="C29" s="35" t="str">
        <f>IF(B29=0," ",VLOOKUP(B29,[1]Женщины!B$1:H$65536,2,FALSE))</f>
        <v xml:space="preserve"> </v>
      </c>
      <c r="D29" s="62" t="str">
        <f>IF(B29=0," ",VLOOKUP($B29,[1]Женщины!$B$1:$H$65536,3,FALSE))</f>
        <v xml:space="preserve"> </v>
      </c>
      <c r="E29" s="36" t="str">
        <f>IF(B29=0," ",IF(VLOOKUP($B29,[1]Женщины!$B$1:$H$65536,4,FALSE)=0," ",VLOOKUP($B29,[1]Женщины!$B$1:$H$65536,4,FALSE)))</f>
        <v xml:space="preserve"> </v>
      </c>
      <c r="F29" s="35" t="str">
        <f>IF(B29=0," ",VLOOKUP($B29,[1]Женщины!$B$1:$H$65536,5,FALSE))</f>
        <v xml:space="preserve"> </v>
      </c>
      <c r="G29" s="35" t="str">
        <f>IF(B29=0," ",VLOOKUP($B29,[1]Женщины!$B$1:$H$65536,6,FALSE))</f>
        <v xml:space="preserve"> </v>
      </c>
      <c r="H29" s="63"/>
      <c r="I29" s="64"/>
      <c r="J29" s="39"/>
      <c r="K29" s="39"/>
      <c r="L29" s="35" t="str">
        <f>IF(B29=0," ",VLOOKUP($B29,[1]Женщины!$B$1:$H$65536,7,FALSE))</f>
        <v xml:space="preserve"> </v>
      </c>
    </row>
    <row r="30" spans="1:12" ht="15.75" thickTop="1" x14ac:dyDescent="0.25">
      <c r="A30" s="112"/>
      <c r="B30" s="112"/>
      <c r="C30" s="110"/>
      <c r="D30" s="197"/>
      <c r="E30" s="164"/>
      <c r="F30" s="110"/>
      <c r="G30" s="110"/>
      <c r="H30" s="192"/>
      <c r="I30" s="193"/>
      <c r="J30" s="81"/>
      <c r="K30" s="81"/>
      <c r="L30" s="110"/>
    </row>
    <row r="31" spans="1:12" ht="15" x14ac:dyDescent="0.25">
      <c r="A31" s="112"/>
      <c r="B31" s="112"/>
      <c r="C31" s="110"/>
      <c r="D31" s="197"/>
      <c r="E31" s="164"/>
      <c r="F31" s="110"/>
      <c r="G31" s="110"/>
      <c r="H31" s="192"/>
      <c r="I31" s="193"/>
      <c r="J31" s="81"/>
      <c r="K31" s="81"/>
      <c r="L31" s="110"/>
    </row>
    <row r="32" spans="1:12" ht="15.6" x14ac:dyDescent="0.3">
      <c r="B32" s="110" t="s">
        <v>98</v>
      </c>
      <c r="D32" s="167"/>
      <c r="E32" s="167"/>
      <c r="G32" s="110" t="s">
        <v>99</v>
      </c>
    </row>
    <row r="33" spans="1:12" ht="15.6" x14ac:dyDescent="0.3">
      <c r="B33" s="110"/>
      <c r="D33" s="167"/>
      <c r="E33" s="167"/>
      <c r="G33" s="110"/>
    </row>
    <row r="34" spans="1:12" ht="15.6" x14ac:dyDescent="0.3">
      <c r="D34" s="167"/>
      <c r="E34" s="167"/>
      <c r="G34" s="168"/>
    </row>
    <row r="35" spans="1:12" ht="15.6" x14ac:dyDescent="0.3">
      <c r="B35" s="110" t="s">
        <v>100</v>
      </c>
      <c r="D35" s="167"/>
      <c r="E35" s="167"/>
      <c r="G35" s="110" t="s">
        <v>61</v>
      </c>
    </row>
    <row r="36" spans="1:12" ht="15.6" x14ac:dyDescent="0.3">
      <c r="A36" s="112"/>
      <c r="B36" s="112"/>
      <c r="C36" s="81"/>
      <c r="F36" s="167"/>
      <c r="G36" s="167"/>
      <c r="H36" s="168"/>
      <c r="I36" s="167"/>
      <c r="J36" s="167"/>
      <c r="K36" s="178"/>
      <c r="L36" s="178"/>
    </row>
    <row r="37" spans="1:12" ht="15.6" x14ac:dyDescent="0.3">
      <c r="A37" s="112"/>
      <c r="B37" s="112"/>
      <c r="C37" s="81"/>
      <c r="D37" s="110"/>
      <c r="F37" s="167"/>
      <c r="G37" s="167"/>
      <c r="H37" s="110"/>
      <c r="I37" s="167"/>
      <c r="J37" s="167"/>
      <c r="K37" s="178"/>
      <c r="L37" s="178"/>
    </row>
    <row r="38" spans="1:12" x14ac:dyDescent="0.3">
      <c r="A38" s="112"/>
      <c r="B38" s="112"/>
      <c r="C38" s="81"/>
      <c r="E38" s="81"/>
      <c r="F38" s="81"/>
      <c r="H38"/>
      <c r="I38" s="82"/>
      <c r="K38" s="178"/>
      <c r="L38" s="178"/>
    </row>
    <row r="39" spans="1:12" ht="15.6" x14ac:dyDescent="0.3">
      <c r="A39" s="112"/>
      <c r="B39" s="112"/>
      <c r="C39" s="198"/>
      <c r="D39" s="167"/>
      <c r="E39" s="167"/>
      <c r="F39" s="198"/>
      <c r="G39" s="198"/>
      <c r="H39" s="178"/>
      <c r="I39" s="178"/>
      <c r="J39" s="178"/>
      <c r="K39" s="178"/>
      <c r="L39" s="178"/>
    </row>
    <row r="40" spans="1:12" ht="15.6" x14ac:dyDescent="0.3">
      <c r="A40" s="112"/>
      <c r="B40" s="112"/>
      <c r="C40" s="198"/>
      <c r="D40" s="167"/>
      <c r="E40" s="167"/>
      <c r="F40" s="198"/>
      <c r="G40" s="198"/>
      <c r="H40" s="178"/>
      <c r="I40" s="178"/>
      <c r="J40" s="178"/>
      <c r="K40" s="178"/>
      <c r="L40" s="178"/>
    </row>
    <row r="41" spans="1:12" ht="15.6" x14ac:dyDescent="0.3">
      <c r="A41" s="112"/>
      <c r="B41" s="112"/>
      <c r="C41" s="198"/>
      <c r="D41" s="167"/>
      <c r="E41" s="167"/>
      <c r="F41" s="198"/>
      <c r="G41" s="198"/>
      <c r="H41" s="178"/>
      <c r="I41" s="178"/>
      <c r="J41" s="178"/>
      <c r="K41" s="178"/>
      <c r="L41" s="178"/>
    </row>
    <row r="42" spans="1:12" ht="15.6" x14ac:dyDescent="0.3">
      <c r="A42" s="112"/>
      <c r="B42" s="112"/>
      <c r="C42" s="198"/>
      <c r="D42" s="167"/>
      <c r="E42" s="167"/>
      <c r="F42" s="198"/>
      <c r="G42" s="198"/>
      <c r="H42" s="178"/>
      <c r="I42" s="178"/>
      <c r="J42" s="178"/>
      <c r="K42" s="178"/>
      <c r="L42" s="178"/>
    </row>
    <row r="43" spans="1:12" ht="15.6" x14ac:dyDescent="0.3">
      <c r="A43" s="112"/>
      <c r="B43" s="112"/>
      <c r="C43" s="198"/>
      <c r="D43" s="167"/>
      <c r="E43" s="167"/>
      <c r="F43" s="198"/>
      <c r="G43" s="198"/>
      <c r="H43" s="178"/>
      <c r="I43" s="178"/>
      <c r="J43" s="178"/>
      <c r="K43" s="178"/>
      <c r="L43" s="178"/>
    </row>
    <row r="44" spans="1:12" ht="15.6" x14ac:dyDescent="0.3">
      <c r="A44" s="112"/>
      <c r="B44" s="112"/>
      <c r="C44" s="198"/>
      <c r="D44" s="167"/>
      <c r="E44" s="167"/>
      <c r="F44" s="198"/>
      <c r="G44" s="198"/>
      <c r="H44" s="178"/>
      <c r="I44" s="178"/>
      <c r="J44" s="178"/>
      <c r="K44" s="178"/>
      <c r="L44" s="178"/>
    </row>
    <row r="45" spans="1:12" ht="15.6" x14ac:dyDescent="0.3">
      <c r="A45" s="112"/>
      <c r="B45" s="112"/>
      <c r="C45" s="198"/>
      <c r="D45" s="167"/>
      <c r="E45" s="167"/>
      <c r="F45" s="198"/>
      <c r="G45" s="198"/>
      <c r="H45" s="178"/>
      <c r="I45" s="178"/>
      <c r="J45" s="178"/>
      <c r="K45" s="178"/>
      <c r="L45" s="178"/>
    </row>
    <row r="46" spans="1:12" ht="15.6" x14ac:dyDescent="0.3">
      <c r="A46" s="112"/>
      <c r="B46" s="112"/>
      <c r="C46" s="198"/>
      <c r="D46" s="167"/>
      <c r="E46" s="167"/>
      <c r="F46" s="198"/>
      <c r="G46" s="198"/>
      <c r="H46" s="178"/>
      <c r="I46" s="178"/>
      <c r="J46" s="178"/>
      <c r="K46" s="178"/>
      <c r="L46" s="178"/>
    </row>
    <row r="47" spans="1:12" ht="15.6" x14ac:dyDescent="0.3">
      <c r="A47" s="112"/>
      <c r="B47" s="112"/>
      <c r="C47" s="198"/>
      <c r="D47" s="167"/>
      <c r="E47" s="167"/>
      <c r="F47" s="198"/>
      <c r="G47" s="198"/>
      <c r="H47" s="178"/>
      <c r="I47" s="178"/>
      <c r="J47" s="178"/>
      <c r="K47" s="178"/>
      <c r="L47" s="178"/>
    </row>
    <row r="48" spans="1:12" ht="15.6" x14ac:dyDescent="0.3">
      <c r="A48" s="112"/>
      <c r="B48" s="112"/>
      <c r="C48" s="198"/>
      <c r="D48" s="167"/>
      <c r="E48" s="167"/>
      <c r="F48" s="198"/>
      <c r="G48" s="198"/>
      <c r="H48" s="178"/>
      <c r="I48" s="178"/>
      <c r="J48" s="178"/>
      <c r="K48" s="178"/>
      <c r="L48" s="178"/>
    </row>
  </sheetData>
  <mergeCells count="17">
    <mergeCell ref="K4:L4"/>
    <mergeCell ref="A1:L1"/>
    <mergeCell ref="A2:L2"/>
    <mergeCell ref="F5:G5"/>
    <mergeCell ref="H6:L6"/>
    <mergeCell ref="A9:A10"/>
    <mergeCell ref="B9:B10"/>
    <mergeCell ref="C9:C10"/>
    <mergeCell ref="D9:D10"/>
    <mergeCell ref="E9:E10"/>
    <mergeCell ref="L9:L10"/>
    <mergeCell ref="H10:I10"/>
    <mergeCell ref="F9:F10"/>
    <mergeCell ref="G9:G10"/>
    <mergeCell ref="H9:I9"/>
    <mergeCell ref="J9:J10"/>
    <mergeCell ref="K9:K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workbookViewId="0">
      <selection activeCell="A47" sqref="A47:XFD67"/>
    </sheetView>
  </sheetViews>
  <sheetFormatPr defaultRowHeight="14.4" x14ac:dyDescent="0.3"/>
  <cols>
    <col min="1" max="1" width="4.88671875" customWidth="1"/>
    <col min="2" max="2" width="6.6640625" customWidth="1"/>
    <col min="3" max="3" width="20.88671875" customWidth="1"/>
    <col min="4" max="4" width="11" customWidth="1"/>
    <col min="5" max="5" width="6.5546875" customWidth="1"/>
    <col min="6" max="6" width="22.109375" customWidth="1"/>
    <col min="7" max="7" width="37" customWidth="1"/>
    <col min="8" max="8" width="3.44140625" style="9" customWidth="1"/>
    <col min="9" max="9" width="8.109375" style="9" customWidth="1"/>
    <col min="10" max="10" width="6.5546875" customWidth="1"/>
    <col min="11" max="11" width="5.33203125" customWidth="1"/>
    <col min="12" max="12" width="28.44140625" customWidth="1"/>
  </cols>
  <sheetData>
    <row r="1" spans="1:12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</row>
    <row r="2" spans="1:12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spans="1:12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" t="s">
        <v>79</v>
      </c>
    </row>
    <row r="4" spans="1:12" ht="17.399999999999999" x14ac:dyDescent="0.3">
      <c r="A4" s="154"/>
      <c r="B4" s="2"/>
      <c r="C4" s="2"/>
      <c r="D4" s="3"/>
      <c r="F4" s="155"/>
      <c r="G4" s="155"/>
      <c r="H4" s="155"/>
      <c r="I4" s="155"/>
      <c r="J4" s="155"/>
      <c r="K4" s="230" t="s">
        <v>80</v>
      </c>
      <c r="L4" s="230"/>
    </row>
    <row r="5" spans="1:12" ht="15.6" x14ac:dyDescent="0.3">
      <c r="A5" s="154"/>
      <c r="B5" s="2"/>
      <c r="C5" s="2"/>
      <c r="D5" s="3"/>
      <c r="F5" s="231"/>
      <c r="G5" s="231"/>
      <c r="H5" s="4"/>
      <c r="I5" s="4"/>
      <c r="L5" s="5" t="s">
        <v>81</v>
      </c>
    </row>
    <row r="6" spans="1:12" ht="20.399999999999999" x14ac:dyDescent="0.35">
      <c r="A6" s="156"/>
      <c r="D6" s="6" t="s">
        <v>113</v>
      </c>
      <c r="E6" s="56">
        <v>0.41666666666666669</v>
      </c>
      <c r="F6" s="55" t="s">
        <v>22</v>
      </c>
      <c r="G6" s="156"/>
      <c r="H6" s="229" t="s">
        <v>3</v>
      </c>
      <c r="I6" s="229"/>
      <c r="J6" s="229"/>
      <c r="K6" s="229"/>
      <c r="L6" s="229"/>
    </row>
    <row r="7" spans="1:12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2" ht="15.6" x14ac:dyDescent="0.3">
      <c r="A8" s="154"/>
      <c r="B8" s="159"/>
      <c r="C8" s="160" t="s">
        <v>5</v>
      </c>
      <c r="D8" s="161" t="s">
        <v>26</v>
      </c>
      <c r="E8" s="162"/>
      <c r="F8" s="154"/>
      <c r="G8" s="154"/>
      <c r="H8" s="10"/>
      <c r="I8" s="10"/>
      <c r="J8" s="9"/>
    </row>
    <row r="9" spans="1:12" ht="15" customHeight="1" x14ac:dyDescent="0.3">
      <c r="A9" s="232" t="s">
        <v>6</v>
      </c>
      <c r="B9" s="232" t="s">
        <v>7</v>
      </c>
      <c r="C9" s="232" t="s">
        <v>8</v>
      </c>
      <c r="D9" s="234" t="s">
        <v>9</v>
      </c>
      <c r="E9" s="234" t="s">
        <v>10</v>
      </c>
      <c r="F9" s="234" t="s">
        <v>11</v>
      </c>
      <c r="G9" s="234" t="s">
        <v>12</v>
      </c>
      <c r="H9" s="235" t="s">
        <v>13</v>
      </c>
      <c r="I9" s="236"/>
      <c r="J9" s="232" t="s">
        <v>14</v>
      </c>
      <c r="K9" s="234" t="s">
        <v>15</v>
      </c>
      <c r="L9" s="226" t="s">
        <v>16</v>
      </c>
    </row>
    <row r="10" spans="1:12" x14ac:dyDescent="0.3">
      <c r="A10" s="233"/>
      <c r="B10" s="233"/>
      <c r="C10" s="233"/>
      <c r="D10" s="233"/>
      <c r="E10" s="233"/>
      <c r="F10" s="233"/>
      <c r="G10" s="233"/>
      <c r="H10" s="237" t="s">
        <v>17</v>
      </c>
      <c r="I10" s="238"/>
      <c r="J10" s="233"/>
      <c r="K10" s="233"/>
      <c r="L10" s="227"/>
    </row>
    <row r="11" spans="1:12" ht="15" x14ac:dyDescent="0.25">
      <c r="A11" s="12">
        <v>1</v>
      </c>
      <c r="B11" s="13">
        <v>345</v>
      </c>
      <c r="C11" s="14" t="str">
        <f>IF(B11=0," ",VLOOKUP(B11,[1]Женщины!B$1:H$65536,2,FALSE))</f>
        <v>Смирнова Елена</v>
      </c>
      <c r="D11" s="15" t="str">
        <f>IF(B11=0," ",VLOOKUP($B11,[1]Женщины!$B$1:$H$65536,3,FALSE))</f>
        <v>22.07.1997</v>
      </c>
      <c r="E11" s="13" t="str">
        <f>IF(B11=0," ",IF(VLOOKUP($B11,[1]Женщины!$B$1:$H$65536,4,FALSE)=0," ",VLOOKUP($B11,[1]Женщины!$B$1:$H$65536,4,FALSE)))</f>
        <v>КМС</v>
      </c>
      <c r="F11" s="14" t="str">
        <f>IF(B11=0," ",VLOOKUP($B11,[1]Женщины!$B$1:$H$65536,5,FALSE))</f>
        <v>Пензенская область</v>
      </c>
      <c r="G11" s="117" t="str">
        <f>IF(B11=0," ",VLOOKUP($B11,[1]Женщины!$B$1:$H$65536,6,FALSE))</f>
        <v>Пенза, ПензГУ</v>
      </c>
      <c r="H11" s="16"/>
      <c r="I11" s="68">
        <v>6.767708333333333E-3</v>
      </c>
      <c r="J11" s="18" t="str">
        <f>IF(I11=0," ",IF(I11&lt;=[1]Разряды!$D$35,[1]Разряды!$D$3,IF(I11&lt;=[1]Разряды!$E$35,[1]Разряды!$E$3,IF(I11&lt;=[1]Разряды!$F$35,[1]Разряды!$F$3,IF(I11&lt;=[1]Разряды!$G$35,[1]Разряды!$G$3,IF(I11&lt;=[1]Разряды!$H$35,[1]Разряды!$H$3,IF(I11&lt;=[1]Разряды!$I$35,[1]Разряды!$I$3,IF(I11&lt;=[1]Разряды!$J$35,[1]Разряды!$J$3,"б/р"))))))))</f>
        <v>кмс</v>
      </c>
      <c r="K11" s="13" t="s">
        <v>111</v>
      </c>
      <c r="L11" s="14" t="str">
        <f>IF(B11=0," ",VLOOKUP($B11,[1]Женщины!$B$1:$H$65536,7,FALSE))</f>
        <v>Кузнецов В.Б.</v>
      </c>
    </row>
    <row r="12" spans="1:12" ht="15" x14ac:dyDescent="0.25">
      <c r="A12" s="12">
        <v>2</v>
      </c>
      <c r="B12" s="13">
        <v>252</v>
      </c>
      <c r="C12" s="14" t="str">
        <f>IF(B12=0," ",VLOOKUP(B12,[1]Женщины!B$1:H$65536,2,FALSE))</f>
        <v>Иванова Раисия</v>
      </c>
      <c r="D12" s="15" t="str">
        <f>IF(B12=0," ",VLOOKUP($B12,[1]Женщины!$B$1:$H$65536,3,FALSE))</f>
        <v>03.06.1995</v>
      </c>
      <c r="E12" s="13" t="str">
        <f>IF(B12=0," ",IF(VLOOKUP($B12,[1]Женщины!$B$1:$H$65536,4,FALSE)=0," ",VLOOKUP($B12,[1]Женщины!$B$1:$H$65536,4,FALSE)))</f>
        <v>МС</v>
      </c>
      <c r="F12" s="14" t="str">
        <f>IF(B12=0," ",VLOOKUP($B12,[1]Женщины!$B$1:$H$65536,5,FALSE))</f>
        <v>Республика Татарстан</v>
      </c>
      <c r="G12" s="14" t="str">
        <f>IF(B12=0," ",VLOOKUP($B12,[1]Женщины!$B$1:$H$65536,6,FALSE))</f>
        <v>Казань, ФГБОУ ВО ПГАФКСиТ</v>
      </c>
      <c r="H12" s="16"/>
      <c r="I12" s="68">
        <v>6.7884259259259269E-3</v>
      </c>
      <c r="J12" s="18" t="str">
        <f>IF(I12=0," ",IF(I12&lt;=[1]Разряды!$D$35,[1]Разряды!$D$3,IF(I12&lt;=[1]Разряды!$E$35,[1]Разряды!$E$3,IF(I12&lt;=[1]Разряды!$F$35,[1]Разряды!$F$3,IF(I12&lt;=[1]Разряды!$G$35,[1]Разряды!$G$3,IF(I12&lt;=[1]Разряды!$H$35,[1]Разряды!$H$3,IF(I12&lt;=[1]Разряды!$I$35,[1]Разряды!$I$3,IF(I12&lt;=[1]Разряды!$J$35,[1]Разряды!$J$3,"б/р"))))))))</f>
        <v>кмс</v>
      </c>
      <c r="K12" s="26" t="s">
        <v>106</v>
      </c>
      <c r="L12" s="14" t="str">
        <f>IF(B12=0," ",VLOOKUP($B12,[1]Женщины!$B$1:$H$65536,7,FALSE))</f>
        <v>Прокопьев А.Г.</v>
      </c>
    </row>
    <row r="13" spans="1:12" ht="15" x14ac:dyDescent="0.25">
      <c r="A13" s="12">
        <v>3</v>
      </c>
      <c r="B13" s="13">
        <v>255</v>
      </c>
      <c r="C13" s="14" t="str">
        <f>IF(B13=0," ",VLOOKUP(B13,[1]Женщины!B$1:H$65536,2,FALSE))</f>
        <v>Гадельшина Альбина</v>
      </c>
      <c r="D13" s="15" t="str">
        <f>IF(B13=0," ",VLOOKUP($B13,[1]Женщины!$B$1:$H$65536,3,FALSE))</f>
        <v>29.07.1998</v>
      </c>
      <c r="E13" s="13" t="str">
        <f>IF(B13=0," ",IF(VLOOKUP($B13,[1]Женщины!$B$1:$H$65536,4,FALSE)=0," ",VLOOKUP($B13,[1]Женщины!$B$1:$H$65536,4,FALSE)))</f>
        <v>КМС</v>
      </c>
      <c r="F13" s="14" t="str">
        <f>IF(B13=0," ",VLOOKUP($B13,[1]Женщины!$B$1:$H$65536,5,FALSE))</f>
        <v>Республика Татарстан</v>
      </c>
      <c r="G13" s="14" t="str">
        <f>IF(B13=0," ",VLOOKUP($B13,[1]Женщины!$B$1:$H$65536,6,FALSE))</f>
        <v>Казань, ФГБОУ ВО ПГАФКСиТ</v>
      </c>
      <c r="H13" s="16"/>
      <c r="I13" s="68">
        <v>6.7979166666666665E-3</v>
      </c>
      <c r="J13" s="18" t="str">
        <f>IF(I13=0," ",IF(I13&lt;=[1]Разряды!$D$35,[1]Разряды!$D$3,IF(I13&lt;=[1]Разряды!$E$35,[1]Разряды!$E$3,IF(I13&lt;=[1]Разряды!$F$35,[1]Разряды!$F$3,IF(I13&lt;=[1]Разряды!$G$35,[1]Разряды!$G$3,IF(I13&lt;=[1]Разряды!$H$35,[1]Разряды!$H$3,IF(I13&lt;=[1]Разряды!$I$35,[1]Разряды!$I$3,IF(I13&lt;=[1]Разряды!$J$35,[1]Разряды!$J$3,"б/р"))))))))</f>
        <v>кмс</v>
      </c>
      <c r="K13" s="26" t="s">
        <v>107</v>
      </c>
      <c r="L13" s="117" t="str">
        <f>IF(B13=0," ",VLOOKUP($B13,[1]Женщины!$B$1:$H$65536,7,FALSE))</f>
        <v>Арефьев В.С., Хисамов И.Н., Ополева С.Ю.</v>
      </c>
    </row>
    <row r="14" spans="1:12" ht="15" x14ac:dyDescent="0.25">
      <c r="A14" s="18">
        <v>4</v>
      </c>
      <c r="B14" s="18">
        <v>256</v>
      </c>
      <c r="C14" s="14" t="str">
        <f>IF(B14=0," ",VLOOKUP(B14,[1]Женщины!B$1:H$65536,2,FALSE))</f>
        <v>Сатыбалдина Яна</v>
      </c>
      <c r="D14" s="15" t="str">
        <f>IF(B14=0," ",VLOOKUP($B14,[1]Женщины!$B$1:$H$65536,3,FALSE))</f>
        <v>12.01.1995</v>
      </c>
      <c r="E14" s="13" t="str">
        <f>IF(B14=0," ",IF(VLOOKUP($B14,[1]Женщины!$B$1:$H$65536,4,FALSE)=0," ",VLOOKUP($B14,[1]Женщины!$B$1:$H$65536,4,FALSE)))</f>
        <v>КМС</v>
      </c>
      <c r="F14" s="14" t="str">
        <f>IF(B14=0," ",VLOOKUP($B14,[1]Женщины!$B$1:$H$65536,5,FALSE))</f>
        <v>Республика Татарстан</v>
      </c>
      <c r="G14" s="14" t="str">
        <f>IF(B14=0," ",VLOOKUP($B14,[1]Женщины!$B$1:$H$65536,6,FALSE))</f>
        <v>Казань, ФГБОУ ВО ПГАФКСиТ</v>
      </c>
      <c r="H14" s="16"/>
      <c r="I14" s="58">
        <v>6.8059027777777779E-3</v>
      </c>
      <c r="J14" s="18" t="str">
        <f>IF(I14=0," ",IF(I14&lt;=[1]Разряды!$D$35,[1]Разряды!$D$3,IF(I14&lt;=[1]Разряды!$E$35,[1]Разряды!$E$3,IF(I14&lt;=[1]Разряды!$F$35,[1]Разряды!$F$3,IF(I14&lt;=[1]Разряды!$G$35,[1]Разряды!$G$3,IF(I14&lt;=[1]Разряды!$H$35,[1]Разряды!$H$3,IF(I14&lt;=[1]Разряды!$I$35,[1]Разряды!$I$3,IF(I14&lt;=[1]Разряды!$J$35,[1]Разряды!$J$3,"б/р"))))))))</f>
        <v>кмс</v>
      </c>
      <c r="K14" s="26" t="s">
        <v>86</v>
      </c>
      <c r="L14" s="14" t="str">
        <f>IF(B14=0," ",VLOOKUP($B14,[1]Женщины!$B$1:$H$65536,7,FALSE))</f>
        <v>Шитов А.В.</v>
      </c>
    </row>
    <row r="15" spans="1:12" ht="15" x14ac:dyDescent="0.25">
      <c r="A15" s="59">
        <v>5</v>
      </c>
      <c r="B15" s="79">
        <v>266</v>
      </c>
      <c r="C15" s="14" t="str">
        <f>IF(B15=0," ",VLOOKUP(B15,[1]Женщины!B$1:H$65536,2,FALSE))</f>
        <v>Бышкина Нина</v>
      </c>
      <c r="D15" s="15" t="str">
        <f>IF(B15=0," ",VLOOKUP($B15,[1]Женщины!$B$1:$H$65536,3,FALSE))</f>
        <v>25.05.1996</v>
      </c>
      <c r="E15" s="13" t="str">
        <f>IF(B15=0," ",IF(VLOOKUP($B15,[1]Женщины!$B$1:$H$65536,4,FALSE)=0," ",VLOOKUP($B15,[1]Женщины!$B$1:$H$65536,4,FALSE)))</f>
        <v>КМС</v>
      </c>
      <c r="F15" s="14" t="str">
        <f>IF(B15=0," ",VLOOKUP($B15,[1]Женщины!$B$1:$H$65536,5,FALSE))</f>
        <v>Ивановская область</v>
      </c>
      <c r="G15" s="14" t="str">
        <f>IF(B15=0," ",VLOOKUP($B15,[1]Женщины!$B$1:$H$65536,6,FALSE))</f>
        <v>Иваново, ИГЭУ им. В.И. Ленина</v>
      </c>
      <c r="H15" s="16"/>
      <c r="I15" s="68">
        <v>6.8958333333333337E-3</v>
      </c>
      <c r="J15" s="18" t="str">
        <f>IF(I15=0," ",IF(I15&lt;=[1]Разряды!$D$35,[1]Разряды!$D$3,IF(I15&lt;=[1]Разряды!$E$35,[1]Разряды!$E$3,IF(I15&lt;=[1]Разряды!$F$35,[1]Разряды!$F$3,IF(I15&lt;=[1]Разряды!$G$35,[1]Разряды!$G$3,IF(I15&lt;=[1]Разряды!$H$35,[1]Разряды!$H$3,IF(I15&lt;=[1]Разряды!$I$35,[1]Разряды!$I$3,IF(I15&lt;=[1]Разряды!$J$35,[1]Разряды!$J$3,"б/р"))))))))</f>
        <v>кмс</v>
      </c>
      <c r="K15" s="26" t="s">
        <v>87</v>
      </c>
      <c r="L15" s="14" t="str">
        <f>IF(B15=0," ",VLOOKUP($B15,[1]Женщины!$B$1:$H$65536,7,FALSE))</f>
        <v>Торгов Е.Н., Гильмутдинов Ю.В.</v>
      </c>
    </row>
    <row r="16" spans="1:12" ht="15" x14ac:dyDescent="0.25">
      <c r="A16" s="18">
        <v>6</v>
      </c>
      <c r="B16" s="79">
        <v>219</v>
      </c>
      <c r="C16" s="14" t="str">
        <f>IF(B16=0," ",VLOOKUP(B16,[1]Женщины!B$1:H$65536,2,FALSE))</f>
        <v>Куликова Ирина</v>
      </c>
      <c r="D16" s="15" t="str">
        <f>IF(B16=0," ",VLOOKUP($B16,[1]Женщины!$B$1:$H$65536,3,FALSE))</f>
        <v>15.12.1998</v>
      </c>
      <c r="E16" s="13" t="str">
        <f>IF(B16=0," ",IF(VLOOKUP($B16,[1]Женщины!$B$1:$H$65536,4,FALSE)=0," ",VLOOKUP($B16,[1]Женщины!$B$1:$H$65536,4,FALSE)))</f>
        <v>1р</v>
      </c>
      <c r="F16" s="14" t="str">
        <f>IF(B16=0," ",VLOOKUP($B16,[1]Женщины!$B$1:$H$65536,5,FALSE))</f>
        <v>Республика Мордовия</v>
      </c>
      <c r="G16" s="117" t="str">
        <f>IF(B16=0," ",VLOOKUP($B16,[1]Женщины!$B$1:$H$65536,6,FALSE))</f>
        <v>Саранск, ФГБОУ ВО "НИМГУ им. Н.П. Огарева"</v>
      </c>
      <c r="H16" s="16"/>
      <c r="I16" s="68">
        <v>7.1796296296296296E-3</v>
      </c>
      <c r="J16" s="18" t="str">
        <f>IF(I16=0," ",IF(I16&lt;=[1]Разряды!$D$35,[1]Разряды!$D$3,IF(I16&lt;=[1]Разряды!$E$35,[1]Разряды!$E$3,IF(I16&lt;=[1]Разряды!$F$35,[1]Разряды!$F$3,IF(I16&lt;=[1]Разряды!$G$35,[1]Разряды!$G$3,IF(I16&lt;=[1]Разряды!$H$35,[1]Разряды!$H$3,IF(I16&lt;=[1]Разряды!$I$35,[1]Разряды!$I$3,IF(I16&lt;=[1]Разряды!$J$35,[1]Разряды!$J$3,"б/р"))))))))</f>
        <v>1р</v>
      </c>
      <c r="K16" s="26">
        <v>10</v>
      </c>
      <c r="L16" s="14" t="str">
        <f>IF(B16=0," ",VLOOKUP($B16,[1]Женщины!$B$1:$H$65536,7,FALSE))</f>
        <v>Аверкин В.В.</v>
      </c>
    </row>
    <row r="17" spans="1:12" ht="15" x14ac:dyDescent="0.25">
      <c r="A17" s="59">
        <v>7</v>
      </c>
      <c r="B17" s="79">
        <v>101</v>
      </c>
      <c r="C17" s="14" t="str">
        <f>IF(B17=0," ",VLOOKUP(B17,[1]Женщины!B$1:H$65536,2,FALSE))</f>
        <v>Тараканова Полина</v>
      </c>
      <c r="D17" s="15" t="str">
        <f>IF(B17=0," ",VLOOKUP($B17,[1]Женщины!$B$1:$H$65536,3,FALSE))</f>
        <v>30.06.1999</v>
      </c>
      <c r="E17" s="13" t="str">
        <f>IF(B17=0," ",IF(VLOOKUP($B17,[1]Женщины!$B$1:$H$65536,4,FALSE)=0," ",VLOOKUP($B17,[1]Женщины!$B$1:$H$65536,4,FALSE)))</f>
        <v>КМС</v>
      </c>
      <c r="F17" s="14" t="str">
        <f>IF(B17=0," ",VLOOKUP($B17,[1]Женщины!$B$1:$H$65536,5,FALSE))</f>
        <v>Ярославская область</v>
      </c>
      <c r="G17" s="14" t="str">
        <f>IF(B17=0," ",VLOOKUP($B17,[1]Женщины!$B$1:$H$65536,6,FALSE))</f>
        <v>Ярославль, ЯГПУ им. К.Д. Ушинского</v>
      </c>
      <c r="H17" s="16"/>
      <c r="I17" s="68">
        <v>7.2284722222222229E-3</v>
      </c>
      <c r="J17" s="18" t="str">
        <f>IF(I17=0," ",IF(I17&lt;=[1]Разряды!$D$35,[1]Разряды!$D$3,IF(I17&lt;=[1]Разряды!$E$35,[1]Разряды!$E$3,IF(I17&lt;=[1]Разряды!$F$35,[1]Разряды!$F$3,IF(I17&lt;=[1]Разряды!$G$35,[1]Разряды!$G$3,IF(I17&lt;=[1]Разряды!$H$35,[1]Разряды!$H$3,IF(I17&lt;=[1]Разряды!$I$35,[1]Разряды!$I$3,IF(I17&lt;=[1]Разряды!$J$35,[1]Разряды!$J$3,"б/р"))))))))</f>
        <v>1р</v>
      </c>
      <c r="K17" s="26">
        <v>9</v>
      </c>
      <c r="L17" s="14" t="str">
        <f>IF(B17=0," ",VLOOKUP($B17,[1]Женщины!$B$1:$H$65536,7,FALSE))</f>
        <v>Таракановы Ю.Ф., А.В.</v>
      </c>
    </row>
    <row r="18" spans="1:12" ht="15" x14ac:dyDescent="0.25">
      <c r="A18" s="18">
        <v>8</v>
      </c>
      <c r="B18" s="79">
        <v>233</v>
      </c>
      <c r="C18" s="14" t="str">
        <f>IF(B18=0," ",VLOOKUP(B18,[1]Женщины!B$1:H$65536,2,FALSE))</f>
        <v>Карпинская Дарья</v>
      </c>
      <c r="D18" s="15" t="str">
        <f>IF(B18=0," ",VLOOKUP($B18,[1]Женщины!$B$1:$H$65536,3,FALSE))</f>
        <v>16.10.1996</v>
      </c>
      <c r="E18" s="13" t="str">
        <f>IF(B18=0," ",IF(VLOOKUP($B18,[1]Женщины!$B$1:$H$65536,4,FALSE)=0," ",VLOOKUP($B18,[1]Женщины!$B$1:$H$65536,4,FALSE)))</f>
        <v>1р</v>
      </c>
      <c r="F18" s="14" t="str">
        <f>IF(B18=0," ",VLOOKUP($B18,[1]Женщины!$B$1:$H$65536,5,FALSE))</f>
        <v>Новгородская область</v>
      </c>
      <c r="G18" s="53" t="str">
        <f>IF(B18=0," ",VLOOKUP($B18,[1]Женщины!$B$1:$H$65536,6,FALSE))</f>
        <v xml:space="preserve">Великий Новгород, НовГУ им. Ярослава Мудрого </v>
      </c>
      <c r="H18" s="16"/>
      <c r="I18" s="68">
        <v>7.3032407407407412E-3</v>
      </c>
      <c r="J18" s="18" t="str">
        <f>IF(I18=0," ",IF(I18&lt;=[1]Разряды!$D$35,[1]Разряды!$D$3,IF(I18&lt;=[1]Разряды!$E$35,[1]Разряды!$E$3,IF(I18&lt;=[1]Разряды!$F$35,[1]Разряды!$F$3,IF(I18&lt;=[1]Разряды!$G$35,[1]Разряды!$G$3,IF(I18&lt;=[1]Разряды!$H$35,[1]Разряды!$H$3,IF(I18&lt;=[1]Разряды!$I$35,[1]Разряды!$I$3,IF(I18&lt;=[1]Разряды!$J$35,[1]Разряды!$J$3,"б/р"))))))))</f>
        <v>1р</v>
      </c>
      <c r="K18" s="26">
        <v>8</v>
      </c>
      <c r="L18" s="14" t="str">
        <f>IF(B18=0," ",VLOOKUP($B18,[1]Женщины!$B$1:$H$65536,7,FALSE))</f>
        <v>Титяк Т.А.</v>
      </c>
    </row>
    <row r="19" spans="1:12" ht="15" x14ac:dyDescent="0.25">
      <c r="A19" s="59">
        <v>9</v>
      </c>
      <c r="B19" s="79">
        <v>289</v>
      </c>
      <c r="C19" s="14" t="str">
        <f>IF(B19=0," ",VLOOKUP(B19,[1]Женщины!B$1:H$65536,2,FALSE))</f>
        <v>Гусева Мария</v>
      </c>
      <c r="D19" s="15" t="str">
        <f>IF(B19=0," ",VLOOKUP($B19,[1]Женщины!$B$1:$H$65536,3,FALSE))</f>
        <v>19.03.1998</v>
      </c>
      <c r="E19" s="13" t="str">
        <f>IF(B19=0," ",IF(VLOOKUP($B19,[1]Женщины!$B$1:$H$65536,4,FALSE)=0," ",VLOOKUP($B19,[1]Женщины!$B$1:$H$65536,4,FALSE)))</f>
        <v>1р</v>
      </c>
      <c r="F19" s="14" t="str">
        <f>IF(B19=0," ",VLOOKUP($B19,[1]Женщины!$B$1:$H$65536,5,FALSE))</f>
        <v>Архангельская область</v>
      </c>
      <c r="G19" s="14" t="str">
        <f>IF(B19=0," ",VLOOKUP($B19,[1]Женщины!$B$1:$H$65536,6,FALSE))</f>
        <v xml:space="preserve">Архангельск, САФУ им. М.В. Ломоносова </v>
      </c>
      <c r="H19" s="16"/>
      <c r="I19" s="68">
        <v>7.3543981481481481E-3</v>
      </c>
      <c r="J19" s="18" t="str">
        <f>IF(I19=0," ",IF(I19&lt;=[1]Разряды!$D$35,[1]Разряды!$D$3,IF(I19&lt;=[1]Разряды!$E$35,[1]Разряды!$E$3,IF(I19&lt;=[1]Разряды!$F$35,[1]Разряды!$F$3,IF(I19&lt;=[1]Разряды!$G$35,[1]Разряды!$G$3,IF(I19&lt;=[1]Разряды!$H$35,[1]Разряды!$H$3,IF(I19&lt;=[1]Разряды!$I$35,[1]Разряды!$I$3,IF(I19&lt;=[1]Разряды!$J$35,[1]Разряды!$J$3,"б/р"))))))))</f>
        <v>1р</v>
      </c>
      <c r="K19" s="26">
        <v>7</v>
      </c>
      <c r="L19" s="14" t="str">
        <f>IF(B19=0," ",VLOOKUP($B19,[1]Женщины!$B$1:$H$65536,7,FALSE))</f>
        <v>Мингалева А.Г.</v>
      </c>
    </row>
    <row r="20" spans="1:12" x14ac:dyDescent="0.3">
      <c r="A20" s="18">
        <v>10</v>
      </c>
      <c r="B20" s="79">
        <v>194</v>
      </c>
      <c r="C20" s="14" t="str">
        <f>IF(B20=0," ",VLOOKUP(B20,[1]Женщины!B$1:H$65536,2,FALSE))</f>
        <v>Колесова Анна</v>
      </c>
      <c r="D20" s="15" t="str">
        <f>IF(B20=0," ",VLOOKUP($B20,[1]Женщины!$B$1:$H$65536,3,FALSE))</f>
        <v>30.04.1999</v>
      </c>
      <c r="E20" s="13" t="str">
        <f>IF(B20=0," ",IF(VLOOKUP($B20,[1]Женщины!$B$1:$H$65536,4,FALSE)=0," ",VLOOKUP($B20,[1]Женщины!$B$1:$H$65536,4,FALSE)))</f>
        <v>1р</v>
      </c>
      <c r="F20" s="14" t="str">
        <f>IF(B20=0," ",VLOOKUP($B20,[1]Женщины!$B$1:$H$65536,5,FALSE))</f>
        <v>Ярославская область</v>
      </c>
      <c r="G20" s="14" t="str">
        <f>IF(B20=0," ",VLOOKUP($B20,[1]Женщины!$B$1:$H$65536,6,FALSE))</f>
        <v>Рыбинск, РГАТУ</v>
      </c>
      <c r="H20" s="16"/>
      <c r="I20" s="58">
        <v>7.374884259259259E-3</v>
      </c>
      <c r="J20" s="18" t="str">
        <f>IF(I20=0," ",IF(I20&lt;=[1]Разряды!$D$35,[1]Разряды!$D$3,IF(I20&lt;=[1]Разряды!$E$35,[1]Разряды!$E$3,IF(I20&lt;=[1]Разряды!$F$35,[1]Разряды!$F$3,IF(I20&lt;=[1]Разряды!$G$35,[1]Разряды!$G$3,IF(I20&lt;=[1]Разряды!$H$35,[1]Разряды!$H$3,IF(I20&lt;=[1]Разряды!$I$35,[1]Разряды!$I$3,IF(I20&lt;=[1]Разряды!$J$35,[1]Разряды!$J$3,"б/р"))))))))</f>
        <v>1р</v>
      </c>
      <c r="K20" s="26" t="s">
        <v>20</v>
      </c>
      <c r="L20" s="14" t="str">
        <f>IF(B20=0," ",VLOOKUP($B20,[1]Женщины!$B$1:$H$65536,7,FALSE))</f>
        <v>Мицик Ю.И.</v>
      </c>
    </row>
    <row r="21" spans="1:12" ht="15" x14ac:dyDescent="0.25">
      <c r="A21" s="59">
        <v>11</v>
      </c>
      <c r="B21" s="59">
        <v>176</v>
      </c>
      <c r="C21" s="14" t="str">
        <f>IF(B21=0," ",VLOOKUP(B21,[1]Женщины!B$1:H$65536,2,FALSE))</f>
        <v>Жолобова Жанна</v>
      </c>
      <c r="D21" s="15" t="str">
        <f>IF(B21=0," ",VLOOKUP($B21,[1]Женщины!$B$1:$H$65536,3,FALSE))</f>
        <v>11.09.1998</v>
      </c>
      <c r="E21" s="13" t="str">
        <f>IF(B21=0," ",IF(VLOOKUP($B21,[1]Женщины!$B$1:$H$65536,4,FALSE)=0," ",VLOOKUP($B21,[1]Женщины!$B$1:$H$65536,4,FALSE)))</f>
        <v>МС</v>
      </c>
      <c r="F21" s="14" t="str">
        <f>IF(B21=0," ",VLOOKUP($B21,[1]Женщины!$B$1:$H$65536,5,FALSE))</f>
        <v>Москва</v>
      </c>
      <c r="G21" s="14" t="str">
        <f>IF(B21=0," ",VLOOKUP($B21,[1]Женщины!$B$1:$H$65536,6,FALSE))</f>
        <v>Москва, РГУФКСМиТ (ГЦОЛИФК)</v>
      </c>
      <c r="H21" s="16"/>
      <c r="I21" s="68">
        <v>7.6225694444444448E-3</v>
      </c>
      <c r="J21" s="18" t="str">
        <f>IF(I21=0," ",IF(I21&lt;=[1]Разряды!$D$35,[1]Разряды!$D$3,IF(I21&lt;=[1]Разряды!$E$35,[1]Разряды!$E$3,IF(I21&lt;=[1]Разряды!$F$35,[1]Разряды!$F$3,IF(I21&lt;=[1]Разряды!$G$35,[1]Разряды!$G$3,IF(I21&lt;=[1]Разряды!$H$35,[1]Разряды!$H$3,IF(I21&lt;=[1]Разряды!$I$35,[1]Разряды!$I$3,IF(I21&lt;=[1]Разряды!$J$35,[1]Разряды!$J$3,"б/р"))))))))</f>
        <v>2р</v>
      </c>
      <c r="K21" s="26">
        <v>6</v>
      </c>
      <c r="L21" s="14" t="str">
        <f>IF(B21=0," ",VLOOKUP($B21,[1]Женщины!$B$1:$H$65536,7,FALSE))</f>
        <v>Сиваков Л.В., Полищук Д.В.</v>
      </c>
    </row>
    <row r="22" spans="1:12" ht="15" x14ac:dyDescent="0.25">
      <c r="A22" s="18">
        <v>12</v>
      </c>
      <c r="B22" s="79">
        <v>145</v>
      </c>
      <c r="C22" s="14" t="str">
        <f>IF(B22=0," ",VLOOKUP(B22,[1]Женщины!B$1:H$65536,2,FALSE))</f>
        <v>Шишкова Любовь</v>
      </c>
      <c r="D22" s="15" t="str">
        <f>IF(B22=0," ",VLOOKUP($B22,[1]Женщины!$B$1:$H$65536,3,FALSE))</f>
        <v>12.03.1996</v>
      </c>
      <c r="E22" s="13" t="str">
        <f>IF(B22=0," ",IF(VLOOKUP($B22,[1]Женщины!$B$1:$H$65536,4,FALSE)=0," ",VLOOKUP($B22,[1]Женщины!$B$1:$H$65536,4,FALSE)))</f>
        <v>1р</v>
      </c>
      <c r="F22" s="14" t="str">
        <f>IF(B22=0," ",VLOOKUP($B22,[1]Женщины!$B$1:$H$65536,5,FALSE))</f>
        <v>Костромская область</v>
      </c>
      <c r="G22" s="14" t="str">
        <f>IF(B22=0," ",VLOOKUP($B22,[1]Женщины!$B$1:$H$65536,6,FALSE))</f>
        <v>Кострома, КГУ</v>
      </c>
      <c r="H22" s="16"/>
      <c r="I22" s="68">
        <v>7.8494212962962953E-3</v>
      </c>
      <c r="J22" s="18" t="str">
        <f>IF(I22=0," ",IF(I22&lt;=[1]Разряды!$D$35,[1]Разряды!$D$3,IF(I22&lt;=[1]Разряды!$E$35,[1]Разряды!$E$3,IF(I22&lt;=[1]Разряды!$F$35,[1]Разряды!$F$3,IF(I22&lt;=[1]Разряды!$G$35,[1]Разряды!$G$3,IF(I22&lt;=[1]Разряды!$H$35,[1]Разряды!$H$3,IF(I22&lt;=[1]Разряды!$I$35,[1]Разряды!$I$3,IF(I22&lt;=[1]Разряды!$J$35,[1]Разряды!$J$3,"б/р"))))))))</f>
        <v>2р</v>
      </c>
      <c r="K22" s="26">
        <v>5</v>
      </c>
      <c r="L22" s="14" t="str">
        <f>IF(B22=0," ",VLOOKUP($B22,[1]Женщины!$B$1:$H$65536,7,FALSE))</f>
        <v>Павлов Е.А.</v>
      </c>
    </row>
    <row r="23" spans="1:12" ht="15.75" thickBot="1" x14ac:dyDescent="0.3">
      <c r="A23" s="34"/>
      <c r="B23" s="34"/>
      <c r="C23" s="35" t="str">
        <f>IF(B23=0," ",VLOOKUP(B23,[1]Женщины!B$1:H$65536,2,FALSE))</f>
        <v xml:space="preserve"> </v>
      </c>
      <c r="D23" s="62" t="str">
        <f>IF(B23=0," ",VLOOKUP($B23,[1]Женщины!$B$1:$H$65536,3,FALSE))</f>
        <v xml:space="preserve"> </v>
      </c>
      <c r="E23" s="36" t="str">
        <f>IF(B23=0," ",IF(VLOOKUP($B23,[1]Женщины!$B$1:$H$65536,4,FALSE)=0," ",VLOOKUP($B23,[1]Женщины!$B$1:$H$65536,4,FALSE)))</f>
        <v xml:space="preserve"> </v>
      </c>
      <c r="F23" s="35" t="str">
        <f>IF(B23=0," ",VLOOKUP($B23,[1]Женщины!$B$1:$H$65536,5,FALSE))</f>
        <v xml:space="preserve"> </v>
      </c>
      <c r="G23" s="35" t="str">
        <f>IF(B23=0," ",VLOOKUP($B23,[1]Женщины!$B$1:$H$65536,6,FALSE))</f>
        <v xml:space="preserve"> </v>
      </c>
      <c r="H23" s="63"/>
      <c r="I23" s="64"/>
      <c r="J23" s="39" t="str">
        <f>IF(I23=0," ",IF(I23&lt;=[1]Разряды!$D$35,[1]Разряды!$D$3,IF(I23&lt;=[1]Разряды!$E$35,[1]Разряды!$E$3,IF(I23&lt;=[1]Разряды!$F$35,[1]Разряды!$F$3,IF(I23&lt;=[1]Разряды!$G$35,[1]Разряды!$G$3,IF(I23&lt;=[1]Разряды!$H$35,[1]Разряды!$H$3,IF(I23&lt;=[1]Разряды!$I$35,[1]Разряды!$I$3,IF(I23&lt;=[1]Разряды!$J$35,[1]Разряды!$J$3,"б/р"))))))))</f>
        <v xml:space="preserve"> </v>
      </c>
      <c r="K23" s="39"/>
      <c r="L23" s="35" t="str">
        <f>IF(B23=0," ",VLOOKUP($B23,[1]Женщины!$B$1:$H$65536,7,FALSE))</f>
        <v xml:space="preserve"> </v>
      </c>
    </row>
    <row r="24" spans="1:12" ht="15.75" thickTop="1" x14ac:dyDescent="0.25">
      <c r="H24"/>
      <c r="I24"/>
    </row>
    <row r="25" spans="1:12" ht="15" x14ac:dyDescent="0.25">
      <c r="H25"/>
      <c r="I25"/>
    </row>
    <row r="26" spans="1:12" ht="15" x14ac:dyDescent="0.25">
      <c r="H26"/>
      <c r="I26"/>
    </row>
    <row r="27" spans="1:12" ht="15.6" x14ac:dyDescent="0.3">
      <c r="B27" s="110" t="s">
        <v>98</v>
      </c>
      <c r="D27" s="167"/>
      <c r="E27" s="167"/>
      <c r="G27" s="110" t="s">
        <v>99</v>
      </c>
    </row>
    <row r="28" spans="1:12" ht="15.75" x14ac:dyDescent="0.25">
      <c r="B28" s="110"/>
      <c r="D28" s="167"/>
      <c r="E28" s="167"/>
      <c r="G28" s="110"/>
    </row>
    <row r="29" spans="1:12" ht="15.75" x14ac:dyDescent="0.25">
      <c r="D29" s="167"/>
      <c r="E29" s="167"/>
      <c r="G29" s="168"/>
    </row>
    <row r="30" spans="1:12" ht="15.6" x14ac:dyDescent="0.3">
      <c r="B30" s="110" t="s">
        <v>100</v>
      </c>
      <c r="D30" s="167"/>
      <c r="E30" s="167"/>
      <c r="G30" s="110" t="s">
        <v>61</v>
      </c>
    </row>
    <row r="31" spans="1:12" ht="15" x14ac:dyDescent="0.25">
      <c r="A31" s="112"/>
      <c r="B31" s="112"/>
      <c r="C31" s="110"/>
      <c r="D31" s="184"/>
      <c r="E31" s="164"/>
      <c r="F31" s="110"/>
      <c r="G31" s="110"/>
      <c r="H31" s="185"/>
      <c r="I31" s="166"/>
      <c r="J31" s="81"/>
      <c r="K31" s="164"/>
      <c r="L31" s="110"/>
    </row>
    <row r="32" spans="1:12" ht="15" x14ac:dyDescent="0.25">
      <c r="H32"/>
      <c r="I32"/>
    </row>
    <row r="33" spans="8:9" x14ac:dyDescent="0.3">
      <c r="H33"/>
      <c r="I33"/>
    </row>
    <row r="34" spans="8:9" x14ac:dyDescent="0.3">
      <c r="H34"/>
      <c r="I34"/>
    </row>
    <row r="35" spans="8:9" x14ac:dyDescent="0.3">
      <c r="H35"/>
      <c r="I35"/>
    </row>
    <row r="36" spans="8:9" x14ac:dyDescent="0.3">
      <c r="H36"/>
      <c r="I36"/>
    </row>
    <row r="37" spans="8:9" x14ac:dyDescent="0.3">
      <c r="H37"/>
      <c r="I37"/>
    </row>
    <row r="38" spans="8:9" x14ac:dyDescent="0.3">
      <c r="H38"/>
      <c r="I38"/>
    </row>
    <row r="39" spans="8:9" x14ac:dyDescent="0.3">
      <c r="H39"/>
      <c r="I39"/>
    </row>
    <row r="40" spans="8:9" x14ac:dyDescent="0.3">
      <c r="H40"/>
      <c r="I40"/>
    </row>
    <row r="41" spans="8:9" x14ac:dyDescent="0.3">
      <c r="H41"/>
      <c r="I41"/>
    </row>
    <row r="42" spans="8:9" x14ac:dyDescent="0.3">
      <c r="H42"/>
      <c r="I42"/>
    </row>
    <row r="43" spans="8:9" x14ac:dyDescent="0.3">
      <c r="H43"/>
      <c r="I43"/>
    </row>
    <row r="44" spans="8:9" x14ac:dyDescent="0.3">
      <c r="H44"/>
      <c r="I44"/>
    </row>
    <row r="45" spans="8:9" x14ac:dyDescent="0.3">
      <c r="H45"/>
      <c r="I45"/>
    </row>
    <row r="46" spans="8:9" x14ac:dyDescent="0.3">
      <c r="H46"/>
      <c r="I46"/>
    </row>
  </sheetData>
  <mergeCells count="17">
    <mergeCell ref="L9:L10"/>
    <mergeCell ref="H10:I10"/>
    <mergeCell ref="F9:F10"/>
    <mergeCell ref="G9:G10"/>
    <mergeCell ref="H9:I9"/>
    <mergeCell ref="J9:J10"/>
    <mergeCell ref="K9:K10"/>
    <mergeCell ref="A9:A10"/>
    <mergeCell ref="B9:B10"/>
    <mergeCell ref="C9:C10"/>
    <mergeCell ref="D9:D10"/>
    <mergeCell ref="E9:E10"/>
    <mergeCell ref="K4:L4"/>
    <mergeCell ref="A1:L1"/>
    <mergeCell ref="A2:L2"/>
    <mergeCell ref="F5:G5"/>
    <mergeCell ref="H6:L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workbookViewId="0">
      <selection activeCell="A48" sqref="A48:XFD64"/>
    </sheetView>
  </sheetViews>
  <sheetFormatPr defaultRowHeight="14.4" x14ac:dyDescent="0.3"/>
  <cols>
    <col min="1" max="1" width="3.88671875" customWidth="1"/>
    <col min="2" max="2" width="6.6640625" customWidth="1"/>
    <col min="3" max="3" width="21.5546875" customWidth="1"/>
    <col min="4" max="4" width="11.109375" customWidth="1"/>
    <col min="5" max="5" width="6.44140625" customWidth="1"/>
    <col min="6" max="6" width="23.109375" customWidth="1"/>
    <col min="7" max="7" width="33.44140625" customWidth="1"/>
    <col min="8" max="8" width="7.109375" customWidth="1"/>
    <col min="9" max="9" width="7.33203125" customWidth="1"/>
    <col min="10" max="11" width="6.88671875" customWidth="1"/>
    <col min="12" max="12" width="28.6640625" customWidth="1"/>
  </cols>
  <sheetData>
    <row r="1" spans="1:12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</row>
    <row r="2" spans="1:12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spans="1:12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" t="s">
        <v>79</v>
      </c>
    </row>
    <row r="4" spans="1:12" ht="17.399999999999999" x14ac:dyDescent="0.3">
      <c r="A4" s="154"/>
      <c r="B4" s="2"/>
      <c r="C4" s="2"/>
      <c r="D4" s="3"/>
      <c r="F4" s="155"/>
      <c r="G4" s="155"/>
      <c r="H4" s="155"/>
      <c r="I4" s="155"/>
      <c r="J4" s="155"/>
      <c r="K4" s="230" t="s">
        <v>80</v>
      </c>
      <c r="L4" s="230"/>
    </row>
    <row r="5" spans="1:12" ht="15.6" x14ac:dyDescent="0.3">
      <c r="A5" s="154"/>
      <c r="B5" s="2"/>
      <c r="C5" s="2"/>
      <c r="D5" s="3"/>
      <c r="F5" s="231"/>
      <c r="G5" s="231"/>
      <c r="H5" s="4"/>
      <c r="I5" s="4"/>
      <c r="L5" s="5" t="s">
        <v>81</v>
      </c>
    </row>
    <row r="6" spans="1:12" ht="20.399999999999999" x14ac:dyDescent="0.35">
      <c r="A6" s="156"/>
      <c r="D6" s="6" t="s">
        <v>82</v>
      </c>
      <c r="E6" s="7">
        <v>0.68055555555555547</v>
      </c>
      <c r="F6" s="8" t="s">
        <v>2</v>
      </c>
      <c r="G6" s="156"/>
      <c r="H6" s="229" t="s">
        <v>3</v>
      </c>
      <c r="I6" s="229"/>
      <c r="J6" s="229"/>
      <c r="K6" s="229"/>
      <c r="L6" s="229"/>
    </row>
    <row r="7" spans="1:12" ht="18" x14ac:dyDescent="0.35">
      <c r="A7" s="154"/>
      <c r="B7" s="157"/>
      <c r="C7" s="2"/>
      <c r="D7" s="6" t="s">
        <v>82</v>
      </c>
      <c r="E7" s="7">
        <v>0.73958333333333337</v>
      </c>
      <c r="F7" s="8" t="s">
        <v>4</v>
      </c>
      <c r="G7" s="154"/>
      <c r="H7" s="158"/>
      <c r="I7" s="158"/>
      <c r="J7" s="9"/>
    </row>
    <row r="8" spans="1:12" ht="15.6" x14ac:dyDescent="0.3">
      <c r="A8" s="154"/>
      <c r="B8" s="159"/>
      <c r="C8" s="160" t="s">
        <v>5</v>
      </c>
      <c r="D8" s="161" t="s">
        <v>77</v>
      </c>
      <c r="E8" s="162"/>
      <c r="F8" s="154"/>
      <c r="G8" s="154"/>
      <c r="H8" s="10"/>
      <c r="I8" s="10"/>
      <c r="J8" s="9"/>
    </row>
    <row r="9" spans="1:12" ht="15" customHeight="1" x14ac:dyDescent="0.3">
      <c r="A9" s="232" t="s">
        <v>6</v>
      </c>
      <c r="B9" s="232" t="s">
        <v>7</v>
      </c>
      <c r="C9" s="232" t="s">
        <v>8</v>
      </c>
      <c r="D9" s="234" t="s">
        <v>9</v>
      </c>
      <c r="E9" s="234" t="s">
        <v>10</v>
      </c>
      <c r="F9" s="234" t="s">
        <v>11</v>
      </c>
      <c r="G9" s="234" t="s">
        <v>12</v>
      </c>
      <c r="H9" s="235" t="s">
        <v>13</v>
      </c>
      <c r="I9" s="236"/>
      <c r="J9" s="232" t="s">
        <v>14</v>
      </c>
      <c r="K9" s="234" t="s">
        <v>15</v>
      </c>
      <c r="L9" s="226" t="s">
        <v>16</v>
      </c>
    </row>
    <row r="10" spans="1:12" x14ac:dyDescent="0.3">
      <c r="A10" s="233"/>
      <c r="B10" s="233"/>
      <c r="C10" s="233"/>
      <c r="D10" s="233"/>
      <c r="E10" s="233"/>
      <c r="F10" s="233"/>
      <c r="G10" s="233"/>
      <c r="H10" s="11" t="s">
        <v>17</v>
      </c>
      <c r="I10" s="11" t="s">
        <v>18</v>
      </c>
      <c r="J10" s="233"/>
      <c r="K10" s="233"/>
      <c r="L10" s="227"/>
    </row>
    <row r="11" spans="1:12" x14ac:dyDescent="0.3">
      <c r="A11" s="69">
        <v>1</v>
      </c>
      <c r="B11" s="18">
        <v>50</v>
      </c>
      <c r="C11" s="14" t="str">
        <f>IF(B11=0," ",VLOOKUP(B11,[1]Женщины!B$1:H$65536,2,FALSE))</f>
        <v>Лабыгина Ксения</v>
      </c>
      <c r="D11" s="15" t="str">
        <f>IF(B11=0," ",VLOOKUP($B11,[1]Женщины!$B$1:$H$65536,3,FALSE))</f>
        <v>20.02.2000</v>
      </c>
      <c r="E11" s="200" t="str">
        <f>IF(B11=0," ",IF(VLOOKUP($B11,[1]Женщины!$B$1:$H$65536,4,FALSE)=0," ",VLOOKUP($B11,[1]Женщины!$B$1:$H$65536,4,FALSE)))</f>
        <v>КМС</v>
      </c>
      <c r="F11" s="201" t="str">
        <f>IF(B11=0," ",VLOOKUP($B11,[1]Женщины!$B$1:$H$65536,5,FALSE))</f>
        <v>Удмуртская Республика</v>
      </c>
      <c r="G11" s="202" t="str">
        <f>IF(B11=0," ",VLOOKUP($B11,[1]Женщины!$B$1:$H$65536,6,FALSE))</f>
        <v>Ижевск, УдГУ</v>
      </c>
      <c r="H11" s="33">
        <v>1.6331018518518517E-4</v>
      </c>
      <c r="I11" s="33">
        <v>1.6238425925925923E-4</v>
      </c>
      <c r="J11" s="20" t="str">
        <f>IF(H11=0," ",IF(H11&lt;=[1]Разряды!$D$37,[1]Разряды!$D$3,IF(H11&lt;=[1]Разряды!$E$37,[1]Разряды!$E$3,IF(H11&lt;=[1]Разряды!$F$37,[1]Разряды!$F$3,IF(H11&lt;=[1]Разряды!$G$37,[1]Разряды!$G$3,IF(H11&lt;=[1]Разряды!$H$37,[1]Разряды!$H$3,IF(H11&lt;=[1]Разряды!$I$37,[1]Разряды!$I$3,IF(H11&lt;=[1]Разряды!$J$37,[1]Разряды!$J$3,"б/р"))))))))</f>
        <v>кмс</v>
      </c>
      <c r="K11" s="13" t="s">
        <v>111</v>
      </c>
      <c r="L11" s="14" t="str">
        <f>IF(B11=0," ",VLOOKUP($B11,[1]Женщины!$B$1:$H$65536,7,FALSE))</f>
        <v>Куртеев А.Б.</v>
      </c>
    </row>
    <row r="12" spans="1:12" x14ac:dyDescent="0.3">
      <c r="A12" s="69">
        <v>2</v>
      </c>
      <c r="B12" s="18">
        <v>10</v>
      </c>
      <c r="C12" s="14" t="str">
        <f>IF(B12=0," ",VLOOKUP(B12,[1]Женщины!B$1:H$65536,2,FALSE))</f>
        <v>Плавунова Маргарита</v>
      </c>
      <c r="D12" s="15" t="str">
        <f>IF(B12=0," ",VLOOKUP($B12,[1]Женщины!$B$1:$H$65536,3,FALSE))</f>
        <v>31.01.1994</v>
      </c>
      <c r="E12" s="26" t="str">
        <f>IF(B12=0," ",IF(VLOOKUP($B12,[1]Женщины!$B$1:$H$65536,4,FALSE)=0," ",VLOOKUP($B12,[1]Женщины!$B$1:$H$65536,4,FALSE)))</f>
        <v>КМС</v>
      </c>
      <c r="F12" s="70" t="str">
        <f>IF(B12=0," ",VLOOKUP($B12,[1]Женщины!$B$1:$H$65536,5,FALSE))</f>
        <v>Тамбовская область</v>
      </c>
      <c r="G12" s="29" t="str">
        <f>IF(B12=0," ",VLOOKUP($B12,[1]Женщины!$B$1:$H$65536,6,FALSE))</f>
        <v>Тамбов, ТГУ им. Г.Р. Державина</v>
      </c>
      <c r="H12" s="33">
        <v>1.6631944444444444E-4</v>
      </c>
      <c r="I12" s="33">
        <v>1.6284722222222224E-4</v>
      </c>
      <c r="J12" s="20" t="str">
        <f>IF(H12=0," ",IF(H12&lt;=[1]Разряды!$D$37,[1]Разряды!$D$3,IF(H12&lt;=[1]Разряды!$E$37,[1]Разряды!$E$3,IF(H12&lt;=[1]Разряды!$F$37,[1]Разряды!$F$3,IF(H12&lt;=[1]Разряды!$G$37,[1]Разряды!$G$3,IF(H12&lt;=[1]Разряды!$H$37,[1]Разряды!$H$3,IF(H12&lt;=[1]Разряды!$I$37,[1]Разряды!$I$3,IF(H12&lt;=[1]Разряды!$J$37,[1]Разряды!$J$3,"б/р"))))))))</f>
        <v>кмс</v>
      </c>
      <c r="K12" s="13" t="s">
        <v>106</v>
      </c>
      <c r="L12" s="14" t="str">
        <f>IF(B12=0," ",VLOOKUP($B12,[1]Женщины!$B$1:$H$65536,7,FALSE))</f>
        <v>Мельникова Е.</v>
      </c>
    </row>
    <row r="13" spans="1:12" x14ac:dyDescent="0.3">
      <c r="A13" s="69">
        <v>3</v>
      </c>
      <c r="B13" s="18">
        <v>83</v>
      </c>
      <c r="C13" s="14" t="str">
        <f>IF(B13=0," ",VLOOKUP(B13,[1]Женщины!B$1:H$65536,2,FALSE))</f>
        <v>Шишкина Дарья</v>
      </c>
      <c r="D13" s="15" t="str">
        <f>IF(B13=0," ",VLOOKUP($B13,[1]Женщины!$B$1:$H$65536,3,FALSE))</f>
        <v>23.04.1999</v>
      </c>
      <c r="E13" s="26" t="str">
        <f>IF(B13=0," ",IF(VLOOKUP($B13,[1]Женщины!$B$1:$H$65536,4,FALSE)=0," ",VLOOKUP($B13,[1]Женщины!$B$1:$H$65536,4,FALSE)))</f>
        <v>МС</v>
      </c>
      <c r="F13" s="70" t="str">
        <f>IF(B13=0," ",VLOOKUP($B13,[1]Женщины!$B$1:$H$65536,5,FALSE))</f>
        <v>Республика Карелия</v>
      </c>
      <c r="G13" s="29" t="str">
        <f>IF(B13=0," ",VLOOKUP($B13,[1]Женщины!$B$1:$H$65536,6,FALSE))</f>
        <v xml:space="preserve">Петрозаводск, ПетрГУ </v>
      </c>
      <c r="H13" s="33">
        <v>1.6331018518518517E-4</v>
      </c>
      <c r="I13" s="33">
        <v>1.6296296296296295E-4</v>
      </c>
      <c r="J13" s="20" t="str">
        <f>IF(H13=0," ",IF(H13&lt;=[1]Разряды!$D$37,[1]Разряды!$D$3,IF(H13&lt;=[1]Разряды!$E$37,[1]Разряды!$E$3,IF(H13&lt;=[1]Разряды!$F$37,[1]Разряды!$F$3,IF(H13&lt;=[1]Разряды!$G$37,[1]Разряды!$G$3,IF(H13&lt;=[1]Разряды!$H$37,[1]Разряды!$H$3,IF(H13&lt;=[1]Разряды!$I$37,[1]Разряды!$I$3,IF(H13&lt;=[1]Разряды!$J$37,[1]Разряды!$J$3,"б/р"))))))))</f>
        <v>кмс</v>
      </c>
      <c r="K13" s="13" t="s">
        <v>107</v>
      </c>
      <c r="L13" s="14" t="str">
        <f>IF(B13=0," ",VLOOKUP($B13,[1]Женщины!$B$1:$H$65536,7,FALSE))</f>
        <v>Воробьев С.А., Климов А.</v>
      </c>
    </row>
    <row r="14" spans="1:12" x14ac:dyDescent="0.3">
      <c r="A14" s="26">
        <v>4</v>
      </c>
      <c r="B14" s="18">
        <v>90</v>
      </c>
      <c r="C14" s="14" t="str">
        <f>IF(B14=0," ",VLOOKUP(B14,[1]Женщины!B$1:H$65536,2,FALSE))</f>
        <v>Клещева Кристина</v>
      </c>
      <c r="D14" s="15" t="str">
        <f>IF(B14=0," ",VLOOKUP($B14,[1]Женщины!$B$1:$H$65536,3,FALSE))</f>
        <v>26.03.1999</v>
      </c>
      <c r="E14" s="26" t="str">
        <f>IF(B14=0," ",IF(VLOOKUP($B14,[1]Женщины!$B$1:$H$65536,4,FALSE)=0," ",VLOOKUP($B14,[1]Женщины!$B$1:$H$65536,4,FALSE)))</f>
        <v>МС</v>
      </c>
      <c r="F14" s="70" t="str">
        <f>IF(B14=0," ",VLOOKUP($B14,[1]Женщины!$B$1:$H$65536,5,FALSE))</f>
        <v>Челябинская область</v>
      </c>
      <c r="G14" s="29" t="str">
        <f>IF(B14=0," ",VLOOKUP($B14,[1]Женщины!$B$1:$H$65536,6,FALSE))</f>
        <v>Челябинск, УралГУФК</v>
      </c>
      <c r="H14" s="33">
        <v>1.6319444444444443E-4</v>
      </c>
      <c r="I14" s="33">
        <v>1.6342592592592591E-4</v>
      </c>
      <c r="J14" s="20" t="str">
        <f>IF(H14=0," ",IF(H14&lt;=[1]Разряды!$D$37,[1]Разряды!$D$3,IF(H14&lt;=[1]Разряды!$E$37,[1]Разряды!$E$3,IF(H14&lt;=[1]Разряды!$F$37,[1]Разряды!$F$3,IF(H14&lt;=[1]Разряды!$G$37,[1]Разряды!$G$3,IF(H14&lt;=[1]Разряды!$H$37,[1]Разряды!$H$3,IF(H14&lt;=[1]Разряды!$I$37,[1]Разряды!$I$3,IF(H14&lt;=[1]Разряды!$J$37,[1]Разряды!$J$3,"б/р"))))))))</f>
        <v>кмс</v>
      </c>
      <c r="K14" s="13" t="s">
        <v>86</v>
      </c>
      <c r="L14" s="14" t="str">
        <f>IF(B14=0," ",VLOOKUP($B14,[1]Женщины!$B$1:$H$65536,7,FALSE))</f>
        <v>Ермолаев С.В., Ганчало Н.В.</v>
      </c>
    </row>
    <row r="15" spans="1:12" x14ac:dyDescent="0.3">
      <c r="A15" s="26">
        <v>5</v>
      </c>
      <c r="B15" s="18">
        <v>56</v>
      </c>
      <c r="C15" s="14" t="str">
        <f>IF(B15=0," ",VLOOKUP(B15,[1]Женщины!B$1:H$65536,2,FALSE))</f>
        <v>Серова Ульяна</v>
      </c>
      <c r="D15" s="15" t="str">
        <f>IF(B15=0," ",VLOOKUP($B15,[1]Женщины!$B$1:$H$65536,3,FALSE))</f>
        <v>10.2.1998</v>
      </c>
      <c r="E15" s="26" t="str">
        <f>IF(B15=0," ",IF(VLOOKUP($B15,[1]Женщины!$B$1:$H$65536,4,FALSE)=0," ",VLOOKUP($B15,[1]Женщины!$B$1:$H$65536,4,FALSE)))</f>
        <v>КМС</v>
      </c>
      <c r="F15" s="70" t="str">
        <f>IF(B15=0," ",VLOOKUP($B15,[1]Женщины!$B$1:$H$65536,5,FALSE))</f>
        <v>Республика Татарстан</v>
      </c>
      <c r="G15" s="29" t="str">
        <f>IF(B15=0," ",VLOOKUP($B15,[1]Женщины!$B$1:$H$65536,6,FALSE))</f>
        <v>Казань, ФГБОУ ВО ПГАФКСиТ</v>
      </c>
      <c r="H15" s="33">
        <v>1.7060185185185188E-4</v>
      </c>
      <c r="I15" s="33">
        <v>1.6516203703703701E-4</v>
      </c>
      <c r="J15" s="20" t="str">
        <f>IF(H15=0," ",IF(H15&lt;=[1]Разряды!$D$37,[1]Разряды!$D$3,IF(H15&lt;=[1]Разряды!$E$37,[1]Разряды!$E$3,IF(H15&lt;=[1]Разряды!$F$37,[1]Разряды!$F$3,IF(H15&lt;=[1]Разряды!$G$37,[1]Разряды!$G$3,IF(H15&lt;=[1]Разряды!$H$37,[1]Разряды!$H$3,IF(H15&lt;=[1]Разряды!$I$37,[1]Разряды!$I$3,IF(H15&lt;=[1]Разряды!$J$37,[1]Разряды!$J$3,"б/р"))))))))</f>
        <v>кмс</v>
      </c>
      <c r="K15" s="13" t="s">
        <v>87</v>
      </c>
      <c r="L15" s="147" t="str">
        <f>IF(B15=0," ",VLOOKUP($B15,[1]Женщины!$B$1:$H$65536,7,FALSE))</f>
        <v>Барышников А.С., Пермяков О.А.</v>
      </c>
    </row>
    <row r="16" spans="1:12" ht="15" x14ac:dyDescent="0.25">
      <c r="A16" s="26">
        <v>6</v>
      </c>
      <c r="B16" s="18">
        <v>14</v>
      </c>
      <c r="C16" s="21" t="str">
        <f>IF(B16=0," ",VLOOKUP(B16,[1]Женщины!B$1:H$65536,2,FALSE))</f>
        <v>Кузовкина Наталья</v>
      </c>
      <c r="D16" s="22" t="str">
        <f>IF(B16=0," ",VLOOKUP($B16,[1]Женщины!$B$1:$H$65536,3,FALSE))</f>
        <v>03.12.1998</v>
      </c>
      <c r="E16" s="31" t="str">
        <f>IF(B16=0," ",IF(VLOOKUP($B16,[1]Женщины!$B$1:$H$65536,4,FALSE)=0," ",VLOOKUP($B16,[1]Женщины!$B$1:$H$65536,4,FALSE)))</f>
        <v>КМС</v>
      </c>
      <c r="F16" s="70" t="str">
        <f>IF(B16=0," ",VLOOKUP($B16,[1]Женщины!$B$1:$H$65536,5,FALSE))</f>
        <v>Приморский край</v>
      </c>
      <c r="G16" s="21" t="str">
        <f>IF(B16=0," ",VLOOKUP($B16,[1]Женщины!$B$1:$H$65536,6,FALSE))</f>
        <v xml:space="preserve">Владивосток, ДВФУ </v>
      </c>
      <c r="H16" s="33">
        <v>1.6574074074074074E-4</v>
      </c>
      <c r="I16" s="33">
        <v>1.6539351851851852E-4</v>
      </c>
      <c r="J16" s="20" t="str">
        <f>IF(H16=0," ",IF(H16&lt;=[1]Разряды!$D$37,[1]Разряды!$D$3,IF(H16&lt;=[1]Разряды!$E$37,[1]Разряды!$E$3,IF(H16&lt;=[1]Разряды!$F$37,[1]Разряды!$F$3,IF(H16&lt;=[1]Разряды!$G$37,[1]Разряды!$G$3,IF(H16&lt;=[1]Разряды!$H$37,[1]Разряды!$H$3,IF(H16&lt;=[1]Разряды!$I$37,[1]Разряды!$I$3,IF(H16&lt;=[1]Разряды!$J$37,[1]Разряды!$J$3,"б/р"))))))))</f>
        <v>кмс</v>
      </c>
      <c r="K16" s="32" t="s">
        <v>88</v>
      </c>
      <c r="L16" s="21" t="str">
        <f>IF(B16=0," ",VLOOKUP($B16,[1]Женщины!$B$1:$H$65536,7,FALSE))</f>
        <v>Кузина Т.Н., Загиной Ю.А.</v>
      </c>
    </row>
    <row r="17" spans="1:12" x14ac:dyDescent="0.3">
      <c r="A17" s="26">
        <v>7</v>
      </c>
      <c r="B17" s="18">
        <v>91</v>
      </c>
      <c r="C17" s="14" t="str">
        <f>IF(B17=0," ",VLOOKUP(B17,[1]Женщины!B$1:H$65536,2,FALSE))</f>
        <v>Гладкова Елена</v>
      </c>
      <c r="D17" s="15" t="str">
        <f>IF(B17=0," ",VLOOKUP($B17,[1]Женщины!$B$1:$H$65536,3,FALSE))</f>
        <v>10.06.1998</v>
      </c>
      <c r="E17" s="26" t="str">
        <f>IF(B17=0," ",IF(VLOOKUP($B17,[1]Женщины!$B$1:$H$65536,4,FALSE)=0," ",VLOOKUP($B17,[1]Женщины!$B$1:$H$65536,4,FALSE)))</f>
        <v>КМС</v>
      </c>
      <c r="F17" s="70" t="str">
        <f>IF(B17=0," ",VLOOKUP($B17,[1]Женщины!$B$1:$H$65536,5,FALSE))</f>
        <v>Челябинская область</v>
      </c>
      <c r="G17" s="29" t="str">
        <f>IF(B17=0," ",VLOOKUP($B17,[1]Женщины!$B$1:$H$65536,6,FALSE))</f>
        <v>Челябинск, УралГУФК</v>
      </c>
      <c r="H17" s="33">
        <v>1.719907407407407E-4</v>
      </c>
      <c r="I17" s="33">
        <v>1.7280092592592594E-4</v>
      </c>
      <c r="J17" s="20" t="str">
        <f>IF(H17=0," ",IF(H17&lt;=[1]Разряды!$D$37,[1]Разряды!$D$3,IF(H17&lt;=[1]Разряды!$E$37,[1]Разряды!$E$3,IF(H17&lt;=[1]Разряды!$F$37,[1]Разряды!$F$3,IF(H17&lt;=[1]Разряды!$G$37,[1]Разряды!$G$3,IF(H17&lt;=[1]Разряды!$H$37,[1]Разряды!$H$3,IF(H17&lt;=[1]Разряды!$I$37,[1]Разряды!$I$3,IF(H17&lt;=[1]Разряды!$J$37,[1]Разряды!$J$3,"б/р"))))))))</f>
        <v>кмс</v>
      </c>
      <c r="K17" s="13" t="s">
        <v>89</v>
      </c>
      <c r="L17" s="14" t="str">
        <f>IF(B17=0," ",VLOOKUP($B17,[1]Женщины!$B$1:$H$65536,7,FALSE))</f>
        <v>Меньшенина Н.В.</v>
      </c>
    </row>
    <row r="18" spans="1:12" x14ac:dyDescent="0.3">
      <c r="A18" s="26">
        <v>8</v>
      </c>
      <c r="B18" s="18">
        <v>18</v>
      </c>
      <c r="C18" s="14" t="str">
        <f>IF(B18=0," ",VLOOKUP(B18,[1]Женщины!B$1:H$65536,2,FALSE))</f>
        <v>Попова Александра</v>
      </c>
      <c r="D18" s="15" t="str">
        <f>IF(B18=0," ",VLOOKUP($B18,[1]Женщины!$B$1:$H$65536,3,FALSE))</f>
        <v>23.07.2000</v>
      </c>
      <c r="E18" s="26" t="str">
        <f>IF(B18=0," ",IF(VLOOKUP($B18,[1]Женщины!$B$1:$H$65536,4,FALSE)=0," ",VLOOKUP($B18,[1]Женщины!$B$1:$H$65536,4,FALSE)))</f>
        <v>КМС</v>
      </c>
      <c r="F18" s="70" t="str">
        <f>IF(B18=0," ",VLOOKUP($B18,[1]Женщины!$B$1:$H$65536,5,FALSE))</f>
        <v>Москва</v>
      </c>
      <c r="G18" s="29" t="str">
        <f>IF(B18=0," ",VLOOKUP($B18,[1]Женщины!$B$1:$H$65536,6,FALSE))</f>
        <v>Москва, РГУФКСМиТ (ГЦОЛИФК)</v>
      </c>
      <c r="H18" s="33">
        <v>1.7303240740740742E-4</v>
      </c>
      <c r="I18" s="33">
        <v>1.7361111111111112E-4</v>
      </c>
      <c r="J18" s="20" t="str">
        <f>IF(H18=0," ",IF(H18&lt;=[1]Разряды!$D$37,[1]Разряды!$D$3,IF(H18&lt;=[1]Разряды!$E$37,[1]Разряды!$E$3,IF(H18&lt;=[1]Разряды!$F$37,[1]Разряды!$F$3,IF(H18&lt;=[1]Разряды!$G$37,[1]Разряды!$G$3,IF(H18&lt;=[1]Разряды!$H$37,[1]Разряды!$H$3,IF(H18&lt;=[1]Разряды!$I$37,[1]Разряды!$I$3,IF(H18&lt;=[1]Разряды!$J$37,[1]Разряды!$J$3,"б/р"))))))))</f>
        <v>кмс</v>
      </c>
      <c r="K18" s="13" t="s">
        <v>90</v>
      </c>
      <c r="L18" s="14" t="str">
        <f>IF(B18=0," ",VLOOKUP($B18,[1]Женщины!$B$1:$H$65536,7,FALSE))</f>
        <v>Чермошанский И.В.</v>
      </c>
    </row>
    <row r="19" spans="1:12" ht="26.4" x14ac:dyDescent="0.3">
      <c r="A19" s="26">
        <v>9</v>
      </c>
      <c r="B19" s="18">
        <v>77</v>
      </c>
      <c r="C19" s="14" t="str">
        <f>IF(B19=0," ",VLOOKUP(B19,[1]Женщины!B$1:H$65536,2,FALSE))</f>
        <v>Шахворостова Валерия</v>
      </c>
      <c r="D19" s="15" t="str">
        <f>IF(B19=0," ",VLOOKUP($B19,[1]Женщины!$B$1:$H$65536,3,FALSE))</f>
        <v>22.05.1998</v>
      </c>
      <c r="E19" s="26" t="str">
        <f>IF(B19=0," ",IF(VLOOKUP($B19,[1]Женщины!$B$1:$H$65536,4,FALSE)=0," ",VLOOKUP($B19,[1]Женщины!$B$1:$H$65536,4,FALSE)))</f>
        <v>МС</v>
      </c>
      <c r="F19" s="70" t="str">
        <f>IF(B19=0," ",VLOOKUP($B19,[1]Женщины!$B$1:$H$65536,5,FALSE))</f>
        <v>Владимирская область</v>
      </c>
      <c r="G19" s="29" t="str">
        <f>IF(B19=0," ",VLOOKUP($B19,[1]Женщины!$B$1:$H$65536,6,FALSE))</f>
        <v xml:space="preserve">Владимир, ВлГУ им. А.Г. и Н.Г Столетовых </v>
      </c>
      <c r="H19" s="33">
        <v>1.7835648148148149E-4</v>
      </c>
      <c r="I19" s="33"/>
      <c r="J19" s="20" t="str">
        <f>IF(H19=0," ",IF(H19&lt;=[1]Разряды!$D$37,[1]Разряды!$D$3,IF(H19&lt;=[1]Разряды!$E$37,[1]Разряды!$E$3,IF(H19&lt;=[1]Разряды!$F$37,[1]Разряды!$F$3,IF(H19&lt;=[1]Разряды!$G$37,[1]Разряды!$G$3,IF(H19&lt;=[1]Разряды!$H$37,[1]Разряды!$H$3,IF(H19&lt;=[1]Разряды!$I$37,[1]Разряды!$I$3,IF(H19&lt;=[1]Разряды!$J$37,[1]Разряды!$J$3,"б/р"))))))))</f>
        <v>1р</v>
      </c>
      <c r="K19" s="13">
        <v>7</v>
      </c>
      <c r="L19" s="14" t="str">
        <f>IF(B19=0," ",VLOOKUP($B19,[1]Женщины!$B$1:$H$65536,7,FALSE))</f>
        <v>Морочко М.А.</v>
      </c>
    </row>
    <row r="20" spans="1:12" x14ac:dyDescent="0.3">
      <c r="A20" s="26">
        <v>10</v>
      </c>
      <c r="B20" s="18">
        <v>11</v>
      </c>
      <c r="C20" s="14" t="str">
        <f>IF(B20=0," ",VLOOKUP(B20,[1]Женщины!B$1:H$65536,2,FALSE))</f>
        <v>Петрушина Ольга</v>
      </c>
      <c r="D20" s="15" t="str">
        <f>IF(B20=0," ",VLOOKUP($B20,[1]Женщины!$B$1:$H$65536,3,FALSE))</f>
        <v>30.04.1998</v>
      </c>
      <c r="E20" s="26" t="str">
        <f>IF(B20=0," ",IF(VLOOKUP($B20,[1]Женщины!$B$1:$H$65536,4,FALSE)=0," ",VLOOKUP($B20,[1]Женщины!$B$1:$H$65536,4,FALSE)))</f>
        <v>КМС</v>
      </c>
      <c r="F20" s="70" t="str">
        <f>IF(B20=0," ",VLOOKUP($B20,[1]Женщины!$B$1:$H$65536,5,FALSE))</f>
        <v>Тамбовская область</v>
      </c>
      <c r="G20" s="29" t="str">
        <f>IF(B20=0," ",VLOOKUP($B20,[1]Женщины!$B$1:$H$65536,6,FALSE))</f>
        <v>Тамбов, ТГУ им. Г.Р. Державина</v>
      </c>
      <c r="H20" s="33">
        <v>1.8159722222222223E-4</v>
      </c>
      <c r="I20" s="17"/>
      <c r="J20" s="20" t="str">
        <f>IF(H20=0," ",IF(H20&lt;=[1]Разряды!$D$37,[1]Разряды!$D$3,IF(H20&lt;=[1]Разряды!$E$37,[1]Разряды!$E$3,IF(H20&lt;=[1]Разряды!$F$37,[1]Разряды!$F$3,IF(H20&lt;=[1]Разряды!$G$37,[1]Разряды!$G$3,IF(H20&lt;=[1]Разряды!$H$37,[1]Разряды!$H$3,IF(H20&lt;=[1]Разряды!$I$37,[1]Разряды!$I$3,IF(H20&lt;=[1]Разряды!$J$37,[1]Разряды!$J$3,"б/р"))))))))</f>
        <v>1р</v>
      </c>
      <c r="K20" s="13">
        <v>6</v>
      </c>
      <c r="L20" s="147" t="str">
        <f>IF(B20=0," ",VLOOKUP($B20,[1]Женщины!$B$1:$H$65536,7,FALSE))</f>
        <v>Мельникова Е.</v>
      </c>
    </row>
    <row r="21" spans="1:12" x14ac:dyDescent="0.3">
      <c r="A21" s="26">
        <v>11</v>
      </c>
      <c r="B21" s="18">
        <v>94</v>
      </c>
      <c r="C21" s="14" t="str">
        <f>IF(B21=0," ",VLOOKUP(B21,[1]Женщины!B$1:H$65536,2,FALSE))</f>
        <v>Овчинникова Екатерина</v>
      </c>
      <c r="D21" s="15" t="str">
        <f>IF(B21=0," ",VLOOKUP($B21,[1]Женщины!$B$1:$H$65536,3,FALSE))</f>
        <v>01.04.1995</v>
      </c>
      <c r="E21" s="26" t="str">
        <f>IF(B21=0," ",IF(VLOOKUP($B21,[1]Женщины!$B$1:$H$65536,4,FALSE)=0," ",VLOOKUP($B21,[1]Женщины!$B$1:$H$65536,4,FALSE)))</f>
        <v>КМС</v>
      </c>
      <c r="F21" s="70" t="str">
        <f>IF(B21=0," ",VLOOKUP($B21,[1]Женщины!$B$1:$H$65536,5,FALSE))</f>
        <v>Калининградская область</v>
      </c>
      <c r="G21" s="29" t="str">
        <f>IF(B21=0," ",VLOOKUP($B21,[1]Женщины!$B$1:$H$65536,6,FALSE))</f>
        <v>Калининград, БФУ им. И. Канта</v>
      </c>
      <c r="H21" s="33">
        <v>1.8368055555555556E-4</v>
      </c>
      <c r="I21" s="33"/>
      <c r="J21" s="20" t="str">
        <f>IF(H21=0," ",IF(H21&lt;=[1]Разряды!$D$37,[1]Разряды!$D$3,IF(H21&lt;=[1]Разряды!$E$37,[1]Разряды!$E$3,IF(H21&lt;=[1]Разряды!$F$37,[1]Разряды!$F$3,IF(H21&lt;=[1]Разряды!$G$37,[1]Разряды!$G$3,IF(H21&lt;=[1]Разряды!$H$37,[1]Разряды!$H$3,IF(H21&lt;=[1]Разряды!$I$37,[1]Разряды!$I$3,IF(H21&lt;=[1]Разряды!$J$37,[1]Разряды!$J$3,"б/р"))))))))</f>
        <v>1р</v>
      </c>
      <c r="K21" s="13">
        <v>5</v>
      </c>
      <c r="L21" s="14" t="str">
        <f>IF(B21=0," ",VLOOKUP($B21,[1]Женщины!$B$1:$H$65536,7,FALSE))</f>
        <v>Григорьев А.А.</v>
      </c>
    </row>
    <row r="22" spans="1:12" ht="15" x14ac:dyDescent="0.25">
      <c r="A22" s="26">
        <v>12</v>
      </c>
      <c r="B22" s="18">
        <v>73</v>
      </c>
      <c r="C22" s="21" t="str">
        <f>IF(B22=0," ",VLOOKUP(B22,[1]Женщины!B$1:H$65536,2,FALSE))</f>
        <v>Семенова Татьяна</v>
      </c>
      <c r="D22" s="22" t="str">
        <f>IF(B22=0," ",VLOOKUP($B22,[1]Женщины!$B$1:$H$65536,3,FALSE))</f>
        <v>05.07.1999</v>
      </c>
      <c r="E22" s="31" t="str">
        <f>IF(B22=0," ",IF(VLOOKUP($B22,[1]Женщины!$B$1:$H$65536,4,FALSE)=0," ",VLOOKUP($B22,[1]Женщины!$B$1:$H$65536,4,FALSE)))</f>
        <v>КМС</v>
      </c>
      <c r="F22" s="67" t="str">
        <f>IF(B22=0," ",VLOOKUP($B22,[1]Женщины!$B$1:$H$65536,5,FALSE))</f>
        <v>Пермский край</v>
      </c>
      <c r="G22" s="21" t="str">
        <f>IF(B22=0," ",VLOOKUP($B22,[1]Женщины!$B$1:$H$65536,6,FALSE))</f>
        <v>Пермь, ПНИПУ с/к "Политехник"</v>
      </c>
      <c r="H22" s="33">
        <v>1.8622685185185184E-4</v>
      </c>
      <c r="I22" s="33"/>
      <c r="J22" s="20" t="str">
        <f>IF(H22=0," ",IF(H22&lt;=[1]Разряды!$D$37,[1]Разряды!$D$3,IF(H22&lt;=[1]Разряды!$E$37,[1]Разряды!$E$3,IF(H22&lt;=[1]Разряды!$F$37,[1]Разряды!$F$3,IF(H22&lt;=[1]Разряды!$G$37,[1]Разряды!$G$3,IF(H22&lt;=[1]Разряды!$H$37,[1]Разряды!$H$3,IF(H22&lt;=[1]Разряды!$I$37,[1]Разряды!$I$3,IF(H22&lt;=[1]Разряды!$J$37,[1]Разряды!$J$3,"б/р"))))))))</f>
        <v>1р</v>
      </c>
      <c r="K22" s="23">
        <v>4</v>
      </c>
      <c r="L22" s="21" t="str">
        <f>IF(B22=0," ",VLOOKUP($B22,[1]Женщины!$B$1:$H$65536,7,FALSE))</f>
        <v>Гладков В.П.</v>
      </c>
    </row>
    <row r="23" spans="1:12" ht="26.4" x14ac:dyDescent="0.3">
      <c r="A23" s="26"/>
      <c r="B23" s="18">
        <v>2</v>
      </c>
      <c r="C23" s="14" t="str">
        <f>IF(B23=0," ",VLOOKUP(B23,[1]Женщины!B$1:H$65536,2,FALSE))</f>
        <v>Иванова Елизавета</v>
      </c>
      <c r="D23" s="15" t="str">
        <f>IF(B23=0," ",VLOOKUP($B23,[1]Женщины!$B$1:$H$65536,3,FALSE))</f>
        <v>22.05.1997</v>
      </c>
      <c r="E23" s="26" t="str">
        <f>IF(B23=0," ",IF(VLOOKUP($B23,[1]Женщины!$B$1:$H$65536,4,FALSE)=0," ",VLOOKUP($B23,[1]Женщины!$B$1:$H$65536,4,FALSE)))</f>
        <v>МС</v>
      </c>
      <c r="F23" s="70" t="str">
        <f>IF(B23=0," ",VLOOKUP($B23,[1]Женщины!$B$1:$H$65536,5,FALSE))</f>
        <v>Ярославская область</v>
      </c>
      <c r="G23" s="29" t="str">
        <f>IF(B23=0," ",VLOOKUP($B23,[1]Женщины!$B$1:$H$65536,6,FALSE))</f>
        <v>Ярославль, ЯГПУ им. К.Д. Ушинского</v>
      </c>
      <c r="H23" s="33" t="s">
        <v>96</v>
      </c>
      <c r="I23" s="33"/>
      <c r="J23" s="20"/>
      <c r="K23" s="13">
        <v>0</v>
      </c>
      <c r="L23" s="14" t="str">
        <f>IF(B23=0," ",VLOOKUP($B23,[1]Женщины!$B$1:$H$65536,7,FALSE))</f>
        <v>Огвоздина Т.В., Сергеева Е.В.</v>
      </c>
    </row>
    <row r="24" spans="1:12" ht="15.75" thickBot="1" x14ac:dyDescent="0.3">
      <c r="A24" s="71"/>
      <c r="B24" s="71"/>
      <c r="C24" s="71"/>
      <c r="D24" s="71"/>
      <c r="E24" s="71"/>
      <c r="F24" s="71"/>
      <c r="G24" s="71"/>
      <c r="H24" s="72"/>
      <c r="I24" s="71"/>
      <c r="J24" s="71"/>
      <c r="K24" s="71"/>
      <c r="L24" s="71"/>
    </row>
    <row r="25" spans="1:12" ht="15.75" thickTop="1" x14ac:dyDescent="0.25"/>
    <row r="28" spans="1:12" ht="15.6" x14ac:dyDescent="0.3">
      <c r="B28" s="110" t="s">
        <v>98</v>
      </c>
      <c r="D28" s="167"/>
      <c r="E28" s="167"/>
      <c r="G28" s="110" t="s">
        <v>99</v>
      </c>
      <c r="H28" s="9"/>
      <c r="I28" s="9"/>
    </row>
    <row r="29" spans="1:12" ht="15.75" x14ac:dyDescent="0.25">
      <c r="B29" s="110"/>
      <c r="D29" s="167"/>
      <c r="E29" s="167"/>
      <c r="G29" s="110"/>
      <c r="H29" s="9"/>
      <c r="I29" s="9"/>
    </row>
    <row r="30" spans="1:12" ht="15.75" x14ac:dyDescent="0.25">
      <c r="D30" s="167"/>
      <c r="E30" s="167"/>
      <c r="G30" s="168"/>
      <c r="H30" s="9"/>
      <c r="I30" s="9"/>
    </row>
    <row r="31" spans="1:12" ht="15.6" x14ac:dyDescent="0.3">
      <c r="B31" s="110" t="s">
        <v>100</v>
      </c>
      <c r="D31" s="167"/>
      <c r="E31" s="167"/>
      <c r="G31" s="110" t="s">
        <v>61</v>
      </c>
      <c r="H31" s="9"/>
      <c r="I31" s="9"/>
    </row>
    <row r="32" spans="1:12" ht="15.6" x14ac:dyDescent="0.3">
      <c r="A32" s="81"/>
      <c r="D32" s="167"/>
      <c r="E32" s="167"/>
      <c r="F32" s="168"/>
      <c r="G32" s="167"/>
    </row>
    <row r="33" spans="1:12" x14ac:dyDescent="0.3">
      <c r="A33" s="112"/>
      <c r="B33" s="178"/>
      <c r="C33" s="110"/>
      <c r="D33" s="164"/>
      <c r="E33" s="164"/>
      <c r="F33" s="110"/>
      <c r="G33" s="110"/>
      <c r="H33" s="192"/>
      <c r="I33" s="192"/>
      <c r="J33" s="164"/>
      <c r="K33" s="81"/>
      <c r="L33" s="110"/>
    </row>
  </sheetData>
  <mergeCells count="16">
    <mergeCell ref="A1:L1"/>
    <mergeCell ref="A2:L2"/>
    <mergeCell ref="F5:G5"/>
    <mergeCell ref="H6:L6"/>
    <mergeCell ref="A9:A10"/>
    <mergeCell ref="B9:B10"/>
    <mergeCell ref="C9:C10"/>
    <mergeCell ref="D9:D10"/>
    <mergeCell ref="E9:E10"/>
    <mergeCell ref="F9:F10"/>
    <mergeCell ref="G9:G10"/>
    <mergeCell ref="H9:I9"/>
    <mergeCell ref="J9:J10"/>
    <mergeCell ref="K9:K10"/>
    <mergeCell ref="L9:L10"/>
    <mergeCell ref="K4:L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topLeftCell="A4" workbookViewId="0">
      <selection activeCell="A56" sqref="A56:XFD76"/>
    </sheetView>
  </sheetViews>
  <sheetFormatPr defaultRowHeight="14.4" x14ac:dyDescent="0.3"/>
  <cols>
    <col min="1" max="1" width="4.88671875" customWidth="1"/>
    <col min="2" max="2" width="6.44140625" customWidth="1"/>
    <col min="3" max="3" width="21.6640625" customWidth="1"/>
    <col min="4" max="4" width="11" customWidth="1"/>
    <col min="5" max="5" width="5.5546875" customWidth="1"/>
    <col min="6" max="6" width="22" customWidth="1"/>
    <col min="7" max="7" width="38.33203125" customWidth="1"/>
    <col min="8" max="8" width="3.6640625" style="9" customWidth="1"/>
    <col min="9" max="9" width="7.44140625" style="9" customWidth="1"/>
    <col min="10" max="10" width="6" customWidth="1"/>
    <col min="11" max="11" width="7.109375" customWidth="1"/>
    <col min="12" max="12" width="27" customWidth="1"/>
  </cols>
  <sheetData>
    <row r="1" spans="1:12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</row>
    <row r="2" spans="1:12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spans="1:12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" t="s">
        <v>79</v>
      </c>
    </row>
    <row r="4" spans="1:12" ht="17.399999999999999" x14ac:dyDescent="0.3">
      <c r="A4" s="154"/>
      <c r="B4" s="2"/>
      <c r="C4" s="2"/>
      <c r="D4" s="3"/>
      <c r="F4" s="155"/>
      <c r="G4" s="155"/>
      <c r="H4" s="155"/>
      <c r="I4" s="155"/>
      <c r="J4" s="155"/>
      <c r="K4" s="230" t="s">
        <v>80</v>
      </c>
      <c r="L4" s="230"/>
    </row>
    <row r="5" spans="1:12" ht="15.6" x14ac:dyDescent="0.3">
      <c r="A5" s="154"/>
      <c r="B5" s="2"/>
      <c r="C5" s="2"/>
      <c r="D5" s="3"/>
      <c r="F5" s="231"/>
      <c r="G5" s="231"/>
      <c r="H5" s="4"/>
      <c r="I5" s="4"/>
      <c r="L5" s="5" t="s">
        <v>81</v>
      </c>
    </row>
    <row r="6" spans="1:12" ht="20.399999999999999" x14ac:dyDescent="0.35">
      <c r="A6" s="156"/>
      <c r="D6" s="6" t="s">
        <v>115</v>
      </c>
      <c r="E6" s="56">
        <v>0.50347222222222221</v>
      </c>
      <c r="F6" s="55" t="s">
        <v>22</v>
      </c>
      <c r="G6" s="156"/>
      <c r="H6" s="229" t="s">
        <v>3</v>
      </c>
      <c r="I6" s="229"/>
      <c r="J6" s="229"/>
      <c r="K6" s="229"/>
      <c r="L6" s="229"/>
    </row>
    <row r="7" spans="1:12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2" ht="15.6" x14ac:dyDescent="0.3">
      <c r="A8" s="154"/>
      <c r="B8" s="159"/>
      <c r="C8" s="160" t="s">
        <v>5</v>
      </c>
      <c r="D8" s="161" t="s">
        <v>76</v>
      </c>
      <c r="E8" s="162"/>
      <c r="F8" s="154"/>
      <c r="G8" s="154"/>
      <c r="H8" s="10"/>
      <c r="I8" s="10"/>
      <c r="J8" s="9"/>
    </row>
    <row r="9" spans="1:12" ht="15" customHeight="1" x14ac:dyDescent="0.3">
      <c r="A9" s="232" t="s">
        <v>6</v>
      </c>
      <c r="B9" s="232" t="s">
        <v>7</v>
      </c>
      <c r="C9" s="232" t="s">
        <v>8</v>
      </c>
      <c r="D9" s="234" t="s">
        <v>9</v>
      </c>
      <c r="E9" s="234" t="s">
        <v>10</v>
      </c>
      <c r="F9" s="234" t="s">
        <v>11</v>
      </c>
      <c r="G9" s="234" t="s">
        <v>12</v>
      </c>
      <c r="H9" s="235" t="s">
        <v>13</v>
      </c>
      <c r="I9" s="236"/>
      <c r="J9" s="232" t="s">
        <v>14</v>
      </c>
      <c r="K9" s="234" t="s">
        <v>15</v>
      </c>
      <c r="L9" s="226" t="s">
        <v>16</v>
      </c>
    </row>
    <row r="10" spans="1:12" x14ac:dyDescent="0.3">
      <c r="A10" s="233"/>
      <c r="B10" s="233"/>
      <c r="C10" s="233"/>
      <c r="D10" s="233"/>
      <c r="E10" s="233"/>
      <c r="F10" s="233"/>
      <c r="G10" s="233"/>
      <c r="H10" s="237" t="s">
        <v>116</v>
      </c>
      <c r="I10" s="238"/>
      <c r="J10" s="233"/>
      <c r="K10" s="233"/>
      <c r="L10" s="227"/>
    </row>
    <row r="11" spans="1:12" ht="15" x14ac:dyDescent="0.25">
      <c r="A11" s="12">
        <v>1</v>
      </c>
      <c r="B11" s="18">
        <v>334</v>
      </c>
      <c r="C11" s="21" t="str">
        <f>IF(B11=0," ",VLOOKUP(B11,[1]Женщины!B$1:H$65536,2,FALSE))</f>
        <v>Тюрина Екатерина</v>
      </c>
      <c r="D11" s="22" t="str">
        <f>IF(B11=0," ",VLOOKUP($B11,[1]Женщины!$B$1:$H$65536,3,FALSE))</f>
        <v>18.04.1996</v>
      </c>
      <c r="E11" s="23" t="str">
        <f>IF(B11=0," ",IF(VLOOKUP($B11,[1]Женщины!$B$1:$H$65536,4,FALSE)=0," ",VLOOKUP($B11,[1]Женщины!$B$1:$H$65536,4,FALSE)))</f>
        <v>МС</v>
      </c>
      <c r="F11" s="21" t="str">
        <f>IF(B11=0," ",VLOOKUP($B11,[1]Женщины!$B$1:$H$65536,5,FALSE))</f>
        <v>Ивановская область</v>
      </c>
      <c r="G11" s="21" t="str">
        <f>IF(B11=0," ",VLOOKUP($B11,[1]Женщины!$B$1:$H$65536,6,FALSE))</f>
        <v>Шуя, ШФ ИвГУ</v>
      </c>
      <c r="H11" s="27"/>
      <c r="I11" s="57">
        <v>7.052083333333334E-4</v>
      </c>
      <c r="J11" s="32" t="str">
        <f>IF(I11=0," ",IF(I11&lt;=[1]Разряды!$D$38,[1]Разряды!$D$3,IF(I11&lt;=[1]Разряды!$E$38,[1]Разряды!$E$3,IF(I11&lt;=[1]Разряды!$F$38,[1]Разряды!$F$3,IF(I11&lt;=[1]Разряды!$G$38,[1]Разряды!$G$3,IF(I11&lt;=[1]Разряды!$H$38,[1]Разряды!$H$3,IF(I11&lt;=[1]Разряды!$I$38,[1]Разряды!$I$3,IF(I11&lt;=[1]Разряды!$J$38,[1]Разряды!$J$3,"б/р"))))))))</f>
        <v>кмс</v>
      </c>
      <c r="K11" s="23" t="s">
        <v>111</v>
      </c>
      <c r="L11" s="21" t="str">
        <f>IF(B11=0," ",VLOOKUP($B11,[1]Женщины!$B$1:$H$65536,7,FALSE))</f>
        <v>Куликова Е., Седова Н.А.</v>
      </c>
    </row>
    <row r="12" spans="1:12" ht="15" x14ac:dyDescent="0.25">
      <c r="A12" s="12">
        <v>2</v>
      </c>
      <c r="B12" s="18">
        <v>141</v>
      </c>
      <c r="C12" s="21" t="str">
        <f>IF(B12=0," ",VLOOKUP(B12,[1]Женщины!B$1:H$65536,2,FALSE))</f>
        <v>Кузьмина Светлана</v>
      </c>
      <c r="D12" s="22" t="str">
        <f>IF(B12=0," ",VLOOKUP($B12,[1]Женщины!$B$1:$H$65536,3,FALSE))</f>
        <v>20.02.1997</v>
      </c>
      <c r="E12" s="23" t="str">
        <f>IF(B12=0," ",IF(VLOOKUP($B12,[1]Женщины!$B$1:$H$65536,4,FALSE)=0," ",VLOOKUP($B12,[1]Женщины!$B$1:$H$65536,4,FALSE)))</f>
        <v>КМС</v>
      </c>
      <c r="F12" s="21" t="str">
        <f>IF(B12=0," ",VLOOKUP($B12,[1]Женщины!$B$1:$H$65536,5,FALSE))</f>
        <v>Сахалинская область</v>
      </c>
      <c r="G12" s="21" t="str">
        <f>IF(B12=0," ",VLOOKUP($B12,[1]Женщины!$B$1:$H$65536,6,FALSE))</f>
        <v>СахГУ</v>
      </c>
      <c r="H12" s="27"/>
      <c r="I12" s="57">
        <v>7.0706018518518514E-4</v>
      </c>
      <c r="J12" s="32" t="str">
        <f>IF(I12=0," ",IF(I12&lt;=[1]Разряды!$D$38,[1]Разряды!$D$3,IF(I12&lt;=[1]Разряды!$E$38,[1]Разряды!$E$3,IF(I12&lt;=[1]Разряды!$F$38,[1]Разряды!$F$3,IF(I12&lt;=[1]Разряды!$G$38,[1]Разряды!$G$3,IF(I12&lt;=[1]Разряды!$H$38,[1]Разряды!$H$3,IF(I12&lt;=[1]Разряды!$I$38,[1]Разряды!$I$3,IF(I12&lt;=[1]Разряды!$J$38,[1]Разряды!$J$3,"б/р"))))))))</f>
        <v>кмс</v>
      </c>
      <c r="K12" s="31" t="s">
        <v>106</v>
      </c>
      <c r="L12" s="21" t="str">
        <f>IF(B12=0," ",VLOOKUP($B12,[1]Женщины!$B$1:$H$65536,7,FALSE))</f>
        <v>Быкова Т.Ф., Жижикин А.Н.</v>
      </c>
    </row>
    <row r="13" spans="1:12" ht="15" x14ac:dyDescent="0.25">
      <c r="A13" s="12">
        <v>3</v>
      </c>
      <c r="B13" s="18">
        <v>77</v>
      </c>
      <c r="C13" s="21" t="str">
        <f>IF(B13=0," ",VLOOKUP(B13,[1]Женщины!B$1:H$65536,2,FALSE))</f>
        <v>Шахворостова Валерия</v>
      </c>
      <c r="D13" s="22" t="str">
        <f>IF(B13=0," ",VLOOKUP($B13,[1]Женщины!$B$1:$H$65536,3,FALSE))</f>
        <v>22.05.1998</v>
      </c>
      <c r="E13" s="23" t="str">
        <f>IF(B13=0," ",IF(VLOOKUP($B13,[1]Женщины!$B$1:$H$65536,4,FALSE)=0," ",VLOOKUP($B13,[1]Женщины!$B$1:$H$65536,4,FALSE)))</f>
        <v>МС</v>
      </c>
      <c r="F13" s="21" t="str">
        <f>IF(B13=0," ",VLOOKUP($B13,[1]Женщины!$B$1:$H$65536,5,FALSE))</f>
        <v>Владимирская область</v>
      </c>
      <c r="G13" s="21" t="str">
        <f>IF(B13=0," ",VLOOKUP($B13,[1]Женщины!$B$1:$H$65536,6,FALSE))</f>
        <v xml:space="preserve">Владимир, ВлГУ им. А.Г. и Н.Г Столетовых </v>
      </c>
      <c r="H13" s="27"/>
      <c r="I13" s="57">
        <v>7.1377314814814817E-4</v>
      </c>
      <c r="J13" s="32" t="str">
        <f>IF(I13=0," ",IF(I13&lt;=[1]Разряды!$D$38,[1]Разряды!$D$3,IF(I13&lt;=[1]Разряды!$E$38,[1]Разряды!$E$3,IF(I13&lt;=[1]Разряды!$F$38,[1]Разряды!$F$3,IF(I13&lt;=[1]Разряды!$G$38,[1]Разряды!$G$3,IF(I13&lt;=[1]Разряды!$H$38,[1]Разряды!$H$3,IF(I13&lt;=[1]Разряды!$I$38,[1]Разряды!$I$3,IF(I13&lt;=[1]Разряды!$J$38,[1]Разряды!$J$3,"б/р"))))))))</f>
        <v>кмс</v>
      </c>
      <c r="K13" s="31" t="s">
        <v>107</v>
      </c>
      <c r="L13" s="21" t="str">
        <f>IF(B13=0," ",VLOOKUP($B13,[1]Женщины!$B$1:$H$65536,7,FALSE))</f>
        <v>Морочко М.А.</v>
      </c>
    </row>
    <row r="14" spans="1:12" ht="15" x14ac:dyDescent="0.25">
      <c r="A14" s="18">
        <v>4</v>
      </c>
      <c r="B14" s="18">
        <v>310</v>
      </c>
      <c r="C14" s="21" t="str">
        <f>IF(B14=0," ",VLOOKUP(B14,[1]Женщины!B$1:H$65536,2,FALSE))</f>
        <v>Князева Янита</v>
      </c>
      <c r="D14" s="22" t="str">
        <f>IF(B14=0," ",VLOOKUP($B14,[1]Женщины!$B$1:$H$65536,3,FALSE))</f>
        <v>23.10.1998</v>
      </c>
      <c r="E14" s="23" t="str">
        <f>IF(B14=0," ",IF(VLOOKUP($B14,[1]Женщины!$B$1:$H$65536,4,FALSE)=0," ",VLOOKUP($B14,[1]Женщины!$B$1:$H$65536,4,FALSE)))</f>
        <v>КМС</v>
      </c>
      <c r="F14" s="21" t="str">
        <f>IF(B14=0," ",VLOOKUP($B14,[1]Женщины!$B$1:$H$65536,5,FALSE))</f>
        <v>Самарская область</v>
      </c>
      <c r="G14" s="21" t="str">
        <f>IF(B14=0," ",VLOOKUP($B14,[1]Женщины!$B$1:$H$65536,6,FALSE))</f>
        <v>Самара, СГСПУ</v>
      </c>
      <c r="H14" s="27"/>
      <c r="I14" s="57">
        <v>7.2523148148148154E-4</v>
      </c>
      <c r="J14" s="32" t="str">
        <f>IF(I14=0," ",IF(I14&lt;=[1]Разряды!$D$38,[1]Разряды!$D$3,IF(I14&lt;=[1]Разряды!$E$38,[1]Разряды!$E$3,IF(I14&lt;=[1]Разряды!$F$38,[1]Разряды!$F$3,IF(I14&lt;=[1]Разряды!$G$38,[1]Разряды!$G$3,IF(I14&lt;=[1]Разряды!$H$38,[1]Разряды!$H$3,IF(I14&lt;=[1]Разряды!$I$38,[1]Разряды!$I$3,IF(I14&lt;=[1]Разряды!$J$38,[1]Разряды!$J$3,"б/р"))))))))</f>
        <v>кмс</v>
      </c>
      <c r="K14" s="31" t="s">
        <v>86</v>
      </c>
      <c r="L14" s="21" t="str">
        <f>IF(B14=0," ",VLOOKUP($B14,[1]Женщины!$B$1:$H$65536,7,FALSE))</f>
        <v>Русанов Н.С., Лобанов А.А.</v>
      </c>
    </row>
    <row r="15" spans="1:12" ht="15" x14ac:dyDescent="0.25">
      <c r="A15" s="18">
        <v>5</v>
      </c>
      <c r="B15" s="18">
        <v>201</v>
      </c>
      <c r="C15" s="21" t="str">
        <f>IF(B15=0," ",VLOOKUP(B15,[1]Женщины!B$1:H$65536,2,FALSE))</f>
        <v>Каратаева Ольга</v>
      </c>
      <c r="D15" s="22" t="str">
        <f>IF(B15=0," ",VLOOKUP($B15,[1]Женщины!$B$1:$H$65536,3,FALSE))</f>
        <v>16.08.1998</v>
      </c>
      <c r="E15" s="23" t="str">
        <f>IF(B15=0," ",IF(VLOOKUP($B15,[1]Женщины!$B$1:$H$65536,4,FALSE)=0," ",VLOOKUP($B15,[1]Женщины!$B$1:$H$65536,4,FALSE)))</f>
        <v>КМС</v>
      </c>
      <c r="F15" s="21" t="str">
        <f>IF(B15=0," ",VLOOKUP($B15,[1]Женщины!$B$1:$H$65536,5,FALSE))</f>
        <v>Красноярский край</v>
      </c>
      <c r="G15" s="21" t="str">
        <f>IF(B15=0," ",VLOOKUP($B15,[1]Женщины!$B$1:$H$65536,6,FALSE))</f>
        <v>Красноярск, СФУ</v>
      </c>
      <c r="H15" s="27"/>
      <c r="I15" s="57">
        <v>7.3067129629629621E-4</v>
      </c>
      <c r="J15" s="32" t="str">
        <f>IF(I15=0," ",IF(I15&lt;=[1]Разряды!$D$38,[1]Разряды!$D$3,IF(I15&lt;=[1]Разряды!$E$38,[1]Разряды!$E$3,IF(I15&lt;=[1]Разряды!$F$38,[1]Разряды!$F$3,IF(I15&lt;=[1]Разряды!$G$38,[1]Разряды!$G$3,IF(I15&lt;=[1]Разряды!$H$38,[1]Разряды!$H$3,IF(I15&lt;=[1]Разряды!$I$38,[1]Разряды!$I$3,IF(I15&lt;=[1]Разряды!$J$38,[1]Разряды!$J$3,"б/р"))))))))</f>
        <v>кмс</v>
      </c>
      <c r="K15" s="31" t="s">
        <v>87</v>
      </c>
      <c r="L15" s="21" t="str">
        <f>IF(B15=0," ",VLOOKUP($B15,[1]Женщины!$B$1:$H$65536,7,FALSE))</f>
        <v>Артемьев П.П., Федоров В.И.</v>
      </c>
    </row>
    <row r="16" spans="1:12" ht="15" x14ac:dyDescent="0.25">
      <c r="A16" s="18">
        <v>6</v>
      </c>
      <c r="B16" s="59">
        <v>309</v>
      </c>
      <c r="C16" s="21" t="str">
        <f>IF(B16=0," ",VLOOKUP(B16,[1]Женщины!B$1:H$65536,2,FALSE))</f>
        <v>Серова Анна</v>
      </c>
      <c r="D16" s="22" t="str">
        <f>IF(B16=0," ",VLOOKUP($B16,[1]Женщины!$B$1:$H$65536,3,FALSE))</f>
        <v>04.10.1995</v>
      </c>
      <c r="E16" s="23" t="str">
        <f>IF(B16=0," ",IF(VLOOKUP($B16,[1]Женщины!$B$1:$H$65536,4,FALSE)=0," ",VLOOKUP($B16,[1]Женщины!$B$1:$H$65536,4,FALSE)))</f>
        <v>КМС</v>
      </c>
      <c r="F16" s="21" t="str">
        <f>IF(B16=0," ",VLOOKUP($B16,[1]Женщины!$B$1:$H$65536,5,FALSE))</f>
        <v>Самарская область</v>
      </c>
      <c r="G16" s="21" t="str">
        <f>IF(B16=0," ",VLOOKUP($B16,[1]Женщины!$B$1:$H$65536,6,FALSE))</f>
        <v>Самара, СГСПУ</v>
      </c>
      <c r="H16" s="27"/>
      <c r="I16" s="57">
        <v>7.4664351851851845E-4</v>
      </c>
      <c r="J16" s="32" t="str">
        <f>IF(I16=0," ",IF(I16&lt;=[1]Разряды!$D$38,[1]Разряды!$D$3,IF(I16&lt;=[1]Разряды!$E$38,[1]Разряды!$E$3,IF(I16&lt;=[1]Разряды!$F$38,[1]Разряды!$F$3,IF(I16&lt;=[1]Разряды!$G$38,[1]Разряды!$G$3,IF(I16&lt;=[1]Разряды!$H$38,[1]Разряды!$H$3,IF(I16&lt;=[1]Разряды!$I$38,[1]Разряды!$I$3,IF(I16&lt;=[1]Разряды!$J$38,[1]Разряды!$J$3,"б/р"))))))))</f>
        <v>1р</v>
      </c>
      <c r="K16" s="31">
        <v>10</v>
      </c>
      <c r="L16" s="21" t="str">
        <f>IF(B16=0," ",VLOOKUP($B16,[1]Женщины!$B$1:$H$65536,7,FALSE))</f>
        <v>Лобачева Е.Н.</v>
      </c>
    </row>
    <row r="17" spans="1:12" ht="15" x14ac:dyDescent="0.25">
      <c r="A17" s="18">
        <v>7</v>
      </c>
      <c r="B17" s="59">
        <v>293</v>
      </c>
      <c r="C17" s="21" t="str">
        <f>IF(B17=0," ",VLOOKUP(B17,[1]Женщины!B$1:H$65536,2,FALSE))</f>
        <v>Пушина Екатерина</v>
      </c>
      <c r="D17" s="22" t="str">
        <f>IF(B17=0," ",VLOOKUP($B17,[1]Женщины!$B$1:$H$65536,3,FALSE))</f>
        <v>14.02.2000</v>
      </c>
      <c r="E17" s="23" t="str">
        <f>IF(B17=0," ",IF(VLOOKUP($B17,[1]Женщины!$B$1:$H$65536,4,FALSE)=0," ",VLOOKUP($B17,[1]Женщины!$B$1:$H$65536,4,FALSE)))</f>
        <v>КМС</v>
      </c>
      <c r="F17" s="21" t="str">
        <f>IF(B17=0," ",VLOOKUP($B17,[1]Женщины!$B$1:$H$65536,5,FALSE))</f>
        <v>Удмуртская Республика</v>
      </c>
      <c r="G17" s="21" t="str">
        <f>IF(B17=0," ",VLOOKUP($B17,[1]Женщины!$B$1:$H$65536,6,FALSE))</f>
        <v>Ижевск, УдГУ</v>
      </c>
      <c r="H17" s="27"/>
      <c r="I17" s="57">
        <v>7.5104166666666668E-4</v>
      </c>
      <c r="J17" s="32" t="str">
        <f>IF(I17=0," ",IF(I17&lt;=[1]Разряды!$D$38,[1]Разряды!$D$3,IF(I17&lt;=[1]Разряды!$E$38,[1]Разряды!$E$3,IF(I17&lt;=[1]Разряды!$F$38,[1]Разряды!$F$3,IF(I17&lt;=[1]Разряды!$G$38,[1]Разряды!$G$3,IF(I17&lt;=[1]Разряды!$H$38,[1]Разряды!$H$3,IF(I17&lt;=[1]Разряды!$I$38,[1]Разряды!$I$3,IF(I17&lt;=[1]Разряды!$J$38,[1]Разряды!$J$3,"б/р"))))))))</f>
        <v>1р</v>
      </c>
      <c r="K17" s="31">
        <v>9</v>
      </c>
      <c r="L17" s="21" t="str">
        <f>IF(B17=0," ",VLOOKUP($B17,[1]Женщины!$B$1:$H$65536,7,FALSE))</f>
        <v>Александров С.Н.</v>
      </c>
    </row>
    <row r="18" spans="1:12" ht="15" x14ac:dyDescent="0.25">
      <c r="A18" s="18">
        <v>8</v>
      </c>
      <c r="B18" s="59">
        <v>323</v>
      </c>
      <c r="C18" s="21" t="str">
        <f>IF(B18=0," ",VLOOKUP(B18,[1]Женщины!B$1:H$65536,2,FALSE))</f>
        <v>Лощинина Анна</v>
      </c>
      <c r="D18" s="22" t="str">
        <f>IF(B18=0," ",VLOOKUP($B18,[1]Женщины!$B$1:$H$65536,3,FALSE))</f>
        <v>11.11.1998</v>
      </c>
      <c r="E18" s="23" t="str">
        <f>IF(B18=0," ",IF(VLOOKUP($B18,[1]Женщины!$B$1:$H$65536,4,FALSE)=0," ",VLOOKUP($B18,[1]Женщины!$B$1:$H$65536,4,FALSE)))</f>
        <v>КМС</v>
      </c>
      <c r="F18" s="21" t="str">
        <f>IF(B18=0," ",VLOOKUP($B18,[1]Женщины!$B$1:$H$65536,5,FALSE))</f>
        <v>Челябинская область</v>
      </c>
      <c r="G18" s="21" t="str">
        <f>IF(B18=0," ",VLOOKUP($B18,[1]Женщины!$B$1:$H$65536,6,FALSE))</f>
        <v>Челябинск, УралГУФК</v>
      </c>
      <c r="H18" s="27"/>
      <c r="I18" s="57">
        <v>7.5266203703703704E-4</v>
      </c>
      <c r="J18" s="32" t="str">
        <f>IF(I18=0," ",IF(I18&lt;=[1]Разряды!$D$38,[1]Разряды!$D$3,IF(I18&lt;=[1]Разряды!$E$38,[1]Разряды!$E$3,IF(I18&lt;=[1]Разряды!$F$38,[1]Разряды!$F$3,IF(I18&lt;=[1]Разряды!$G$38,[1]Разряды!$G$3,IF(I18&lt;=[1]Разряды!$H$38,[1]Разряды!$H$3,IF(I18&lt;=[1]Разряды!$I$38,[1]Разряды!$I$3,IF(I18&lt;=[1]Разряды!$J$38,[1]Разряды!$J$3,"б/р"))))))))</f>
        <v>1р</v>
      </c>
      <c r="K18" s="31">
        <v>8</v>
      </c>
      <c r="L18" s="25" t="str">
        <f>IF(B18=0," ",VLOOKUP($B18,[1]Женщины!$B$1:$H$65536,7,FALSE))</f>
        <v>Ширяев В.А.</v>
      </c>
    </row>
    <row r="19" spans="1:12" ht="15" x14ac:dyDescent="0.25">
      <c r="A19" s="18">
        <v>9</v>
      </c>
      <c r="B19" s="59">
        <v>239</v>
      </c>
      <c r="C19" s="21" t="str">
        <f>IF(B19=0," ",VLOOKUP(B19,[1]Женщины!B$1:H$65536,2,FALSE))</f>
        <v>Матузная Татьяна</v>
      </c>
      <c r="D19" s="22" t="str">
        <f>IF(B19=0," ",VLOOKUP($B19,[1]Женщины!$B$1:$H$65536,3,FALSE))</f>
        <v>12.04.1998</v>
      </c>
      <c r="E19" s="23" t="str">
        <f>IF(B19=0," ",IF(VLOOKUP($B19,[1]Женщины!$B$1:$H$65536,4,FALSE)=0," ",VLOOKUP($B19,[1]Женщины!$B$1:$H$65536,4,FALSE)))</f>
        <v>КМС</v>
      </c>
      <c r="F19" s="21" t="str">
        <f>IF(B19=0," ",VLOOKUP($B19,[1]Женщины!$B$1:$H$65536,5,FALSE))</f>
        <v>Удмуртская Республика</v>
      </c>
      <c r="G19" s="21" t="str">
        <f>IF(B19=0," ",VLOOKUP($B19,[1]Женщины!$B$1:$H$65536,6,FALSE))</f>
        <v>Ижевск, УдГУ</v>
      </c>
      <c r="H19" s="27"/>
      <c r="I19" s="57">
        <v>7.7476851851851849E-4</v>
      </c>
      <c r="J19" s="32" t="str">
        <f>IF(I19=0," ",IF(I19&lt;=[1]Разряды!$D$38,[1]Разряды!$D$3,IF(I19&lt;=[1]Разряды!$E$38,[1]Разряды!$E$3,IF(I19&lt;=[1]Разряды!$F$38,[1]Разряды!$F$3,IF(I19&lt;=[1]Разряды!$G$38,[1]Разряды!$G$3,IF(I19&lt;=[1]Разряды!$H$38,[1]Разряды!$H$3,IF(I19&lt;=[1]Разряды!$I$38,[1]Разряды!$I$3,IF(I19&lt;=[1]Разряды!$J$38,[1]Разряды!$J$3,"б/р"))))))))</f>
        <v>1р</v>
      </c>
      <c r="K19" s="31">
        <v>7</v>
      </c>
      <c r="L19" s="25" t="str">
        <f>IF(B19=0," ",VLOOKUP($B19,[1]Женщины!$B$1:$H$65536,7,FALSE))</f>
        <v>Поздеев Н.Г., Богданова С.В.</v>
      </c>
    </row>
    <row r="20" spans="1:12" ht="15" x14ac:dyDescent="0.25">
      <c r="A20" s="18">
        <v>10</v>
      </c>
      <c r="B20" s="59">
        <v>136</v>
      </c>
      <c r="C20" s="21" t="str">
        <f>IF(B20=0," ",VLOOKUP(B20,[1]Женщины!B$1:H$65536,2,FALSE))</f>
        <v>Рощина Екатерина</v>
      </c>
      <c r="D20" s="22" t="str">
        <f>IF(B20=0," ",VLOOKUP($B20,[1]Женщины!$B$1:$H$65536,3,FALSE))</f>
        <v>05.07.2001</v>
      </c>
      <c r="E20" s="23" t="str">
        <f>IF(B20=0," ",IF(VLOOKUP($B20,[1]Женщины!$B$1:$H$65536,4,FALSE)=0," ",VLOOKUP($B20,[1]Женщины!$B$1:$H$65536,4,FALSE)))</f>
        <v>1р</v>
      </c>
      <c r="F20" s="21" t="str">
        <f>IF(B20=0," ",VLOOKUP($B20,[1]Женщины!$B$1:$H$65536,5,FALSE))</f>
        <v>Сахалинская область</v>
      </c>
      <c r="G20" s="21" t="str">
        <f>IF(B20=0," ",VLOOKUP($B20,[1]Женщины!$B$1:$H$65536,6,FALSE))</f>
        <v>СахГУ</v>
      </c>
      <c r="H20" s="27"/>
      <c r="I20" s="57">
        <v>8.0381944444444435E-4</v>
      </c>
      <c r="J20" s="32" t="str">
        <f>IF(I20=0," ",IF(I20&lt;=[1]Разряды!$D$38,[1]Разряды!$D$3,IF(I20&lt;=[1]Разряды!$E$38,[1]Разряды!$E$3,IF(I20&lt;=[1]Разряды!$F$38,[1]Разряды!$F$3,IF(I20&lt;=[1]Разряды!$G$38,[1]Разряды!$G$3,IF(I20&lt;=[1]Разряды!$H$38,[1]Разряды!$H$3,IF(I20&lt;=[1]Разряды!$I$38,[1]Разряды!$I$3,IF(I20&lt;=[1]Разряды!$J$38,[1]Разряды!$J$3,"б/р"))))))))</f>
        <v>2р</v>
      </c>
      <c r="K20" s="31">
        <v>6</v>
      </c>
      <c r="L20" s="21" t="str">
        <f>IF(B20=0," ",VLOOKUP($B20,[1]Женщины!$B$1:$H$65536,7,FALSE))</f>
        <v>Быкова Т.Ф., Жижикин А.Н.</v>
      </c>
    </row>
    <row r="21" spans="1:12" ht="15" x14ac:dyDescent="0.25">
      <c r="A21" s="18">
        <v>11</v>
      </c>
      <c r="B21" s="59">
        <v>267</v>
      </c>
      <c r="C21" s="21" t="str">
        <f>IF(B21=0," ",VLOOKUP(B21,[1]Женщины!B$1:H$65536,2,FALSE))</f>
        <v>Кривцова Ия</v>
      </c>
      <c r="D21" s="22" t="str">
        <f>IF(B21=0," ",VLOOKUP($B21,[1]Женщины!$B$1:$H$65536,3,FALSE))</f>
        <v>17.09.1998</v>
      </c>
      <c r="E21" s="23" t="str">
        <f>IF(B21=0," ",IF(VLOOKUP($B21,[1]Женщины!$B$1:$H$65536,4,FALSE)=0," ",VLOOKUP($B21,[1]Женщины!$B$1:$H$65536,4,FALSE)))</f>
        <v>1р</v>
      </c>
      <c r="F21" s="21" t="str">
        <f>IF(B21=0," ",VLOOKUP($B21,[1]Женщины!$B$1:$H$65536,5,FALSE))</f>
        <v>Ивановская область</v>
      </c>
      <c r="G21" s="21" t="str">
        <f>IF(B21=0," ",VLOOKUP($B21,[1]Женщины!$B$1:$H$65536,6,FALSE))</f>
        <v>Иваново, ИГЭУ им. В.И. Ленина</v>
      </c>
      <c r="H21" s="27"/>
      <c r="I21" s="57">
        <v>8.1736111111111115E-4</v>
      </c>
      <c r="J21" s="32" t="str">
        <f>IF(I21=0," ",IF(I21&lt;=[1]Разряды!$D$38,[1]Разряды!$D$3,IF(I21&lt;=[1]Разряды!$E$38,[1]Разряды!$E$3,IF(I21&lt;=[1]Разряды!$F$38,[1]Разряды!$F$3,IF(I21&lt;=[1]Разряды!$G$38,[1]Разряды!$G$3,IF(I21&lt;=[1]Разряды!$H$38,[1]Разряды!$H$3,IF(I21&lt;=[1]Разряды!$I$38,[1]Разряды!$I$3,IF(I21&lt;=[1]Разряды!$J$38,[1]Разряды!$J$3,"б/р"))))))))</f>
        <v>2р</v>
      </c>
      <c r="K21" s="31">
        <v>5</v>
      </c>
      <c r="L21" s="21" t="str">
        <f>IF(B21=0," ",VLOOKUP($B21,[1]Женщины!$B$1:$H$65536,7,FALSE))</f>
        <v xml:space="preserve">Сафина Н.Ю. </v>
      </c>
    </row>
    <row r="22" spans="1:12" ht="15" x14ac:dyDescent="0.25">
      <c r="A22" s="18">
        <v>12</v>
      </c>
      <c r="B22" s="59">
        <v>200</v>
      </c>
      <c r="C22" s="21" t="str">
        <f>IF(B22=0," ",VLOOKUP(B22,[1]Женщины!B$1:H$65536,2,FALSE))</f>
        <v>Григоренко Алена</v>
      </c>
      <c r="D22" s="22" t="str">
        <f>IF(B22=0," ",VLOOKUP($B22,[1]Женщины!$B$1:$H$65536,3,FALSE))</f>
        <v>05.02.1998</v>
      </c>
      <c r="E22" s="23" t="str">
        <f>IF(B22=0," ",IF(VLOOKUP($B22,[1]Женщины!$B$1:$H$65536,4,FALSE)=0," ",VLOOKUP($B22,[1]Женщины!$B$1:$H$65536,4,FALSE)))</f>
        <v>2р</v>
      </c>
      <c r="F22" s="21" t="str">
        <f>IF(B22=0," ",VLOOKUP($B22,[1]Женщины!$B$1:$H$65536,5,FALSE))</f>
        <v>Красноярский край</v>
      </c>
      <c r="G22" s="21" t="str">
        <f>IF(B22=0," ",VLOOKUP($B22,[1]Женщины!$B$1:$H$65536,6,FALSE))</f>
        <v>Красноярск, СФУ</v>
      </c>
      <c r="H22" s="27"/>
      <c r="I22" s="57">
        <v>8.3206018518518514E-4</v>
      </c>
      <c r="J22" s="32" t="str">
        <f>IF(I22=0," ",IF(I22&lt;=[1]Разряды!$D$38,[1]Разряды!$D$3,IF(I22&lt;=[1]Разряды!$E$38,[1]Разряды!$E$3,IF(I22&lt;=[1]Разряды!$F$38,[1]Разряды!$F$3,IF(I22&lt;=[1]Разряды!$G$38,[1]Разряды!$G$3,IF(I22&lt;=[1]Разряды!$H$38,[1]Разряды!$H$3,IF(I22&lt;=[1]Разряды!$I$38,[1]Разряды!$I$3,IF(I22&lt;=[1]Разряды!$J$38,[1]Разряды!$J$3,"б/р"))))))))</f>
        <v>2р</v>
      </c>
      <c r="K22" s="31">
        <v>4</v>
      </c>
      <c r="L22" s="21" t="str">
        <f>IF(B22=0," ",VLOOKUP($B22,[1]Женщины!$B$1:$H$65536,7,FALSE))</f>
        <v>Федоров В.И.</v>
      </c>
    </row>
    <row r="23" spans="1:12" ht="15" x14ac:dyDescent="0.25">
      <c r="A23" s="18">
        <v>13</v>
      </c>
      <c r="B23" s="59">
        <v>199</v>
      </c>
      <c r="C23" s="21" t="str">
        <f>IF(B23=0," ",VLOOKUP(B23,[1]Женщины!B$1:H$65536,2,FALSE))</f>
        <v>Будагова Марина</v>
      </c>
      <c r="D23" s="22" t="str">
        <f>IF(B23=0," ",VLOOKUP($B23,[1]Женщины!$B$1:$H$65536,3,FALSE))</f>
        <v>09.02.2000</v>
      </c>
      <c r="E23" s="23" t="str">
        <f>IF(B23=0," ",IF(VLOOKUP($B23,[1]Женщины!$B$1:$H$65536,4,FALSE)=0," ",VLOOKUP($B23,[1]Женщины!$B$1:$H$65536,4,FALSE)))</f>
        <v>1р</v>
      </c>
      <c r="F23" s="21" t="str">
        <f>IF(B23=0," ",VLOOKUP($B23,[1]Женщины!$B$1:$H$65536,5,FALSE))</f>
        <v>Красноярский край</v>
      </c>
      <c r="G23" s="21" t="str">
        <f>IF(B23=0," ",VLOOKUP($B23,[1]Женщины!$B$1:$H$65536,6,FALSE))</f>
        <v>Красноярск, СФУ</v>
      </c>
      <c r="H23" s="27"/>
      <c r="I23" s="57">
        <v>8.5428240740740733E-4</v>
      </c>
      <c r="J23" s="32" t="str">
        <f>IF(I23=0," ",IF(I23&lt;=[1]Разряды!$D$38,[1]Разряды!$D$3,IF(I23&lt;=[1]Разряды!$E$38,[1]Разряды!$E$3,IF(I23&lt;=[1]Разряды!$F$38,[1]Разряды!$F$3,IF(I23&lt;=[1]Разряды!$G$38,[1]Разряды!$G$3,IF(I23&lt;=[1]Разряды!$H$38,[1]Разряды!$H$3,IF(I23&lt;=[1]Разряды!$I$38,[1]Разряды!$I$3,IF(I23&lt;=[1]Разряды!$J$38,[1]Разряды!$J$3,"б/р"))))))))</f>
        <v>2р</v>
      </c>
      <c r="K23" s="31">
        <v>3</v>
      </c>
      <c r="L23" s="21" t="str">
        <f>IF(B23=0," ",VLOOKUP($B23,[1]Женщины!$B$1:$H$65536,7,FALSE))</f>
        <v>Зубрилина Т.Г.</v>
      </c>
    </row>
    <row r="24" spans="1:12" x14ac:dyDescent="0.3">
      <c r="A24" s="59"/>
      <c r="B24" s="59">
        <v>173</v>
      </c>
      <c r="C24" s="21" t="str">
        <f>IF(B24=0," ",VLOOKUP(B24,[1]Женщины!B$1:H$65536,2,FALSE))</f>
        <v>Аникеенко Елизавета</v>
      </c>
      <c r="D24" s="22" t="str">
        <f>IF(B24=0," ",VLOOKUP($B24,[1]Женщины!$B$1:$H$65536,3,FALSE))</f>
        <v>30.01.1994</v>
      </c>
      <c r="E24" s="23" t="str">
        <f>IF(B24=0," ",IF(VLOOKUP($B24,[1]Женщины!$B$1:$H$65536,4,FALSE)=0," ",VLOOKUP($B24,[1]Женщины!$B$1:$H$65536,4,FALSE)))</f>
        <v>МС</v>
      </c>
      <c r="F24" s="21" t="str">
        <f>IF(B24=0," ",VLOOKUP($B24,[1]Женщины!$B$1:$H$65536,5,FALSE))</f>
        <v>Москва</v>
      </c>
      <c r="G24" s="21" t="str">
        <f>IF(B24=0," ",VLOOKUP($B24,[1]Женщины!$B$1:$H$65536,6,FALSE))</f>
        <v>Москва, РГУФКСМиТ (ГЦОЛИФК)</v>
      </c>
      <c r="H24" s="27"/>
      <c r="I24" s="182" t="s">
        <v>108</v>
      </c>
      <c r="J24" s="32"/>
      <c r="K24" s="31">
        <v>0</v>
      </c>
      <c r="L24" s="21" t="str">
        <f>IF(B24=0," ",VLOOKUP($B24,[1]Женщины!$B$1:$H$65536,7,FALSE))</f>
        <v>Черемисов Н.Ф.</v>
      </c>
    </row>
    <row r="25" spans="1:12" ht="15.75" thickBot="1" x14ac:dyDescent="0.3">
      <c r="A25" s="60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</row>
    <row r="26" spans="1:12" ht="15.75" thickTop="1" x14ac:dyDescent="0.25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</row>
    <row r="27" spans="1:12" ht="15" x14ac:dyDescent="0.25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</row>
    <row r="28" spans="1:12" ht="15" x14ac:dyDescent="0.25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</row>
    <row r="29" spans="1:12" ht="15" x14ac:dyDescent="0.25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</row>
    <row r="30" spans="1:12" ht="15.6" x14ac:dyDescent="0.3">
      <c r="B30" s="110" t="s">
        <v>98</v>
      </c>
      <c r="D30" s="167"/>
      <c r="E30" s="167"/>
      <c r="G30" s="110" t="s">
        <v>99</v>
      </c>
    </row>
    <row r="31" spans="1:12" ht="15.75" x14ac:dyDescent="0.25">
      <c r="B31" s="110"/>
      <c r="D31" s="167"/>
      <c r="E31" s="167"/>
      <c r="G31" s="110"/>
    </row>
    <row r="32" spans="1:12" ht="15.75" x14ac:dyDescent="0.25">
      <c r="D32" s="167"/>
      <c r="E32" s="167"/>
      <c r="G32" s="168"/>
    </row>
    <row r="33" spans="1:12" ht="15.6" x14ac:dyDescent="0.3">
      <c r="B33" s="110" t="s">
        <v>100</v>
      </c>
      <c r="D33" s="167"/>
      <c r="E33" s="167"/>
      <c r="G33" s="110" t="s">
        <v>61</v>
      </c>
    </row>
    <row r="34" spans="1:12" ht="15.75" x14ac:dyDescent="0.25">
      <c r="A34" s="112"/>
      <c r="D34" s="167"/>
      <c r="E34" s="167"/>
      <c r="F34" s="168"/>
      <c r="G34" s="167"/>
      <c r="H34" s="167"/>
      <c r="I34" s="178"/>
      <c r="J34" s="178"/>
      <c r="K34" s="164"/>
      <c r="L34" s="164"/>
    </row>
    <row r="35" spans="1:12" ht="15.75" x14ac:dyDescent="0.25">
      <c r="A35" s="112"/>
      <c r="D35" s="167"/>
      <c r="E35" s="167"/>
      <c r="F35" s="168"/>
      <c r="G35" s="167"/>
      <c r="H35" s="167"/>
      <c r="I35" s="178"/>
      <c r="J35" s="178"/>
      <c r="K35" s="164"/>
      <c r="L35" s="164"/>
    </row>
    <row r="36" spans="1:12" ht="15.75" x14ac:dyDescent="0.25">
      <c r="A36" s="112"/>
      <c r="B36" s="110"/>
      <c r="D36" s="167"/>
      <c r="E36" s="167"/>
      <c r="F36" s="110"/>
      <c r="G36" s="167"/>
      <c r="H36" s="167"/>
      <c r="I36" s="178"/>
      <c r="J36" s="178"/>
      <c r="K36" s="164"/>
      <c r="L36" s="164"/>
    </row>
    <row r="37" spans="1:12" x14ac:dyDescent="0.3">
      <c r="A37" s="112"/>
      <c r="B37" s="112"/>
      <c r="C37" s="110"/>
      <c r="D37" s="184"/>
      <c r="E37" s="164"/>
      <c r="F37" s="110"/>
      <c r="G37" s="110"/>
      <c r="H37" s="191"/>
      <c r="I37" s="192"/>
      <c r="J37" s="192"/>
      <c r="K37" s="164"/>
      <c r="L37" s="164"/>
    </row>
    <row r="38" spans="1:12" x14ac:dyDescent="0.3">
      <c r="A38" s="112"/>
      <c r="B38" s="112"/>
      <c r="C38" s="110"/>
      <c r="D38" s="184"/>
      <c r="E38" s="164"/>
      <c r="F38" s="110"/>
      <c r="G38" s="110"/>
      <c r="H38" s="191"/>
      <c r="I38" s="192"/>
      <c r="J38" s="192"/>
      <c r="K38" s="164"/>
      <c r="L38" s="164"/>
    </row>
    <row r="39" spans="1:12" x14ac:dyDescent="0.3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</row>
    <row r="40" spans="1:12" x14ac:dyDescent="0.3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</row>
    <row r="41" spans="1:12" x14ac:dyDescent="0.3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</row>
    <row r="42" spans="1:12" x14ac:dyDescent="0.3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</row>
    <row r="43" spans="1:12" x14ac:dyDescent="0.3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</row>
    <row r="44" spans="1:12" x14ac:dyDescent="0.3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</row>
    <row r="45" spans="1:12" x14ac:dyDescent="0.3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</row>
    <row r="46" spans="1:12" x14ac:dyDescent="0.3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</row>
    <row r="47" spans="1:12" x14ac:dyDescent="0.3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</row>
    <row r="48" spans="1:12" x14ac:dyDescent="0.3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</row>
    <row r="49" spans="1:12" x14ac:dyDescent="0.3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</row>
    <row r="50" spans="1:12" x14ac:dyDescent="0.3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</row>
    <row r="51" spans="1:12" x14ac:dyDescent="0.3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</row>
    <row r="52" spans="1:12" x14ac:dyDescent="0.3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</row>
    <row r="53" spans="1:12" x14ac:dyDescent="0.3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</row>
    <row r="54" spans="1:12" x14ac:dyDescent="0.3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</row>
    <row r="55" spans="1:12" x14ac:dyDescent="0.3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</row>
  </sheetData>
  <mergeCells count="17">
    <mergeCell ref="K4:L4"/>
    <mergeCell ref="A1:L1"/>
    <mergeCell ref="A2:L2"/>
    <mergeCell ref="F5:G5"/>
    <mergeCell ref="H6:L6"/>
    <mergeCell ref="A9:A10"/>
    <mergeCell ref="B9:B10"/>
    <mergeCell ref="C9:C10"/>
    <mergeCell ref="D9:D10"/>
    <mergeCell ref="E9:E10"/>
    <mergeCell ref="L9:L10"/>
    <mergeCell ref="H10:I10"/>
    <mergeCell ref="F9:F10"/>
    <mergeCell ref="G9:G10"/>
    <mergeCell ref="H9:I9"/>
    <mergeCell ref="J9:J10"/>
    <mergeCell ref="K9:K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6"/>
  <sheetViews>
    <sheetView workbookViewId="0">
      <selection activeCell="E19" sqref="E19"/>
    </sheetView>
  </sheetViews>
  <sheetFormatPr defaultRowHeight="14.4" x14ac:dyDescent="0.3"/>
  <cols>
    <col min="1" max="1" width="4.88671875" customWidth="1"/>
    <col min="2" max="2" width="7.33203125" customWidth="1"/>
    <col min="3" max="3" width="19.6640625" customWidth="1"/>
    <col min="4" max="4" width="11" customWidth="1"/>
    <col min="5" max="5" width="6.5546875" customWidth="1"/>
    <col min="6" max="6" width="23.88671875" customWidth="1"/>
    <col min="7" max="7" width="33.109375" customWidth="1"/>
    <col min="8" max="8" width="4.44140625" style="9" customWidth="1"/>
    <col min="9" max="9" width="8.5546875" style="9" customWidth="1"/>
    <col min="10" max="10" width="6.5546875" customWidth="1"/>
    <col min="11" max="11" width="6.44140625" customWidth="1"/>
    <col min="12" max="12" width="22.44140625" customWidth="1"/>
  </cols>
  <sheetData>
    <row r="1" spans="1:12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</row>
    <row r="2" spans="1:12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spans="1:12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" t="s">
        <v>79</v>
      </c>
    </row>
    <row r="4" spans="1:12" ht="17.399999999999999" x14ac:dyDescent="0.3">
      <c r="A4" s="154"/>
      <c r="B4" s="2"/>
      <c r="C4" s="2"/>
      <c r="D4" s="3"/>
      <c r="F4" s="155"/>
      <c r="G4" s="155"/>
      <c r="H4" s="155"/>
      <c r="I4" s="155"/>
      <c r="J4" s="155"/>
      <c r="K4" s="230" t="s">
        <v>80</v>
      </c>
      <c r="L4" s="230"/>
    </row>
    <row r="5" spans="1:12" ht="15.6" x14ac:dyDescent="0.3">
      <c r="A5" s="154"/>
      <c r="B5" s="2"/>
      <c r="C5" s="2"/>
      <c r="D5" s="3"/>
      <c r="F5" s="231"/>
      <c r="G5" s="231"/>
      <c r="H5" s="4"/>
      <c r="I5" s="4"/>
      <c r="L5" s="5" t="s">
        <v>81</v>
      </c>
    </row>
    <row r="6" spans="1:12" ht="20.399999999999999" x14ac:dyDescent="0.35">
      <c r="A6" s="156"/>
      <c r="D6" s="6" t="s">
        <v>82</v>
      </c>
      <c r="E6" s="56">
        <v>0.41666666666666669</v>
      </c>
      <c r="F6" s="61" t="s">
        <v>28</v>
      </c>
      <c r="G6" s="156"/>
      <c r="H6" s="229" t="s">
        <v>3</v>
      </c>
      <c r="I6" s="229"/>
      <c r="J6" s="229"/>
      <c r="K6" s="229"/>
      <c r="L6" s="229"/>
    </row>
    <row r="7" spans="1:12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2" ht="15.6" x14ac:dyDescent="0.3">
      <c r="A8" s="154"/>
      <c r="B8" s="159"/>
      <c r="C8" s="160" t="s">
        <v>5</v>
      </c>
      <c r="D8" s="161" t="s">
        <v>29</v>
      </c>
      <c r="E8" s="162"/>
      <c r="F8" s="154"/>
      <c r="G8" s="154"/>
      <c r="H8" s="10"/>
      <c r="I8" s="10"/>
      <c r="J8" s="9"/>
    </row>
    <row r="9" spans="1:12" x14ac:dyDescent="0.3">
      <c r="A9" s="232" t="s">
        <v>27</v>
      </c>
      <c r="B9" s="232" t="s">
        <v>7</v>
      </c>
      <c r="C9" s="232" t="s">
        <v>8</v>
      </c>
      <c r="D9" s="234" t="s">
        <v>9</v>
      </c>
      <c r="E9" s="234" t="s">
        <v>10</v>
      </c>
      <c r="F9" s="234" t="s">
        <v>11</v>
      </c>
      <c r="G9" s="234" t="s">
        <v>12</v>
      </c>
      <c r="H9" s="235" t="s">
        <v>13</v>
      </c>
      <c r="I9" s="236"/>
      <c r="J9" s="232" t="s">
        <v>14</v>
      </c>
      <c r="K9" s="234" t="s">
        <v>15</v>
      </c>
      <c r="L9" s="226" t="s">
        <v>16</v>
      </c>
    </row>
    <row r="10" spans="1:12" x14ac:dyDescent="0.3">
      <c r="A10" s="233"/>
      <c r="B10" s="233"/>
      <c r="C10" s="233"/>
      <c r="D10" s="233"/>
      <c r="E10" s="233"/>
      <c r="F10" s="233"/>
      <c r="G10" s="233"/>
      <c r="H10" s="237" t="s">
        <v>30</v>
      </c>
      <c r="I10" s="238"/>
      <c r="J10" s="233"/>
      <c r="K10" s="233"/>
      <c r="L10" s="227"/>
    </row>
    <row r="11" spans="1:12" x14ac:dyDescent="0.3">
      <c r="A11" s="12">
        <v>1</v>
      </c>
      <c r="B11" s="18">
        <v>327</v>
      </c>
      <c r="C11" s="21" t="str">
        <f>IF(B11=0," ",VLOOKUP(B11,[1]Женщины!B$1:H$65536,2,FALSE))</f>
        <v>Мавлетова Кристина</v>
      </c>
      <c r="D11" s="22" t="str">
        <f>IF(B11=0," ",VLOOKUP($B11,[1]Женщины!$B$1:$H$65536,3,FALSE))</f>
        <v>28.09.1998</v>
      </c>
      <c r="E11" s="23" t="str">
        <f>IF(B11=0," ",IF(VLOOKUP($B11,[1]Женщины!$B$1:$H$65536,4,FALSE)=0," ",VLOOKUP($B11,[1]Женщины!$B$1:$H$65536,4,FALSE)))</f>
        <v>МС</v>
      </c>
      <c r="F11" s="21" t="str">
        <f>IF(B11=0," ",VLOOKUP($B11,[1]Женщины!$B$1:$H$65536,5,FALSE))</f>
        <v>Челябинская область</v>
      </c>
      <c r="G11" s="21" t="str">
        <f>IF(B11=0," ",VLOOKUP($B11,[1]Женщины!$B$1:$H$65536,6,FALSE))</f>
        <v>Челябинск, УралГУФК</v>
      </c>
      <c r="H11" s="27"/>
      <c r="I11" s="68">
        <v>1.5129745370370372E-2</v>
      </c>
      <c r="J11" s="18" t="s">
        <v>62</v>
      </c>
      <c r="K11" s="23" t="s">
        <v>84</v>
      </c>
      <c r="L11" s="21" t="str">
        <f>IF(B11=0," ",VLOOKUP($B11,[1]Женщины!$B$1:$H$65536,7,FALSE))</f>
        <v>Сайко Е.В.</v>
      </c>
    </row>
    <row r="12" spans="1:12" x14ac:dyDescent="0.3">
      <c r="A12" s="12">
        <v>2</v>
      </c>
      <c r="B12" s="18">
        <v>341</v>
      </c>
      <c r="C12" s="21" t="str">
        <f>IF(B12=0," ",VLOOKUP(B12,[1]Женщины!B$1:H$65536,2,FALSE))</f>
        <v>Смердова Яна</v>
      </c>
      <c r="D12" s="22" t="str">
        <f>IF(B12=0," ",VLOOKUP($B12,[1]Женщины!$B$1:$H$65536,3,FALSE))</f>
        <v>07.02.1998</v>
      </c>
      <c r="E12" s="23" t="str">
        <f>IF(B12=0," ",IF(VLOOKUP($B12,[1]Женщины!$B$1:$H$65536,4,FALSE)=0," ",VLOOKUP($B12,[1]Женщины!$B$1:$H$65536,4,FALSE)))</f>
        <v>МСМК</v>
      </c>
      <c r="F12" s="21" t="str">
        <f>IF(B12=0," ",VLOOKUP($B12,[1]Женщины!$B$1:$H$65536,5,FALSE))</f>
        <v>Пензенская область</v>
      </c>
      <c r="G12" s="21" t="str">
        <f>IF(B12=0," ",VLOOKUP($B12,[1]Женщины!$B$1:$H$65536,6,FALSE))</f>
        <v>Пенза, ПензГУ</v>
      </c>
      <c r="H12" s="27"/>
      <c r="I12" s="68">
        <v>1.5560069444444444E-2</v>
      </c>
      <c r="J12" s="18" t="s">
        <v>62</v>
      </c>
      <c r="K12" s="23" t="s">
        <v>85</v>
      </c>
      <c r="L12" s="21" t="str">
        <f>IF(B12=0," ",VLOOKUP($B12,[1]Женщины!$B$1:$H$65536,7,FALSE))</f>
        <v>Воеводины А.Н., Ю.С.</v>
      </c>
    </row>
    <row r="13" spans="1:12" ht="15" x14ac:dyDescent="0.25">
      <c r="A13" s="12">
        <v>3</v>
      </c>
      <c r="B13" s="18">
        <v>234</v>
      </c>
      <c r="C13" s="21" t="str">
        <f>IF(B13=0," ",VLOOKUP(B13,[1]Женщины!B$1:H$65536,2,FALSE))</f>
        <v>Турова Юлия</v>
      </c>
      <c r="D13" s="22" t="str">
        <f>IF(B13=0," ",VLOOKUP($B13,[1]Женщины!$B$1:$H$65536,3,FALSE))</f>
        <v>09.06.1997</v>
      </c>
      <c r="E13" s="23" t="str">
        <f>IF(B13=0," ",IF(VLOOKUP($B13,[1]Женщины!$B$1:$H$65536,4,FALSE)=0," ",VLOOKUP($B13,[1]Женщины!$B$1:$H$65536,4,FALSE)))</f>
        <v>МСМК</v>
      </c>
      <c r="F13" s="21" t="str">
        <f>IF(B13=0," ",VLOOKUP($B13,[1]Женщины!$B$1:$H$65536,5,FALSE))</f>
        <v>Удмуртская Республика</v>
      </c>
      <c r="G13" s="21" t="str">
        <f>IF(B13=0," ",VLOOKUP($B13,[1]Женщины!$B$1:$H$65536,6,FALSE))</f>
        <v>Ижевск, УдГУ</v>
      </c>
      <c r="H13" s="27"/>
      <c r="I13" s="68">
        <v>1.6126851851851851E-2</v>
      </c>
      <c r="J13" s="18" t="str">
        <f>IF(I13=0," ",IF(I13&lt;=[1]Разряды!$D$51,[1]Разряды!$D$3,IF(I13&lt;=[1]Разряды!$E$51,[1]Разряды!$E$3,IF(I13&lt;=[1]Разряды!$F$51,[1]Разряды!$F$3,IF(I13&lt;=[1]Разряды!$G$51,[1]Разряды!$G$3,IF(I13&lt;=[1]Разряды!$H$51,[1]Разряды!$H$3,IF(I13&lt;=[1]Разряды!$I$51,[1]Разряды!$I$3,IF(I13&lt;=[1]Разряды!$J$51,[1]Разряды!$J$3,"б/р"))))))))</f>
        <v>кмс</v>
      </c>
      <c r="K13" s="23" t="s">
        <v>107</v>
      </c>
      <c r="L13" s="21" t="str">
        <f>IF(B13=0," ",VLOOKUP($B13,[1]Женщины!$B$1:$H$65536,7,FALSE))</f>
        <v>Ежова Е.В.</v>
      </c>
    </row>
    <row r="14" spans="1:12" ht="15" x14ac:dyDescent="0.25">
      <c r="A14" s="13">
        <v>4</v>
      </c>
      <c r="B14" s="18">
        <v>176</v>
      </c>
      <c r="C14" s="21" t="str">
        <f>IF(B14=0," ",VLOOKUP(B14,[1]Женщины!B$1:H$65536,2,FALSE))</f>
        <v>Жолобова Жанна</v>
      </c>
      <c r="D14" s="22" t="str">
        <f>IF(B14=0," ",VLOOKUP($B14,[1]Женщины!$B$1:$H$65536,3,FALSE))</f>
        <v>11.09.1998</v>
      </c>
      <c r="E14" s="23" t="str">
        <f>IF(B14=0," ",IF(VLOOKUP($B14,[1]Женщины!$B$1:$H$65536,4,FALSE)=0," ",VLOOKUP($B14,[1]Женщины!$B$1:$H$65536,4,FALSE)))</f>
        <v>МС</v>
      </c>
      <c r="F14" s="21" t="str">
        <f>IF(B14=0," ",VLOOKUP($B14,[1]Женщины!$B$1:$H$65536,5,FALSE))</f>
        <v>Москва</v>
      </c>
      <c r="G14" s="21" t="str">
        <f>IF(B14=0," ",VLOOKUP($B14,[1]Женщины!$B$1:$H$65536,6,FALSE))</f>
        <v>Москва, РГУФКСМиТ (ГЦОЛИФК)</v>
      </c>
      <c r="H14" s="27"/>
      <c r="I14" s="68">
        <v>1.6241666666666668E-2</v>
      </c>
      <c r="J14" s="18" t="str">
        <f>IF(I14=0," ",IF(I14&lt;=[1]Разряды!$D$51,[1]Разряды!$D$3,IF(I14&lt;=[1]Разряды!$E$51,[1]Разряды!$E$3,IF(I14&lt;=[1]Разряды!$F$51,[1]Разряды!$F$3,IF(I14&lt;=[1]Разряды!$G$51,[1]Разряды!$G$3,IF(I14&lt;=[1]Разряды!$H$51,[1]Разряды!$H$3,IF(I14&lt;=[1]Разряды!$I$51,[1]Разряды!$I$3,IF(I14&lt;=[1]Разряды!$J$51,[1]Разряды!$J$3,"б/р"))))))))</f>
        <v>кмс</v>
      </c>
      <c r="K14" s="23" t="s">
        <v>86</v>
      </c>
      <c r="L14" s="25" t="str">
        <f>IF(B14=0," ",VLOOKUP($B14,[1]Женщины!$B$1:$H$65536,7,FALSE))</f>
        <v>Сиваков Л.В., Полищук Д.В.</v>
      </c>
    </row>
    <row r="15" spans="1:12" ht="15" x14ac:dyDescent="0.25">
      <c r="A15" s="79">
        <v>5</v>
      </c>
      <c r="B15" s="18">
        <v>342</v>
      </c>
      <c r="C15" s="21" t="str">
        <f>IF(B15=0," ",VLOOKUP(B15,[1]Женщины!B$1:H$65536,2,FALSE))</f>
        <v>Рязанова Лана</v>
      </c>
      <c r="D15" s="22" t="str">
        <f>IF(B15=0," ",VLOOKUP($B15,[1]Женщины!$B$1:$H$65536,3,FALSE))</f>
        <v>11.08.1998</v>
      </c>
      <c r="E15" s="23" t="str">
        <f>IF(B15=0," ",IF(VLOOKUP($B15,[1]Женщины!$B$1:$H$65536,4,FALSE)=0," ",VLOOKUP($B15,[1]Женщины!$B$1:$H$65536,4,FALSE)))</f>
        <v>МС</v>
      </c>
      <c r="F15" s="21" t="str">
        <f>IF(B15=0," ",VLOOKUP($B15,[1]Женщины!$B$1:$H$65536,5,FALSE))</f>
        <v>Пензенская область</v>
      </c>
      <c r="G15" s="21" t="str">
        <f>IF(B15=0," ",VLOOKUP($B15,[1]Женщины!$B$1:$H$65536,6,FALSE))</f>
        <v>Пенза, ПензГУ</v>
      </c>
      <c r="H15" s="27"/>
      <c r="I15" s="68">
        <v>1.6835069444444444E-2</v>
      </c>
      <c r="J15" s="18" t="str">
        <f>IF(I15=0," ",IF(I15&lt;=[1]Разряды!$D$51,[1]Разряды!$D$3,IF(I15&lt;=[1]Разряды!$E$51,[1]Разряды!$E$3,IF(I15&lt;=[1]Разряды!$F$51,[1]Разряды!$F$3,IF(I15&lt;=[1]Разряды!$G$51,[1]Разряды!$G$3,IF(I15&lt;=[1]Разряды!$H$51,[1]Разряды!$H$3,IF(I15&lt;=[1]Разряды!$I$51,[1]Разряды!$I$3,IF(I15&lt;=[1]Разряды!$J$51,[1]Разряды!$J$3,"б/р"))))))))</f>
        <v>кмс</v>
      </c>
      <c r="K15" s="23" t="s">
        <v>87</v>
      </c>
      <c r="L15" s="21" t="str">
        <f>IF(B15=0," ",VLOOKUP($B15,[1]Женщины!$B$1:$H$65536,7,FALSE))</f>
        <v>Воеводины А.Н., Ю.С.</v>
      </c>
    </row>
    <row r="16" spans="1:12" ht="15" x14ac:dyDescent="0.25">
      <c r="A16" s="79">
        <v>6</v>
      </c>
      <c r="B16" s="18">
        <v>128</v>
      </c>
      <c r="C16" s="21" t="str">
        <f>IF(B16=0," ",VLOOKUP(B16,[1]Женщины!B$1:H$65536,2,FALSE))</f>
        <v>Денисова Анастасия</v>
      </c>
      <c r="D16" s="22" t="str">
        <f>IF(B16=0," ",VLOOKUP($B16,[1]Женщины!$B$1:$H$65536,3,FALSE))</f>
        <v>05.06.2000</v>
      </c>
      <c r="E16" s="23" t="str">
        <f>IF(B16=0," ",IF(VLOOKUP($B16,[1]Женщины!$B$1:$H$65536,4,FALSE)=0," ",VLOOKUP($B16,[1]Женщины!$B$1:$H$65536,4,FALSE)))</f>
        <v xml:space="preserve"> </v>
      </c>
      <c r="F16" s="21" t="str">
        <f>IF(B16=0," ",VLOOKUP($B16,[1]Женщины!$B$1:$H$65536,5,FALSE))</f>
        <v>Республика Чувашии</v>
      </c>
      <c r="G16" s="21" t="str">
        <f>IF(B16=0," ",VLOOKUP($B16,[1]Женщины!$B$1:$H$65536,6,FALSE))</f>
        <v>Чебоксары, ЧГПУ им. И.Я. Яковлева</v>
      </c>
      <c r="H16" s="27"/>
      <c r="I16" s="68">
        <v>1.7222685185185185E-2</v>
      </c>
      <c r="J16" s="18" t="str">
        <f>IF(I16=0," ",IF(I16&lt;=[1]Разряды!$D$51,[1]Разряды!$D$3,IF(I16&lt;=[1]Разряды!$E$51,[1]Разряды!$E$3,IF(I16&lt;=[1]Разряды!$F$51,[1]Разряды!$F$3,IF(I16&lt;=[1]Разряды!$G$51,[1]Разряды!$G$3,IF(I16&lt;=[1]Разряды!$H$51,[1]Разряды!$H$3,IF(I16&lt;=[1]Разряды!$I$51,[1]Разряды!$I$3,IF(I16&lt;=[1]Разряды!$J$51,[1]Разряды!$J$3,"б/р"))))))))</f>
        <v>1р</v>
      </c>
      <c r="K16" s="23">
        <v>10</v>
      </c>
      <c r="L16" s="21" t="str">
        <f>IF(B16=0," ",VLOOKUP($B16,[1]Женщины!$B$1:$H$65536,7,FALSE))</f>
        <v>Лисканюк Д.Н.</v>
      </c>
    </row>
    <row r="17" spans="1:12" ht="15.75" thickBot="1" x14ac:dyDescent="0.3">
      <c r="A17" s="34"/>
      <c r="B17" s="34"/>
      <c r="C17" s="35" t="str">
        <f>IF(B17=0," ",VLOOKUP(B17,[1]Спортсмены!B$1:H$65536,2,FALSE))</f>
        <v xml:space="preserve"> </v>
      </c>
      <c r="D17" s="36" t="str">
        <f>IF(B17=0," ",VLOOKUP($B17,[1]Спортсмены!$B$1:$H$65536,3,FALSE))</f>
        <v xml:space="preserve"> </v>
      </c>
      <c r="E17" s="36" t="str">
        <f>IF(B17=0," ",IF(VLOOKUP($B17,[1]Спортсмены!$B$1:$H$65536,4,FALSE)=0," ",VLOOKUP($B17,[1]Спортсмены!$B$1:$H$65536,4,FALSE)))</f>
        <v xml:space="preserve"> </v>
      </c>
      <c r="F17" s="35" t="str">
        <f>IF(B17=0," ",VLOOKUP($B17,[1]Спортсмены!$B$1:$H$65536,5,FALSE))</f>
        <v xml:space="preserve"> </v>
      </c>
      <c r="G17" s="35" t="str">
        <f>IF(B17=0," ",VLOOKUP($B17,[1]Спортсмены!$B$1:$H$65536,6,FALSE))</f>
        <v xml:space="preserve"> </v>
      </c>
      <c r="H17" s="63"/>
      <c r="I17" s="64"/>
      <c r="J17" s="39" t="str">
        <f>IF(I17=0," ",IF(I17&lt;=[1]Разряды!$D$28,[1]Разряды!$D$3,IF(I17&lt;=[1]Разряды!$E$28,[1]Разряды!$E$3,IF(I17&lt;=[1]Разряды!$F$28,[1]Разряды!$F$3,IF(I17&lt;=[1]Разряды!$G$28,[1]Разряды!$G$3,IF(I17&lt;=[1]Разряды!$H$28,[1]Разряды!$H$3,IF(I17&lt;=[1]Разряды!$I$28,[1]Разряды!$I$3,IF(I17&lt;=[1]Разряды!$J$28,[1]Разряды!$J$3,"б/р"))))))))</f>
        <v xml:space="preserve"> </v>
      </c>
      <c r="K17" s="39"/>
      <c r="L17" s="35" t="str">
        <f>IF(B17=0," ",VLOOKUP($B17,[1]Спортсмены!$B$1:$H$65536,7,FALSE))</f>
        <v xml:space="preserve"> </v>
      </c>
    </row>
    <row r="18" spans="1:12" ht="15.75" thickTop="1" x14ac:dyDescent="0.25"/>
    <row r="22" spans="1:12" ht="15.6" x14ac:dyDescent="0.3">
      <c r="B22" s="110" t="s">
        <v>98</v>
      </c>
      <c r="D22" s="167"/>
      <c r="E22" s="167"/>
      <c r="G22" s="110" t="s">
        <v>99</v>
      </c>
    </row>
    <row r="23" spans="1:12" ht="15.75" x14ac:dyDescent="0.25">
      <c r="D23" s="167"/>
      <c r="E23" s="167"/>
      <c r="G23" s="168"/>
    </row>
    <row r="24" spans="1:12" ht="15.75" x14ac:dyDescent="0.25">
      <c r="D24" s="167"/>
      <c r="E24" s="167"/>
      <c r="G24" s="168"/>
    </row>
    <row r="25" spans="1:12" ht="15.6" x14ac:dyDescent="0.3">
      <c r="B25" s="110" t="s">
        <v>100</v>
      </c>
      <c r="D25" s="167"/>
      <c r="E25" s="167"/>
      <c r="G25" s="110" t="s">
        <v>61</v>
      </c>
    </row>
    <row r="42" spans="1:12" ht="21" x14ac:dyDescent="0.4">
      <c r="A42" s="239" t="s">
        <v>120</v>
      </c>
      <c r="B42" s="239"/>
      <c r="C42" s="239"/>
      <c r="D42" s="239"/>
      <c r="E42" s="239"/>
      <c r="F42" s="239"/>
      <c r="G42" s="239"/>
      <c r="H42" s="239"/>
      <c r="I42" s="239"/>
      <c r="J42" s="239"/>
      <c r="K42" s="239"/>
      <c r="L42" s="199"/>
    </row>
    <row r="43" spans="1:12" ht="20.399999999999999" x14ac:dyDescent="0.35">
      <c r="A43" s="240" t="s">
        <v>53</v>
      </c>
      <c r="B43" s="240"/>
      <c r="C43" s="240"/>
      <c r="D43" s="240"/>
      <c r="E43" s="240"/>
      <c r="F43" s="240"/>
      <c r="G43" s="240"/>
      <c r="H43" s="240"/>
      <c r="I43" s="240"/>
      <c r="J43" s="240"/>
      <c r="K43" s="240"/>
      <c r="L43" s="209"/>
    </row>
    <row r="44" spans="1:12" ht="20.399999999999999" x14ac:dyDescent="0.35">
      <c r="A44" s="154"/>
      <c r="B44" s="159"/>
      <c r="C44" s="154"/>
      <c r="H44" s="241" t="s">
        <v>114</v>
      </c>
      <c r="I44" s="241"/>
      <c r="J44" s="241"/>
    </row>
    <row r="45" spans="1:12" x14ac:dyDescent="0.3">
      <c r="A45" s="234" t="s">
        <v>54</v>
      </c>
      <c r="B45" s="232" t="s">
        <v>7</v>
      </c>
      <c r="C45" s="232" t="s">
        <v>8</v>
      </c>
      <c r="D45" s="234" t="s">
        <v>9</v>
      </c>
      <c r="E45" s="234" t="s">
        <v>10</v>
      </c>
      <c r="F45" s="234" t="s">
        <v>11</v>
      </c>
      <c r="G45" s="234" t="s">
        <v>12</v>
      </c>
      <c r="H45" s="234" t="s">
        <v>101</v>
      </c>
      <c r="I45" s="243" t="s">
        <v>102</v>
      </c>
      <c r="J45" s="244"/>
      <c r="K45" s="245"/>
    </row>
    <row r="46" spans="1:12" x14ac:dyDescent="0.3">
      <c r="A46" s="242"/>
      <c r="B46" s="233"/>
      <c r="C46" s="233"/>
      <c r="D46" s="233"/>
      <c r="E46" s="233"/>
      <c r="F46" s="233"/>
      <c r="G46" s="233"/>
      <c r="H46" s="242"/>
      <c r="I46" s="169">
        <v>1</v>
      </c>
      <c r="J46" s="170">
        <v>2</v>
      </c>
      <c r="K46" s="188">
        <v>3</v>
      </c>
    </row>
    <row r="47" spans="1:12" x14ac:dyDescent="0.3">
      <c r="A47" s="189"/>
      <c r="B47" s="18"/>
      <c r="C47" s="18"/>
      <c r="D47" s="18"/>
      <c r="E47" s="18"/>
      <c r="F47" s="172" t="s">
        <v>121</v>
      </c>
      <c r="G47" s="18"/>
      <c r="H47" s="173"/>
      <c r="I47" s="174"/>
      <c r="J47" s="171"/>
      <c r="K47" s="171"/>
    </row>
    <row r="48" spans="1:12" x14ac:dyDescent="0.3">
      <c r="A48" s="175">
        <v>1</v>
      </c>
      <c r="B48" s="18">
        <v>128</v>
      </c>
      <c r="C48" s="14" t="str">
        <f>IF(B48=0," ",VLOOKUP(B48,[1]Женщины!B$1:H$65536,2,FALSE))</f>
        <v>Денисова Анастасия</v>
      </c>
      <c r="D48" s="15" t="str">
        <f>IF(B48=0," ",VLOOKUP($B48,[1]Женщины!$B$1:$H$65536,3,FALSE))</f>
        <v>05.06.2000</v>
      </c>
      <c r="E48" s="13" t="str">
        <f>IF(B48=0," ",IF(VLOOKUP($B48,[1]Женщины!$B$1:$H$65536,4,FALSE)=0," ",VLOOKUP($B48,[1]Женщины!$B$1:$H$65536,4,FALSE)))</f>
        <v xml:space="preserve"> </v>
      </c>
      <c r="F48" s="14" t="str">
        <f>IF(B48=0," ",VLOOKUP($B48,[1]Женщины!$B$1:$H$65536,5,FALSE))</f>
        <v>Республика Чувашии</v>
      </c>
      <c r="G48" s="14" t="str">
        <f>IF(B48=0," ",VLOOKUP($B48,[1]Женщины!$B$1:$H$65536,6,FALSE))</f>
        <v>Чебоксары, ЧГПУ им. И.Я. Яковлева</v>
      </c>
      <c r="H48" s="173"/>
      <c r="I48" s="174"/>
      <c r="J48" s="171"/>
      <c r="K48" s="171"/>
    </row>
    <row r="49" spans="1:11" x14ac:dyDescent="0.3">
      <c r="A49" s="175">
        <v>2</v>
      </c>
      <c r="B49" s="18">
        <v>341</v>
      </c>
      <c r="C49" s="14" t="str">
        <f>IF(B49=0," ",VLOOKUP(B49,[1]Женщины!B$1:H$65536,2,FALSE))</f>
        <v>Смердова Яна</v>
      </c>
      <c r="D49" s="15" t="str">
        <f>IF(B49=0," ",VLOOKUP($B49,[1]Женщины!$B$1:$H$65536,3,FALSE))</f>
        <v>07.02.1998</v>
      </c>
      <c r="E49" s="13" t="str">
        <f>IF(B49=0," ",IF(VLOOKUP($B49,[1]Женщины!$B$1:$H$65536,4,FALSE)=0," ",VLOOKUP($B49,[1]Женщины!$B$1:$H$65536,4,FALSE)))</f>
        <v>МСМК</v>
      </c>
      <c r="F49" s="14" t="str">
        <f>IF(B49=0," ",VLOOKUP($B49,[1]Женщины!$B$1:$H$65536,5,FALSE))</f>
        <v>Пензенская область</v>
      </c>
      <c r="G49" s="14" t="str">
        <f>IF(B49=0," ",VLOOKUP($B49,[1]Женщины!$B$1:$H$65536,6,FALSE))</f>
        <v>Пенза, ПензГУ</v>
      </c>
      <c r="H49" s="173"/>
      <c r="I49" s="174"/>
      <c r="J49" s="171"/>
      <c r="K49" s="171"/>
    </row>
    <row r="50" spans="1:11" x14ac:dyDescent="0.3">
      <c r="A50" s="175">
        <v>3</v>
      </c>
      <c r="B50" s="18">
        <v>234</v>
      </c>
      <c r="C50" s="14" t="str">
        <f>IF(B50=0," ",VLOOKUP(B50,[1]Женщины!B$1:H$65536,2,FALSE))</f>
        <v>Турова Юлия</v>
      </c>
      <c r="D50" s="15" t="str">
        <f>IF(B50=0," ",VLOOKUP($B50,[1]Женщины!$B$1:$H$65536,3,FALSE))</f>
        <v>09.06.1997</v>
      </c>
      <c r="E50" s="13" t="str">
        <f>IF(B50=0," ",IF(VLOOKUP($B50,[1]Женщины!$B$1:$H$65536,4,FALSE)=0," ",VLOOKUP($B50,[1]Женщины!$B$1:$H$65536,4,FALSE)))</f>
        <v>МСМК</v>
      </c>
      <c r="F50" s="14" t="str">
        <f>IF(B50=0," ",VLOOKUP($B50,[1]Женщины!$B$1:$H$65536,5,FALSE))</f>
        <v>Удмуртская Республика</v>
      </c>
      <c r="G50" s="14" t="str">
        <f>IF(B50=0," ",VLOOKUP($B50,[1]Женщины!$B$1:$H$65536,6,FALSE))</f>
        <v>Ижевск, УдГУ</v>
      </c>
      <c r="H50" s="173"/>
      <c r="I50" s="174"/>
      <c r="J50" s="171"/>
      <c r="K50" s="171"/>
    </row>
    <row r="51" spans="1:11" x14ac:dyDescent="0.3">
      <c r="A51" s="175">
        <v>4</v>
      </c>
      <c r="B51" s="18">
        <v>342</v>
      </c>
      <c r="C51" s="14" t="str">
        <f>IF(B51=0," ",VLOOKUP(B51,[1]Женщины!B$1:H$65536,2,FALSE))</f>
        <v>Рязанова Лана</v>
      </c>
      <c r="D51" s="15" t="str">
        <f>IF(B51=0," ",VLOOKUP($B51,[1]Женщины!$B$1:$H$65536,3,FALSE))</f>
        <v>11.08.1998</v>
      </c>
      <c r="E51" s="13" t="str">
        <f>IF(B51=0," ",IF(VLOOKUP($B51,[1]Женщины!$B$1:$H$65536,4,FALSE)=0," ",VLOOKUP($B51,[1]Женщины!$B$1:$H$65536,4,FALSE)))</f>
        <v>МС</v>
      </c>
      <c r="F51" s="14" t="str">
        <f>IF(B51=0," ",VLOOKUP($B51,[1]Женщины!$B$1:$H$65536,5,FALSE))</f>
        <v>Пензенская область</v>
      </c>
      <c r="G51" s="14" t="str">
        <f>IF(B51=0," ",VLOOKUP($B51,[1]Женщины!$B$1:$H$65536,6,FALSE))</f>
        <v>Пенза, ПензГУ</v>
      </c>
      <c r="H51" s="173"/>
      <c r="I51" s="174"/>
      <c r="J51" s="171"/>
      <c r="K51" s="171"/>
    </row>
    <row r="52" spans="1:11" x14ac:dyDescent="0.3">
      <c r="A52" s="175">
        <v>5</v>
      </c>
      <c r="B52" s="20">
        <v>327</v>
      </c>
      <c r="C52" s="14" t="str">
        <f>IF(B52=0," ",VLOOKUP(B52,[1]Женщины!B$1:H$65536,2,FALSE))</f>
        <v>Мавлетова Кристина</v>
      </c>
      <c r="D52" s="15" t="str">
        <f>IF(B52=0," ",VLOOKUP($B52,[1]Женщины!$B$1:$H$65536,3,FALSE))</f>
        <v>28.09.1998</v>
      </c>
      <c r="E52" s="13" t="str">
        <f>IF(B52=0," ",IF(VLOOKUP($B52,[1]Женщины!$B$1:$H$65536,4,FALSE)=0," ",VLOOKUP($B52,[1]Женщины!$B$1:$H$65536,4,FALSE)))</f>
        <v>МС</v>
      </c>
      <c r="F52" s="14" t="str">
        <f>IF(B52=0," ",VLOOKUP($B52,[1]Женщины!$B$1:$H$65536,5,FALSE))</f>
        <v>Челябинская область</v>
      </c>
      <c r="G52" s="14" t="str">
        <f>IF(B52=0," ",VLOOKUP($B52,[1]Женщины!$B$1:$H$65536,6,FALSE))</f>
        <v>Челябинск, УралГУФК</v>
      </c>
      <c r="H52" s="173"/>
      <c r="I52" s="174"/>
      <c r="J52" s="171"/>
      <c r="K52" s="171"/>
    </row>
    <row r="53" spans="1:11" x14ac:dyDescent="0.3">
      <c r="A53" s="175">
        <v>6</v>
      </c>
      <c r="B53" s="20">
        <v>176</v>
      </c>
      <c r="C53" s="14" t="str">
        <f>IF(B53=0," ",VLOOKUP(B53,[1]Женщины!B$1:H$65536,2,FALSE))</f>
        <v>Жолобова Жанна</v>
      </c>
      <c r="D53" s="15" t="str">
        <f>IF(B53=0," ",VLOOKUP($B53,[1]Женщины!$B$1:$H$65536,3,FALSE))</f>
        <v>11.09.1998</v>
      </c>
      <c r="E53" s="13" t="str">
        <f>IF(B53=0," ",IF(VLOOKUP($B53,[1]Женщины!$B$1:$H$65536,4,FALSE)=0," ",VLOOKUP($B53,[1]Женщины!$B$1:$H$65536,4,FALSE)))</f>
        <v>МС</v>
      </c>
      <c r="F53" s="14" t="str">
        <f>IF(B53=0," ",VLOOKUP($B53,[1]Женщины!$B$1:$H$65536,5,FALSE))</f>
        <v>Москва</v>
      </c>
      <c r="G53" s="14" t="str">
        <f>IF(B53=0," ",VLOOKUP($B53,[1]Женщины!$B$1:$H$65536,6,FALSE))</f>
        <v>Москва, РГУФКСМиТ (ГЦОЛИФК)</v>
      </c>
      <c r="H53" s="173"/>
      <c r="I53" s="174"/>
      <c r="J53" s="171"/>
      <c r="K53" s="171"/>
    </row>
    <row r="54" spans="1:11" x14ac:dyDescent="0.3">
      <c r="A54" s="175"/>
      <c r="B54" s="59"/>
      <c r="C54" s="14" t="str">
        <f>IF(B54=0," ",VLOOKUP(B54,[1]Женщины!B$1:H$65536,2,FALSE))</f>
        <v xml:space="preserve"> </v>
      </c>
      <c r="D54" s="15" t="str">
        <f>IF(B54=0," ",VLOOKUP($B54,[1]Женщины!$B$1:$H$65536,3,FALSE))</f>
        <v xml:space="preserve"> </v>
      </c>
      <c r="E54" s="13" t="str">
        <f>IF(B54=0," ",IF(VLOOKUP($B54,[1]Женщины!$B$1:$H$65536,4,FALSE)=0," ",VLOOKUP($B54,[1]Женщины!$B$1:$H$65536,4,FALSE)))</f>
        <v xml:space="preserve"> </v>
      </c>
      <c r="F54" s="14" t="str">
        <f>IF(B54=0," ",VLOOKUP($B54,[1]Женщины!$B$1:$H$65536,5,FALSE))</f>
        <v xml:space="preserve"> </v>
      </c>
      <c r="G54" s="14" t="str">
        <f>IF(B54=0," ",VLOOKUP($B54,[1]Женщины!$B$1:$H$65536,6,FALSE))</f>
        <v xml:space="preserve"> </v>
      </c>
      <c r="H54" s="173"/>
      <c r="I54" s="174"/>
      <c r="J54" s="171"/>
      <c r="K54" s="171"/>
    </row>
    <row r="55" spans="1:11" x14ac:dyDescent="0.3">
      <c r="A55" s="175"/>
      <c r="B55" s="59"/>
      <c r="C55" s="14" t="str">
        <f>IF(B55=0," ",VLOOKUP(B55,[1]Женщины!B$1:H$65536,2,FALSE))</f>
        <v xml:space="preserve"> </v>
      </c>
      <c r="D55" s="15" t="str">
        <f>IF(B55=0," ",VLOOKUP($B55,[1]Женщины!$B$1:$H$65536,3,FALSE))</f>
        <v xml:space="preserve"> </v>
      </c>
      <c r="E55" s="13" t="str">
        <f>IF(B55=0," ",IF(VLOOKUP($B55,[1]Женщины!$B$1:$H$65536,4,FALSE)=0," ",VLOOKUP($B55,[1]Женщины!$B$1:$H$65536,4,FALSE)))</f>
        <v xml:space="preserve"> </v>
      </c>
      <c r="F55" s="14" t="str">
        <f>IF(B55=0," ",VLOOKUP($B55,[1]Женщины!$B$1:$H$65536,5,FALSE))</f>
        <v xml:space="preserve"> </v>
      </c>
      <c r="G55" s="14" t="str">
        <f>IF(B55=0," ",VLOOKUP($B55,[1]Женщины!$B$1:$H$65536,6,FALSE))</f>
        <v xml:space="preserve"> </v>
      </c>
      <c r="H55" s="173"/>
      <c r="I55" s="174"/>
      <c r="J55" s="171"/>
      <c r="K55" s="171"/>
    </row>
    <row r="56" spans="1:11" x14ac:dyDescent="0.3">
      <c r="A56" s="175"/>
      <c r="B56" s="18"/>
      <c r="C56" s="14" t="str">
        <f>IF(B56=0," ",VLOOKUP(B56,[1]Женщины!B$1:H$65536,2,FALSE))</f>
        <v xml:space="preserve"> </v>
      </c>
      <c r="D56" s="15" t="str">
        <f>IF(B56=0," ",VLOOKUP($B56,[1]Женщины!$B$1:$H$65536,3,FALSE))</f>
        <v xml:space="preserve"> </v>
      </c>
      <c r="E56" s="13" t="str">
        <f>IF(B56=0," ",IF(VLOOKUP($B56,[1]Женщины!$B$1:$H$65536,4,FALSE)=0," ",VLOOKUP($B56,[1]Женщины!$B$1:$H$65536,4,FALSE)))</f>
        <v xml:space="preserve"> </v>
      </c>
      <c r="F56" s="19" t="str">
        <f>IF(B56=0," ",VLOOKUP($B56,[1]Женщины!$B$1:$H$65536,5,FALSE))</f>
        <v xml:space="preserve"> </v>
      </c>
      <c r="G56" s="19" t="str">
        <f>IF(B56=0," ",VLOOKUP($B56,[1]Женщины!$B$1:$H$65536,6,FALSE))</f>
        <v xml:space="preserve"> </v>
      </c>
      <c r="H56" s="173"/>
      <c r="I56" s="174"/>
      <c r="J56" s="171"/>
      <c r="K56" s="171"/>
    </row>
    <row r="60" spans="1:11" ht="15.6" x14ac:dyDescent="0.3">
      <c r="B60" s="176"/>
      <c r="C60" s="167" t="s">
        <v>104</v>
      </c>
      <c r="D60" s="167"/>
      <c r="E60" s="168"/>
      <c r="F60" s="167"/>
      <c r="G60" s="167"/>
      <c r="H60" s="177" t="s">
        <v>70</v>
      </c>
      <c r="I60" s="168"/>
      <c r="J60" s="196"/>
    </row>
    <row r="61" spans="1:11" ht="15.6" x14ac:dyDescent="0.3">
      <c r="B61" s="176"/>
      <c r="C61" s="167"/>
      <c r="D61" s="167"/>
      <c r="E61" s="168"/>
      <c r="F61" s="167"/>
      <c r="G61" s="167"/>
      <c r="H61" s="167" t="s">
        <v>71</v>
      </c>
      <c r="I61" s="168"/>
      <c r="J61" s="196"/>
    </row>
    <row r="62" spans="1:11" x14ac:dyDescent="0.3">
      <c r="B62" s="176"/>
      <c r="C62" s="110"/>
      <c r="D62" s="164"/>
      <c r="E62" s="81"/>
      <c r="F62" s="164"/>
      <c r="G62" s="179"/>
      <c r="H62" s="179"/>
      <c r="I62" s="112"/>
      <c r="J62" s="178"/>
    </row>
    <row r="63" spans="1:11" x14ac:dyDescent="0.3">
      <c r="B63" s="176"/>
      <c r="C63" s="110"/>
      <c r="D63" s="164"/>
      <c r="E63" s="81"/>
      <c r="F63" s="164"/>
      <c r="G63" s="179"/>
      <c r="H63" s="179"/>
      <c r="I63" s="112"/>
      <c r="J63" s="178"/>
    </row>
    <row r="64" spans="1:11" ht="15.6" x14ac:dyDescent="0.3">
      <c r="B64" s="176"/>
      <c r="C64" s="167" t="s">
        <v>72</v>
      </c>
      <c r="D64" s="167"/>
      <c r="E64" s="168"/>
      <c r="F64" s="167"/>
      <c r="G64" s="167"/>
      <c r="H64" s="177" t="s">
        <v>70</v>
      </c>
      <c r="I64" s="168"/>
      <c r="J64" s="178"/>
    </row>
    <row r="65" spans="2:10" ht="15.6" x14ac:dyDescent="0.3">
      <c r="B65" s="176"/>
      <c r="C65" s="167"/>
      <c r="D65" s="167"/>
      <c r="E65" s="168"/>
      <c r="F65" s="167"/>
      <c r="G65" s="167"/>
      <c r="H65" s="167" t="s">
        <v>71</v>
      </c>
      <c r="I65" s="168"/>
      <c r="J65" s="178"/>
    </row>
    <row r="83" spans="1:11" ht="21" x14ac:dyDescent="0.4">
      <c r="A83" s="239" t="s">
        <v>120</v>
      </c>
      <c r="B83" s="239"/>
      <c r="C83" s="239"/>
      <c r="D83" s="239"/>
      <c r="E83" s="239"/>
      <c r="F83" s="239"/>
      <c r="G83" s="239"/>
      <c r="H83" s="239"/>
      <c r="I83" s="239"/>
      <c r="J83" s="239"/>
      <c r="K83" s="239"/>
    </row>
    <row r="84" spans="1:11" ht="15.6" x14ac:dyDescent="0.3">
      <c r="A84" s="240" t="s">
        <v>122</v>
      </c>
      <c r="B84" s="240"/>
      <c r="C84" s="240"/>
      <c r="D84" s="240"/>
      <c r="E84" s="240"/>
      <c r="F84" s="240"/>
      <c r="G84" s="240"/>
      <c r="H84" s="240"/>
      <c r="I84" s="240"/>
      <c r="J84" s="240"/>
      <c r="K84" s="240"/>
    </row>
    <row r="85" spans="1:11" ht="20.399999999999999" x14ac:dyDescent="0.35">
      <c r="A85" s="154"/>
      <c r="B85" s="159"/>
      <c r="C85" s="154"/>
      <c r="H85" s="241" t="s">
        <v>109</v>
      </c>
      <c r="I85" s="241"/>
      <c r="J85" s="241"/>
    </row>
    <row r="86" spans="1:11" x14ac:dyDescent="0.3">
      <c r="A86" s="234" t="s">
        <v>54</v>
      </c>
      <c r="B86" s="232" t="s">
        <v>7</v>
      </c>
      <c r="C86" s="232" t="s">
        <v>8</v>
      </c>
      <c r="D86" s="234" t="s">
        <v>9</v>
      </c>
      <c r="E86" s="234" t="s">
        <v>10</v>
      </c>
      <c r="F86" s="234" t="s">
        <v>11</v>
      </c>
      <c r="G86" s="234" t="s">
        <v>12</v>
      </c>
      <c r="H86" s="234" t="s">
        <v>101</v>
      </c>
      <c r="I86" s="243" t="s">
        <v>102</v>
      </c>
      <c r="J86" s="244"/>
      <c r="K86" s="245"/>
    </row>
    <row r="87" spans="1:11" x14ac:dyDescent="0.3">
      <c r="A87" s="242"/>
      <c r="B87" s="233"/>
      <c r="C87" s="233"/>
      <c r="D87" s="233"/>
      <c r="E87" s="233"/>
      <c r="F87" s="233"/>
      <c r="G87" s="233"/>
      <c r="H87" s="242"/>
      <c r="I87" s="169">
        <v>1</v>
      </c>
      <c r="J87" s="170">
        <v>2</v>
      </c>
      <c r="K87" s="188">
        <v>3</v>
      </c>
    </row>
    <row r="88" spans="1:11" x14ac:dyDescent="0.3">
      <c r="A88" s="189"/>
      <c r="B88" s="18"/>
      <c r="C88" s="18"/>
      <c r="D88" s="18"/>
      <c r="E88" s="18"/>
      <c r="F88" s="172" t="s">
        <v>121</v>
      </c>
      <c r="G88" s="18"/>
      <c r="H88" s="173"/>
      <c r="I88" s="174"/>
      <c r="J88" s="171"/>
      <c r="K88" s="171"/>
    </row>
    <row r="89" spans="1:11" x14ac:dyDescent="0.3">
      <c r="A89" s="175">
        <v>1</v>
      </c>
      <c r="B89" s="18">
        <v>127</v>
      </c>
      <c r="C89" s="14" t="str">
        <f>IF(B89=0," ",VLOOKUP(B89,[1]Спортсмены!B$1:H$65536,2,FALSE))</f>
        <v>Захаров Михаил</v>
      </c>
      <c r="D89" s="15" t="str">
        <f>IF(B89=0," ",VLOOKUP($B89,[1]Спортсмены!$B$1:$H$65536,3,FALSE))</f>
        <v>13.09.1997</v>
      </c>
      <c r="E89" s="13" t="str">
        <f>IF(B89=0," ",IF(VLOOKUP($B89,[1]Спортсмены!$B$1:$H$65536,4,FALSE)=0," ",VLOOKUP($B89,[1]Спортсмены!$B$1:$H$65536,4,FALSE)))</f>
        <v>КМС</v>
      </c>
      <c r="F89" s="14" t="str">
        <f>IF(B89=0," ",VLOOKUP($B89,[1]Спортсмены!$B$1:$H$65536,5,FALSE))</f>
        <v>Республика Чувашии</v>
      </c>
      <c r="G89" s="14" t="str">
        <f>IF(B89=0," ",VLOOKUP($B89,[1]Спортсмены!$B$1:$H$65536,6,FALSE))</f>
        <v>Чебоксары, ЧГПУ им. И.Я. Яковлева</v>
      </c>
      <c r="H89" s="173"/>
      <c r="I89" s="174"/>
      <c r="J89" s="171"/>
      <c r="K89" s="171"/>
    </row>
    <row r="90" spans="1:11" x14ac:dyDescent="0.3">
      <c r="A90" s="175">
        <v>2</v>
      </c>
      <c r="B90" s="18">
        <v>325</v>
      </c>
      <c r="C90" s="14" t="str">
        <f>IF(B90=0," ",VLOOKUP(B90,[1]Спортсмены!B$1:H$65536,2,FALSE))</f>
        <v>Ишмаметьев Алексей</v>
      </c>
      <c r="D90" s="15" t="str">
        <f>IF(B90=0," ",VLOOKUP($B90,[1]Спортсмены!$B$1:$H$65536,3,FALSE))</f>
        <v>21.07.2000</v>
      </c>
      <c r="E90" s="13" t="str">
        <f>IF(B90=0," ",IF(VLOOKUP($B90,[1]Спортсмены!$B$1:$H$65536,4,FALSE)=0," ",VLOOKUP($B90,[1]Спортсмены!$B$1:$H$65536,4,FALSE)))</f>
        <v>МС</v>
      </c>
      <c r="F90" s="14" t="str">
        <f>IF(B90=0," ",VLOOKUP($B90,[1]Спортсмены!$B$1:$H$65536,5,FALSE))</f>
        <v>Челябинская область</v>
      </c>
      <c r="G90" s="14" t="str">
        <f>IF(B90=0," ",VLOOKUP($B90,[1]Спортсмены!$B$1:$H$65536,6,FALSE))</f>
        <v>Челябинск, УралГУФК</v>
      </c>
      <c r="H90" s="173"/>
      <c r="I90" s="174"/>
      <c r="J90" s="171"/>
      <c r="K90" s="171"/>
    </row>
    <row r="91" spans="1:11" x14ac:dyDescent="0.3">
      <c r="A91" s="175">
        <v>3</v>
      </c>
      <c r="B91" s="18">
        <v>298</v>
      </c>
      <c r="C91" s="14" t="str">
        <f>IF(B91=0," ",VLOOKUP(B91,[1]Спортсмены!B$1:H$65536,2,FALSE))</f>
        <v>Трифонов Артем</v>
      </c>
      <c r="D91" s="15" t="str">
        <f>IF(B91=0," ",VLOOKUP($B91,[1]Спортсмены!$B$1:$H$65536,3,FALSE))</f>
        <v>04.11.1995</v>
      </c>
      <c r="E91" s="13" t="str">
        <f>IF(B91=0," ",IF(VLOOKUP($B91,[1]Спортсмены!$B$1:$H$65536,4,FALSE)=0," ",VLOOKUP($B91,[1]Спортсмены!$B$1:$H$65536,4,FALSE)))</f>
        <v>МС</v>
      </c>
      <c r="F91" s="14" t="str">
        <f>IF(B91=0," ",VLOOKUP($B91,[1]Спортсмены!$B$1:$H$65536,5,FALSE))</f>
        <v>Владимирская область</v>
      </c>
      <c r="G91" s="14" t="str">
        <f>IF(B91=0," ",VLOOKUP($B91,[1]Спортсмены!$B$1:$H$65536,6,FALSE))</f>
        <v xml:space="preserve">Владимир, ВлГУ им. А.Г. и Н.Г Столетовых </v>
      </c>
      <c r="H91" s="173"/>
      <c r="I91" s="174"/>
      <c r="J91" s="171"/>
      <c r="K91" s="171"/>
    </row>
    <row r="92" spans="1:11" x14ac:dyDescent="0.3">
      <c r="A92" s="175">
        <v>4</v>
      </c>
      <c r="B92" s="18">
        <v>324</v>
      </c>
      <c r="C92" s="14" t="str">
        <f>IF(B92=0," ",VLOOKUP(B92,[1]Спортсмены!B$1:H$65536,2,FALSE))</f>
        <v>Ишимов Олег</v>
      </c>
      <c r="D92" s="15" t="str">
        <f>IF(B92=0," ",VLOOKUP($B92,[1]Спортсмены!$B$1:$H$65536,3,FALSE))</f>
        <v>18.01.1999</v>
      </c>
      <c r="E92" s="13" t="str">
        <f>IF(B92=0," ",IF(VLOOKUP($B92,[1]Спортсмены!$B$1:$H$65536,4,FALSE)=0," ",VLOOKUP($B92,[1]Спортсмены!$B$1:$H$65536,4,FALSE)))</f>
        <v>МС</v>
      </c>
      <c r="F92" s="14" t="str">
        <f>IF(B92=0," ",VLOOKUP($B92,[1]Спортсмены!$B$1:$H$65536,5,FALSE))</f>
        <v>Челябинская область</v>
      </c>
      <c r="G92" s="14" t="str">
        <f>IF(B92=0," ",VLOOKUP($B92,[1]Спортсмены!$B$1:$H$65536,6,FALSE))</f>
        <v>Челябинск, УралГУФК</v>
      </c>
      <c r="H92" s="173"/>
      <c r="I92" s="174"/>
      <c r="J92" s="171"/>
      <c r="K92" s="171"/>
    </row>
    <row r="93" spans="1:11" x14ac:dyDescent="0.3">
      <c r="A93" s="175">
        <v>5</v>
      </c>
      <c r="B93" s="20">
        <v>245</v>
      </c>
      <c r="C93" s="14" t="str">
        <f>IF(B93=0," ",VLOOKUP(B93,[1]Спортсмены!B$1:H$65536,2,FALSE))</f>
        <v>Шкляев Константин</v>
      </c>
      <c r="D93" s="15" t="str">
        <f>IF(B93=0," ",VLOOKUP($B93,[1]Спортсмены!$B$1:$H$65536,3,FALSE))</f>
        <v>09.08.1998</v>
      </c>
      <c r="E93" s="13" t="str">
        <f>IF(B93=0," ",IF(VLOOKUP($B93,[1]Спортсмены!$B$1:$H$65536,4,FALSE)=0," ",VLOOKUP($B93,[1]Спортсмены!$B$1:$H$65536,4,FALSE)))</f>
        <v>КМС</v>
      </c>
      <c r="F93" s="14" t="str">
        <f>IF(B93=0," ",VLOOKUP($B93,[1]Спортсмены!$B$1:$H$65536,5,FALSE))</f>
        <v>Удмуртская Республика</v>
      </c>
      <c r="G93" s="14" t="str">
        <f>IF(B93=0," ",VLOOKUP($B93,[1]Спортсмены!$B$1:$H$65536,6,FALSE))</f>
        <v>Ижевск, УдГУ</v>
      </c>
      <c r="H93" s="173"/>
      <c r="I93" s="174"/>
      <c r="J93" s="171"/>
      <c r="K93" s="171"/>
    </row>
    <row r="94" spans="1:11" x14ac:dyDescent="0.3">
      <c r="A94" s="175"/>
      <c r="B94" s="20"/>
      <c r="C94" s="14" t="str">
        <f>IF(B94=0," ",VLOOKUP(B94,[1]Спортсмены!B$1:H$65536,2,FALSE))</f>
        <v xml:space="preserve"> </v>
      </c>
      <c r="D94" s="15" t="str">
        <f>IF(B94=0," ",VLOOKUP($B94,[1]Спортсмены!$B$1:$H$65536,3,FALSE))</f>
        <v xml:space="preserve"> </v>
      </c>
      <c r="E94" s="13" t="str">
        <f>IF(B94=0," ",IF(VLOOKUP($B94,[1]Спортсмены!$B$1:$H$65536,4,FALSE)=0," ",VLOOKUP($B94,[1]Спортсмены!$B$1:$H$65536,4,FALSE)))</f>
        <v xml:space="preserve"> </v>
      </c>
      <c r="F94" s="14" t="str">
        <f>IF(B94=0," ",VLOOKUP($B94,[1]Спортсмены!$B$1:$H$65536,5,FALSE))</f>
        <v xml:space="preserve"> </v>
      </c>
      <c r="G94" s="14" t="str">
        <f>IF(B94=0," ",VLOOKUP($B94,[1]Спортсмены!$B$1:$H$65536,6,FALSE))</f>
        <v xml:space="preserve"> </v>
      </c>
      <c r="H94" s="173"/>
      <c r="I94" s="174"/>
      <c r="J94" s="171"/>
      <c r="K94" s="171"/>
    </row>
    <row r="95" spans="1:11" x14ac:dyDescent="0.3">
      <c r="A95" s="175"/>
      <c r="B95" s="59"/>
      <c r="C95" s="14" t="str">
        <f>IF(B95=0," ",VLOOKUP(B95,[1]Спортсмены!B$1:H$65536,2,FALSE))</f>
        <v xml:space="preserve"> </v>
      </c>
      <c r="D95" s="15" t="str">
        <f>IF(B95=0," ",VLOOKUP($B95,[1]Спортсмены!$B$1:$H$65536,3,FALSE))</f>
        <v xml:space="preserve"> </v>
      </c>
      <c r="E95" s="13" t="str">
        <f>IF(B95=0," ",IF(VLOOKUP($B95,[1]Спортсмены!$B$1:$H$65536,4,FALSE)=0," ",VLOOKUP($B95,[1]Спортсмены!$B$1:$H$65536,4,FALSE)))</f>
        <v xml:space="preserve"> </v>
      </c>
      <c r="F95" s="14" t="str">
        <f>IF(B95=0," ",VLOOKUP($B95,[1]Спортсмены!$B$1:$H$65536,5,FALSE))</f>
        <v xml:space="preserve"> </v>
      </c>
      <c r="G95" s="14" t="str">
        <f>IF(B95=0," ",VLOOKUP($B95,[1]Спортсмены!$B$1:$H$65536,6,FALSE))</f>
        <v xml:space="preserve"> </v>
      </c>
      <c r="H95" s="173"/>
      <c r="I95" s="174"/>
      <c r="J95" s="171"/>
      <c r="K95" s="171"/>
    </row>
    <row r="96" spans="1:11" x14ac:dyDescent="0.3">
      <c r="A96" s="175"/>
      <c r="B96" s="59"/>
      <c r="C96" s="14" t="str">
        <f>IF(B96=0," ",VLOOKUP(B96,[1]Спортсмены!B$1:H$65536,2,FALSE))</f>
        <v xml:space="preserve"> </v>
      </c>
      <c r="D96" s="15" t="str">
        <f>IF(B96=0," ",VLOOKUP($B96,[1]Спортсмены!$B$1:$H$65536,3,FALSE))</f>
        <v xml:space="preserve"> </v>
      </c>
      <c r="E96" s="13" t="str">
        <f>IF(B96=0," ",IF(VLOOKUP($B96,[1]Спортсмены!$B$1:$H$65536,4,FALSE)=0," ",VLOOKUP($B96,[1]Спортсмены!$B$1:$H$65536,4,FALSE)))</f>
        <v xml:space="preserve"> </v>
      </c>
      <c r="F96" s="14" t="str">
        <f>IF(B96=0," ",VLOOKUP($B96,[1]Спортсмены!$B$1:$H$65536,5,FALSE))</f>
        <v xml:space="preserve"> </v>
      </c>
      <c r="G96" s="14" t="str">
        <f>IF(B96=0," ",VLOOKUP($B96,[1]Спортсмены!$B$1:$H$65536,6,FALSE))</f>
        <v xml:space="preserve"> </v>
      </c>
      <c r="H96" s="173"/>
      <c r="I96" s="174"/>
      <c r="J96" s="171"/>
      <c r="K96" s="171"/>
    </row>
    <row r="97" spans="1:11" x14ac:dyDescent="0.3">
      <c r="A97" s="175"/>
      <c r="B97" s="18"/>
      <c r="C97" s="14" t="str">
        <f>IF(B97=0," ",VLOOKUP(B97,[1]Спортсмены!B$1:H$65536,2,FALSE))</f>
        <v xml:space="preserve"> </v>
      </c>
      <c r="D97" s="15" t="str">
        <f>IF(B97=0," ",VLOOKUP($B97,[1]Спортсмены!$B$1:$H$65536,3,FALSE))</f>
        <v xml:space="preserve"> </v>
      </c>
      <c r="E97" s="13" t="str">
        <f>IF(B97=0," ",IF(VLOOKUP($B97,[1]Спортсмены!$B$1:$H$65536,4,FALSE)=0," ",VLOOKUP($B97,[1]Спортсмены!$B$1:$H$65536,4,FALSE)))</f>
        <v xml:space="preserve"> </v>
      </c>
      <c r="F97" s="14" t="str">
        <f>IF(B97=0," ",VLOOKUP($B97,[1]Спортсмены!$B$1:$H$65536,5,FALSE))</f>
        <v xml:space="preserve"> </v>
      </c>
      <c r="G97" s="14" t="str">
        <f>IF(B97=0," ",VLOOKUP($B97,[1]Спортсмены!$B$1:$H$65536,6,FALSE))</f>
        <v xml:space="preserve"> </v>
      </c>
      <c r="H97" s="173"/>
      <c r="I97" s="174"/>
      <c r="J97" s="171"/>
      <c r="K97" s="171"/>
    </row>
    <row r="101" spans="1:11" ht="15.6" x14ac:dyDescent="0.3">
      <c r="B101" s="176"/>
      <c r="C101" s="167" t="s">
        <v>104</v>
      </c>
      <c r="D101" s="167"/>
      <c r="E101" s="168"/>
      <c r="F101" s="167"/>
      <c r="G101" s="167"/>
      <c r="H101" s="177" t="s">
        <v>70</v>
      </c>
      <c r="I101" s="168"/>
      <c r="J101" s="196"/>
    </row>
    <row r="102" spans="1:11" ht="15.6" x14ac:dyDescent="0.3">
      <c r="B102" s="176"/>
      <c r="C102" s="167"/>
      <c r="D102" s="167"/>
      <c r="E102" s="168"/>
      <c r="F102" s="167"/>
      <c r="G102" s="167"/>
      <c r="H102" s="167" t="s">
        <v>71</v>
      </c>
      <c r="I102" s="168"/>
      <c r="J102" s="196"/>
    </row>
    <row r="103" spans="1:11" x14ac:dyDescent="0.3">
      <c r="B103" s="176"/>
      <c r="C103" s="110"/>
      <c r="D103" s="164"/>
      <c r="E103" s="81"/>
      <c r="F103" s="164"/>
      <c r="G103" s="179"/>
      <c r="H103" s="179"/>
      <c r="I103" s="112"/>
      <c r="J103" s="178"/>
    </row>
    <row r="104" spans="1:11" x14ac:dyDescent="0.3">
      <c r="B104" s="176"/>
      <c r="C104" s="110"/>
      <c r="D104" s="164"/>
      <c r="E104" s="81"/>
      <c r="F104" s="164"/>
      <c r="G104" s="179"/>
      <c r="H104" s="179"/>
      <c r="I104" s="112"/>
      <c r="J104" s="178"/>
    </row>
    <row r="105" spans="1:11" ht="15.6" x14ac:dyDescent="0.3">
      <c r="B105" s="176"/>
      <c r="C105" s="167" t="s">
        <v>72</v>
      </c>
      <c r="D105" s="167"/>
      <c r="E105" s="168"/>
      <c r="F105" s="167"/>
      <c r="G105" s="167"/>
      <c r="H105" s="177" t="s">
        <v>70</v>
      </c>
      <c r="I105" s="168"/>
      <c r="J105" s="178"/>
    </row>
    <row r="106" spans="1:11" ht="15.6" x14ac:dyDescent="0.3">
      <c r="B106" s="176"/>
      <c r="C106" s="167"/>
      <c r="D106" s="167"/>
      <c r="E106" s="168"/>
      <c r="F106" s="167"/>
      <c r="G106" s="167"/>
      <c r="H106" s="167" t="s">
        <v>71</v>
      </c>
      <c r="I106" s="168"/>
      <c r="J106" s="178"/>
    </row>
  </sheetData>
  <mergeCells count="41">
    <mergeCell ref="A1:L1"/>
    <mergeCell ref="A2:L2"/>
    <mergeCell ref="K4:L4"/>
    <mergeCell ref="F5:G5"/>
    <mergeCell ref="H6:L6"/>
    <mergeCell ref="A9:A10"/>
    <mergeCell ref="B9:B10"/>
    <mergeCell ref="C9:C10"/>
    <mergeCell ref="D9:D10"/>
    <mergeCell ref="E9:E10"/>
    <mergeCell ref="F9:F10"/>
    <mergeCell ref="G9:G10"/>
    <mergeCell ref="H9:I9"/>
    <mergeCell ref="J9:J10"/>
    <mergeCell ref="K9:K10"/>
    <mergeCell ref="L9:L10"/>
    <mergeCell ref="H10:I10"/>
    <mergeCell ref="A42:K42"/>
    <mergeCell ref="A43:K43"/>
    <mergeCell ref="H44:J44"/>
    <mergeCell ref="A45:A46"/>
    <mergeCell ref="B45:B46"/>
    <mergeCell ref="C45:C46"/>
    <mergeCell ref="D45:D46"/>
    <mergeCell ref="E45:E46"/>
    <mergeCell ref="F45:F46"/>
    <mergeCell ref="G45:G46"/>
    <mergeCell ref="H45:H46"/>
    <mergeCell ref="I45:K45"/>
    <mergeCell ref="A83:K83"/>
    <mergeCell ref="A84:K84"/>
    <mergeCell ref="H85:J85"/>
    <mergeCell ref="A86:A87"/>
    <mergeCell ref="B86:B87"/>
    <mergeCell ref="C86:C87"/>
    <mergeCell ref="D86:D87"/>
    <mergeCell ref="E86:E87"/>
    <mergeCell ref="F86:F87"/>
    <mergeCell ref="G86:G87"/>
    <mergeCell ref="H86:H87"/>
    <mergeCell ref="I86:K8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workbookViewId="0">
      <selection activeCell="F11" sqref="F11"/>
    </sheetView>
  </sheetViews>
  <sheetFormatPr defaultRowHeight="14.4" x14ac:dyDescent="0.3"/>
  <cols>
    <col min="1" max="1" width="4.88671875" customWidth="1"/>
    <col min="2" max="2" width="10" customWidth="1"/>
    <col min="3" max="3" width="17.44140625" customWidth="1"/>
    <col min="4" max="4" width="11" customWidth="1"/>
    <col min="5" max="5" width="6.5546875" customWidth="1"/>
    <col min="6" max="6" width="20.5546875" customWidth="1"/>
    <col min="7" max="7" width="28.88671875" customWidth="1"/>
    <col min="8" max="8" width="7" style="9" customWidth="1"/>
    <col min="9" max="9" width="8.44140625" style="9" customWidth="1"/>
    <col min="10" max="10" width="6.5546875" customWidth="1"/>
    <col min="11" max="11" width="8.6640625" customWidth="1"/>
    <col min="12" max="12" width="30" customWidth="1"/>
  </cols>
  <sheetData>
    <row r="1" spans="1:12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</row>
    <row r="2" spans="1:12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spans="1:12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" t="s">
        <v>79</v>
      </c>
    </row>
    <row r="4" spans="1:12" ht="17.399999999999999" x14ac:dyDescent="0.3">
      <c r="A4" s="154"/>
      <c r="B4" s="2"/>
      <c r="C4" s="2"/>
      <c r="D4" s="3"/>
      <c r="F4" s="155"/>
      <c r="G4" s="155"/>
      <c r="H4" s="155"/>
      <c r="I4" s="155"/>
      <c r="J4" s="155"/>
      <c r="K4" s="230" t="s">
        <v>80</v>
      </c>
      <c r="L4" s="230"/>
    </row>
    <row r="5" spans="1:12" ht="15.6" x14ac:dyDescent="0.3">
      <c r="A5" s="154"/>
      <c r="B5" s="2"/>
      <c r="C5" s="2"/>
      <c r="D5" s="3"/>
      <c r="F5" s="231"/>
      <c r="G5" s="231"/>
      <c r="H5" s="4"/>
      <c r="I5" s="4"/>
      <c r="L5" s="5" t="s">
        <v>81</v>
      </c>
    </row>
    <row r="6" spans="1:12" ht="20.399999999999999" x14ac:dyDescent="0.35">
      <c r="A6" s="156"/>
      <c r="D6" s="6" t="s">
        <v>82</v>
      </c>
      <c r="E6" s="56">
        <v>0.71527777777777779</v>
      </c>
      <c r="F6" s="55" t="s">
        <v>22</v>
      </c>
      <c r="G6" s="156"/>
      <c r="H6" s="229" t="s">
        <v>3</v>
      </c>
      <c r="I6" s="229"/>
      <c r="J6" s="229"/>
      <c r="K6" s="229"/>
      <c r="L6" s="229"/>
    </row>
    <row r="7" spans="1:12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2" ht="15.6" x14ac:dyDescent="0.3">
      <c r="A8" s="154"/>
      <c r="B8" s="159"/>
      <c r="C8" s="160" t="s">
        <v>5</v>
      </c>
      <c r="D8" s="161" t="s">
        <v>117</v>
      </c>
      <c r="E8" s="162"/>
      <c r="F8" s="154"/>
      <c r="G8" s="154"/>
      <c r="H8" s="10"/>
      <c r="I8" s="10"/>
      <c r="J8" s="9"/>
    </row>
    <row r="9" spans="1:12" x14ac:dyDescent="0.3">
      <c r="A9" s="232" t="s">
        <v>27</v>
      </c>
      <c r="B9" s="232" t="s">
        <v>7</v>
      </c>
      <c r="C9" s="232" t="s">
        <v>8</v>
      </c>
      <c r="D9" s="234" t="s">
        <v>9</v>
      </c>
      <c r="E9" s="234" t="s">
        <v>10</v>
      </c>
      <c r="F9" s="234" t="s">
        <v>11</v>
      </c>
      <c r="G9" s="234" t="s">
        <v>12</v>
      </c>
      <c r="H9" s="235" t="s">
        <v>13</v>
      </c>
      <c r="I9" s="236"/>
      <c r="J9" s="232" t="s">
        <v>14</v>
      </c>
      <c r="K9" s="234" t="s">
        <v>15</v>
      </c>
      <c r="L9" s="226" t="s">
        <v>16</v>
      </c>
    </row>
    <row r="10" spans="1:12" x14ac:dyDescent="0.3">
      <c r="A10" s="233"/>
      <c r="B10" s="233"/>
      <c r="C10" s="233"/>
      <c r="D10" s="233"/>
      <c r="E10" s="233"/>
      <c r="F10" s="233"/>
      <c r="G10" s="233"/>
      <c r="H10" s="237" t="s">
        <v>110</v>
      </c>
      <c r="I10" s="238"/>
      <c r="J10" s="233"/>
      <c r="K10" s="233"/>
      <c r="L10" s="227"/>
    </row>
    <row r="11" spans="1:12" x14ac:dyDescent="0.3">
      <c r="A11" s="12">
        <v>1</v>
      </c>
      <c r="B11" s="13">
        <v>252</v>
      </c>
      <c r="C11" s="14" t="str">
        <f>IF(B11=0," ",VLOOKUP(B11,[1]Женщины!B$1:H$65536,2,FALSE))</f>
        <v>Иванова Раисия</v>
      </c>
      <c r="D11" s="15" t="str">
        <f>IF(B11=0," ",VLOOKUP($B11,[1]Женщины!$B$1:$H$65536,3,FALSE))</f>
        <v>03.06.1995</v>
      </c>
      <c r="E11" s="13" t="str">
        <f>IF(B11=0," ",IF(VLOOKUP($B11,[1]Женщины!$B$1:$H$65536,4,FALSE)=0," ",VLOOKUP($B11,[1]Женщины!$B$1:$H$65536,4,FALSE)))</f>
        <v>МС</v>
      </c>
      <c r="F11" s="14" t="str">
        <f>IF(B11=0," ",VLOOKUP($B11,[1]Женщины!$B$1:$H$65536,5,FALSE))</f>
        <v>Республика Татарстан</v>
      </c>
      <c r="G11" s="14" t="str">
        <f>IF(B11=0," ",VLOOKUP($B11,[1]Женщины!$B$1:$H$65536,6,FALSE))</f>
        <v>Казань, ФГБОУ ВО ПГАФКСиТ</v>
      </c>
      <c r="H11" s="16"/>
      <c r="I11" s="58">
        <v>7.2488425925925923E-3</v>
      </c>
      <c r="J11" s="18" t="str">
        <f>IF(I11=0," ",IF(I11&lt;=[1]Разряды!$D$40,[1]Разряды!$D$3,IF(I11&lt;=[1]Разряды!$E$40,[1]Разряды!$E$3,IF(I11&lt;=[1]Разряды!$F$40,[1]Разряды!$F$3,IF(I11&lt;=[1]Разряды!$G$10,[1]Разряды!$G$3,IF(I11&lt;=[1]Разряды!$H$40,[1]Разряды!$H$3,IF(I11&lt;=[1]Разряды!$I$40,[1]Разряды!$I$3,IF(I11&lt;=[1]Разряды!$J$40,[1]Разряды!$J$3,"б/р"))))))))</f>
        <v>кмс</v>
      </c>
      <c r="K11" s="20" t="s">
        <v>111</v>
      </c>
      <c r="L11" s="73" t="str">
        <f>IF(B11=0," ",VLOOKUP($B11,[1]Женщины!$B$1:$H$65536,7,FALSE))</f>
        <v>Прокопьев А.Г.</v>
      </c>
    </row>
    <row r="12" spans="1:12" x14ac:dyDescent="0.3">
      <c r="A12" s="12">
        <v>2</v>
      </c>
      <c r="B12" s="13">
        <v>202</v>
      </c>
      <c r="C12" s="14" t="str">
        <f>IF(B12=0," ",VLOOKUP(B12,[1]Женщины!B$1:H$65536,2,FALSE))</f>
        <v>Лихачёва Юлия</v>
      </c>
      <c r="D12" s="15" t="str">
        <f>IF(B12=0," ",VLOOKUP($B12,[1]Женщины!$B$1:$H$65536,3,FALSE))</f>
        <v>26.08.1998</v>
      </c>
      <c r="E12" s="13" t="str">
        <f>IF(B12=0," ",IF(VLOOKUP($B12,[1]Женщины!$B$1:$H$65536,4,FALSE)=0," ",VLOOKUP($B12,[1]Женщины!$B$1:$H$65536,4,FALSE)))</f>
        <v>КМС</v>
      </c>
      <c r="F12" s="14" t="str">
        <f>IF(B12=0," ",VLOOKUP($B12,[1]Женщины!$B$1:$H$65536,5,FALSE))</f>
        <v>Красноярский край</v>
      </c>
      <c r="G12" s="14" t="str">
        <f>IF(B12=0," ",VLOOKUP($B12,[1]Женщины!$B$1:$H$65536,6,FALSE))</f>
        <v>Красноярск, СФУ</v>
      </c>
      <c r="H12" s="16"/>
      <c r="I12" s="58">
        <v>7.8290509259259268E-3</v>
      </c>
      <c r="J12" s="18" t="str">
        <f>IF(I12=0," ",IF(I12&lt;=[1]Разряды!$D$40,[1]Разряды!$D$3,IF(I12&lt;=[1]Разряды!$E$40,[1]Разряды!$E$3,IF(I12&lt;=[1]Разряды!$F$40,[1]Разряды!$F$3,IF(I12&lt;=[1]Разряды!$G$10,[1]Разряды!$G$3,IF(I12&lt;=[1]Разряды!$H$40,[1]Разряды!$H$3,IF(I12&lt;=[1]Разряды!$I$40,[1]Разряды!$I$3,IF(I12&lt;=[1]Разряды!$J$40,[1]Разряды!$J$3,"б/р"))))))))</f>
        <v>1р</v>
      </c>
      <c r="K12" s="20">
        <v>15</v>
      </c>
      <c r="L12" s="73" t="str">
        <f>IF(B12=0," ",VLOOKUP($B12,[1]Женщины!$B$1:$H$65536,7,FALSE))</f>
        <v>Вашкевич И.Е., Федоров В.И.</v>
      </c>
    </row>
    <row r="13" spans="1:12" ht="15.75" thickBot="1" x14ac:dyDescent="0.3">
      <c r="A13" s="145"/>
      <c r="B13" s="144"/>
      <c r="C13" s="203" t="str">
        <f>IF(B13=0," ",VLOOKUP(B13,[1]Женщины!B$1:H$65536,2,FALSE))</f>
        <v xml:space="preserve"> </v>
      </c>
      <c r="D13" s="204" t="str">
        <f>IF(B13=0," ",VLOOKUP($B13,[1]Женщины!$B$1:$H$65536,3,FALSE))</f>
        <v xml:space="preserve"> </v>
      </c>
      <c r="E13" s="50" t="str">
        <f>IF(B13=0," ",IF(VLOOKUP($B13,[1]Женщины!$B$1:$H$65536,4,FALSE)=0," ",VLOOKUP($B13,[1]Женщины!$B$1:$H$65536,4,FALSE)))</f>
        <v xml:space="preserve"> </v>
      </c>
      <c r="F13" s="203" t="str">
        <f>IF(B13=0," ",VLOOKUP($B13,[1]Женщины!$B$1:$H$65536,5,FALSE))</f>
        <v xml:space="preserve"> </v>
      </c>
      <c r="G13" s="203" t="str">
        <f>IF(B13=0," ",VLOOKUP($B13,[1]Женщины!$B$1:$H$65536,6,FALSE))</f>
        <v xml:space="preserve"> </v>
      </c>
      <c r="H13" s="205"/>
      <c r="I13" s="206"/>
      <c r="J13" s="207"/>
      <c r="K13" s="50"/>
      <c r="L13" s="203" t="str">
        <f>IF(B13=0," ",VLOOKUP($B13,[1]Женщины!$B$1:$H$65536,7,FALSE))</f>
        <v xml:space="preserve"> </v>
      </c>
    </row>
    <row r="14" spans="1:12" ht="15.75" thickTop="1" x14ac:dyDescent="0.25">
      <c r="A14" s="208"/>
      <c r="B14" s="112"/>
      <c r="C14" s="110"/>
      <c r="D14" s="184"/>
      <c r="E14" s="164"/>
      <c r="F14" s="110"/>
      <c r="G14" s="110"/>
      <c r="H14" s="192"/>
      <c r="I14" s="185"/>
      <c r="J14" s="81"/>
      <c r="K14" s="164"/>
      <c r="L14" s="110"/>
    </row>
    <row r="15" spans="1:12" ht="15" x14ac:dyDescent="0.25">
      <c r="A15" s="208"/>
      <c r="B15" s="112"/>
      <c r="C15" s="110"/>
      <c r="D15" s="184"/>
      <c r="E15" s="164"/>
      <c r="F15" s="110"/>
      <c r="G15" s="110"/>
      <c r="H15" s="192"/>
      <c r="I15" s="185"/>
      <c r="J15" s="81"/>
      <c r="K15" s="164"/>
      <c r="L15" s="110"/>
    </row>
    <row r="16" spans="1:12" ht="15.6" x14ac:dyDescent="0.3">
      <c r="B16" s="110" t="s">
        <v>98</v>
      </c>
      <c r="D16" s="167"/>
      <c r="E16" s="167"/>
      <c r="G16" s="110" t="s">
        <v>99</v>
      </c>
    </row>
    <row r="17" spans="1:12" ht="15.75" x14ac:dyDescent="0.25">
      <c r="B17" s="110"/>
      <c r="D17" s="167"/>
      <c r="E17" s="167"/>
      <c r="G17" s="110"/>
    </row>
    <row r="18" spans="1:12" ht="15.75" x14ac:dyDescent="0.25">
      <c r="D18" s="167"/>
      <c r="E18" s="167"/>
      <c r="G18" s="168"/>
    </row>
    <row r="19" spans="1:12" ht="15.6" x14ac:dyDescent="0.3">
      <c r="B19" s="110" t="s">
        <v>100</v>
      </c>
      <c r="D19" s="167"/>
      <c r="E19" s="167"/>
      <c r="G19" s="110" t="s">
        <v>61</v>
      </c>
    </row>
    <row r="20" spans="1:12" ht="15" x14ac:dyDescent="0.25">
      <c r="A20" s="208"/>
      <c r="B20" s="112"/>
      <c r="D20" s="81"/>
      <c r="E20" s="81"/>
      <c r="H20" s="82"/>
      <c r="I20"/>
      <c r="J20" s="81"/>
      <c r="K20" s="164"/>
      <c r="L20" s="110"/>
    </row>
    <row r="21" spans="1:12" ht="15" x14ac:dyDescent="0.25">
      <c r="A21" s="208"/>
      <c r="B21" s="112"/>
      <c r="J21" s="81"/>
      <c r="K21" s="164"/>
      <c r="L21" s="110"/>
    </row>
    <row r="22" spans="1:12" ht="15" x14ac:dyDescent="0.25">
      <c r="A22" s="208"/>
      <c r="B22" s="112"/>
      <c r="J22" s="81"/>
      <c r="K22" s="164"/>
      <c r="L22" s="110"/>
    </row>
    <row r="23" spans="1:12" ht="15" x14ac:dyDescent="0.25">
      <c r="A23" s="208"/>
      <c r="B23" s="112"/>
      <c r="C23" s="110"/>
      <c r="D23" s="184"/>
      <c r="E23" s="164"/>
      <c r="F23" s="110"/>
      <c r="G23" s="110"/>
      <c r="H23" s="192"/>
      <c r="I23" s="185"/>
      <c r="J23" s="81"/>
      <c r="K23" s="164"/>
      <c r="L23" s="110"/>
    </row>
    <row r="24" spans="1:12" ht="15" x14ac:dyDescent="0.25">
      <c r="A24" s="208"/>
      <c r="B24" s="112"/>
      <c r="C24" s="110"/>
      <c r="D24" s="184"/>
      <c r="E24" s="164"/>
      <c r="F24" s="110"/>
      <c r="G24" s="110"/>
      <c r="H24" s="192"/>
      <c r="I24" s="185"/>
      <c r="J24" s="81"/>
      <c r="K24" s="164"/>
      <c r="L24" s="110"/>
    </row>
    <row r="25" spans="1:12" ht="15" x14ac:dyDescent="0.25">
      <c r="A25" s="208"/>
      <c r="B25" s="112"/>
      <c r="C25" s="110"/>
      <c r="D25" s="184"/>
      <c r="E25" s="164"/>
      <c r="F25" s="110"/>
      <c r="G25" s="110"/>
      <c r="H25" s="192"/>
      <c r="I25" s="185"/>
      <c r="J25" s="81"/>
      <c r="K25" s="164"/>
      <c r="L25" s="110"/>
    </row>
    <row r="26" spans="1:12" ht="15" x14ac:dyDescent="0.25">
      <c r="A26" s="208"/>
      <c r="B26" s="112"/>
      <c r="C26" s="110"/>
      <c r="D26" s="184"/>
      <c r="E26" s="164"/>
      <c r="F26" s="110"/>
      <c r="G26" s="110"/>
      <c r="H26" s="192"/>
      <c r="I26" s="185"/>
      <c r="J26" s="81"/>
      <c r="K26" s="164"/>
      <c r="L26" s="110"/>
    </row>
    <row r="27" spans="1:12" ht="15" x14ac:dyDescent="0.25">
      <c r="A27" s="208"/>
      <c r="B27" s="112"/>
      <c r="C27" s="110"/>
      <c r="D27" s="184"/>
      <c r="E27" s="164"/>
      <c r="F27" s="110"/>
      <c r="G27" s="110"/>
      <c r="H27" s="192"/>
      <c r="I27" s="185"/>
      <c r="J27" s="81"/>
      <c r="K27" s="164"/>
      <c r="L27" s="110"/>
    </row>
    <row r="28" spans="1:12" ht="15" x14ac:dyDescent="0.25">
      <c r="A28" s="208"/>
      <c r="B28" s="112"/>
      <c r="C28" s="110"/>
      <c r="D28" s="184"/>
      <c r="E28" s="164"/>
      <c r="F28" s="110"/>
      <c r="G28" s="110"/>
      <c r="H28" s="192"/>
      <c r="I28" s="185"/>
      <c r="J28" s="81"/>
      <c r="K28" s="164"/>
      <c r="L28" s="110"/>
    </row>
    <row r="29" spans="1:12" ht="15" x14ac:dyDescent="0.25">
      <c r="A29" s="208"/>
      <c r="B29" s="112"/>
      <c r="C29" s="110"/>
      <c r="D29" s="184"/>
      <c r="E29" s="164"/>
      <c r="F29" s="110"/>
      <c r="G29" s="110"/>
      <c r="H29" s="192"/>
      <c r="I29" s="185"/>
      <c r="J29" s="81"/>
      <c r="K29" s="164"/>
      <c r="L29" s="110"/>
    </row>
    <row r="30" spans="1:12" ht="15" x14ac:dyDescent="0.25">
      <c r="A30" s="208"/>
      <c r="B30" s="112"/>
      <c r="C30" s="110"/>
      <c r="D30" s="184"/>
      <c r="E30" s="164"/>
      <c r="F30" s="110"/>
      <c r="G30" s="110"/>
      <c r="H30" s="192"/>
      <c r="I30" s="185"/>
      <c r="J30" s="81"/>
      <c r="K30" s="164"/>
      <c r="L30" s="110"/>
    </row>
    <row r="31" spans="1:12" ht="15" x14ac:dyDescent="0.25">
      <c r="A31" s="208"/>
      <c r="B31" s="112"/>
      <c r="C31" s="110"/>
      <c r="D31" s="184"/>
      <c r="E31" s="164"/>
      <c r="F31" s="110"/>
      <c r="G31" s="110"/>
      <c r="H31" s="192"/>
      <c r="I31" s="185"/>
      <c r="J31" s="81"/>
      <c r="K31" s="164"/>
      <c r="L31" s="110"/>
    </row>
    <row r="32" spans="1:12" ht="21" x14ac:dyDescent="0.4">
      <c r="A32" s="239" t="s">
        <v>118</v>
      </c>
      <c r="B32" s="239"/>
      <c r="C32" s="239"/>
      <c r="D32" s="239"/>
      <c r="E32" s="239"/>
      <c r="F32" s="239"/>
      <c r="G32" s="239"/>
      <c r="H32" s="239"/>
      <c r="I32" s="239"/>
      <c r="J32" s="239"/>
      <c r="K32" s="239"/>
    </row>
    <row r="33" spans="1:11" ht="15.6" x14ac:dyDescent="0.3">
      <c r="A33" s="240" t="s">
        <v>53</v>
      </c>
      <c r="B33" s="240"/>
      <c r="C33" s="240"/>
      <c r="D33" s="240"/>
      <c r="E33" s="240"/>
      <c r="F33" s="240"/>
      <c r="G33" s="240"/>
      <c r="H33" s="240"/>
      <c r="I33" s="240"/>
      <c r="J33" s="240"/>
      <c r="K33" s="240"/>
    </row>
    <row r="34" spans="1:11" ht="20.399999999999999" x14ac:dyDescent="0.35">
      <c r="A34" s="154"/>
      <c r="B34" s="186"/>
      <c r="C34" s="186"/>
      <c r="D34" s="187"/>
      <c r="E34" s="162"/>
      <c r="F34" s="154"/>
      <c r="H34" s="195" t="s">
        <v>119</v>
      </c>
      <c r="I34" s="195"/>
      <c r="J34" s="195"/>
    </row>
    <row r="35" spans="1:11" x14ac:dyDescent="0.3">
      <c r="A35" s="234" t="s">
        <v>54</v>
      </c>
      <c r="B35" s="232" t="s">
        <v>7</v>
      </c>
      <c r="C35" s="232" t="s">
        <v>8</v>
      </c>
      <c r="D35" s="234" t="s">
        <v>9</v>
      </c>
      <c r="E35" s="234" t="s">
        <v>10</v>
      </c>
      <c r="F35" s="234" t="s">
        <v>11</v>
      </c>
      <c r="G35" s="234" t="s">
        <v>12</v>
      </c>
      <c r="H35" s="234" t="s">
        <v>101</v>
      </c>
      <c r="I35" s="243" t="s">
        <v>102</v>
      </c>
      <c r="J35" s="244"/>
      <c r="K35" s="245"/>
    </row>
    <row r="36" spans="1:11" x14ac:dyDescent="0.3">
      <c r="A36" s="242"/>
      <c r="B36" s="233"/>
      <c r="C36" s="233"/>
      <c r="D36" s="233"/>
      <c r="E36" s="233"/>
      <c r="F36" s="233"/>
      <c r="G36" s="233"/>
      <c r="H36" s="242"/>
      <c r="I36" s="169">
        <v>1</v>
      </c>
      <c r="J36" s="170">
        <v>2</v>
      </c>
      <c r="K36" s="188">
        <v>3</v>
      </c>
    </row>
    <row r="37" spans="1:11" x14ac:dyDescent="0.3">
      <c r="A37" s="189"/>
      <c r="B37" s="18"/>
      <c r="C37" s="18"/>
      <c r="D37" s="18"/>
      <c r="E37" s="18"/>
      <c r="F37" s="172" t="s">
        <v>103</v>
      </c>
      <c r="G37" s="18"/>
      <c r="H37" s="173"/>
      <c r="I37" s="174"/>
      <c r="J37" s="171"/>
      <c r="K37" s="171"/>
    </row>
    <row r="38" spans="1:11" x14ac:dyDescent="0.3">
      <c r="A38" s="175">
        <v>1</v>
      </c>
      <c r="B38" s="18">
        <v>202</v>
      </c>
      <c r="C38" s="21" t="str">
        <f>IF(B38=0," ",VLOOKUP(B38,[1]Женщины!B$1:H$65536,2,FALSE))</f>
        <v>Лихачёва Юлия</v>
      </c>
      <c r="D38" s="22" t="str">
        <f>IF(B38=0," ",VLOOKUP($B38,[1]Женщины!$B$1:$H$65536,3,FALSE))</f>
        <v>26.08.1998</v>
      </c>
      <c r="E38" s="23" t="str">
        <f>IF(B38=0," ",IF(VLOOKUP($B38,[1]Женщины!$B$1:$H$65536,4,FALSE)=0," ",VLOOKUP($B38,[1]Женщины!$B$1:$H$65536,4,FALSE)))</f>
        <v>КМС</v>
      </c>
      <c r="F38" s="21" t="str">
        <f>IF(B38=0," ",VLOOKUP($B38,[1]Женщины!$B$1:$H$65536,5,FALSE))</f>
        <v>Красноярский край</v>
      </c>
      <c r="G38" s="21" t="str">
        <f>IF(B38=0," ",VLOOKUP($B38,[1]Женщины!$B$1:$H$65536,6,FALSE))</f>
        <v>Красноярск, СФУ</v>
      </c>
      <c r="H38" s="173"/>
      <c r="I38" s="174"/>
      <c r="J38" s="171"/>
      <c r="K38" s="171"/>
    </row>
    <row r="39" spans="1:11" x14ac:dyDescent="0.3">
      <c r="A39" s="175">
        <v>2</v>
      </c>
      <c r="B39" s="18">
        <v>252</v>
      </c>
      <c r="C39" s="21" t="str">
        <f>IF(B39=0," ",VLOOKUP(B39,[1]Женщины!B$1:H$65536,2,FALSE))</f>
        <v>Иванова Раисия</v>
      </c>
      <c r="D39" s="22" t="str">
        <f>IF(B39=0," ",VLOOKUP($B39,[1]Женщины!$B$1:$H$65536,3,FALSE))</f>
        <v>03.06.1995</v>
      </c>
      <c r="E39" s="23" t="str">
        <f>IF(B39=0," ",IF(VLOOKUP($B39,[1]Женщины!$B$1:$H$65536,4,FALSE)=0," ",VLOOKUP($B39,[1]Женщины!$B$1:$H$65536,4,FALSE)))</f>
        <v>МС</v>
      </c>
      <c r="F39" s="21" t="str">
        <f>IF(B39=0," ",VLOOKUP($B39,[1]Женщины!$B$1:$H$65536,5,FALSE))</f>
        <v>Республика Татарстан</v>
      </c>
      <c r="G39" s="21" t="str">
        <f>IF(B39=0," ",VLOOKUP($B39,[1]Женщины!$B$1:$H$65536,6,FALSE))</f>
        <v>Казань, ФГБОУ ВО ПГАФКСиТ</v>
      </c>
      <c r="H39" s="173"/>
      <c r="I39" s="174"/>
      <c r="J39" s="171"/>
      <c r="K39" s="171"/>
    </row>
    <row r="40" spans="1:11" x14ac:dyDescent="0.3">
      <c r="A40" s="175"/>
      <c r="B40" s="18"/>
      <c r="C40" s="14" t="str">
        <f>IF(B40=0," ",VLOOKUP(B40,[1]Женщины!B$1:H$65536,2,FALSE))</f>
        <v xml:space="preserve"> </v>
      </c>
      <c r="D40" s="15" t="str">
        <f>IF(B40=0," ",VLOOKUP($B40,[1]Женщины!$B$1:$H$65536,3,FALSE))</f>
        <v xml:space="preserve"> </v>
      </c>
      <c r="E40" s="13" t="str">
        <f>IF(B40=0," ",IF(VLOOKUP($B40,[1]Женщины!$B$1:$H$65536,4,FALSE)=0," ",VLOOKUP($B40,[1]Женщины!$B$1:$H$65536,4,FALSE)))</f>
        <v xml:space="preserve"> </v>
      </c>
      <c r="F40" s="14" t="str">
        <f>IF(B40=0," ",VLOOKUP($B40,[1]Женщины!$B$1:$H$65536,5,FALSE))</f>
        <v xml:space="preserve"> </v>
      </c>
      <c r="G40" s="19" t="str">
        <f>IF(B40=0," ",VLOOKUP($B40,[1]Женщины!$B$1:$H$65536,6,FALSE))</f>
        <v xml:space="preserve"> </v>
      </c>
      <c r="H40" s="173"/>
      <c r="I40" s="174"/>
      <c r="J40" s="171"/>
      <c r="K40" s="171"/>
    </row>
    <row r="41" spans="1:11" x14ac:dyDescent="0.3">
      <c r="A41" s="175"/>
      <c r="B41" s="13"/>
      <c r="C41" s="14" t="str">
        <f>IF(B41=0," ",VLOOKUP(B41,[1]Женщины!B$1:H$65536,2,FALSE))</f>
        <v xml:space="preserve"> </v>
      </c>
      <c r="D41" s="15" t="str">
        <f>IF(B41=0," ",VLOOKUP($B41,[1]Женщины!$B$1:$H$65536,3,FALSE))</f>
        <v xml:space="preserve"> </v>
      </c>
      <c r="E41" s="13" t="str">
        <f>IF(B41=0," ",IF(VLOOKUP($B41,[1]Женщины!$B$1:$H$65536,4,FALSE)=0," ",VLOOKUP($B41,[1]Женщины!$B$1:$H$65536,4,FALSE)))</f>
        <v xml:space="preserve"> </v>
      </c>
      <c r="F41" s="14" t="str">
        <f>IF(B41=0," ",VLOOKUP($B41,[1]Женщины!$B$1:$H$65536,5,FALSE))</f>
        <v xml:space="preserve"> </v>
      </c>
      <c r="G41" s="19" t="str">
        <f>IF(B41=0," ",VLOOKUP($B41,[1]Женщины!$B$1:$H$65536,6,FALSE))</f>
        <v xml:space="preserve"> </v>
      </c>
      <c r="H41" s="173"/>
      <c r="I41" s="174"/>
      <c r="J41" s="171"/>
      <c r="K41" s="171"/>
    </row>
    <row r="42" spans="1:11" x14ac:dyDescent="0.3">
      <c r="A42" s="175"/>
      <c r="B42" s="18"/>
      <c r="C42" s="14" t="str">
        <f>IF(B42=0," ",VLOOKUP(B42,[1]Женщины!B$1:H$65536,2,FALSE))</f>
        <v xml:space="preserve"> </v>
      </c>
      <c r="D42" s="15" t="str">
        <f>IF(B42=0," ",VLOOKUP($B42,[1]Женщины!$B$1:$H$65536,3,FALSE))</f>
        <v xml:space="preserve"> </v>
      </c>
      <c r="E42" s="13" t="str">
        <f>IF(B42=0," ",IF(VLOOKUP($B42,[1]Женщины!$B$1:$H$65536,4,FALSE)=0," ",VLOOKUP($B42,[1]Женщины!$B$1:$H$65536,4,FALSE)))</f>
        <v xml:space="preserve"> </v>
      </c>
      <c r="F42" s="14" t="str">
        <f>IF(B42=0," ",VLOOKUP($B42,[1]Женщины!$B$1:$H$65536,5,FALSE))</f>
        <v xml:space="preserve"> </v>
      </c>
      <c r="G42" s="19" t="str">
        <f>IF(B42=0," ",VLOOKUP($B42,[1]Женщины!$B$1:$H$65536,6,FALSE))</f>
        <v xml:space="preserve"> </v>
      </c>
      <c r="H42" s="173"/>
      <c r="I42" s="174"/>
      <c r="J42" s="171"/>
      <c r="K42" s="171"/>
    </row>
    <row r="43" spans="1:11" x14ac:dyDescent="0.3">
      <c r="A43" s="175"/>
      <c r="B43" s="23"/>
      <c r="C43" s="14" t="str">
        <f>IF(B43=0," ",VLOOKUP(B43,[1]Женщины!B$1:H$65536,2,FALSE))</f>
        <v xml:space="preserve"> </v>
      </c>
      <c r="D43" s="15" t="str">
        <f>IF(B43=0," ",VLOOKUP($B43,[1]Женщины!$B$1:$H$65536,3,FALSE))</f>
        <v xml:space="preserve"> </v>
      </c>
      <c r="E43" s="13" t="str">
        <f>IF(B43=0," ",IF(VLOOKUP($B43,[1]Женщины!$B$1:$H$65536,4,FALSE)=0," ",VLOOKUP($B43,[1]Женщины!$B$1:$H$65536,4,FALSE)))</f>
        <v xml:space="preserve"> </v>
      </c>
      <c r="F43" s="14" t="str">
        <f>IF(B43=0," ",VLOOKUP($B43,[1]Женщины!$B$1:$H$65536,5,FALSE))</f>
        <v xml:space="preserve"> </v>
      </c>
      <c r="G43" s="19" t="str">
        <f>IF(B43=0," ",VLOOKUP($B43,[1]Женщины!$B$1:$H$65536,6,FALSE))</f>
        <v xml:space="preserve"> </v>
      </c>
      <c r="H43" s="173"/>
      <c r="I43" s="174"/>
      <c r="J43" s="171"/>
      <c r="K43" s="171"/>
    </row>
    <row r="44" spans="1:11" x14ac:dyDescent="0.3">
      <c r="A44" s="175"/>
      <c r="B44" s="23"/>
      <c r="C44" s="14" t="str">
        <f>IF(B44=0," ",VLOOKUP(B44,[1]Женщины!B$1:H$65536,2,FALSE))</f>
        <v xml:space="preserve"> </v>
      </c>
      <c r="D44" s="15" t="str">
        <f>IF(B44=0," ",VLOOKUP($B44,[1]Женщины!$B$1:$H$65536,3,FALSE))</f>
        <v xml:space="preserve"> </v>
      </c>
      <c r="E44" s="13" t="str">
        <f>IF(B44=0," ",IF(VLOOKUP($B44,[1]Женщины!$B$1:$H$65536,4,FALSE)=0," ",VLOOKUP($B44,[1]Женщины!$B$1:$H$65536,4,FALSE)))</f>
        <v xml:space="preserve"> </v>
      </c>
      <c r="F44" s="14" t="str">
        <f>IF(B44=0," ",VLOOKUP($B44,[1]Женщины!$B$1:$H$65536,5,FALSE))</f>
        <v xml:space="preserve"> </v>
      </c>
      <c r="G44" s="19" t="str">
        <f>IF(B44=0," ",VLOOKUP($B44,[1]Женщины!$B$1:$H$65536,6,FALSE))</f>
        <v xml:space="preserve"> </v>
      </c>
      <c r="H44" s="173"/>
      <c r="I44" s="174"/>
      <c r="J44" s="171"/>
      <c r="K44" s="171"/>
    </row>
    <row r="45" spans="1:11" x14ac:dyDescent="0.3">
      <c r="A45" s="175"/>
      <c r="B45" s="32"/>
      <c r="C45" s="14" t="str">
        <f>IF(B45=0," ",VLOOKUP(B45,[1]Женщины!B$1:H$65536,2,FALSE))</f>
        <v xml:space="preserve"> </v>
      </c>
      <c r="D45" s="15" t="str">
        <f>IF(B45=0," ",VLOOKUP($B45,[1]Женщины!$B$1:$H$65536,3,FALSE))</f>
        <v xml:space="preserve"> </v>
      </c>
      <c r="E45" s="13" t="str">
        <f>IF(B45=0," ",IF(VLOOKUP($B45,[1]Женщины!$B$1:$H$65536,4,FALSE)=0," ",VLOOKUP($B45,[1]Женщины!$B$1:$H$65536,4,FALSE)))</f>
        <v xml:space="preserve"> </v>
      </c>
      <c r="F45" s="14" t="str">
        <f>IF(B45=0," ",VLOOKUP($B45,[1]Женщины!$B$1:$H$65536,5,FALSE))</f>
        <v xml:space="preserve"> </v>
      </c>
      <c r="G45" s="19" t="str">
        <f>IF(B45=0," ",VLOOKUP($B45,[1]Женщины!$B$1:$H$65536,6,FALSE))</f>
        <v xml:space="preserve"> </v>
      </c>
      <c r="H45" s="173"/>
      <c r="I45" s="174"/>
      <c r="J45" s="171"/>
      <c r="K45" s="171"/>
    </row>
    <row r="46" spans="1:11" x14ac:dyDescent="0.3">
      <c r="A46" s="175"/>
      <c r="B46" s="32"/>
      <c r="C46" s="14" t="str">
        <f>IF(B46=0," ",VLOOKUP(B46,[1]Женщины!B$1:H$65536,2,FALSE))</f>
        <v xml:space="preserve"> </v>
      </c>
      <c r="D46" s="15" t="str">
        <f>IF(B46=0," ",VLOOKUP($B46,[1]Женщины!$B$1:$H$65536,3,FALSE))</f>
        <v xml:space="preserve"> </v>
      </c>
      <c r="E46" s="13" t="str">
        <f>IF(B46=0," ",IF(VLOOKUP($B46,[1]Женщины!$B$1:$H$65536,4,FALSE)=0," ",VLOOKUP($B46,[1]Женщины!$B$1:$H$65536,4,FALSE)))</f>
        <v xml:space="preserve"> </v>
      </c>
      <c r="F46" s="14" t="str">
        <f>IF(B46=0," ",VLOOKUP($B46,[1]Женщины!$B$1:$H$65536,5,FALSE))</f>
        <v xml:space="preserve"> </v>
      </c>
      <c r="G46" s="19" t="str">
        <f>IF(B46=0," ",VLOOKUP($B46,[1]Женщины!$B$1:$H$65536,6,FALSE))</f>
        <v xml:space="preserve"> </v>
      </c>
      <c r="H46" s="173"/>
      <c r="I46" s="174"/>
      <c r="J46" s="171"/>
      <c r="K46" s="171"/>
    </row>
    <row r="49" spans="3:11" ht="15.6" x14ac:dyDescent="0.3">
      <c r="C49" s="176"/>
      <c r="D49" s="167" t="s">
        <v>104</v>
      </c>
      <c r="E49" s="167"/>
      <c r="F49" s="168"/>
      <c r="G49" s="167"/>
      <c r="H49" s="167"/>
      <c r="I49" s="177" t="s">
        <v>70</v>
      </c>
      <c r="J49" s="168"/>
      <c r="K49" s="196"/>
    </row>
    <row r="50" spans="3:11" ht="15.6" x14ac:dyDescent="0.3">
      <c r="C50" s="176"/>
      <c r="D50" s="167"/>
      <c r="E50" s="167"/>
      <c r="F50" s="168"/>
      <c r="G50" s="167"/>
      <c r="H50" s="167"/>
      <c r="I50" s="167" t="s">
        <v>71</v>
      </c>
      <c r="J50" s="168"/>
      <c r="K50" s="196"/>
    </row>
    <row r="51" spans="3:11" x14ac:dyDescent="0.3">
      <c r="C51" s="176"/>
      <c r="D51" s="110"/>
      <c r="E51" s="164"/>
      <c r="F51" s="81"/>
      <c r="G51" s="164"/>
      <c r="H51" s="179"/>
      <c r="I51" s="179"/>
      <c r="J51" s="112"/>
      <c r="K51" s="178"/>
    </row>
    <row r="52" spans="3:11" x14ac:dyDescent="0.3">
      <c r="C52" s="176"/>
      <c r="D52" s="110"/>
      <c r="E52" s="164"/>
      <c r="F52" s="81"/>
      <c r="G52" s="164"/>
      <c r="H52" s="179"/>
      <c r="I52" s="179"/>
      <c r="J52" s="112"/>
      <c r="K52" s="178"/>
    </row>
    <row r="53" spans="3:11" ht="15.6" x14ac:dyDescent="0.3">
      <c r="C53" s="176"/>
      <c r="D53" s="167" t="s">
        <v>72</v>
      </c>
      <c r="E53" s="167"/>
      <c r="F53" s="168"/>
      <c r="G53" s="167"/>
      <c r="H53" s="167"/>
      <c r="I53" s="177" t="s">
        <v>70</v>
      </c>
      <c r="J53" s="168"/>
      <c r="K53" s="178"/>
    </row>
    <row r="54" spans="3:11" ht="15.6" x14ac:dyDescent="0.3">
      <c r="C54" s="176"/>
      <c r="D54" s="167"/>
      <c r="E54" s="167"/>
      <c r="F54" s="168"/>
      <c r="G54" s="167"/>
      <c r="H54" s="167"/>
      <c r="I54" s="167" t="s">
        <v>71</v>
      </c>
      <c r="J54" s="168"/>
      <c r="K54" s="178"/>
    </row>
  </sheetData>
  <mergeCells count="28">
    <mergeCell ref="L9:L10"/>
    <mergeCell ref="H10:I10"/>
    <mergeCell ref="A1:L1"/>
    <mergeCell ref="A2:L2"/>
    <mergeCell ref="K4:L4"/>
    <mergeCell ref="F5:G5"/>
    <mergeCell ref="H6:L6"/>
    <mergeCell ref="A9:A10"/>
    <mergeCell ref="B9:B10"/>
    <mergeCell ref="C9:C10"/>
    <mergeCell ref="D9:D10"/>
    <mergeCell ref="E9:E10"/>
    <mergeCell ref="F9:F10"/>
    <mergeCell ref="G9:G10"/>
    <mergeCell ref="H9:I9"/>
    <mergeCell ref="J9:J10"/>
    <mergeCell ref="K9:K10"/>
    <mergeCell ref="I35:K35"/>
    <mergeCell ref="A32:K32"/>
    <mergeCell ref="A33:K33"/>
    <mergeCell ref="A35:A36"/>
    <mergeCell ref="B35:B36"/>
    <mergeCell ref="C35:C36"/>
    <mergeCell ref="D35:D36"/>
    <mergeCell ref="E35:E36"/>
    <mergeCell ref="F35:F36"/>
    <mergeCell ref="G35:G36"/>
    <mergeCell ref="H35:H3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"/>
  <sheetViews>
    <sheetView workbookViewId="0">
      <selection activeCell="G17" sqref="G17"/>
    </sheetView>
  </sheetViews>
  <sheetFormatPr defaultRowHeight="14.4" x14ac:dyDescent="0.3"/>
  <cols>
    <col min="1" max="1" width="4.44140625" style="81" customWidth="1"/>
    <col min="2" max="2" width="5.5546875" bestFit="1" customWidth="1"/>
    <col min="3" max="3" width="21" style="81" customWidth="1"/>
    <col min="4" max="4" width="10.109375" style="81" customWidth="1"/>
    <col min="5" max="5" width="6.44140625" customWidth="1"/>
    <col min="6" max="6" width="22.6640625" customWidth="1"/>
    <col min="7" max="7" width="32.44140625" style="82" customWidth="1"/>
    <col min="8" max="8" width="5.5546875" customWidth="1"/>
    <col min="9" max="9" width="6.33203125" customWidth="1"/>
    <col min="10" max="10" width="6.44140625" customWidth="1"/>
    <col min="11" max="11" width="2.88671875" customWidth="1"/>
    <col min="12" max="12" width="4.88671875" customWidth="1"/>
    <col min="13" max="13" width="5.6640625" customWidth="1"/>
    <col min="14" max="14" width="6" customWidth="1"/>
    <col min="15" max="15" width="6.109375" customWidth="1"/>
    <col min="16" max="16" width="5.5546875" customWidth="1"/>
    <col min="17" max="17" width="5.6640625" customWidth="1"/>
    <col min="18" max="18" width="21.88671875" customWidth="1"/>
  </cols>
  <sheetData>
    <row r="1" spans="1:18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</row>
    <row r="2" spans="1:18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</row>
    <row r="3" spans="1:18" ht="20.399999999999999" x14ac:dyDescent="0.35">
      <c r="A3" s="153"/>
      <c r="B3" s="153"/>
      <c r="C3" s="153"/>
      <c r="D3" s="153"/>
      <c r="E3" s="153"/>
      <c r="F3" s="153"/>
      <c r="G3" s="153"/>
      <c r="N3" s="153"/>
      <c r="O3" s="153"/>
      <c r="P3" s="153"/>
      <c r="Q3" s="153"/>
      <c r="R3" s="1" t="s">
        <v>79</v>
      </c>
    </row>
    <row r="4" spans="1:18" ht="17.399999999999999" x14ac:dyDescent="0.3">
      <c r="A4" s="154"/>
      <c r="B4" s="2"/>
      <c r="C4" s="2"/>
      <c r="D4" s="3"/>
      <c r="F4" s="155"/>
      <c r="G4" s="155"/>
      <c r="N4" s="155"/>
      <c r="O4" s="155"/>
      <c r="P4" s="155"/>
      <c r="Q4" s="230" t="s">
        <v>80</v>
      </c>
      <c r="R4" s="230"/>
    </row>
    <row r="5" spans="1:18" ht="15.6" x14ac:dyDescent="0.3">
      <c r="A5" s="154"/>
      <c r="B5" s="2"/>
      <c r="C5" s="2"/>
      <c r="D5" s="3"/>
      <c r="F5" s="231"/>
      <c r="G5" s="231"/>
      <c r="N5" s="4"/>
      <c r="O5" s="4"/>
      <c r="R5" s="5" t="s">
        <v>81</v>
      </c>
    </row>
    <row r="6" spans="1:18" ht="20.399999999999999" x14ac:dyDescent="0.35">
      <c r="A6" s="156"/>
      <c r="C6"/>
      <c r="D6" s="75" t="s">
        <v>123</v>
      </c>
      <c r="E6" s="56">
        <v>0.41666666666666669</v>
      </c>
      <c r="F6" s="55" t="s">
        <v>4</v>
      </c>
      <c r="G6" s="156"/>
      <c r="H6" s="229" t="s">
        <v>3</v>
      </c>
      <c r="I6" s="229"/>
      <c r="J6" s="229"/>
      <c r="K6" s="229"/>
      <c r="L6" s="229"/>
      <c r="M6" s="229"/>
      <c r="N6" s="229"/>
      <c r="O6" s="229"/>
      <c r="P6" s="229"/>
      <c r="Q6" s="229"/>
      <c r="R6" s="229"/>
    </row>
    <row r="7" spans="1:18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8" ht="15.6" x14ac:dyDescent="0.3">
      <c r="A8" s="154"/>
      <c r="B8" s="159"/>
      <c r="C8" s="160" t="s">
        <v>5</v>
      </c>
      <c r="D8" s="161" t="s">
        <v>33</v>
      </c>
      <c r="E8" s="162"/>
      <c r="F8" s="154"/>
      <c r="G8" s="154"/>
      <c r="H8" s="10"/>
      <c r="I8" s="10"/>
      <c r="J8" s="9"/>
    </row>
    <row r="9" spans="1:18" ht="15" customHeight="1" x14ac:dyDescent="0.3">
      <c r="A9" s="234" t="s">
        <v>6</v>
      </c>
      <c r="B9" s="232" t="s">
        <v>7</v>
      </c>
      <c r="C9" s="226" t="s">
        <v>34</v>
      </c>
      <c r="D9" s="232" t="s">
        <v>9</v>
      </c>
      <c r="E9" s="234" t="s">
        <v>35</v>
      </c>
      <c r="F9" s="234" t="s">
        <v>11</v>
      </c>
      <c r="G9" s="234" t="s">
        <v>36</v>
      </c>
      <c r="H9" s="249" t="s">
        <v>37</v>
      </c>
      <c r="I9" s="250"/>
      <c r="J9" s="250"/>
      <c r="K9" s="250"/>
      <c r="L9" s="250"/>
      <c r="M9" s="250"/>
      <c r="N9" s="251"/>
      <c r="O9" s="234" t="s">
        <v>13</v>
      </c>
      <c r="P9" s="232" t="s">
        <v>14</v>
      </c>
      <c r="Q9" s="232" t="s">
        <v>15</v>
      </c>
      <c r="R9" s="252" t="s">
        <v>16</v>
      </c>
    </row>
    <row r="10" spans="1:18" x14ac:dyDescent="0.3">
      <c r="A10" s="246"/>
      <c r="B10" s="247"/>
      <c r="C10" s="248"/>
      <c r="D10" s="247"/>
      <c r="E10" s="247"/>
      <c r="F10" s="247"/>
      <c r="G10" s="247"/>
      <c r="H10" s="255">
        <v>1</v>
      </c>
      <c r="I10" s="226">
        <v>2</v>
      </c>
      <c r="J10" s="226">
        <v>3</v>
      </c>
      <c r="K10" s="107"/>
      <c r="L10" s="226">
        <v>4</v>
      </c>
      <c r="M10" s="226">
        <v>5</v>
      </c>
      <c r="N10" s="226">
        <v>6</v>
      </c>
      <c r="O10" s="246"/>
      <c r="P10" s="247"/>
      <c r="Q10" s="247"/>
      <c r="R10" s="253"/>
    </row>
    <row r="11" spans="1:18" x14ac:dyDescent="0.3">
      <c r="A11" s="242"/>
      <c r="B11" s="233"/>
      <c r="C11" s="227"/>
      <c r="D11" s="233"/>
      <c r="E11" s="233"/>
      <c r="F11" s="233"/>
      <c r="G11" s="233"/>
      <c r="H11" s="256"/>
      <c r="I11" s="227"/>
      <c r="J11" s="227"/>
      <c r="K11" s="108"/>
      <c r="L11" s="227"/>
      <c r="M11" s="227"/>
      <c r="N11" s="227"/>
      <c r="O11" s="242"/>
      <c r="P11" s="233"/>
      <c r="Q11" s="233"/>
      <c r="R11" s="254"/>
    </row>
    <row r="12" spans="1:18" x14ac:dyDescent="0.3">
      <c r="A12" s="12"/>
      <c r="B12" s="59">
        <v>249</v>
      </c>
      <c r="C12" s="14" t="str">
        <f>IF(B12=0," ",VLOOKUP(B12,[1]Женщины!B$1:H$65536,2,FALSE))</f>
        <v>Самитова Виктория</v>
      </c>
      <c r="D12" s="15" t="str">
        <f>IF(B12=0," ",VLOOKUP($B12,[1]Женщины!$B$1:$H$65536,3,FALSE))</f>
        <v>09.09.1994</v>
      </c>
      <c r="E12" s="13" t="str">
        <f>IF(B12=0," ",IF(VLOOKUP($B12,[1]Женщины!$B$1:$H$65536,4,FALSE)=0," ",VLOOKUP($B12,[1]Женщины!$B$1:$H$65536,4,FALSE)))</f>
        <v>МС</v>
      </c>
      <c r="F12" s="14" t="str">
        <f>IF(B12=0," ",VLOOKUP($B12,[1]Женщины!$B$1:$H$65536,5,FALSE))</f>
        <v>Республика Татарстан</v>
      </c>
      <c r="G12" s="14" t="str">
        <f>IF(B12=0," ",VLOOKUP($B12,[1]Женщины!$B$1:$H$65536,6,FALSE))</f>
        <v>Казань, ФГБОУ ВО ПГАФКСиТ</v>
      </c>
      <c r="H12" s="77">
        <v>5.78</v>
      </c>
      <c r="I12" s="77" t="s">
        <v>38</v>
      </c>
      <c r="J12" s="77" t="s">
        <v>38</v>
      </c>
      <c r="K12" s="210">
        <v>8</v>
      </c>
      <c r="L12" s="77">
        <v>5.9</v>
      </c>
      <c r="M12" s="77" t="s">
        <v>38</v>
      </c>
      <c r="N12" s="77">
        <v>5.7</v>
      </c>
      <c r="O12" s="96">
        <f t="shared" ref="O12:O27" si="0">MAX(H12:J12,L12:N12)</f>
        <v>5.9</v>
      </c>
      <c r="P12" s="18" t="str">
        <f>IF(O12=0," ",IF(O12&gt;=[1]Разряды!$D$42,[1]Разряды!$D$3,IF(O12&gt;=[1]Разряды!$E$42,[1]Разряды!$E$3,IF(O12&gt;=[1]Разряды!$F$42,[1]Разряды!$F$3,IF(O12&gt;=[1]Разряды!$G$42,[1]Разряды!$G$3,IF(O12&gt;=[1]Разряды!$H$42,[1]Разряды!$H$3,IF(O12&gt;=[1]Разряды!$I$42,[1]Разряды!$I$3,IF(O12&gt;=[1]Разряды!$J$42,[1]Разряды!$J$3,"б/р"))))))))</f>
        <v>кмс</v>
      </c>
      <c r="Q12" s="13" t="s">
        <v>111</v>
      </c>
      <c r="R12" s="53" t="str">
        <f>IF(B12=0," ",VLOOKUP($B12,[1]Женщины!$B$1:$H$65536,7,FALSE))</f>
        <v>Рынина Е.И., Мухамедов Г.А.</v>
      </c>
    </row>
    <row r="13" spans="1:18" ht="15" x14ac:dyDescent="0.25">
      <c r="A13" s="78"/>
      <c r="B13" s="59">
        <v>69</v>
      </c>
      <c r="C13" s="14" t="str">
        <f>IF(B13=0," ",VLOOKUP(B13,[1]Женщины!B$1:H$65536,2,FALSE))</f>
        <v>Малахова Арина</v>
      </c>
      <c r="D13" s="15" t="str">
        <f>IF(B13=0," ",VLOOKUP($B13,[1]Женщины!$B$1:$H$65536,3,FALSE))</f>
        <v>01.08.2000</v>
      </c>
      <c r="E13" s="13" t="str">
        <f>IF(B13=0," ",IF(VLOOKUP($B13,[1]Женщины!$B$1:$H$65536,4,FALSE)=0," ",VLOOKUP($B13,[1]Женщины!$B$1:$H$65536,4,FALSE)))</f>
        <v>КМС</v>
      </c>
      <c r="F13" s="14" t="str">
        <f>IF(B13=0," ",VLOOKUP($B13,[1]Женщины!$B$1:$H$65536,5,FALSE))</f>
        <v>Нижегородская область</v>
      </c>
      <c r="G13" s="117" t="str">
        <f>IF(B13=0," ",VLOOKUP($B13,[1]Женщины!$B$1:$H$65536,6,FALSE))</f>
        <v>Нижний Новгород, ННГУ им. Н.И. Лобачевского</v>
      </c>
      <c r="H13" s="77">
        <v>5.75</v>
      </c>
      <c r="I13" s="77">
        <v>5.42</v>
      </c>
      <c r="J13" s="77">
        <v>5.43</v>
      </c>
      <c r="K13" s="210">
        <v>6</v>
      </c>
      <c r="L13" s="77">
        <v>5.43</v>
      </c>
      <c r="M13" s="77">
        <v>5.43</v>
      </c>
      <c r="N13" s="77">
        <v>5.82</v>
      </c>
      <c r="O13" s="96">
        <f t="shared" si="0"/>
        <v>5.82</v>
      </c>
      <c r="P13" s="18" t="str">
        <f>IF(O13=0," ",IF(O13&gt;=[1]Разряды!$D$42,[1]Разряды!$D$3,IF(O13&gt;=[1]Разряды!$E$42,[1]Разряды!$E$3,IF(O13&gt;=[1]Разряды!$F$42,[1]Разряды!$F$3,IF(O13&gt;=[1]Разряды!$G$42,[1]Разряды!$G$3,IF(O13&gt;=[1]Разряды!$H$42,[1]Разряды!$H$3,IF(O13&gt;=[1]Разряды!$I$42,[1]Разряды!$I$3,IF(O13&gt;=[1]Разряды!$J$42,[1]Разряды!$J$3,"б/р"))))))))</f>
        <v>1р</v>
      </c>
      <c r="Q13" s="13">
        <v>15</v>
      </c>
      <c r="R13" s="14" t="str">
        <f>IF(B13=0," ",VLOOKUP($B13,[1]Женщины!$B$1:$H$65536,7,FALSE))</f>
        <v>Кулаков Ю.Г.</v>
      </c>
    </row>
    <row r="14" spans="1:18" x14ac:dyDescent="0.3">
      <c r="A14" s="12"/>
      <c r="B14" s="59">
        <v>14</v>
      </c>
      <c r="C14" s="14" t="str">
        <f>IF(B14=0," ",VLOOKUP(B14,[1]Женщины!B$1:H$65536,2,FALSE))</f>
        <v>Кузовкина Наталья</v>
      </c>
      <c r="D14" s="15" t="str">
        <f>IF(B14=0," ",VLOOKUP($B14,[1]Женщины!$B$1:$H$65536,3,FALSE))</f>
        <v>03.12.1998</v>
      </c>
      <c r="E14" s="13" t="str">
        <f>IF(B14=0," ",IF(VLOOKUP($B14,[1]Женщины!$B$1:$H$65536,4,FALSE)=0," ",VLOOKUP($B14,[1]Женщины!$B$1:$H$65536,4,FALSE)))</f>
        <v>КМС</v>
      </c>
      <c r="F14" s="14" t="str">
        <f>IF(B14=0," ",VLOOKUP($B14,[1]Женщины!$B$1:$H$65536,5,FALSE))</f>
        <v>Приморский край</v>
      </c>
      <c r="G14" s="14" t="str">
        <f>IF(B14=0," ",VLOOKUP($B14,[1]Женщины!$B$1:$H$65536,6,FALSE))</f>
        <v xml:space="preserve">Владивосток, ДВФУ </v>
      </c>
      <c r="H14" s="77">
        <v>5.67</v>
      </c>
      <c r="I14" s="77">
        <v>5.5</v>
      </c>
      <c r="J14" s="77" t="s">
        <v>39</v>
      </c>
      <c r="K14" s="210">
        <v>5</v>
      </c>
      <c r="L14" s="77">
        <v>5.79</v>
      </c>
      <c r="M14" s="77" t="s">
        <v>38</v>
      </c>
      <c r="N14" s="77">
        <v>5.7</v>
      </c>
      <c r="O14" s="96">
        <f t="shared" si="0"/>
        <v>5.79</v>
      </c>
      <c r="P14" s="18" t="str">
        <f>IF(O14=0," ",IF(O14&gt;=[1]Разряды!$D$42,[1]Разряды!$D$3,IF(O14&gt;=[1]Разряды!$E$42,[1]Разряды!$E$3,IF(O14&gt;=[1]Разряды!$F$42,[1]Разряды!$F$3,IF(O14&gt;=[1]Разряды!$G$42,[1]Разряды!$G$3,IF(O14&gt;=[1]Разряды!$H$42,[1]Разряды!$H$3,IF(O14&gt;=[1]Разряды!$I$42,[1]Разряды!$I$3,IF(O14&gt;=[1]Разряды!$J$42,[1]Разряды!$J$3,"б/р"))))))))</f>
        <v>1р</v>
      </c>
      <c r="Q14" s="13">
        <v>13</v>
      </c>
      <c r="R14" s="147" t="str">
        <f>IF(B14=0," ",VLOOKUP($B14,[1]Женщины!$B$1:$H$65536,7,FALSE))</f>
        <v>Кузина Т.Н., Загиной Ю.А.</v>
      </c>
    </row>
    <row r="15" spans="1:18" x14ac:dyDescent="0.3">
      <c r="A15" s="79"/>
      <c r="B15" s="59">
        <v>218</v>
      </c>
      <c r="C15" s="14" t="str">
        <f>IF(B15=0," ",VLOOKUP(B15,[1]Женщины!B$1:H$65536,2,FALSE))</f>
        <v>Исаева Юлия</v>
      </c>
      <c r="D15" s="15" t="str">
        <f>IF(B15=0," ",VLOOKUP($B15,[1]Женщины!$B$1:$H$65536,3,FALSE))</f>
        <v>23.10.1996</v>
      </c>
      <c r="E15" s="13" t="str">
        <f>IF(B15=0," ",IF(VLOOKUP($B15,[1]Женщины!$B$1:$H$65536,4,FALSE)=0," ",VLOOKUP($B15,[1]Женщины!$B$1:$H$65536,4,FALSE)))</f>
        <v>КМС</v>
      </c>
      <c r="F15" s="14" t="str">
        <f>IF(B15=0," ",VLOOKUP($B15,[1]Женщины!$B$1:$H$65536,5,FALSE))</f>
        <v>Республика Мордовия</v>
      </c>
      <c r="G15" s="117" t="str">
        <f>IF(B15=0," ",VLOOKUP($B15,[1]Женщины!$B$1:$H$65536,6,FALSE))</f>
        <v>Саранск, ФГБОУ ВО "НИМГУ им. Н.П. Огарева"</v>
      </c>
      <c r="H15" s="77">
        <v>5.37</v>
      </c>
      <c r="I15" s="77">
        <v>5.52</v>
      </c>
      <c r="J15" s="77">
        <v>5.75</v>
      </c>
      <c r="K15" s="210">
        <v>7</v>
      </c>
      <c r="L15" s="77">
        <v>5.62</v>
      </c>
      <c r="M15" s="77">
        <v>5.42</v>
      </c>
      <c r="N15" s="77" t="s">
        <v>38</v>
      </c>
      <c r="O15" s="96">
        <f t="shared" si="0"/>
        <v>5.75</v>
      </c>
      <c r="P15" s="18" t="str">
        <f>IF(O15=0," ",IF(O15&gt;=[1]Разряды!$D$42,[1]Разряды!$D$3,IF(O15&gt;=[1]Разряды!$E$42,[1]Разряды!$E$3,IF(O15&gt;=[1]Разряды!$F$42,[1]Разряды!$F$3,IF(O15&gt;=[1]Разряды!$G$42,[1]Разряды!$G$3,IF(O15&gt;=[1]Разряды!$H$42,[1]Разряды!$H$3,IF(O15&gt;=[1]Разряды!$I$42,[1]Разряды!$I$3,IF(O15&gt;=[1]Разряды!$J$42,[1]Разряды!$J$3,"б/р"))))))))</f>
        <v>1р</v>
      </c>
      <c r="Q15" s="13">
        <v>12</v>
      </c>
      <c r="R15" s="147" t="str">
        <f>IF(B15=0," ",VLOOKUP($B15,[1]Женщины!$B$1:$H$65536,7,FALSE))</f>
        <v>Иванов А.И., Кондов Г.М.</v>
      </c>
    </row>
    <row r="16" spans="1:18" x14ac:dyDescent="0.3">
      <c r="A16" s="13"/>
      <c r="B16" s="59">
        <v>290</v>
      </c>
      <c r="C16" s="14" t="str">
        <f>IF(B16=0," ",VLOOKUP(B16,[1]Женщины!B$1:H$65536,2,FALSE))</f>
        <v>Матвеева Мария</v>
      </c>
      <c r="D16" s="15" t="str">
        <f>IF(B16=0," ",VLOOKUP($B16,[1]Женщины!$B$1:$H$65536,3,FALSE))</f>
        <v>02.11.1995</v>
      </c>
      <c r="E16" s="13" t="str">
        <f>IF(B16=0," ",IF(VLOOKUP($B16,[1]Женщины!$B$1:$H$65536,4,FALSE)=0," ",VLOOKUP($B16,[1]Женщины!$B$1:$H$65536,4,FALSE)))</f>
        <v>КМС</v>
      </c>
      <c r="F16" s="14" t="str">
        <f>IF(B16=0," ",VLOOKUP($B16,[1]Женщины!$B$1:$H$65536,5,FALSE))</f>
        <v>Нижегородская область</v>
      </c>
      <c r="G16" s="117" t="str">
        <f>IF(B16=0," ",VLOOKUP($B16,[1]Женщины!$B$1:$H$65536,6,FALSE))</f>
        <v>Нижний Новгород, ННГУ им. Н.И. Лобачевского</v>
      </c>
      <c r="H16" s="77">
        <v>5.5</v>
      </c>
      <c r="I16" s="77">
        <v>5.34</v>
      </c>
      <c r="J16" s="77">
        <v>5.65</v>
      </c>
      <c r="K16" s="210">
        <v>4</v>
      </c>
      <c r="L16" s="77" t="s">
        <v>38</v>
      </c>
      <c r="M16" s="77">
        <v>5.44</v>
      </c>
      <c r="N16" s="77">
        <v>5.39</v>
      </c>
      <c r="O16" s="96">
        <f t="shared" si="0"/>
        <v>5.65</v>
      </c>
      <c r="P16" s="18" t="str">
        <f>IF(O16=0," ",IF(O16&gt;=[1]Разряды!$D$42,[1]Разряды!$D$3,IF(O16&gt;=[1]Разряды!$E$42,[1]Разряды!$E$3,IF(O16&gt;=[1]Разряды!$F$42,[1]Разряды!$F$3,IF(O16&gt;=[1]Разряды!$G$42,[1]Разряды!$G$3,IF(O16&gt;=[1]Разряды!$H$42,[1]Разряды!$H$3,IF(O16&gt;=[1]Разряды!$I$42,[1]Разряды!$I$3,IF(O16&gt;=[1]Разряды!$J$42,[1]Разряды!$J$3,"б/р"))))))))</f>
        <v>1р</v>
      </c>
      <c r="Q16" s="13">
        <v>11</v>
      </c>
      <c r="R16" s="14" t="str">
        <f>IF(B16=0," ",VLOOKUP($B16,[1]Женщины!$B$1:$H$65536,7,FALSE))</f>
        <v>Лотова К.Н.</v>
      </c>
    </row>
    <row r="17" spans="1:18" ht="15" x14ac:dyDescent="0.25">
      <c r="A17" s="79"/>
      <c r="B17" s="59">
        <v>316</v>
      </c>
      <c r="C17" s="14" t="str">
        <f>IF(B17=0," ",VLOOKUP(B17,[1]Женщины!B$1:H$65536,2,FALSE))</f>
        <v>Иванова Виктория</v>
      </c>
      <c r="D17" s="15" t="str">
        <f>IF(B17=0," ",VLOOKUP($B17,[1]Женщины!$B$1:$H$65536,3,FALSE))</f>
        <v>25.05.2000</v>
      </c>
      <c r="E17" s="13" t="str">
        <f>IF(B17=0," ",IF(VLOOKUP($B17,[1]Женщины!$B$1:$H$65536,4,FALSE)=0," ",VLOOKUP($B17,[1]Женщины!$B$1:$H$65536,4,FALSE)))</f>
        <v>КМС</v>
      </c>
      <c r="F17" s="14" t="str">
        <f>IF(B17=0," ",VLOOKUP($B17,[1]Женщины!$B$1:$H$65536,5,FALSE))</f>
        <v>Челябинская область</v>
      </c>
      <c r="G17" s="14" t="str">
        <f>IF(B17=0," ",VLOOKUP($B17,[1]Женщины!$B$1:$H$65536,6,FALSE))</f>
        <v>Челябинск, УралГУФК</v>
      </c>
      <c r="H17" s="77">
        <v>5.5</v>
      </c>
      <c r="I17" s="77">
        <v>5.62</v>
      </c>
      <c r="J17" s="77">
        <v>5.46</v>
      </c>
      <c r="K17" s="210">
        <v>3</v>
      </c>
      <c r="L17" s="77">
        <v>5.55</v>
      </c>
      <c r="M17" s="77">
        <v>5.4</v>
      </c>
      <c r="N17" s="77">
        <v>5.48</v>
      </c>
      <c r="O17" s="96">
        <f t="shared" si="0"/>
        <v>5.62</v>
      </c>
      <c r="P17" s="18" t="str">
        <f>IF(O17=0," ",IF(O17&gt;=[1]Разряды!$D$42,[1]Разряды!$D$3,IF(O17&gt;=[1]Разряды!$E$42,[1]Разряды!$E$3,IF(O17&gt;=[1]Разряды!$F$42,[1]Разряды!$F$3,IF(O17&gt;=[1]Разряды!$G$42,[1]Разряды!$G$3,IF(O17&gt;=[1]Разряды!$H$42,[1]Разряды!$H$3,IF(O17&gt;=[1]Разряды!$I$42,[1]Разряды!$I$3,IF(O17&gt;=[1]Разряды!$J$42,[1]Разряды!$J$3,"б/р"))))))))</f>
        <v>1р</v>
      </c>
      <c r="Q17" s="13">
        <v>10</v>
      </c>
      <c r="R17" s="118" t="str">
        <f>IF(B17=0," ",VLOOKUP($B17,[1]Женщины!$B$1:$H$65536,7,FALSE))</f>
        <v>Пугач С.В., Хаустов А.В., Зыков А.Ч.</v>
      </c>
    </row>
    <row r="18" spans="1:18" x14ac:dyDescent="0.3">
      <c r="A18" s="13"/>
      <c r="B18" s="59">
        <v>118</v>
      </c>
      <c r="C18" s="14" t="str">
        <f>IF(B18=0," ",VLOOKUP(B18,[1]Женщины!B$1:H$65536,2,FALSE))</f>
        <v>Жилина  Виктория</v>
      </c>
      <c r="D18" s="15" t="str">
        <f>IF(B18=0," ",VLOOKUP($B18,[1]Женщины!$B$1:$H$65536,3,FALSE))</f>
        <v>15.11.1999</v>
      </c>
      <c r="E18" s="13" t="str">
        <f>IF(B18=0," ",IF(VLOOKUP($B18,[1]Женщины!$B$1:$H$65536,4,FALSE)=0," ",VLOOKUP($B18,[1]Женщины!$B$1:$H$65536,4,FALSE)))</f>
        <v>1р</v>
      </c>
      <c r="F18" s="14" t="str">
        <f>IF(B18=0," ",VLOOKUP($B18,[1]Женщины!$B$1:$H$65536,5,FALSE))</f>
        <v>Республика Чувашии</v>
      </c>
      <c r="G18" s="147" t="str">
        <f>IF(B18=0," ",VLOOKUP($B18,[1]Женщины!$B$1:$H$65536,6,FALSE))</f>
        <v>Чебоксары, ЧГПУ им. И.Я. Яковлева</v>
      </c>
      <c r="H18" s="77">
        <v>5.59</v>
      </c>
      <c r="I18" s="77">
        <v>5.47</v>
      </c>
      <c r="J18" s="77">
        <v>5.52</v>
      </c>
      <c r="K18" s="210">
        <v>2</v>
      </c>
      <c r="L18" s="77">
        <v>5.48</v>
      </c>
      <c r="M18" s="77">
        <v>5.45</v>
      </c>
      <c r="N18" s="77" t="s">
        <v>38</v>
      </c>
      <c r="O18" s="96">
        <f t="shared" si="0"/>
        <v>5.59</v>
      </c>
      <c r="P18" s="18" t="str">
        <f>IF(O18=0," ",IF(O18&gt;=[1]Разряды!$D$42,[1]Разряды!$D$3,IF(O18&gt;=[1]Разряды!$E$42,[1]Разряды!$E$3,IF(O18&gt;=[1]Разряды!$F$42,[1]Разряды!$F$3,IF(O18&gt;=[1]Разряды!$G$42,[1]Разряды!$G$3,IF(O18&gt;=[1]Разряды!$H$42,[1]Разряды!$H$3,IF(O18&gt;=[1]Разряды!$I$42,[1]Разряды!$I$3,IF(O18&gt;=[1]Разряды!$J$42,[1]Разряды!$J$3,"б/р"))))))))</f>
        <v>1р</v>
      </c>
      <c r="Q18" s="13">
        <v>9</v>
      </c>
      <c r="R18" s="14" t="str">
        <f>IF(B18=0," ",VLOOKUP($B18,[1]Женщины!$B$1:$H$65536,7,FALSE))</f>
        <v>Морозова С.Н.</v>
      </c>
    </row>
    <row r="19" spans="1:18" x14ac:dyDescent="0.3">
      <c r="A19" s="79"/>
      <c r="B19" s="59">
        <v>160</v>
      </c>
      <c r="C19" s="14" t="str">
        <f>IF(B19=0," ",VLOOKUP(B19,[1]Женщины!B$1:H$65536,2,FALSE))</f>
        <v>Балясникова Евгения</v>
      </c>
      <c r="D19" s="15" t="str">
        <f>IF(B19=0," ",VLOOKUP($B19,[1]Женщины!$B$1:$H$65536,3,FALSE))</f>
        <v>09.06.1998</v>
      </c>
      <c r="E19" s="13" t="str">
        <f>IF(B19=0," ",IF(VLOOKUP($B19,[1]Женщины!$B$1:$H$65536,4,FALSE)=0," ",VLOOKUP($B19,[1]Женщины!$B$1:$H$65536,4,FALSE)))</f>
        <v>КМС</v>
      </c>
      <c r="F19" s="14" t="str">
        <f>IF(B19=0," ",VLOOKUP($B19,[1]Женщины!$B$1:$H$65536,5,FALSE))</f>
        <v>Тамбовская область</v>
      </c>
      <c r="G19" s="14" t="str">
        <f>IF(B19=0," ",VLOOKUP($B19,[1]Женщины!$B$1:$H$65536,6,FALSE))</f>
        <v>Тамбов, ТГУ им. Г.Р. Державина</v>
      </c>
      <c r="H19" s="77">
        <v>5.22</v>
      </c>
      <c r="I19" s="77">
        <v>5.4</v>
      </c>
      <c r="J19" s="77">
        <v>5.52</v>
      </c>
      <c r="K19" s="210">
        <v>1</v>
      </c>
      <c r="L19" s="77">
        <v>5.07</v>
      </c>
      <c r="M19" s="77">
        <v>5.4</v>
      </c>
      <c r="N19" s="77" t="s">
        <v>38</v>
      </c>
      <c r="O19" s="96">
        <f t="shared" si="0"/>
        <v>5.52</v>
      </c>
      <c r="P19" s="18" t="str">
        <f>IF(O19=0," ",IF(O19&gt;=[1]Разряды!$D$42,[1]Разряды!$D$3,IF(O19&gt;=[1]Разряды!$E$42,[1]Разряды!$E$3,IF(O19&gt;=[1]Разряды!$F$42,[1]Разряды!$F$3,IF(O19&gt;=[1]Разряды!$G$42,[1]Разряды!$G$3,IF(O19&gt;=[1]Разряды!$H$42,[1]Разряды!$H$3,IF(O19&gt;=[1]Разряды!$I$42,[1]Разряды!$I$3,IF(O19&gt;=[1]Разряды!$J$42,[1]Разряды!$J$3,"б/р"))))))))</f>
        <v>2р</v>
      </c>
      <c r="Q19" s="13">
        <v>8</v>
      </c>
      <c r="R19" s="14" t="str">
        <f>IF(B19=0," ",VLOOKUP($B19,[1]Женщины!$B$1:$H$65536,7,FALSE))</f>
        <v>Иванов А.Н.</v>
      </c>
    </row>
    <row r="20" spans="1:18" ht="15" x14ac:dyDescent="0.25">
      <c r="A20" s="13"/>
      <c r="B20" s="59">
        <v>31</v>
      </c>
      <c r="C20" s="14" t="str">
        <f>IF(B20=0," ",VLOOKUP(B20,[1]Женщины!B$1:H$65536,2,FALSE))</f>
        <v>Бодрова Татьяна</v>
      </c>
      <c r="D20" s="15" t="str">
        <f>IF(B20=0," ",VLOOKUP($B20,[1]Женщины!$B$1:$H$65536,3,FALSE))</f>
        <v>19.01.1997</v>
      </c>
      <c r="E20" s="13" t="str">
        <f>IF(B20=0," ",IF(VLOOKUP($B20,[1]Женщины!$B$1:$H$65536,4,FALSE)=0," ",VLOOKUP($B20,[1]Женщины!$B$1:$H$65536,4,FALSE)))</f>
        <v>КМС</v>
      </c>
      <c r="F20" s="14" t="str">
        <f>IF(B20=0," ",VLOOKUP($B20,[1]Женщины!$B$1:$H$65536,5,FALSE))</f>
        <v>Красноярский край</v>
      </c>
      <c r="G20" s="14" t="str">
        <f>IF(B20=0," ",VLOOKUP($B20,[1]Женщины!$B$1:$H$65536,6,FALSE))</f>
        <v>Красноярск, СФУ</v>
      </c>
      <c r="H20" s="77">
        <v>5.41</v>
      </c>
      <c r="I20" s="77">
        <v>5.35</v>
      </c>
      <c r="J20" s="77">
        <v>5.37</v>
      </c>
      <c r="K20" s="210"/>
      <c r="L20" s="77"/>
      <c r="M20" s="77"/>
      <c r="N20" s="77"/>
      <c r="O20" s="96">
        <f t="shared" si="0"/>
        <v>5.41</v>
      </c>
      <c r="P20" s="18" t="str">
        <f>IF(O20=0," ",IF(O20&gt;=[1]Разряды!$D$42,[1]Разряды!$D$3,IF(O20&gt;=[1]Разряды!$E$42,[1]Разряды!$E$3,IF(O20&gt;=[1]Разряды!$F$42,[1]Разряды!$F$3,IF(O20&gt;=[1]Разряды!$G$42,[1]Разряды!$G$3,IF(O20&gt;=[1]Разряды!$H$42,[1]Разряды!$H$3,IF(O20&gt;=[1]Разряды!$I$42,[1]Разряды!$I$3,IF(O20&gt;=[1]Разряды!$J$42,[1]Разряды!$J$3,"б/р"))))))))</f>
        <v>2р</v>
      </c>
      <c r="Q20" s="13">
        <v>7</v>
      </c>
      <c r="R20" s="14" t="str">
        <f>IF(B20=0," ",VLOOKUP($B20,[1]Женщины!$B$1:$H$65536,7,FALSE))</f>
        <v>Просвиряков С.В.</v>
      </c>
    </row>
    <row r="21" spans="1:18" x14ac:dyDescent="0.3">
      <c r="A21" s="79"/>
      <c r="B21" s="59">
        <v>199</v>
      </c>
      <c r="C21" s="14" t="str">
        <f>IF(B21=0," ",VLOOKUP(B21,[1]Женщины!B$1:H$65536,2,FALSE))</f>
        <v>Будагова Марина</v>
      </c>
      <c r="D21" s="15" t="str">
        <f>IF(B21=0," ",VLOOKUP($B21,[1]Женщины!$B$1:$H$65536,3,FALSE))</f>
        <v>09.02.2000</v>
      </c>
      <c r="E21" s="13" t="str">
        <f>IF(B21=0," ",IF(VLOOKUP($B21,[1]Женщины!$B$1:$H$65536,4,FALSE)=0," ",VLOOKUP($B21,[1]Женщины!$B$1:$H$65536,4,FALSE)))</f>
        <v>1р</v>
      </c>
      <c r="F21" s="14" t="str">
        <f>IF(B21=0," ",VLOOKUP($B21,[1]Женщины!$B$1:$H$65536,5,FALSE))</f>
        <v>Красноярский край</v>
      </c>
      <c r="G21" s="14" t="str">
        <f>IF(B21=0," ",VLOOKUP($B21,[1]Женщины!$B$1:$H$65536,6,FALSE))</f>
        <v>Красноярск, СФУ</v>
      </c>
      <c r="H21" s="77">
        <v>5.17</v>
      </c>
      <c r="I21" s="77">
        <v>5.41</v>
      </c>
      <c r="J21" s="77" t="s">
        <v>38</v>
      </c>
      <c r="K21" s="210"/>
      <c r="L21" s="77"/>
      <c r="M21" s="77"/>
      <c r="N21" s="77"/>
      <c r="O21" s="96">
        <f t="shared" si="0"/>
        <v>5.41</v>
      </c>
      <c r="P21" s="18" t="str">
        <f>IF(O21=0," ",IF(O21&gt;=[1]Разряды!$D$42,[1]Разряды!$D$3,IF(O21&gt;=[1]Разряды!$E$42,[1]Разряды!$E$3,IF(O21&gt;=[1]Разряды!$F$42,[1]Разряды!$F$3,IF(O21&gt;=[1]Разряды!$G$42,[1]Разряды!$G$3,IF(O21&gt;=[1]Разряды!$H$42,[1]Разряды!$H$3,IF(O21&gt;=[1]Разряды!$I$42,[1]Разряды!$I$3,IF(O21&gt;=[1]Разряды!$J$42,[1]Разряды!$J$3,"б/р"))))))))</f>
        <v>2р</v>
      </c>
      <c r="Q21" s="13">
        <v>6</v>
      </c>
      <c r="R21" s="14" t="str">
        <f>IF(B21=0," ",VLOOKUP($B21,[1]Женщины!$B$1:$H$65536,7,FALSE))</f>
        <v>Зубрилина Т.Г.</v>
      </c>
    </row>
    <row r="22" spans="1:18" x14ac:dyDescent="0.3">
      <c r="A22" s="79"/>
      <c r="B22" s="59">
        <v>93</v>
      </c>
      <c r="C22" s="14" t="str">
        <f>IF(B22=0," ",VLOOKUP(B22,[1]Женщины!B$1:H$65536,2,FALSE))</f>
        <v>Сизова Екатерина</v>
      </c>
      <c r="D22" s="15" t="str">
        <f>IF(B22=0," ",VLOOKUP($B22,[1]Женщины!$B$1:$H$65536,3,FALSE))</f>
        <v>09.02.1997</v>
      </c>
      <c r="E22" s="13" t="str">
        <f>IF(B22=0," ",IF(VLOOKUP($B22,[1]Женщины!$B$1:$H$65536,4,FALSE)=0," ",VLOOKUP($B22,[1]Женщины!$B$1:$H$65536,4,FALSE)))</f>
        <v>1р</v>
      </c>
      <c r="F22" s="14" t="str">
        <f>IF(B22=0," ",VLOOKUP($B22,[1]Женщины!$B$1:$H$65536,5,FALSE))</f>
        <v>Калининградская область</v>
      </c>
      <c r="G22" s="14" t="str">
        <f>IF(B22=0," ",VLOOKUP($B22,[1]Женщины!$B$1:$H$65536,6,FALSE))</f>
        <v>Калининград, БФУ им. И. Канта</v>
      </c>
      <c r="H22" s="77" t="s">
        <v>38</v>
      </c>
      <c r="I22" s="77">
        <v>5.03</v>
      </c>
      <c r="J22" s="83">
        <v>5.31</v>
      </c>
      <c r="K22" s="210"/>
      <c r="L22" s="77"/>
      <c r="M22" s="77"/>
      <c r="N22" s="77"/>
      <c r="O22" s="96">
        <f t="shared" si="0"/>
        <v>5.31</v>
      </c>
      <c r="P22" s="18" t="str">
        <f>IF(O22=0," ",IF(O22&gt;=[1]Разряды!$D$42,[1]Разряды!$D$3,IF(O22&gt;=[1]Разряды!$E$42,[1]Разряды!$E$3,IF(O22&gt;=[1]Разряды!$F$42,[1]Разряды!$F$3,IF(O22&gt;=[1]Разряды!$G$42,[1]Разряды!$G$3,IF(O22&gt;=[1]Разряды!$H$42,[1]Разряды!$H$3,IF(O22&gt;=[1]Разряды!$I$42,[1]Разряды!$I$3,IF(O22&gt;=[1]Разряды!$J$42,[1]Разряды!$J$3,"б/р"))))))))</f>
        <v>2р</v>
      </c>
      <c r="Q22" s="13">
        <v>5</v>
      </c>
      <c r="R22" s="14" t="str">
        <f>IF(B22=0," ",VLOOKUP($B22,[1]Женщины!$B$1:$H$65536,7,FALSE))</f>
        <v>Степочкина Е.К.</v>
      </c>
    </row>
    <row r="23" spans="1:18" x14ac:dyDescent="0.3">
      <c r="A23" s="79"/>
      <c r="B23" s="59">
        <v>305</v>
      </c>
      <c r="C23" s="14" t="str">
        <f>IF(B23=0," ",VLOOKUP(B23,[1]Женщины!B$1:H$65536,2,FALSE))</f>
        <v>Сергеян Диана</v>
      </c>
      <c r="D23" s="15" t="str">
        <f>IF(B23=0," ",VLOOKUP($B23,[1]Женщины!$B$1:$H$65536,3,FALSE))</f>
        <v>24.10.1999</v>
      </c>
      <c r="E23" s="13" t="str">
        <f>IF(B23=0," ",IF(VLOOKUP($B23,[1]Женщины!$B$1:$H$65536,4,FALSE)=0," ",VLOOKUP($B23,[1]Женщины!$B$1:$H$65536,4,FALSE)))</f>
        <v>КМС</v>
      </c>
      <c r="F23" s="14" t="str">
        <f>IF(B23=0," ",VLOOKUP($B23,[1]Женщины!$B$1:$H$65536,5,FALSE))</f>
        <v>Ивановская область</v>
      </c>
      <c r="G23" s="14" t="str">
        <f>IF(B23=0," ",VLOOKUP($B23,[1]Женщины!$B$1:$H$65536,6,FALSE))</f>
        <v>Иваново, ИГХТУ</v>
      </c>
      <c r="H23" s="77" t="s">
        <v>38</v>
      </c>
      <c r="I23" s="77">
        <v>5.18</v>
      </c>
      <c r="J23" s="77">
        <v>5.2</v>
      </c>
      <c r="K23" s="210"/>
      <c r="L23" s="77"/>
      <c r="M23" s="77"/>
      <c r="N23" s="77"/>
      <c r="O23" s="96">
        <f t="shared" si="0"/>
        <v>5.2</v>
      </c>
      <c r="P23" s="18" t="str">
        <f>IF(O23=0," ",IF(O23&gt;=[1]Разряды!$D$42,[1]Разряды!$D$3,IF(O23&gt;=[1]Разряды!$E$42,[1]Разряды!$E$3,IF(O23&gt;=[1]Разряды!$F$42,[1]Разряды!$F$3,IF(O23&gt;=[1]Разряды!$G$42,[1]Разряды!$G$3,IF(O23&gt;=[1]Разряды!$H$42,[1]Разряды!$H$3,IF(O23&gt;=[1]Разряды!$I$42,[1]Разряды!$I$3,IF(O23&gt;=[1]Разряды!$J$42,[1]Разряды!$J$3,"б/р"))))))))</f>
        <v>2р</v>
      </c>
      <c r="Q23" s="13">
        <v>4</v>
      </c>
      <c r="R23" s="14" t="str">
        <f>IF(B23=0," ",VLOOKUP($B23,[1]Женщины!$B$1:$H$65536,7,FALSE))</f>
        <v>Скобцов А.Ф.</v>
      </c>
    </row>
    <row r="24" spans="1:18" ht="15" x14ac:dyDescent="0.25">
      <c r="A24" s="79"/>
      <c r="B24" s="59">
        <v>295</v>
      </c>
      <c r="C24" s="14" t="str">
        <f>IF(B24=0," ",VLOOKUP(B24,[1]Женщины!B$1:H$65536,2,FALSE))</f>
        <v>Кучина Анна</v>
      </c>
      <c r="D24" s="15" t="str">
        <f>IF(B24=0," ",VLOOKUP($B24,[1]Женщины!$B$1:$H$65536,3,FALSE))</f>
        <v>04.06.1997</v>
      </c>
      <c r="E24" s="13" t="str">
        <f>IF(B24=0," ",IF(VLOOKUP($B24,[1]Женщины!$B$1:$H$65536,4,FALSE)=0," ",VLOOKUP($B24,[1]Женщины!$B$1:$H$65536,4,FALSE)))</f>
        <v>1р</v>
      </c>
      <c r="F24" s="14" t="str">
        <f>IF(B24=0," ",VLOOKUP($B24,[1]Женщины!$B$1:$H$65536,5,FALSE))</f>
        <v>Ивановская область</v>
      </c>
      <c r="G24" s="14" t="str">
        <f>IF(B24=0," ",VLOOKUP($B24,[1]Женщины!$B$1:$H$65536,6,FALSE))</f>
        <v>Иваново, ИГСХА им. Д.К. Беляева</v>
      </c>
      <c r="H24" s="77">
        <v>5.19</v>
      </c>
      <c r="I24" s="77">
        <v>4.8099999999999996</v>
      </c>
      <c r="J24" s="77">
        <v>4.92</v>
      </c>
      <c r="K24" s="210"/>
      <c r="L24" s="77"/>
      <c r="M24" s="77"/>
      <c r="N24" s="77"/>
      <c r="O24" s="96">
        <f t="shared" si="0"/>
        <v>5.19</v>
      </c>
      <c r="P24" s="18" t="str">
        <f>IF(O24=0," ",IF(O24&gt;=[1]Разряды!$D$42,[1]Разряды!$D$3,IF(O24&gt;=[1]Разряды!$E$42,[1]Разряды!$E$3,IF(O24&gt;=[1]Разряды!$F$42,[1]Разряды!$F$3,IF(O24&gt;=[1]Разряды!$G$42,[1]Разряды!$G$3,IF(O24&gt;=[1]Разряды!$H$42,[1]Разряды!$H$3,IF(O24&gt;=[1]Разряды!$I$42,[1]Разряды!$I$3,IF(O24&gt;=[1]Разряды!$J$42,[1]Разряды!$J$3,"б/р"))))))))</f>
        <v>2р</v>
      </c>
      <c r="Q24" s="13">
        <v>3</v>
      </c>
      <c r="R24" s="14" t="str">
        <f>IF(B24=0," ",VLOOKUP($B24,[1]Женщины!$B$1:$H$65536,7,FALSE))</f>
        <v>Левичева М.Б.</v>
      </c>
    </row>
    <row r="25" spans="1:18" x14ac:dyDescent="0.3">
      <c r="A25" s="79"/>
      <c r="B25" s="59">
        <v>162</v>
      </c>
      <c r="C25" s="14" t="str">
        <f>IF(B25=0," ",VLOOKUP(B25,[1]Женщины!B$1:H$65536,2,FALSE))</f>
        <v>Орехова Анастасия</v>
      </c>
      <c r="D25" s="15" t="str">
        <f>IF(B25=0," ",VLOOKUP($B25,[1]Женщины!$B$1:$H$65536,3,FALSE))</f>
        <v>23.05.2000</v>
      </c>
      <c r="E25" s="13" t="str">
        <f>IF(B25=0," ",IF(VLOOKUP($B25,[1]Женщины!$B$1:$H$65536,4,FALSE)=0," ",VLOOKUP($B25,[1]Женщины!$B$1:$H$65536,4,FALSE)))</f>
        <v>2р</v>
      </c>
      <c r="F25" s="14" t="str">
        <f>IF(B25=0," ",VLOOKUP($B25,[1]Женщины!$B$1:$H$65536,5,FALSE))</f>
        <v>Тамбовская область</v>
      </c>
      <c r="G25" s="14" t="str">
        <f>IF(B25=0," ",VLOOKUP($B25,[1]Женщины!$B$1:$H$65536,6,FALSE))</f>
        <v>Тамбов, ТГУ им. Г.Р. Державина</v>
      </c>
      <c r="H25" s="77">
        <v>4.9800000000000004</v>
      </c>
      <c r="I25" s="77">
        <v>4.76</v>
      </c>
      <c r="J25" s="77" t="s">
        <v>38</v>
      </c>
      <c r="K25" s="210"/>
      <c r="L25" s="77"/>
      <c r="M25" s="77"/>
      <c r="N25" s="77"/>
      <c r="O25" s="96">
        <f t="shared" si="0"/>
        <v>4.9800000000000004</v>
      </c>
      <c r="P25" s="18" t="str">
        <f>IF(O25=0," ",IF(O25&gt;=[1]Разряды!$D$42,[1]Разряды!$D$3,IF(O25&gt;=[1]Разряды!$E$42,[1]Разряды!$E$3,IF(O25&gt;=[1]Разряды!$F$42,[1]Разряды!$F$3,IF(O25&gt;=[1]Разряды!$G$42,[1]Разряды!$G$3,IF(O25&gt;=[1]Разряды!$H$42,[1]Разряды!$H$3,IF(O25&gt;=[1]Разряды!$I$42,[1]Разряды!$I$3,IF(O25&gt;=[1]Разряды!$J$42,[1]Разряды!$J$3,"б/р"))))))))</f>
        <v>3р</v>
      </c>
      <c r="Q25" s="13">
        <v>0</v>
      </c>
      <c r="R25" s="14" t="str">
        <f>IF(B25=0," ",VLOOKUP($B25,[1]Женщины!$B$1:$H$65536,7,FALSE))</f>
        <v>Иванов А.Н.</v>
      </c>
    </row>
    <row r="26" spans="1:18" ht="15" x14ac:dyDescent="0.25">
      <c r="A26" s="79"/>
      <c r="B26" s="59">
        <v>104</v>
      </c>
      <c r="C26" s="14" t="str">
        <f>IF(B26=0," ",VLOOKUP(B26,[1]Женщины!B$1:H$65536,2,FALSE))</f>
        <v>Дубова Анастасия</v>
      </c>
      <c r="D26" s="15" t="str">
        <f>IF(B26=0," ",VLOOKUP($B26,[1]Женщины!$B$1:$H$65536,3,FALSE))</f>
        <v>22.09.2000</v>
      </c>
      <c r="E26" s="13" t="str">
        <f>IF(B26=0," ",IF(VLOOKUP($B26,[1]Женщины!$B$1:$H$65536,4,FALSE)=0," ",VLOOKUP($B26,[1]Женщины!$B$1:$H$65536,4,FALSE)))</f>
        <v>КМС</v>
      </c>
      <c r="F26" s="14" t="str">
        <f>IF(B26=0," ",VLOOKUP($B26,[1]Женщины!$B$1:$H$65536,5,FALSE))</f>
        <v>Ярославская область</v>
      </c>
      <c r="G26" s="147" t="str">
        <f>IF(B26=0," ",VLOOKUP($B26,[1]Женщины!$B$1:$H$65536,6,FALSE))</f>
        <v>Ярославль, ЯГПУ им. К.Д. Ушинского</v>
      </c>
      <c r="H26" s="77">
        <v>4.8099999999999996</v>
      </c>
      <c r="I26" s="77">
        <v>4.88</v>
      </c>
      <c r="J26" s="77">
        <v>4.74</v>
      </c>
      <c r="K26" s="210"/>
      <c r="L26" s="77"/>
      <c r="M26" s="77"/>
      <c r="N26" s="77"/>
      <c r="O26" s="96">
        <f t="shared" si="0"/>
        <v>4.88</v>
      </c>
      <c r="P26" s="18" t="str">
        <f>IF(O26=0," ",IF(O26&gt;=[1]Разряды!$D$42,[1]Разряды!$D$3,IF(O26&gt;=[1]Разряды!$E$42,[1]Разряды!$E$3,IF(O26&gt;=[1]Разряды!$F$42,[1]Разряды!$F$3,IF(O26&gt;=[1]Разряды!$G$42,[1]Разряды!$G$3,IF(O26&gt;=[1]Разряды!$H$42,[1]Разряды!$H$3,IF(O26&gt;=[1]Разряды!$I$42,[1]Разряды!$I$3,IF(O26&gt;=[1]Разряды!$J$42,[1]Разряды!$J$3,"б/р"))))))))</f>
        <v>3р</v>
      </c>
      <c r="Q26" s="13">
        <v>0</v>
      </c>
      <c r="R26" s="14" t="str">
        <f>IF(B26=0," ",VLOOKUP($B26,[1]Женщины!$B$1:$H$65536,7,FALSE))</f>
        <v>Бабашкин В.М.</v>
      </c>
    </row>
    <row r="27" spans="1:18" x14ac:dyDescent="0.3">
      <c r="A27" s="79"/>
      <c r="B27" s="59">
        <v>79</v>
      </c>
      <c r="C27" s="14" t="str">
        <f>IF(B27=0," ",VLOOKUP(B27,[1]Женщины!B$1:H$65536,2,FALSE))</f>
        <v>Ручьева Ангелина</v>
      </c>
      <c r="D27" s="15" t="str">
        <f>IF(B27=0," ",VLOOKUP($B27,[1]Женщины!$B$1:$H$65536,3,FALSE))</f>
        <v>05.01.1998</v>
      </c>
      <c r="E27" s="13" t="str">
        <f>IF(B27=0," ",IF(VLOOKUP($B27,[1]Женщины!$B$1:$H$65536,4,FALSE)=0," ",VLOOKUP($B27,[1]Женщины!$B$1:$H$65536,4,FALSE)))</f>
        <v>2р</v>
      </c>
      <c r="F27" s="14" t="str">
        <f>IF(B27=0," ",VLOOKUP($B27,[1]Женщины!$B$1:$H$65536,5,FALSE))</f>
        <v>Ивановская область</v>
      </c>
      <c r="G27" s="29" t="str">
        <f>IF(B27=0," ",VLOOKUP($B27,[1]Женщины!$B$1:$H$65536,6,FALSE))</f>
        <v>Иваново, ИГСХА им. Д.К. Беляева</v>
      </c>
      <c r="H27" s="77">
        <v>4.7300000000000004</v>
      </c>
      <c r="I27" s="77">
        <v>4.53</v>
      </c>
      <c r="J27" s="83">
        <v>4.8499999999999996</v>
      </c>
      <c r="K27" s="210"/>
      <c r="L27" s="83"/>
      <c r="M27" s="83"/>
      <c r="N27" s="77"/>
      <c r="O27" s="96">
        <f t="shared" si="0"/>
        <v>4.8499999999999996</v>
      </c>
      <c r="P27" s="18" t="str">
        <f>IF(O27=0," ",IF(O27&gt;=[1]Разряды!$D$42,[1]Разряды!$D$3,IF(O27&gt;=[1]Разряды!$E$42,[1]Разряды!$E$3,IF(O27&gt;=[1]Разряды!$F$42,[1]Разряды!$F$3,IF(O27&gt;=[1]Разряды!$G$42,[1]Разряды!$G$3,IF(O27&gt;=[1]Разряды!$H$42,[1]Разряды!$H$3,IF(O27&gt;=[1]Разряды!$I$42,[1]Разряды!$I$3,IF(O27&gt;=[1]Разряды!$J$42,[1]Разряды!$J$3,"б/р"))))))))</f>
        <v>3р</v>
      </c>
      <c r="Q27" s="13">
        <v>0</v>
      </c>
      <c r="R27" s="14" t="str">
        <f>IF(B27=0," ",VLOOKUP($B27,[1]Женщины!$B$1:$H$65536,7,FALSE))</f>
        <v>Левичева М.Б.</v>
      </c>
    </row>
    <row r="28" spans="1:18" ht="16.5" thickBot="1" x14ac:dyDescent="0.3">
      <c r="A28" s="85"/>
      <c r="B28" s="86"/>
      <c r="C28" s="87"/>
      <c r="D28" s="88"/>
      <c r="E28" s="88"/>
      <c r="F28" s="87"/>
      <c r="G28" s="87"/>
      <c r="H28" s="211"/>
      <c r="I28" s="211"/>
      <c r="J28" s="211"/>
      <c r="K28" s="111"/>
      <c r="L28" s="132"/>
      <c r="M28" s="89"/>
      <c r="N28" s="89"/>
      <c r="O28" s="212"/>
      <c r="P28" s="86"/>
      <c r="Q28" s="86"/>
      <c r="R28" s="90"/>
    </row>
    <row r="29" spans="1:18" ht="16.5" thickTop="1" x14ac:dyDescent="0.25">
      <c r="A29" s="208"/>
      <c r="B29" s="213"/>
      <c r="C29" s="198"/>
      <c r="D29" s="167"/>
      <c r="E29" s="167"/>
      <c r="F29" s="198"/>
      <c r="G29" s="198"/>
      <c r="H29" s="164"/>
      <c r="I29" s="164"/>
      <c r="J29" s="164"/>
      <c r="K29" s="164"/>
      <c r="L29" s="164"/>
      <c r="M29" s="214"/>
      <c r="N29" s="214"/>
      <c r="O29" s="180"/>
      <c r="P29" s="213"/>
      <c r="Q29" s="213"/>
      <c r="R29" s="168"/>
    </row>
    <row r="30" spans="1:18" ht="15.75" x14ac:dyDescent="0.25">
      <c r="A30" s="208"/>
      <c r="B30" s="213"/>
      <c r="C30" s="198"/>
      <c r="D30" s="167"/>
      <c r="E30" s="167"/>
      <c r="F30" s="198"/>
      <c r="G30" s="198"/>
      <c r="H30" s="164"/>
      <c r="I30" s="164"/>
      <c r="J30" s="164"/>
      <c r="K30" s="164"/>
      <c r="L30" s="164"/>
      <c r="M30" s="214"/>
      <c r="N30" s="214"/>
      <c r="O30" s="180"/>
      <c r="P30" s="213"/>
      <c r="Q30" s="213"/>
      <c r="R30" s="168"/>
    </row>
    <row r="31" spans="1:18" ht="15.6" x14ac:dyDescent="0.3">
      <c r="A31"/>
      <c r="B31" s="110" t="s">
        <v>98</v>
      </c>
      <c r="C31"/>
      <c r="D31" s="167"/>
      <c r="E31" s="167"/>
      <c r="G31" s="110" t="s">
        <v>99</v>
      </c>
      <c r="H31" s="9"/>
      <c r="I31" s="9"/>
    </row>
    <row r="32" spans="1:18" ht="15.6" x14ac:dyDescent="0.3">
      <c r="A32"/>
      <c r="B32" s="110"/>
      <c r="C32"/>
      <c r="D32" s="167"/>
      <c r="E32" s="167"/>
      <c r="G32" s="110"/>
      <c r="H32" s="9"/>
      <c r="I32" s="9"/>
    </row>
    <row r="33" spans="1:18" ht="15.6" x14ac:dyDescent="0.3">
      <c r="A33"/>
      <c r="C33"/>
      <c r="D33" s="167"/>
      <c r="E33" s="167"/>
      <c r="G33" s="168"/>
      <c r="H33" s="9"/>
      <c r="I33" s="9"/>
    </row>
    <row r="34" spans="1:18" ht="15.6" x14ac:dyDescent="0.3">
      <c r="A34"/>
      <c r="B34" s="110" t="s">
        <v>100</v>
      </c>
      <c r="C34"/>
      <c r="D34" s="167"/>
      <c r="E34" s="167"/>
      <c r="G34" s="110" t="s">
        <v>61</v>
      </c>
      <c r="H34" s="9"/>
      <c r="I34" s="9"/>
    </row>
    <row r="35" spans="1:18" ht="15.6" x14ac:dyDescent="0.3">
      <c r="A35" s="213"/>
      <c r="B35" s="213"/>
      <c r="C35"/>
      <c r="D35"/>
      <c r="E35" s="167"/>
      <c r="F35" s="167"/>
      <c r="G35" s="168"/>
      <c r="H35" s="167"/>
      <c r="I35" s="167"/>
      <c r="J35" s="167"/>
      <c r="K35" s="168"/>
      <c r="L35" s="196"/>
      <c r="M35" s="178"/>
      <c r="N35" s="178"/>
      <c r="O35" s="180"/>
      <c r="P35" s="213"/>
      <c r="Q35" s="213"/>
      <c r="R35" s="168"/>
    </row>
    <row r="36" spans="1:18" ht="15.6" x14ac:dyDescent="0.3">
      <c r="C36" s="167"/>
      <c r="D36" s="167"/>
      <c r="E36" s="168"/>
      <c r="F36" s="167"/>
      <c r="G36" s="167"/>
      <c r="H36" s="167"/>
      <c r="I36" s="168"/>
      <c r="J36" s="196"/>
      <c r="K36" s="178"/>
      <c r="L36" s="178"/>
    </row>
    <row r="37" spans="1:18" ht="15.6" x14ac:dyDescent="0.3">
      <c r="C37" s="167"/>
      <c r="D37" s="167"/>
      <c r="E37" s="168"/>
      <c r="F37" s="167"/>
      <c r="G37" s="167"/>
      <c r="H37" s="167"/>
      <c r="I37" s="168"/>
      <c r="J37" s="196"/>
      <c r="K37" s="178"/>
      <c r="L37" s="178"/>
    </row>
    <row r="38" spans="1:18" ht="15.6" x14ac:dyDescent="0.3">
      <c r="C38" s="167"/>
      <c r="D38" s="167"/>
      <c r="E38" s="168"/>
      <c r="F38" s="167"/>
      <c r="G38" s="167"/>
      <c r="H38" s="167"/>
      <c r="I38" s="168"/>
      <c r="J38" s="196"/>
      <c r="K38" s="178"/>
      <c r="L38" s="178"/>
    </row>
    <row r="39" spans="1:18" ht="15.6" x14ac:dyDescent="0.3">
      <c r="C39" s="167"/>
      <c r="D39" s="167"/>
      <c r="E39" s="168"/>
      <c r="F39" s="167"/>
      <c r="G39" s="167"/>
      <c r="H39" s="167"/>
      <c r="I39" s="168"/>
      <c r="J39" s="196"/>
      <c r="K39" s="178"/>
      <c r="L39" s="178"/>
    </row>
    <row r="40" spans="1:18" ht="15.6" x14ac:dyDescent="0.3">
      <c r="C40" s="167"/>
      <c r="D40" s="167"/>
      <c r="E40" s="168"/>
      <c r="F40" s="167"/>
      <c r="G40" s="167"/>
      <c r="H40" s="167"/>
      <c r="I40" s="168"/>
      <c r="J40" s="196"/>
      <c r="K40" s="178"/>
      <c r="L40" s="178"/>
    </row>
  </sheetData>
  <mergeCells count="23">
    <mergeCell ref="Q9:Q11"/>
    <mergeCell ref="R9:R11"/>
    <mergeCell ref="N10:N11"/>
    <mergeCell ref="H10:H11"/>
    <mergeCell ref="I10:I11"/>
    <mergeCell ref="J10:J11"/>
    <mergeCell ref="L10:L11"/>
    <mergeCell ref="M10:M11"/>
    <mergeCell ref="F9:F11"/>
    <mergeCell ref="G9:G11"/>
    <mergeCell ref="H9:N9"/>
    <mergeCell ref="O9:O11"/>
    <mergeCell ref="P9:P11"/>
    <mergeCell ref="A9:A11"/>
    <mergeCell ref="B9:B11"/>
    <mergeCell ref="C9:C11"/>
    <mergeCell ref="D9:D11"/>
    <mergeCell ref="E9:E11"/>
    <mergeCell ref="Q4:R4"/>
    <mergeCell ref="A1:R1"/>
    <mergeCell ref="A2:R2"/>
    <mergeCell ref="F5:G5"/>
    <mergeCell ref="H6:R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5"/>
  <sheetViews>
    <sheetView workbookViewId="0">
      <selection activeCell="A12" sqref="A12:R21"/>
    </sheetView>
  </sheetViews>
  <sheetFormatPr defaultRowHeight="14.4" x14ac:dyDescent="0.3"/>
  <cols>
    <col min="1" max="1" width="4.6640625" customWidth="1"/>
    <col min="2" max="2" width="4.88671875" customWidth="1"/>
    <col min="3" max="3" width="20.33203125" customWidth="1"/>
    <col min="4" max="4" width="11" customWidth="1"/>
    <col min="5" max="5" width="7" customWidth="1"/>
    <col min="6" max="6" width="21.5546875" customWidth="1"/>
    <col min="7" max="7" width="30" customWidth="1"/>
    <col min="8" max="8" width="5.6640625" customWidth="1"/>
    <col min="9" max="9" width="5.88671875" customWidth="1"/>
    <col min="10" max="10" width="5.5546875" customWidth="1"/>
    <col min="11" max="11" width="3.5546875" customWidth="1"/>
    <col min="12" max="12" width="6.6640625" customWidth="1"/>
    <col min="13" max="13" width="6.109375" customWidth="1"/>
    <col min="14" max="14" width="6" customWidth="1"/>
    <col min="15" max="15" width="6.5546875" customWidth="1"/>
    <col min="16" max="16" width="5.88671875" customWidth="1"/>
    <col min="17" max="17" width="6.33203125" customWidth="1"/>
    <col min="18" max="18" width="21.5546875" customWidth="1"/>
  </cols>
  <sheetData>
    <row r="1" spans="1:18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</row>
    <row r="2" spans="1:18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</row>
    <row r="3" spans="1:18" ht="20.399999999999999" x14ac:dyDescent="0.35">
      <c r="A3" s="153"/>
      <c r="B3" s="153"/>
      <c r="C3" s="153"/>
      <c r="D3" s="153"/>
      <c r="E3" s="153"/>
      <c r="F3" s="153"/>
      <c r="G3" s="153"/>
      <c r="N3" s="153"/>
      <c r="O3" s="153"/>
      <c r="P3" s="153"/>
      <c r="Q3" s="153"/>
      <c r="R3" s="1" t="s">
        <v>79</v>
      </c>
    </row>
    <row r="4" spans="1:18" ht="17.399999999999999" x14ac:dyDescent="0.3">
      <c r="A4" s="154"/>
      <c r="B4" s="2"/>
      <c r="C4" s="2"/>
      <c r="D4" s="3"/>
      <c r="F4" s="155"/>
      <c r="G4" s="155"/>
      <c r="N4" s="155"/>
      <c r="O4" s="155"/>
      <c r="P4" s="155"/>
      <c r="Q4" s="230" t="s">
        <v>80</v>
      </c>
      <c r="R4" s="230"/>
    </row>
    <row r="5" spans="1:18" ht="15.6" x14ac:dyDescent="0.3">
      <c r="A5" s="154"/>
      <c r="B5" s="2"/>
      <c r="C5" s="2"/>
      <c r="D5" s="3"/>
      <c r="F5" s="231"/>
      <c r="G5" s="231"/>
      <c r="N5" s="4"/>
      <c r="O5" s="4"/>
      <c r="R5" s="5" t="s">
        <v>81</v>
      </c>
    </row>
    <row r="6" spans="1:18" ht="20.399999999999999" x14ac:dyDescent="0.35">
      <c r="A6" s="156"/>
      <c r="D6" s="6" t="s">
        <v>124</v>
      </c>
      <c r="E6" s="56">
        <v>0.66666666666666663</v>
      </c>
      <c r="F6" s="55" t="s">
        <v>4</v>
      </c>
      <c r="G6" s="156"/>
      <c r="H6" s="229" t="s">
        <v>3</v>
      </c>
      <c r="I6" s="229"/>
      <c r="J6" s="229"/>
      <c r="K6" s="229"/>
      <c r="L6" s="229"/>
      <c r="M6" s="229"/>
      <c r="N6" s="229"/>
      <c r="O6" s="229"/>
      <c r="P6" s="229"/>
      <c r="Q6" s="229"/>
      <c r="R6" s="229"/>
    </row>
    <row r="7" spans="1:18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8" ht="15.6" x14ac:dyDescent="0.3">
      <c r="A8" s="154"/>
      <c r="B8" s="159"/>
      <c r="C8" s="160" t="s">
        <v>5</v>
      </c>
      <c r="D8" s="161" t="s">
        <v>65</v>
      </c>
      <c r="E8" s="162"/>
      <c r="F8" s="154"/>
      <c r="G8" s="154"/>
      <c r="H8" s="10"/>
      <c r="I8" s="10"/>
      <c r="J8" s="9"/>
    </row>
    <row r="9" spans="1:18" ht="15" customHeight="1" x14ac:dyDescent="0.3">
      <c r="A9" s="234" t="s">
        <v>6</v>
      </c>
      <c r="B9" s="232" t="s">
        <v>7</v>
      </c>
      <c r="C9" s="226" t="s">
        <v>34</v>
      </c>
      <c r="D9" s="232" t="s">
        <v>9</v>
      </c>
      <c r="E9" s="234" t="s">
        <v>35</v>
      </c>
      <c r="F9" s="234" t="s">
        <v>11</v>
      </c>
      <c r="G9" s="234" t="s">
        <v>36</v>
      </c>
      <c r="H9" s="249" t="s">
        <v>37</v>
      </c>
      <c r="I9" s="250"/>
      <c r="J9" s="250"/>
      <c r="K9" s="250"/>
      <c r="L9" s="250"/>
      <c r="M9" s="250"/>
      <c r="N9" s="251"/>
      <c r="O9" s="234" t="s">
        <v>13</v>
      </c>
      <c r="P9" s="232" t="s">
        <v>14</v>
      </c>
      <c r="Q9" s="232" t="s">
        <v>15</v>
      </c>
      <c r="R9" s="252" t="s">
        <v>16</v>
      </c>
    </row>
    <row r="10" spans="1:18" ht="9.75" customHeight="1" x14ac:dyDescent="0.3">
      <c r="A10" s="246"/>
      <c r="B10" s="247"/>
      <c r="C10" s="248"/>
      <c r="D10" s="247"/>
      <c r="E10" s="247"/>
      <c r="F10" s="247"/>
      <c r="G10" s="247"/>
      <c r="H10" s="255">
        <v>1</v>
      </c>
      <c r="I10" s="226">
        <v>2</v>
      </c>
      <c r="J10" s="226">
        <v>3</v>
      </c>
      <c r="K10" s="94"/>
      <c r="L10" s="226">
        <v>4</v>
      </c>
      <c r="M10" s="226">
        <v>5</v>
      </c>
      <c r="N10" s="226">
        <v>6</v>
      </c>
      <c r="O10" s="246"/>
      <c r="P10" s="247"/>
      <c r="Q10" s="247"/>
      <c r="R10" s="253"/>
    </row>
    <row r="11" spans="1:18" ht="6.75" customHeight="1" x14ac:dyDescent="0.3">
      <c r="A11" s="242"/>
      <c r="B11" s="233"/>
      <c r="C11" s="227"/>
      <c r="D11" s="233"/>
      <c r="E11" s="233"/>
      <c r="F11" s="233"/>
      <c r="G11" s="233"/>
      <c r="H11" s="256"/>
      <c r="I11" s="227"/>
      <c r="J11" s="227"/>
      <c r="K11" s="95"/>
      <c r="L11" s="227"/>
      <c r="M11" s="227"/>
      <c r="N11" s="227"/>
      <c r="O11" s="242"/>
      <c r="P11" s="233"/>
      <c r="Q11" s="233"/>
      <c r="R11" s="254"/>
    </row>
    <row r="12" spans="1:18" ht="15.9" customHeight="1" x14ac:dyDescent="0.3">
      <c r="A12" s="12">
        <v>1</v>
      </c>
      <c r="B12" s="18">
        <v>182</v>
      </c>
      <c r="C12" s="14" t="str">
        <f>IF(B12=0," ",VLOOKUP(B12,[1]Женщины!B$1:H$65536,2,FALSE))</f>
        <v>Дрожилина Елена</v>
      </c>
      <c r="D12" s="76" t="str">
        <f>IF(B12=0," ",VLOOKUP($B12,[1]Женщины!$B$1:$H$65536,3,FALSE))</f>
        <v>21.01.1998</v>
      </c>
      <c r="E12" s="13" t="str">
        <f>IF(B12=0," ",IF(VLOOKUP($B12,[1]Женщины!$B$1:$H$65536,4,FALSE)=0," ",VLOOKUP($B12,[1]Женщины!$B$1:$H$65536,4,FALSE)))</f>
        <v>КМС</v>
      </c>
      <c r="F12" s="14" t="str">
        <f>IF(B12=0," ",VLOOKUP($B12,[1]Женщины!$B$1:$H$65536,5,FALSE))</f>
        <v>Москва</v>
      </c>
      <c r="G12" s="29" t="str">
        <f>IF(B12=0," ",VLOOKUP($B12,[1]Женщины!$B$1:$H$65536,6,FALSE))</f>
        <v>Москва, РГУФКСМиТ (ГЦОЛИФК)</v>
      </c>
      <c r="H12" s="77" t="s">
        <v>38</v>
      </c>
      <c r="I12" s="77">
        <v>12.7</v>
      </c>
      <c r="J12" s="77">
        <v>12.59</v>
      </c>
      <c r="K12" s="99">
        <v>8</v>
      </c>
      <c r="L12" s="77" t="s">
        <v>38</v>
      </c>
      <c r="M12" s="77">
        <v>12.7</v>
      </c>
      <c r="N12" s="77">
        <v>12.89</v>
      </c>
      <c r="O12" s="96">
        <f t="shared" ref="O12:O20" si="0">MAX(H12:J12,L12:N12)</f>
        <v>12.89</v>
      </c>
      <c r="P12" s="18" t="str">
        <f>IF(O12=0," ",IF(O12&gt;=[1]Разряды!$D$43,[1]Разряды!$D$3,IF(O12&gt;=[1]Разряды!$E$43,[1]Разряды!$E$3,IF(O12&gt;=[1]Разряды!$F$43,[1]Разряды!$F$3,IF(O12&gt;=[1]Разряды!$G$43,[1]Разряды!$G$3,IF(O12&gt;=[1]Разряды!$H$43,[1]Разряды!$H$3,IF(O12&gt;=[1]Разряды!$I$43,[1]Разряды!$I$3,IF(O12&gt;=[1]Разряды!$J$43,[1]Разряды!$J$3,"б/р"))))))))</f>
        <v>кмс</v>
      </c>
      <c r="Q12" s="13" t="s">
        <v>111</v>
      </c>
      <c r="R12" s="14" t="str">
        <f>IF(B12=0," ",VLOOKUP($B12,[1]Женщины!$B$1:$H$65536,7,FALSE))</f>
        <v>Баранов А.В.</v>
      </c>
    </row>
    <row r="13" spans="1:18" ht="15.9" customHeight="1" x14ac:dyDescent="0.25">
      <c r="A13" s="78">
        <v>2</v>
      </c>
      <c r="B13" s="18">
        <v>160</v>
      </c>
      <c r="C13" s="14" t="str">
        <f>IF(B13=0," ",VLOOKUP(B13,[1]Женщины!B$1:H$65536,2,FALSE))</f>
        <v>Балясникова Евгения</v>
      </c>
      <c r="D13" s="76" t="str">
        <f>IF(B13=0," ",VLOOKUP($B13,[1]Женщины!$B$1:$H$65536,3,FALSE))</f>
        <v>09.06.1998</v>
      </c>
      <c r="E13" s="13" t="str">
        <f>IF(B13=0," ",IF(VLOOKUP($B13,[1]Женщины!$B$1:$H$65536,4,FALSE)=0," ",VLOOKUP($B13,[1]Женщины!$B$1:$H$65536,4,FALSE)))</f>
        <v>КМС</v>
      </c>
      <c r="F13" s="14" t="str">
        <f>IF(B13=0," ",VLOOKUP($B13,[1]Женщины!$B$1:$H$65536,5,FALSE))</f>
        <v>Тамбовская область</v>
      </c>
      <c r="G13" s="29" t="str">
        <f>IF(B13=0," ",VLOOKUP($B13,[1]Женщины!$B$1:$H$65536,6,FALSE))</f>
        <v>Тамбов, ТГУ им. Г.Р. Державина</v>
      </c>
      <c r="H13" s="77">
        <v>12.45</v>
      </c>
      <c r="I13" s="77">
        <v>12.69</v>
      </c>
      <c r="J13" s="77">
        <v>12.56</v>
      </c>
      <c r="K13" s="99">
        <v>7</v>
      </c>
      <c r="L13" s="77">
        <v>11.2</v>
      </c>
      <c r="M13" s="77">
        <v>12.45</v>
      </c>
      <c r="N13" s="77">
        <v>12.83</v>
      </c>
      <c r="O13" s="96">
        <f t="shared" si="0"/>
        <v>12.83</v>
      </c>
      <c r="P13" s="18" t="str">
        <f>IF(O13=0," ",IF(O13&gt;=[1]Разряды!$D$43,[1]Разряды!$D$3,IF(O13&gt;=[1]Разряды!$E$43,[1]Разряды!$E$3,IF(O13&gt;=[1]Разряды!$F$43,[1]Разряды!$F$3,IF(O13&gt;=[1]Разряды!$G$43,[1]Разряды!$G$3,IF(O13&gt;=[1]Разряды!$H$43,[1]Разряды!$H$3,IF(O13&gt;=[1]Разряды!$I$43,[1]Разряды!$I$3,IF(O13&gt;=[1]Разряды!$J$43,[1]Разряды!$J$3,"б/р"))))))))</f>
        <v>кмс</v>
      </c>
      <c r="Q13" s="13" t="s">
        <v>106</v>
      </c>
      <c r="R13" s="29" t="str">
        <f>IF(B13=0," ",VLOOKUP($B13,[1]Женщины!$B$1:$H$65536,7,FALSE))</f>
        <v>Иванов А.Н.</v>
      </c>
    </row>
    <row r="14" spans="1:18" ht="15.9" customHeight="1" x14ac:dyDescent="0.3">
      <c r="A14" s="12">
        <v>3</v>
      </c>
      <c r="B14" s="18">
        <v>218</v>
      </c>
      <c r="C14" s="14" t="str">
        <f>IF(B14=0," ",VLOOKUP(B14,[1]Женщины!B$1:H$65536,2,FALSE))</f>
        <v>Исаева Юлия</v>
      </c>
      <c r="D14" s="76" t="str">
        <f>IF(B14=0," ",VLOOKUP($B14,[1]Женщины!$B$1:$H$65536,3,FALSE))</f>
        <v>23.10.1996</v>
      </c>
      <c r="E14" s="13" t="str">
        <f>IF(B14=0," ",IF(VLOOKUP($B14,[1]Женщины!$B$1:$H$65536,4,FALSE)=0," ",VLOOKUP($B14,[1]Женщины!$B$1:$H$65536,4,FALSE)))</f>
        <v>КМС</v>
      </c>
      <c r="F14" s="14" t="str">
        <f>IF(B14=0," ",VLOOKUP($B14,[1]Женщины!$B$1:$H$65536,5,FALSE))</f>
        <v>Республика Мордовия</v>
      </c>
      <c r="G14" s="29" t="str">
        <f>IF(B14=0," ",VLOOKUP($B14,[1]Женщины!$B$1:$H$65536,6,FALSE))</f>
        <v>Саранск, ФГБОУ ВО "НИМГУ им. Н.П. Огарева"</v>
      </c>
      <c r="H14" s="77">
        <v>11.64</v>
      </c>
      <c r="I14" s="77">
        <v>12.3</v>
      </c>
      <c r="J14" s="77">
        <v>12.28</v>
      </c>
      <c r="K14" s="99">
        <v>8</v>
      </c>
      <c r="L14" s="77">
        <v>11.73</v>
      </c>
      <c r="M14" s="77" t="s">
        <v>38</v>
      </c>
      <c r="N14" s="77" t="s">
        <v>38</v>
      </c>
      <c r="O14" s="96">
        <f t="shared" si="0"/>
        <v>12.3</v>
      </c>
      <c r="P14" s="18" t="str">
        <f>IF(O14=0," ",IF(O14&gt;=[1]Разряды!$D$43,[1]Разряды!$D$3,IF(O14&gt;=[1]Разряды!$E$43,[1]Разряды!$E$3,IF(O14&gt;=[1]Разряды!$F$43,[1]Разряды!$F$3,IF(O14&gt;=[1]Разряды!$G$43,[1]Разряды!$G$3,IF(O14&gt;=[1]Разряды!$H$43,[1]Разряды!$H$3,IF(O14&gt;=[1]Разряды!$I$43,[1]Разряды!$I$3,IF(O14&gt;=[1]Разряды!$J$43,[1]Разряды!$J$3,"б/р"))))))))</f>
        <v>1р</v>
      </c>
      <c r="Q14" s="13">
        <v>13</v>
      </c>
      <c r="R14" s="19" t="str">
        <f>IF(B14=0," ",VLOOKUP($B14,[1]Женщины!$B$1:$H$65536,7,FALSE))</f>
        <v>Иванов А.И., Кондов Г.М.</v>
      </c>
    </row>
    <row r="15" spans="1:18" ht="15.9" customHeight="1" x14ac:dyDescent="0.3">
      <c r="A15" s="79">
        <v>4</v>
      </c>
      <c r="B15" s="18">
        <v>290</v>
      </c>
      <c r="C15" s="14" t="str">
        <f>IF(B15=0," ",VLOOKUP(B15,[1]Женщины!B$1:H$65536,2,FALSE))</f>
        <v>Матвеева Мария</v>
      </c>
      <c r="D15" s="76" t="str">
        <f>IF(B15=0," ",VLOOKUP($B15,[1]Женщины!$B$1:$H$65536,3,FALSE))</f>
        <v>02.11.1995</v>
      </c>
      <c r="E15" s="13" t="str">
        <f>IF(B15=0," ",IF(VLOOKUP($B15,[1]Женщины!$B$1:$H$65536,4,FALSE)=0," ",VLOOKUP($B15,[1]Женщины!$B$1:$H$65536,4,FALSE)))</f>
        <v>КМС</v>
      </c>
      <c r="F15" s="14" t="str">
        <f>IF(B15=0," ",VLOOKUP($B15,[1]Женщины!$B$1:$H$65536,5,FALSE))</f>
        <v>Нижегородская область</v>
      </c>
      <c r="G15" s="29" t="str">
        <f>IF(B15=0," ",VLOOKUP($B15,[1]Женщины!$B$1:$H$65536,6,FALSE))</f>
        <v>Нижний Новгород, ННГУ им. Н.И. Лобачевского</v>
      </c>
      <c r="H15" s="77">
        <v>12.19</v>
      </c>
      <c r="I15" s="77">
        <v>12.28</v>
      </c>
      <c r="J15" s="77" t="s">
        <v>38</v>
      </c>
      <c r="K15" s="99">
        <v>5</v>
      </c>
      <c r="L15" s="77">
        <v>12.23</v>
      </c>
      <c r="M15" s="77">
        <v>12.17</v>
      </c>
      <c r="N15" s="77" t="s">
        <v>38</v>
      </c>
      <c r="O15" s="96">
        <f t="shared" si="0"/>
        <v>12.28</v>
      </c>
      <c r="P15" s="18" t="str">
        <f>IF(O15=0," ",IF(O15&gt;=[1]Разряды!$D$43,[1]Разряды!$D$3,IF(O15&gt;=[1]Разряды!$E$43,[1]Разряды!$E$3,IF(O15&gt;=[1]Разряды!$F$43,[1]Разряды!$F$3,IF(O15&gt;=[1]Разряды!$G$43,[1]Разряды!$G$3,IF(O15&gt;=[1]Разряды!$H$43,[1]Разряды!$H$3,IF(O15&gt;=[1]Разряды!$I$43,[1]Разряды!$I$3,IF(O15&gt;=[1]Разряды!$J$43,[1]Разряды!$J$3,"б/р"))))))))</f>
        <v>1р</v>
      </c>
      <c r="Q15" s="13">
        <v>12</v>
      </c>
      <c r="R15" s="14" t="str">
        <f>IF(B15=0," ",VLOOKUP($B15,[1]Женщины!$B$1:$H$65536,7,FALSE))</f>
        <v>Лотова К.Н.</v>
      </c>
    </row>
    <row r="16" spans="1:18" ht="15.9" customHeight="1" x14ac:dyDescent="0.3">
      <c r="A16" s="79">
        <v>5</v>
      </c>
      <c r="B16" s="59">
        <v>204</v>
      </c>
      <c r="C16" s="14" t="str">
        <f>IF(B16=0," ",VLOOKUP(B16,[1]Женщины!B$1:H$65536,2,FALSE))</f>
        <v>Рябева Анастасия</v>
      </c>
      <c r="D16" s="76" t="str">
        <f>IF(B16=0," ",VLOOKUP($B16,[1]Женщины!$B$1:$H$65536,3,FALSE))</f>
        <v>06.06.2000</v>
      </c>
      <c r="E16" s="13" t="str">
        <f>IF(B16=0," ",IF(VLOOKUP($B16,[1]Женщины!$B$1:$H$65536,4,FALSE)=0," ",VLOOKUP($B16,[1]Женщины!$B$1:$H$65536,4,FALSE)))</f>
        <v>1р</v>
      </c>
      <c r="F16" s="14" t="str">
        <f>IF(B16=0," ",VLOOKUP($B16,[1]Женщины!$B$1:$H$65536,5,FALSE))</f>
        <v>Красноярский край</v>
      </c>
      <c r="G16" s="14" t="str">
        <f>IF(B16=0," ",VLOOKUP($B16,[1]Женщины!$B$1:$H$65536,6,FALSE))</f>
        <v>Красноярск, СФУ</v>
      </c>
      <c r="H16" s="77">
        <v>11.82</v>
      </c>
      <c r="I16" s="77">
        <v>11.53</v>
      </c>
      <c r="J16" s="77">
        <v>11.74</v>
      </c>
      <c r="K16" s="99">
        <v>4</v>
      </c>
      <c r="L16" s="77">
        <v>11.96</v>
      </c>
      <c r="M16" s="77" t="s">
        <v>38</v>
      </c>
      <c r="N16" s="77">
        <v>12.08</v>
      </c>
      <c r="O16" s="96">
        <f t="shared" si="0"/>
        <v>12.08</v>
      </c>
      <c r="P16" s="18" t="str">
        <f>IF(O16=0," ",IF(O16&gt;=[1]Разряды!$D$43,[1]Разряды!$D$3,IF(O16&gt;=[1]Разряды!$E$43,[1]Разряды!$E$3,IF(O16&gt;=[1]Разряды!$F$43,[1]Разряды!$F$3,IF(O16&gt;=[1]Разряды!$G$43,[1]Разряды!$G$3,IF(O16&gt;=[1]Разряды!$H$43,[1]Разряды!$H$3,IF(O16&gt;=[1]Разряды!$I$43,[1]Разряды!$I$3,IF(O16&gt;=[1]Разряды!$J$43,[1]Разряды!$J$3,"б/р"))))))))</f>
        <v>1р</v>
      </c>
      <c r="Q16" s="13">
        <v>11</v>
      </c>
      <c r="R16" s="29" t="str">
        <f>IF(B16=0," ",VLOOKUP($B16,[1]Женщины!$B$1:$H$65536,7,FALSE))</f>
        <v>Панихин И.И., Федоров В.И.</v>
      </c>
    </row>
    <row r="17" spans="1:18" ht="15.9" customHeight="1" x14ac:dyDescent="0.3">
      <c r="A17" s="79">
        <v>6</v>
      </c>
      <c r="B17" s="59">
        <v>305</v>
      </c>
      <c r="C17" s="14" t="str">
        <f>IF(B17=0," ",VLOOKUP(B17,[1]Женщины!B$1:H$65536,2,FALSE))</f>
        <v>Сергеян Диана</v>
      </c>
      <c r="D17" s="76" t="str">
        <f>IF(B17=0," ",VLOOKUP($B17,[1]Женщины!$B$1:$H$65536,3,FALSE))</f>
        <v>24.10.1999</v>
      </c>
      <c r="E17" s="13" t="str">
        <f>IF(B17=0," ",IF(VLOOKUP($B17,[1]Женщины!$B$1:$H$65536,4,FALSE)=0," ",VLOOKUP($B17,[1]Женщины!$B$1:$H$65536,4,FALSE)))</f>
        <v>КМС</v>
      </c>
      <c r="F17" s="14" t="str">
        <f>IF(B17=0," ",VLOOKUP($B17,[1]Женщины!$B$1:$H$65536,5,FALSE))</f>
        <v>Ивановская область</v>
      </c>
      <c r="G17" s="29" t="str">
        <f>IF(B17=0," ",VLOOKUP($B17,[1]Женщины!$B$1:$H$65536,6,FALSE))</f>
        <v>Иваново, ИГХТУ</v>
      </c>
      <c r="H17" s="77" t="s">
        <v>38</v>
      </c>
      <c r="I17" s="77">
        <v>11.77</v>
      </c>
      <c r="J17" s="77" t="s">
        <v>38</v>
      </c>
      <c r="K17" s="99">
        <v>3</v>
      </c>
      <c r="L17" s="77" t="s">
        <v>38</v>
      </c>
      <c r="M17" s="77" t="s">
        <v>38</v>
      </c>
      <c r="N17" s="77">
        <v>11.77</v>
      </c>
      <c r="O17" s="96">
        <f t="shared" si="0"/>
        <v>11.77</v>
      </c>
      <c r="P17" s="18" t="str">
        <f>IF(O17=0," ",IF(O17&gt;=[1]Разряды!$D$43,[1]Разряды!$D$3,IF(O17&gt;=[1]Разряды!$E$43,[1]Разряды!$E$3,IF(O17&gt;=[1]Разряды!$F$43,[1]Разряды!$F$3,IF(O17&gt;=[1]Разряды!$G$43,[1]Разряды!$G$3,IF(O17&gt;=[1]Разряды!$H$43,[1]Разряды!$H$3,IF(O17&gt;=[1]Разряды!$I$43,[1]Разряды!$I$3,IF(O17&gt;=[1]Разряды!$J$43,[1]Разряды!$J$3,"б/р"))))))))</f>
        <v>2р</v>
      </c>
      <c r="Q17" s="13">
        <v>10</v>
      </c>
      <c r="R17" s="14" t="str">
        <f>IF(B17=0," ",VLOOKUP($B17,[1]Женщины!$B$1:$H$65536,7,FALSE))</f>
        <v>Скобцов А.Ф.</v>
      </c>
    </row>
    <row r="18" spans="1:18" ht="15.9" customHeight="1" x14ac:dyDescent="0.25">
      <c r="A18" s="79">
        <v>7</v>
      </c>
      <c r="B18" s="59">
        <v>119</v>
      </c>
      <c r="C18" s="14" t="str">
        <f>IF(B18=0," ",VLOOKUP(B18,[1]Женщины!B$1:H$65536,2,FALSE))</f>
        <v>Ошарина Елизавета</v>
      </c>
      <c r="D18" s="76" t="str">
        <f>IF(B18=0," ",VLOOKUP($B18,[1]Женщины!$B$1:$H$65536,3,FALSE))</f>
        <v>01.02.2000</v>
      </c>
      <c r="E18" s="13" t="str">
        <f>IF(B18=0," ",IF(VLOOKUP($B18,[1]Женщины!$B$1:$H$65536,4,FALSE)=0," ",VLOOKUP($B18,[1]Женщины!$B$1:$H$65536,4,FALSE)))</f>
        <v>КМС</v>
      </c>
      <c r="F18" s="14" t="str">
        <f>IF(B18=0," ",VLOOKUP($B18,[1]Женщины!$B$1:$H$65536,5,FALSE))</f>
        <v>Республика Чувашии</v>
      </c>
      <c r="G18" s="29" t="str">
        <f>IF(B18=0," ",VLOOKUP($B18,[1]Женщины!$B$1:$H$65536,6,FALSE))</f>
        <v>Чебоксары, ЧГПУ им. И.Я. Яковлева</v>
      </c>
      <c r="H18" s="77">
        <v>11.34</v>
      </c>
      <c r="I18" s="77">
        <v>11.49</v>
      </c>
      <c r="J18" s="77">
        <v>11.59</v>
      </c>
      <c r="K18" s="99">
        <v>2</v>
      </c>
      <c r="L18" s="77">
        <v>11.18</v>
      </c>
      <c r="M18" s="77">
        <v>11.48</v>
      </c>
      <c r="N18" s="77">
        <v>11.24</v>
      </c>
      <c r="O18" s="96">
        <f t="shared" si="0"/>
        <v>11.59</v>
      </c>
      <c r="P18" s="18" t="str">
        <f>IF(O18=0," ",IF(O18&gt;=[1]Разряды!$D$43,[1]Разряды!$D$3,IF(O18&gt;=[1]Разряды!$E$43,[1]Разряды!$E$3,IF(O18&gt;=[1]Разряды!$F$43,[1]Разряды!$F$3,IF(O18&gt;=[1]Разряды!$G$43,[1]Разряды!$G$3,IF(O18&gt;=[1]Разряды!$H$43,[1]Разряды!$H$3,IF(O18&gt;=[1]Разряды!$I$43,[1]Разряды!$I$3,IF(O18&gt;=[1]Разряды!$J$43,[1]Разряды!$J$3,"б/р"))))))))</f>
        <v>2р</v>
      </c>
      <c r="Q18" s="13">
        <v>9</v>
      </c>
      <c r="R18" s="14" t="str">
        <f>IF(B18=0," ",VLOOKUP($B18,[1]Женщины!$B$1:$H$65536,7,FALSE))</f>
        <v>Морозова С.Н.</v>
      </c>
    </row>
    <row r="19" spans="1:18" ht="15.9" customHeight="1" x14ac:dyDescent="0.3">
      <c r="A19" s="79">
        <v>8</v>
      </c>
      <c r="B19" s="59">
        <v>162</v>
      </c>
      <c r="C19" s="14" t="str">
        <f>IF(B19=0," ",VLOOKUP(B19,[1]Женщины!B$1:H$65536,2,FALSE))</f>
        <v>Орехова Анастасия</v>
      </c>
      <c r="D19" s="76" t="str">
        <f>IF(B19=0," ",VLOOKUP($B19,[1]Женщины!$B$1:$H$65536,3,FALSE))</f>
        <v>23.05.2000</v>
      </c>
      <c r="E19" s="13" t="str">
        <f>IF(B19=0," ",IF(VLOOKUP($B19,[1]Женщины!$B$1:$H$65536,4,FALSE)=0," ",VLOOKUP($B19,[1]Женщины!$B$1:$H$65536,4,FALSE)))</f>
        <v>2р</v>
      </c>
      <c r="F19" s="14" t="str">
        <f>IF(B19=0," ",VLOOKUP($B19,[1]Женщины!$B$1:$H$65536,5,FALSE))</f>
        <v>Тамбовская область</v>
      </c>
      <c r="G19" s="29" t="str">
        <f>IF(B19=0," ",VLOOKUP($B19,[1]Женщины!$B$1:$H$65536,6,FALSE))</f>
        <v>Тамбов, ТГУ им. Г.Р. Державина</v>
      </c>
      <c r="H19" s="77">
        <v>11.28</v>
      </c>
      <c r="I19" s="77">
        <v>11.28</v>
      </c>
      <c r="J19" s="77" t="s">
        <v>38</v>
      </c>
      <c r="K19" s="99">
        <v>1</v>
      </c>
      <c r="L19" s="77" t="s">
        <v>38</v>
      </c>
      <c r="M19" s="77" t="s">
        <v>38</v>
      </c>
      <c r="N19" s="77">
        <v>11.58</v>
      </c>
      <c r="O19" s="96">
        <f t="shared" si="0"/>
        <v>11.58</v>
      </c>
      <c r="P19" s="18" t="str">
        <f>IF(O19=0," ",IF(O19&gt;=[1]Разряды!$D$43,[1]Разряды!$D$3,IF(O19&gt;=[1]Разряды!$E$43,[1]Разряды!$E$3,IF(O19&gt;=[1]Разряды!$F$43,[1]Разряды!$F$3,IF(O19&gt;=[1]Разряды!$G$43,[1]Разряды!$G$3,IF(O19&gt;=[1]Разряды!$H$43,[1]Разряды!$H$3,IF(O19&gt;=[1]Разряды!$I$43,[1]Разряды!$I$3,IF(O19&gt;=[1]Разряды!$J$43,[1]Разряды!$J$3,"б/р"))))))))</f>
        <v>2р</v>
      </c>
      <c r="Q19" s="13">
        <v>8</v>
      </c>
      <c r="R19" s="14" t="str">
        <f>IF(B19=0," ",VLOOKUP($B19,[1]Женщины!$B$1:$H$65536,7,FALSE))</f>
        <v>Иванов А.Н.</v>
      </c>
    </row>
    <row r="20" spans="1:18" ht="15.9" customHeight="1" x14ac:dyDescent="0.3">
      <c r="A20" s="79">
        <v>9</v>
      </c>
      <c r="B20" s="59">
        <v>295</v>
      </c>
      <c r="C20" s="14" t="str">
        <f>IF(B20=0," ",VLOOKUP(B20,[1]Женщины!B$1:H$65536,2,FALSE))</f>
        <v>Кучина Анна</v>
      </c>
      <c r="D20" s="76" t="str">
        <f>IF(B20=0," ",VLOOKUP($B20,[1]Женщины!$B$1:$H$65536,3,FALSE))</f>
        <v>04.06.1997</v>
      </c>
      <c r="E20" s="13" t="str">
        <f>IF(B20=0," ",IF(VLOOKUP($B20,[1]Женщины!$B$1:$H$65536,4,FALSE)=0," ",VLOOKUP($B20,[1]Женщины!$B$1:$H$65536,4,FALSE)))</f>
        <v>1р</v>
      </c>
      <c r="F20" s="14" t="str">
        <f>IF(B20=0," ",VLOOKUP($B20,[1]Женщины!$B$1:$H$65536,5,FALSE))</f>
        <v>Ивановская область</v>
      </c>
      <c r="G20" s="14" t="str">
        <f>IF(B20=0," ",VLOOKUP($B20,[1]Женщины!$B$1:$H$65536,6,FALSE))</f>
        <v>Иваново, ИГСХА им. Д.К. Беляева</v>
      </c>
      <c r="H20" s="77">
        <v>10.47</v>
      </c>
      <c r="I20" s="77" t="s">
        <v>38</v>
      </c>
      <c r="J20" s="77" t="s">
        <v>38</v>
      </c>
      <c r="K20" s="99" t="s">
        <v>39</v>
      </c>
      <c r="L20" s="77" t="s">
        <v>39</v>
      </c>
      <c r="M20" s="77" t="s">
        <v>39</v>
      </c>
      <c r="N20" s="77" t="s">
        <v>39</v>
      </c>
      <c r="O20" s="96">
        <f t="shared" si="0"/>
        <v>10.47</v>
      </c>
      <c r="P20" s="18" t="s">
        <v>32</v>
      </c>
      <c r="Q20" s="13">
        <v>7</v>
      </c>
      <c r="R20" s="14" t="str">
        <f>IF(B20=0," ",VLOOKUP($B20,[1]Женщины!$B$1:$H$65536,7,FALSE))</f>
        <v>Левичева М.Б.</v>
      </c>
    </row>
    <row r="21" spans="1:18" ht="15.9" customHeight="1" thickBot="1" x14ac:dyDescent="0.3">
      <c r="A21" s="86"/>
      <c r="B21" s="86"/>
      <c r="C21" s="87"/>
      <c r="D21" s="88"/>
      <c r="E21" s="88"/>
      <c r="F21" s="87"/>
      <c r="G21" s="87"/>
      <c r="H21" s="74"/>
      <c r="I21" s="74"/>
      <c r="J21" s="74"/>
      <c r="K21" s="97"/>
      <c r="L21" s="74"/>
      <c r="M21" s="74"/>
      <c r="N21" s="74"/>
      <c r="O21" s="212"/>
      <c r="P21" s="86"/>
      <c r="Q21" s="86"/>
      <c r="R21" s="90"/>
    </row>
    <row r="22" spans="1:18" ht="16.5" thickTop="1" x14ac:dyDescent="0.25">
      <c r="A22" s="213"/>
      <c r="B22" s="213"/>
      <c r="C22" s="198"/>
      <c r="D22" s="167"/>
      <c r="E22" s="167"/>
      <c r="F22" s="198"/>
      <c r="G22" s="198"/>
      <c r="H22" s="178"/>
      <c r="I22" s="178"/>
      <c r="J22" s="178"/>
      <c r="K22" s="178"/>
      <c r="L22" s="178"/>
      <c r="M22" s="178"/>
      <c r="N22" s="178"/>
      <c r="O22" s="180"/>
      <c r="P22" s="213"/>
      <c r="Q22" s="213"/>
      <c r="R22" s="168"/>
    </row>
    <row r="23" spans="1:18" ht="15.75" x14ac:dyDescent="0.25">
      <c r="A23" s="213"/>
      <c r="B23" s="213"/>
      <c r="C23" s="198"/>
      <c r="D23" s="167"/>
      <c r="E23" s="167"/>
      <c r="F23" s="198"/>
      <c r="G23" s="198"/>
      <c r="H23" s="178"/>
      <c r="I23" s="178"/>
      <c r="J23" s="178"/>
      <c r="K23" s="178"/>
      <c r="L23" s="178"/>
      <c r="M23" s="178"/>
      <c r="N23" s="178"/>
      <c r="O23" s="180"/>
      <c r="P23" s="213"/>
      <c r="Q23" s="213"/>
      <c r="R23" s="168"/>
    </row>
    <row r="24" spans="1:18" ht="15.75" x14ac:dyDescent="0.25">
      <c r="A24" s="213"/>
      <c r="B24" s="213"/>
      <c r="C24" s="198"/>
      <c r="D24" s="167"/>
      <c r="E24" s="167"/>
      <c r="F24" s="198"/>
      <c r="G24" s="198"/>
      <c r="H24" s="178"/>
      <c r="I24" s="178"/>
      <c r="J24" s="178"/>
      <c r="K24" s="178"/>
      <c r="L24" s="178"/>
      <c r="M24" s="178"/>
      <c r="N24" s="178"/>
      <c r="O24" s="180"/>
      <c r="P24" s="213"/>
      <c r="Q24" s="213"/>
      <c r="R24" s="168"/>
    </row>
    <row r="25" spans="1:18" ht="15" x14ac:dyDescent="0.25">
      <c r="C25" s="110"/>
      <c r="D25" s="164"/>
      <c r="E25" s="164"/>
      <c r="F25" s="179"/>
      <c r="G25" s="110"/>
      <c r="H25" s="164"/>
      <c r="I25" s="164"/>
      <c r="J25" s="164"/>
      <c r="K25" s="164"/>
      <c r="L25" s="164"/>
      <c r="M25" s="164"/>
    </row>
    <row r="26" spans="1:18" ht="15.6" x14ac:dyDescent="0.3">
      <c r="B26" s="110" t="s">
        <v>98</v>
      </c>
      <c r="D26" s="167"/>
      <c r="E26" s="167"/>
      <c r="G26" s="110" t="s">
        <v>99</v>
      </c>
      <c r="H26" s="9"/>
      <c r="I26" s="9"/>
    </row>
    <row r="27" spans="1:18" ht="15.75" x14ac:dyDescent="0.25">
      <c r="B27" s="110"/>
      <c r="D27" s="167"/>
      <c r="E27" s="167"/>
      <c r="G27" s="110"/>
      <c r="H27" s="9"/>
      <c r="I27" s="9"/>
    </row>
    <row r="28" spans="1:18" ht="15.75" x14ac:dyDescent="0.25">
      <c r="D28" s="167"/>
      <c r="E28" s="167"/>
      <c r="G28" s="168"/>
      <c r="H28" s="9"/>
      <c r="I28" s="9"/>
    </row>
    <row r="29" spans="1:18" ht="15.6" x14ac:dyDescent="0.3">
      <c r="B29" s="110" t="s">
        <v>100</v>
      </c>
      <c r="D29" s="167"/>
      <c r="E29" s="167"/>
      <c r="G29" s="110" t="s">
        <v>61</v>
      </c>
      <c r="H29" s="9"/>
      <c r="I29" s="9"/>
    </row>
    <row r="30" spans="1:18" ht="15.75" x14ac:dyDescent="0.25">
      <c r="C30" s="167"/>
      <c r="D30" s="167"/>
      <c r="E30" s="168"/>
      <c r="F30" s="167"/>
      <c r="G30" s="167"/>
      <c r="H30" s="167"/>
      <c r="I30" s="168"/>
      <c r="J30" s="196"/>
      <c r="K30" s="178"/>
      <c r="L30" s="178"/>
    </row>
    <row r="31" spans="1:18" ht="15" x14ac:dyDescent="0.25">
      <c r="A31" s="178"/>
      <c r="B31" s="164"/>
    </row>
    <row r="32" spans="1:18" ht="15" x14ac:dyDescent="0.25">
      <c r="A32" s="178"/>
      <c r="B32" s="164"/>
    </row>
    <row r="33" spans="1:2" x14ac:dyDescent="0.3">
      <c r="A33" s="178"/>
      <c r="B33" s="164"/>
    </row>
    <row r="34" spans="1:2" x14ac:dyDescent="0.3">
      <c r="A34" s="137"/>
      <c r="B34" s="41"/>
    </row>
    <row r="35" spans="1:2" x14ac:dyDescent="0.3">
      <c r="A35" s="137"/>
      <c r="B35" s="41"/>
    </row>
    <row r="36" spans="1:2" x14ac:dyDescent="0.3">
      <c r="A36" s="137"/>
      <c r="B36" s="41"/>
    </row>
    <row r="37" spans="1:2" x14ac:dyDescent="0.3">
      <c r="A37" s="137"/>
      <c r="B37" s="41"/>
    </row>
    <row r="38" spans="1:2" x14ac:dyDescent="0.3">
      <c r="A38" s="137"/>
      <c r="B38" s="41"/>
    </row>
    <row r="39" spans="1:2" x14ac:dyDescent="0.3">
      <c r="A39" s="137"/>
      <c r="B39" s="41"/>
    </row>
    <row r="40" spans="1:2" x14ac:dyDescent="0.3">
      <c r="A40" s="137"/>
      <c r="B40" s="41"/>
    </row>
    <row r="41" spans="1:2" x14ac:dyDescent="0.3">
      <c r="A41" s="137"/>
      <c r="B41" s="41"/>
    </row>
    <row r="42" spans="1:2" x14ac:dyDescent="0.3">
      <c r="A42" s="137"/>
      <c r="B42" s="41"/>
    </row>
    <row r="43" spans="1:2" x14ac:dyDescent="0.3">
      <c r="A43" s="137"/>
      <c r="B43" s="41"/>
    </row>
    <row r="44" spans="1:2" x14ac:dyDescent="0.3">
      <c r="A44" s="137"/>
      <c r="B44" s="41"/>
    </row>
    <row r="45" spans="1:2" x14ac:dyDescent="0.3">
      <c r="A45" s="137"/>
      <c r="B45" s="41"/>
    </row>
  </sheetData>
  <mergeCells count="23">
    <mergeCell ref="Q9:Q11"/>
    <mergeCell ref="R9:R11"/>
    <mergeCell ref="N10:N11"/>
    <mergeCell ref="H10:H11"/>
    <mergeCell ref="I10:I11"/>
    <mergeCell ref="J10:J11"/>
    <mergeCell ref="L10:L11"/>
    <mergeCell ref="M10:M11"/>
    <mergeCell ref="F9:F11"/>
    <mergeCell ref="G9:G11"/>
    <mergeCell ref="H9:N9"/>
    <mergeCell ref="O9:O11"/>
    <mergeCell ref="P9:P11"/>
    <mergeCell ref="A9:A11"/>
    <mergeCell ref="B9:B11"/>
    <mergeCell ref="C9:C11"/>
    <mergeCell ref="D9:D11"/>
    <mergeCell ref="E9:E11"/>
    <mergeCell ref="Q4:R4"/>
    <mergeCell ref="A1:R1"/>
    <mergeCell ref="A2:R2"/>
    <mergeCell ref="F5:G5"/>
    <mergeCell ref="H6:R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E17" sqref="E17"/>
    </sheetView>
  </sheetViews>
  <sheetFormatPr defaultRowHeight="14.4" x14ac:dyDescent="0.3"/>
  <cols>
    <col min="1" max="1" width="4.33203125" style="81" customWidth="1"/>
    <col min="2" max="2" width="7.109375" customWidth="1"/>
    <col min="3" max="3" width="20.44140625" style="81" customWidth="1"/>
    <col min="4" max="4" width="9" style="81" customWidth="1"/>
    <col min="5" max="5" width="7.44140625" customWidth="1"/>
    <col min="6" max="6" width="28" customWidth="1"/>
    <col min="7" max="7" width="31.6640625" customWidth="1"/>
    <col min="8" max="8" width="6.5546875" customWidth="1"/>
    <col min="9" max="9" width="6.88671875" customWidth="1"/>
    <col min="10" max="10" width="6.109375" customWidth="1"/>
    <col min="11" max="11" width="26.6640625" customWidth="1"/>
  </cols>
  <sheetData>
    <row r="1" spans="1:11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</row>
    <row r="2" spans="1:11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</row>
    <row r="3" spans="1:11" ht="20.399999999999999" x14ac:dyDescent="0.35">
      <c r="A3" s="153"/>
      <c r="B3" s="153"/>
      <c r="C3" s="153"/>
      <c r="D3" s="153"/>
      <c r="E3" s="153"/>
      <c r="F3" s="153"/>
      <c r="H3" s="153"/>
      <c r="I3" s="153"/>
      <c r="J3" s="153"/>
      <c r="K3" s="1" t="s">
        <v>79</v>
      </c>
    </row>
    <row r="4" spans="1:11" ht="17.399999999999999" x14ac:dyDescent="0.3">
      <c r="A4" s="154"/>
      <c r="B4" s="2"/>
      <c r="C4" s="3"/>
      <c r="D4"/>
      <c r="E4" s="155"/>
      <c r="F4" s="155"/>
      <c r="H4" s="155"/>
      <c r="I4" s="155"/>
      <c r="J4" s="230" t="s">
        <v>80</v>
      </c>
      <c r="K4" s="230"/>
    </row>
    <row r="5" spans="1:11" ht="15.6" x14ac:dyDescent="0.3">
      <c r="A5" s="154"/>
      <c r="B5" s="2"/>
      <c r="C5" s="3"/>
      <c r="D5"/>
      <c r="E5" s="231"/>
      <c r="F5" s="231"/>
      <c r="H5" s="4"/>
      <c r="K5" s="5" t="s">
        <v>81</v>
      </c>
    </row>
    <row r="6" spans="1:11" ht="20.399999999999999" x14ac:dyDescent="0.35">
      <c r="A6" s="156"/>
      <c r="C6" s="75" t="s">
        <v>75</v>
      </c>
      <c r="D6" s="56">
        <v>0.46875</v>
      </c>
      <c r="E6" s="55" t="s">
        <v>4</v>
      </c>
      <c r="F6" s="156"/>
      <c r="G6" s="229" t="s">
        <v>3</v>
      </c>
      <c r="H6" s="229"/>
      <c r="I6" s="229"/>
      <c r="J6" s="229"/>
      <c r="K6" s="229"/>
    </row>
    <row r="7" spans="1:11" ht="18.75" x14ac:dyDescent="0.3">
      <c r="A7" s="154"/>
      <c r="B7" s="2"/>
      <c r="C7" s="6"/>
      <c r="D7" s="7"/>
      <c r="E7" s="8"/>
      <c r="F7" s="154"/>
      <c r="G7" s="158"/>
    </row>
    <row r="8" spans="1:11" ht="15.6" x14ac:dyDescent="0.3">
      <c r="A8" s="154"/>
      <c r="B8" s="160" t="s">
        <v>5</v>
      </c>
      <c r="D8" s="160" t="s">
        <v>64</v>
      </c>
      <c r="E8" s="154"/>
      <c r="F8" s="98"/>
      <c r="G8" s="8"/>
    </row>
    <row r="9" spans="1:11" ht="25.5" customHeight="1" x14ac:dyDescent="0.3">
      <c r="A9" s="125" t="s">
        <v>27</v>
      </c>
      <c r="B9" s="126" t="s">
        <v>7</v>
      </c>
      <c r="C9" s="127" t="s">
        <v>34</v>
      </c>
      <c r="D9" s="126" t="s">
        <v>9</v>
      </c>
      <c r="E9" s="146" t="s">
        <v>35</v>
      </c>
      <c r="F9" s="146" t="s">
        <v>11</v>
      </c>
      <c r="G9" s="146" t="s">
        <v>36</v>
      </c>
      <c r="H9" s="11" t="s">
        <v>44</v>
      </c>
      <c r="I9" s="149" t="s">
        <v>14</v>
      </c>
      <c r="J9" s="126" t="s">
        <v>45</v>
      </c>
      <c r="K9" s="128" t="s">
        <v>16</v>
      </c>
    </row>
    <row r="10" spans="1:11" ht="15" x14ac:dyDescent="0.25">
      <c r="A10" s="12">
        <v>1</v>
      </c>
      <c r="B10" s="178">
        <v>344</v>
      </c>
      <c r="C10" s="14" t="str">
        <f>IF(B10=0," ",VLOOKUP(B10,[1]Женщины!B$1:I$65536,2,FALSE))</f>
        <v>Пшичкина Марина</v>
      </c>
      <c r="D10" s="76" t="str">
        <f>IF(B10=0," ",VLOOKUP($B10,[1]Женщины!$B$1:$H$65536,3,FALSE))</f>
        <v>08.05.1997</v>
      </c>
      <c r="E10" s="13" t="str">
        <f>IF(B10=0," ",IF(VLOOKUP($B10,[1]Женщины!$B$1:$H$65536,4,FALSE)=0," ",VLOOKUP($B10,[1]Женщины!$B$1:$H$65536,4,FALSE)))</f>
        <v>МС</v>
      </c>
      <c r="F10" s="14" t="str">
        <f>IF(B10=0," ",VLOOKUP($B10,[1]Женщины!$B$1:$H$65536,5,FALSE))</f>
        <v>Пензенская область</v>
      </c>
      <c r="G10" s="14" t="str">
        <f>IF(B10=0," ",VLOOKUP($B10,[1]Женщины!$B$1:$H$65536,6,FALSE))</f>
        <v>Пенза, ПензГУ</v>
      </c>
      <c r="H10" s="84">
        <v>1.75</v>
      </c>
      <c r="I10" s="18" t="str">
        <f>IF(H10=0," ",IF(H10&gt;=[1]Разряды!$D$41,[1]Разряды!$D$3,IF(H10&gt;=[1]Разряды!$E$41,[1]Разряды!$E$3,IF(H10&gt;=[1]Разряды!$F$41,[1]Разряды!$F$3,IF(H10&gt;=[1]Разряды!$G$41,[1]Разряды!$G$3,IF(H10&gt;=[1]Разряды!$H$41,[1]Разряды!$H$3,IF(H10&gt;=[1]Разряды!$I$41,[1]Разряды!$I$3,IF(H10&gt;=[1]Разряды!$J$41,[1]Разряды!$J$3,"б/р"))))))))</f>
        <v>кмс</v>
      </c>
      <c r="J10" s="13" t="s">
        <v>111</v>
      </c>
      <c r="K10" s="14" t="str">
        <f>IF(B10=0," ",VLOOKUP($B10,[1]Женщины!$B$1:$H$65536,7,FALSE))</f>
        <v>Зотова Н.А.</v>
      </c>
    </row>
    <row r="11" spans="1:11" ht="15" x14ac:dyDescent="0.25">
      <c r="A11" s="12">
        <v>2</v>
      </c>
      <c r="B11" s="79">
        <v>254</v>
      </c>
      <c r="C11" s="14" t="str">
        <f>IF(B11=0," ",VLOOKUP(B11,[1]Женщины!B$1:I$65536,2,FALSE))</f>
        <v>Гаврилюк Кристина</v>
      </c>
      <c r="D11" s="76" t="str">
        <f>IF(B11=0," ",VLOOKUP($B11,[1]Женщины!$B$1:$H$65536,3,FALSE))</f>
        <v>14.05.1994</v>
      </c>
      <c r="E11" s="13" t="str">
        <f>IF(B11=0," ",IF(VLOOKUP($B11,[1]Женщины!$B$1:$H$65536,4,FALSE)=0," ",VLOOKUP($B11,[1]Женщины!$B$1:$H$65536,4,FALSE)))</f>
        <v>МС</v>
      </c>
      <c r="F11" s="14" t="str">
        <f>IF(B11=0," ",VLOOKUP($B11,[1]Женщины!$B$1:$H$65536,5,FALSE))</f>
        <v>Республика Татарстан</v>
      </c>
      <c r="G11" s="14" t="str">
        <f>IF(B11=0," ",VLOOKUP($B11,[1]Женщины!$B$1:$H$65536,6,FALSE))</f>
        <v>Казань, ФГБОУ ВО ПГАФКСиТ</v>
      </c>
      <c r="H11" s="84">
        <v>1.65</v>
      </c>
      <c r="I11" s="18" t="str">
        <f>IF(H11=0," ",IF(H11&gt;=[1]Разряды!$D$41,[1]Разряды!$D$3,IF(H11&gt;=[1]Разряды!$E$41,[1]Разряды!$E$3,IF(H11&gt;=[1]Разряды!$F$41,[1]Разряды!$F$3,IF(H11&gt;=[1]Разряды!$G$41,[1]Разряды!$G$3,IF(H11&gt;=[1]Разряды!$H$41,[1]Разряды!$H$3,IF(H11&gt;=[1]Разряды!$I$41,[1]Разряды!$I$3,IF(H11&gt;=[1]Разряды!$J$41,[1]Разряды!$J$3,"б/р"))))))))</f>
        <v>1р</v>
      </c>
      <c r="J11" s="13">
        <v>15</v>
      </c>
      <c r="K11" s="14" t="str">
        <f>IF(B11=0," ",VLOOKUP($B11,[1]Женщины!$B$1:$H$65536,7,FALSE))</f>
        <v>Яшин А.Н.</v>
      </c>
    </row>
    <row r="12" spans="1:11" ht="15" x14ac:dyDescent="0.25">
      <c r="A12" s="12">
        <v>3</v>
      </c>
      <c r="B12" s="79">
        <v>119</v>
      </c>
      <c r="C12" s="14" t="str">
        <f>IF(B12=0," ",VLOOKUP(B12,[1]Женщины!B$1:I$65536,2,FALSE))</f>
        <v>Ошарина Елизавета</v>
      </c>
      <c r="D12" s="76" t="str">
        <f>IF(B12=0," ",VLOOKUP($B12,[1]Женщины!$B$1:$H$65536,3,FALSE))</f>
        <v>01.02.2000</v>
      </c>
      <c r="E12" s="13" t="str">
        <f>IF(B12=0," ",IF(VLOOKUP($B12,[1]Женщины!$B$1:$H$65536,4,FALSE)=0," ",VLOOKUP($B12,[1]Женщины!$B$1:$H$65536,4,FALSE)))</f>
        <v>КМС</v>
      </c>
      <c r="F12" s="14" t="str">
        <f>IF(B12=0," ",VLOOKUP($B12,[1]Женщины!$B$1:$H$65536,5,FALSE))</f>
        <v>Республика Чувашии</v>
      </c>
      <c r="G12" s="14" t="str">
        <f>IF(B12=0," ",VLOOKUP($B12,[1]Женщины!$B$1:$H$65536,6,FALSE))</f>
        <v>Чебоксары, ЧГПУ им. И.Я. Яковлева</v>
      </c>
      <c r="H12" s="84">
        <v>1.6</v>
      </c>
      <c r="I12" s="18" t="str">
        <f>IF(H12=0," ",IF(H12&gt;=[1]Разряды!$D$41,[1]Разряды!$D$3,IF(H12&gt;=[1]Разряды!$E$41,[1]Разряды!$E$3,IF(H12&gt;=[1]Разряды!$F$41,[1]Разряды!$F$3,IF(H12&gt;=[1]Разряды!$G$41,[1]Разряды!$G$3,IF(H12&gt;=[1]Разряды!$H$41,[1]Разряды!$H$3,IF(H12&gt;=[1]Разряды!$I$41,[1]Разряды!$I$3,IF(H12&gt;=[1]Разряды!$J$41,[1]Разряды!$J$3,"б/р"))))))))</f>
        <v>1р</v>
      </c>
      <c r="J12" s="13">
        <v>13</v>
      </c>
      <c r="K12" s="14" t="str">
        <f>IF(B12=0," ",VLOOKUP($B12,[1]Женщины!$B$1:$H$65536,7,FALSE))</f>
        <v>Морозова С.Н.</v>
      </c>
    </row>
    <row r="13" spans="1:11" ht="26.4" x14ac:dyDescent="0.3">
      <c r="A13" s="13">
        <v>4</v>
      </c>
      <c r="B13" s="79">
        <v>210</v>
      </c>
      <c r="C13" s="14" t="str">
        <f>IF(B13=0," ",VLOOKUP(B13,[1]Женщины!B$1:I$65536,2,FALSE))</f>
        <v>Ильинская Мария</v>
      </c>
      <c r="D13" s="76" t="str">
        <f>IF(B13=0," ",VLOOKUP($B13,[1]Женщины!$B$1:$H$65536,3,FALSE))</f>
        <v>14.04.2001</v>
      </c>
      <c r="E13" s="13" t="str">
        <f>IF(B13=0," ",IF(VLOOKUP($B13,[1]Женщины!$B$1:$H$65536,4,FALSE)=0," ",VLOOKUP($B13,[1]Женщины!$B$1:$H$65536,4,FALSE)))</f>
        <v>КМС</v>
      </c>
      <c r="F13" s="14" t="str">
        <f>IF(B13=0," ",VLOOKUP($B13,[1]Женщины!$B$1:$H$65536,5,FALSE))</f>
        <v>Республика Мордовия</v>
      </c>
      <c r="G13" s="29" t="str">
        <f>IF(B13=0," ",VLOOKUP($B13,[1]Женщины!$B$1:$H$65536,6,FALSE))</f>
        <v>Саранск, ФГБОУ ВО "НИМГУ им. Н.П. Огарева"</v>
      </c>
      <c r="H13" s="84">
        <v>1.6</v>
      </c>
      <c r="I13" s="18" t="str">
        <f>IF(H13=0," ",IF(H13&gt;=[1]Разряды!$D$41,[1]Разряды!$D$3,IF(H13&gt;=[1]Разряды!$E$41,[1]Разряды!$E$3,IF(H13&gt;=[1]Разряды!$F$41,[1]Разряды!$F$3,IF(H13&gt;=[1]Разряды!$G$41,[1]Разряды!$G$3,IF(H13&gt;=[1]Разряды!$H$41,[1]Разряды!$H$3,IF(H13&gt;=[1]Разряды!$I$41,[1]Разряды!$I$3,IF(H13&gt;=[1]Разряды!$J$41,[1]Разряды!$J$3,"б/р"))))))))</f>
        <v>1р</v>
      </c>
      <c r="J13" s="13">
        <v>12</v>
      </c>
      <c r="K13" s="14" t="str">
        <f>IF(B13=0," ",VLOOKUP($B13,[1]Женщины!$B$1:$H$65536,7,FALSE))</f>
        <v>Разов В.Н.</v>
      </c>
    </row>
    <row r="14" spans="1:11" ht="26.4" x14ac:dyDescent="0.3">
      <c r="A14" s="15" t="s">
        <v>125</v>
      </c>
      <c r="B14" s="79">
        <v>221</v>
      </c>
      <c r="C14" s="14" t="str">
        <f>IF(B14=0," ",VLOOKUP(B14,[1]Женщины!B$1:I$65536,2,FALSE))</f>
        <v>Рычкова Ольга</v>
      </c>
      <c r="D14" s="76" t="str">
        <f>IF(B14=0," ",VLOOKUP($B14,[1]Женщины!$B$1:$H$65536,3,FALSE))</f>
        <v>13.05.1999</v>
      </c>
      <c r="E14" s="13" t="str">
        <f>IF(B14=0," ",IF(VLOOKUP($B14,[1]Женщины!$B$1:$H$65536,4,FALSE)=0," ",VLOOKUP($B14,[1]Женщины!$B$1:$H$65536,4,FALSE)))</f>
        <v>1р</v>
      </c>
      <c r="F14" s="14" t="str">
        <f>IF(B14=0," ",VLOOKUP($B14,[1]Женщины!$B$1:$H$65536,5,FALSE))</f>
        <v>Республика Мордовия</v>
      </c>
      <c r="G14" s="29" t="str">
        <f>IF(B14=0," ",VLOOKUP($B14,[1]Женщины!$B$1:$H$65536,6,FALSE))</f>
        <v>Саранск, ФГБОУ ВО "НИМГУ им. Н.П. Огарева"</v>
      </c>
      <c r="H14" s="84">
        <v>1.55</v>
      </c>
      <c r="I14" s="18" t="str">
        <f>IF(H14=0," ",IF(H14&gt;=[1]Разряды!$D$41,[1]Разряды!$D$3,IF(H14&gt;=[1]Разряды!$E$41,[1]Разряды!$E$3,IF(H14&gt;=[1]Разряды!$F$41,[1]Разряды!$F$3,IF(H14&gt;=[1]Разряды!$G$41,[1]Разряды!$G$3,IF(H14&gt;=[1]Разряды!$H$41,[1]Разряды!$H$3,IF(H14&gt;=[1]Разряды!$I$41,[1]Разряды!$I$3,IF(H14&gt;=[1]Разряды!$J$41,[1]Разряды!$J$3,"б/р"))))))))</f>
        <v>2р</v>
      </c>
      <c r="J14" s="13">
        <v>11</v>
      </c>
      <c r="K14" s="14" t="str">
        <f>IF(B14=0," ",VLOOKUP($B14,[1]Женщины!$B$1:$H$65536,7,FALSE))</f>
        <v>Бареев Ю.К.</v>
      </c>
    </row>
    <row r="15" spans="1:11" ht="15" x14ac:dyDescent="0.25">
      <c r="A15" s="15" t="s">
        <v>125</v>
      </c>
      <c r="B15" s="79">
        <v>251</v>
      </c>
      <c r="C15" s="14" t="str">
        <f>IF(B15=0," ",VLOOKUP(B15,[1]Женщины!B$1:I$65536,2,FALSE))</f>
        <v>Мирошниченко София</v>
      </c>
      <c r="D15" s="76" t="str">
        <f>IF(B15=0," ",VLOOKUP($B15,[1]Женщины!$B$1:$H$65536,3,FALSE))</f>
        <v>04.10.1995</v>
      </c>
      <c r="E15" s="13" t="str">
        <f>IF(B15=0," ",IF(VLOOKUP($B15,[1]Женщины!$B$1:$H$65536,4,FALSE)=0," ",VLOOKUP($B15,[1]Женщины!$B$1:$H$65536,4,FALSE)))</f>
        <v>КМС</v>
      </c>
      <c r="F15" s="14" t="str">
        <f>IF(B15=0," ",VLOOKUP($B15,[1]Женщины!$B$1:$H$65536,5,FALSE))</f>
        <v>Республика Татарстан</v>
      </c>
      <c r="G15" s="14" t="str">
        <f>IF(B15=0," ",VLOOKUP($B15,[1]Женщины!$B$1:$H$65536,6,FALSE))</f>
        <v>Казань, ФГБОУ ВО ПГАФКСиТ</v>
      </c>
      <c r="H15" s="84">
        <v>1.55</v>
      </c>
      <c r="I15" s="18" t="str">
        <f>IF(H15=0," ",IF(H15&gt;=[1]Разряды!$D$41,[1]Разряды!$D$3,IF(H15&gt;=[1]Разряды!$E$41,[1]Разряды!$E$3,IF(H15&gt;=[1]Разряды!$F$41,[1]Разряды!$F$3,IF(H15&gt;=[1]Разряды!$G$41,[1]Разряды!$G$3,IF(H15&gt;=[1]Разряды!$H$41,[1]Разряды!$H$3,IF(H15&gt;=[1]Разряды!$I$41,[1]Разряды!$I$3,IF(H15&gt;=[1]Разряды!$J$41,[1]Разряды!$J$3,"б/р"))))))))</f>
        <v>2р</v>
      </c>
      <c r="J15" s="13">
        <v>11</v>
      </c>
      <c r="K15" s="14" t="str">
        <f>IF(B15=0," ",VLOOKUP($B15,[1]Женщины!$B$1:$H$65536,7,FALSE))</f>
        <v>Белкова О.Н., Белков Г.А.</v>
      </c>
    </row>
    <row r="16" spans="1:11" ht="15" x14ac:dyDescent="0.25">
      <c r="A16" s="79">
        <v>7</v>
      </c>
      <c r="B16" s="79">
        <v>204</v>
      </c>
      <c r="C16" s="14" t="str">
        <f>IF(B16=0," ",VLOOKUP(B16,[1]Женщины!B$1:I$65536,2,FALSE))</f>
        <v>Рябева Анастасия</v>
      </c>
      <c r="D16" s="76" t="str">
        <f>IF(B16=0," ",VLOOKUP($B16,[1]Женщины!$B$1:$H$65536,3,FALSE))</f>
        <v>06.06.2000</v>
      </c>
      <c r="E16" s="13" t="str">
        <f>IF(B16=0," ",IF(VLOOKUP($B16,[1]Женщины!$B$1:$H$65536,4,FALSE)=0," ",VLOOKUP($B16,[1]Женщины!$B$1:$H$65536,4,FALSE)))</f>
        <v>1р</v>
      </c>
      <c r="F16" s="14" t="str">
        <f>IF(B16=0," ",VLOOKUP($B16,[1]Женщины!$B$1:$H$65536,5,FALSE))</f>
        <v>Красноярский край</v>
      </c>
      <c r="G16" s="14" t="str">
        <f>IF(B16=0," ",VLOOKUP($B16,[1]Женщины!$B$1:$H$65536,6,FALSE))</f>
        <v>Красноярск, СФУ</v>
      </c>
      <c r="H16" s="84">
        <v>1.55</v>
      </c>
      <c r="I16" s="18" t="str">
        <f>IF(H16=0," ",IF(H16&gt;=[1]Разряды!$D$41,[1]Разряды!$D$3,IF(H16&gt;=[1]Разряды!$E$41,[1]Разряды!$E$3,IF(H16&gt;=[1]Разряды!$F$41,[1]Разряды!$F$3,IF(H16&gt;=[1]Разряды!$G$41,[1]Разряды!$G$3,IF(H16&gt;=[1]Разряды!$H$41,[1]Разряды!$H$3,IF(H16&gt;=[1]Разряды!$I$41,[1]Разряды!$I$3,IF(H16&gt;=[1]Разряды!$J$41,[1]Разряды!$J$3,"б/р"))))))))</f>
        <v>2р</v>
      </c>
      <c r="J16" s="13">
        <v>9</v>
      </c>
      <c r="K16" s="14" t="str">
        <f>IF(B16=0," ",VLOOKUP($B16,[1]Женщины!$B$1:$H$65536,7,FALSE))</f>
        <v>Панихин И.И., Федоров В.И.</v>
      </c>
    </row>
    <row r="17" spans="1:11" x14ac:dyDescent="0.3">
      <c r="A17" s="79">
        <v>8</v>
      </c>
      <c r="B17" s="79">
        <v>151</v>
      </c>
      <c r="C17" s="14" t="str">
        <f>IF(B17=0," ",VLOOKUP(B17,[1]Женщины!B$1:I$65536,2,FALSE))</f>
        <v>Белкина Вера</v>
      </c>
      <c r="D17" s="76" t="str">
        <f>IF(B17=0," ",VLOOKUP($B17,[1]Женщины!$B$1:$H$65536,3,FALSE))</f>
        <v>27.01.2001</v>
      </c>
      <c r="E17" s="13" t="str">
        <f>IF(B17=0," ",IF(VLOOKUP($B17,[1]Женщины!$B$1:$H$65536,4,FALSE)=0," ",VLOOKUP($B17,[1]Женщины!$B$1:$H$65536,4,FALSE)))</f>
        <v>1р</v>
      </c>
      <c r="F17" s="14" t="str">
        <f>IF(B17=0," ",VLOOKUP($B17,[1]Женщины!$B$1:$H$65536,5,FALSE))</f>
        <v>Костромская область</v>
      </c>
      <c r="G17" s="14" t="str">
        <f>IF(B17=0," ",VLOOKUP($B17,[1]Женщины!$B$1:$H$65536,6,FALSE))</f>
        <v>Кострома, КГУ</v>
      </c>
      <c r="H17" s="84">
        <v>1.55</v>
      </c>
      <c r="I17" s="18" t="str">
        <f>IF(H17=0," ",IF(H17&gt;=[1]Разряды!$D$41,[1]Разряды!$D$3,IF(H17&gt;=[1]Разряды!$E$41,[1]Разряды!$E$3,IF(H17&gt;=[1]Разряды!$F$41,[1]Разряды!$F$3,IF(H17&gt;=[1]Разряды!$G$41,[1]Разряды!$G$3,IF(H17&gt;=[1]Разряды!$H$41,[1]Разряды!$H$3,IF(H17&gt;=[1]Разряды!$I$41,[1]Разряды!$I$3,IF(H17&gt;=[1]Разряды!$J$41,[1]Разряды!$J$3,"б/р"))))))))</f>
        <v>2р</v>
      </c>
      <c r="J17" s="13">
        <v>8</v>
      </c>
      <c r="K17" s="29" t="str">
        <f>IF(B17=0," ",VLOOKUP($B17,[1]Женщины!$B$1:$H$65536,7,FALSE))</f>
        <v>Павлов Е.А.</v>
      </c>
    </row>
    <row r="18" spans="1:11" ht="15" x14ac:dyDescent="0.25">
      <c r="A18" s="79">
        <v>9</v>
      </c>
      <c r="B18" s="79">
        <v>109</v>
      </c>
      <c r="C18" s="14" t="str">
        <f>IF(B18=0," ",VLOOKUP(B18,[1]Женщины!B$1:I$65536,2,FALSE))</f>
        <v>Майоршина Надежда</v>
      </c>
      <c r="D18" s="76" t="str">
        <f>IF(B18=0," ",VLOOKUP($B18,[1]Женщины!$B$1:$H$65536,3,FALSE))</f>
        <v>05.09.1999</v>
      </c>
      <c r="E18" s="13" t="str">
        <f>IF(B18=0," ",IF(VLOOKUP($B18,[1]Женщины!$B$1:$H$65536,4,FALSE)=0," ",VLOOKUP($B18,[1]Женщины!$B$1:$H$65536,4,FALSE)))</f>
        <v>1р</v>
      </c>
      <c r="F18" s="14" t="str">
        <f>IF(B18=0," ",VLOOKUP($B18,[1]Женщины!$B$1:$H$65536,5,FALSE))</f>
        <v>Ярославская область</v>
      </c>
      <c r="G18" s="14" t="str">
        <f>IF(B18=0," ",VLOOKUP($B18,[1]Женщины!$B$1:$H$65536,6,FALSE))</f>
        <v>Ярославль, ЯГПУ им. К.Д. Ушинского</v>
      </c>
      <c r="H18" s="84">
        <v>1.4</v>
      </c>
      <c r="I18" s="18" t="str">
        <f>IF(H18=0," ",IF(H18&gt;=[1]Разряды!$D$41,[1]Разряды!$D$3,IF(H18&gt;=[1]Разряды!$E$41,[1]Разряды!$E$3,IF(H18&gt;=[1]Разряды!$F$41,[1]Разряды!$F$3,IF(H18&gt;=[1]Разряды!$G$41,[1]Разряды!$G$3,IF(H18&gt;=[1]Разряды!$H$41,[1]Разряды!$H$3,IF(H18&gt;=[1]Разряды!$I$41,[1]Разряды!$I$3,IF(H18&gt;=[1]Разряды!$J$41,[1]Разряды!$J$3,"б/р"))))))))</f>
        <v>3р</v>
      </c>
      <c r="J18" s="13">
        <v>0</v>
      </c>
      <c r="K18" s="14" t="str">
        <f>IF(B18=0," ",VLOOKUP($B18,[1]Женщины!$B$1:$H$65536,7,FALSE))</f>
        <v>Бабашкин В.М.</v>
      </c>
    </row>
    <row r="19" spans="1:11" ht="15" x14ac:dyDescent="0.25">
      <c r="A19" s="79"/>
      <c r="B19" s="79">
        <v>316</v>
      </c>
      <c r="C19" s="14" t="str">
        <f>IF(B19=0," ",VLOOKUP(B19,[1]Женщины!B$1:I$65536,2,FALSE))</f>
        <v>Иванова Виктория</v>
      </c>
      <c r="D19" s="76" t="str">
        <f>IF(B19=0," ",VLOOKUP($B19,[1]Женщины!$B$1:$H$65536,3,FALSE))</f>
        <v>25.05.2000</v>
      </c>
      <c r="E19" s="13" t="str">
        <f>IF(B19=0," ",IF(VLOOKUP($B19,[1]Женщины!$B$1:$H$65536,4,FALSE)=0," ",VLOOKUP($B19,[1]Женщины!$B$1:$H$65536,4,FALSE)))</f>
        <v>КМС</v>
      </c>
      <c r="F19" s="14" t="str">
        <f>IF(B19=0," ",VLOOKUP($B19,[1]Женщины!$B$1:$H$65536,5,FALSE))</f>
        <v>Челябинская область</v>
      </c>
      <c r="G19" s="14" t="str">
        <f>IF(B19=0," ",VLOOKUP($B19,[1]Женщины!$B$1:$H$65536,6,FALSE))</f>
        <v>Челябинск, УралГУФК</v>
      </c>
      <c r="H19" s="84">
        <v>0</v>
      </c>
      <c r="I19" s="18" t="str">
        <f>IF(H19=0," ",IF(H19&gt;=[1]Разряды!$D$41,[1]Разряды!$D$3,IF(H19&gt;=[1]Разряды!$E$41,[1]Разряды!$E$3,IF(H19&gt;=[1]Разряды!$F$41,[1]Разряды!$F$3,IF(H19&gt;=[1]Разряды!$G$41,[1]Разряды!$G$3,IF(H19&gt;=[1]Разряды!$H$41,[1]Разряды!$H$3,IF(H19&gt;=[1]Разряды!$I$41,[1]Разряды!$I$3,IF(H19&gt;=[1]Разряды!$J$41,[1]Разряды!$J$3,"б/р"))))))))</f>
        <v xml:space="preserve"> </v>
      </c>
      <c r="J19" s="13">
        <v>0</v>
      </c>
      <c r="K19" s="117" t="str">
        <f>IF(B19=0," ",VLOOKUP($B19,[1]Женщины!$B$1:$H$65536,7,FALSE))</f>
        <v>Пугач С.В., Хаустов А.В., Зыков А.Ч.</v>
      </c>
    </row>
    <row r="20" spans="1:11" ht="39.6" x14ac:dyDescent="0.3">
      <c r="A20" s="79" t="s">
        <v>68</v>
      </c>
      <c r="B20" s="79">
        <v>206</v>
      </c>
      <c r="C20" s="14" t="str">
        <f>IF(B20=0," ",VLOOKUP(B20,[1]Женщины!B$1:I$65536,2,FALSE))</f>
        <v>Горшкова Юлия</v>
      </c>
      <c r="D20" s="76" t="str">
        <f>IF(B20=0," ",VLOOKUP($B20,[1]Женщины!$B$1:$H$65536,3,FALSE))</f>
        <v>02.03.2003</v>
      </c>
      <c r="E20" s="13" t="str">
        <f>IF(B20=0," ",IF(VLOOKUP($B20,[1]Женщины!$B$1:$H$65536,4,FALSE)=0," ",VLOOKUP($B20,[1]Женщины!$B$1:$H$65536,4,FALSE)))</f>
        <v>1р</v>
      </c>
      <c r="F20" s="14" t="str">
        <f>IF(B20=0," ",VLOOKUP($B20,[1]Женщины!$B$1:$H$65536,5,FALSE))</f>
        <v>Ярославская область</v>
      </c>
      <c r="G20" s="29" t="str">
        <f>IF(B20=0," ",VLOOKUP($B20,[1]Женщины!$B$1:$H$65536,6,FALSE))</f>
        <v>Ярославль, ГУ ЯО "СШОР по лёгкой атлетике и адаптивному спорту"</v>
      </c>
      <c r="H20" s="84">
        <v>1.6</v>
      </c>
      <c r="I20" s="18" t="str">
        <f>IF(H20=0," ",IF(H20&gt;=[1]Разряды!$D$41,[1]Разряды!$D$3,IF(H20&gt;=[1]Разряды!$E$41,[1]Разряды!$E$3,IF(H20&gt;=[1]Разряды!$F$41,[1]Разряды!$F$3,IF(H20&gt;=[1]Разряды!$G$41,[1]Разряды!$G$3,IF(H20&gt;=[1]Разряды!$H$41,[1]Разряды!$H$3,IF(H20&gt;=[1]Разряды!$I$41,[1]Разряды!$I$3,IF(H20&gt;=[1]Разряды!$J$41,[1]Разряды!$J$3,"б/р"))))))))</f>
        <v>1р</v>
      </c>
      <c r="J20" s="13"/>
      <c r="K20" s="14" t="str">
        <f>IF(B20=0," ",VLOOKUP($B20,[1]Женщины!$B$1:$H$65536,7,FALSE))</f>
        <v>Рыбаков В.Ю.</v>
      </c>
    </row>
    <row r="21" spans="1:11" ht="39.6" x14ac:dyDescent="0.3">
      <c r="A21" s="79" t="s">
        <v>68</v>
      </c>
      <c r="B21" s="13">
        <v>203</v>
      </c>
      <c r="C21" s="14" t="str">
        <f>IF(B21=0," ",VLOOKUP(B21,[1]Женщины!B$1:I$65536,2,FALSE))</f>
        <v>Федорова Татьяна</v>
      </c>
      <c r="D21" s="76" t="str">
        <f>IF(B21=0," ",VLOOKUP($B21,[1]Женщины!$B$1:$H$65536,3,FALSE))</f>
        <v>10.01.2002</v>
      </c>
      <c r="E21" s="13" t="str">
        <f>IF(B21=0," ",IF(VLOOKUP($B21,[1]Женщины!$B$1:$H$65536,4,FALSE)=0," ",VLOOKUP($B21,[1]Женщины!$B$1:$H$65536,4,FALSE)))</f>
        <v>2р</v>
      </c>
      <c r="F21" s="14" t="str">
        <f>IF(B21=0," ",VLOOKUP($B21,[1]Женщины!$B$1:$H$65536,5,FALSE))</f>
        <v>Ярославская область</v>
      </c>
      <c r="G21" s="29" t="str">
        <f>IF(B21=0," ",VLOOKUP($B21,[1]Женщины!$B$1:$H$65536,6,FALSE))</f>
        <v>Ярославль, ГУ ЯО "СШОР по лёгкой атлетике и адаптивному спорту"</v>
      </c>
      <c r="H21" s="84">
        <v>1.5</v>
      </c>
      <c r="I21" s="18" t="str">
        <f>IF(H21=0," ",IF(H21&gt;=[1]Разряды!$D$41,[1]Разряды!$D$3,IF(H21&gt;=[1]Разряды!$E$41,[1]Разряды!$E$3,IF(H21&gt;=[1]Разряды!$F$41,[1]Разряды!$F$3,IF(H21&gt;=[1]Разряды!$G$41,[1]Разряды!$G$3,IF(H21&gt;=[1]Разряды!$H$41,[1]Разряды!$H$3,IF(H21&gt;=[1]Разряды!$I$41,[1]Разряды!$I$3,IF(H21&gt;=[1]Разряды!$J$41,[1]Разряды!$J$3,"б/р"))))))))</f>
        <v>2р</v>
      </c>
      <c r="J21" s="13"/>
      <c r="K21" s="14" t="str">
        <f>IF(B21=0," ",VLOOKUP($B21,[1]Женщины!$B$1:$H$65536,7,FALSE))</f>
        <v>Рыбаков В.Ю.</v>
      </c>
    </row>
    <row r="22" spans="1:11" ht="16.5" thickBot="1" x14ac:dyDescent="0.3">
      <c r="A22" s="39"/>
      <c r="B22" s="90"/>
      <c r="C22" s="88"/>
      <c r="D22" s="88"/>
      <c r="E22" s="80"/>
      <c r="F22" s="80"/>
      <c r="G22" s="80"/>
      <c r="H22" s="100"/>
      <c r="I22" s="86"/>
      <c r="J22" s="86"/>
      <c r="K22" s="90"/>
    </row>
    <row r="23" spans="1:11" ht="16.5" thickTop="1" x14ac:dyDescent="0.25">
      <c r="A23" s="143"/>
      <c r="B23" s="143"/>
      <c r="C23" s="143"/>
      <c r="D23" s="143"/>
      <c r="E23" s="143"/>
      <c r="F23" s="143"/>
      <c r="G23" s="143"/>
      <c r="H23" s="143"/>
      <c r="I23" s="213"/>
      <c r="J23" s="213"/>
      <c r="K23" s="168"/>
    </row>
    <row r="24" spans="1:11" ht="15.75" x14ac:dyDescent="0.25">
      <c r="B24" s="168"/>
      <c r="H24" s="215"/>
      <c r="I24" s="213"/>
      <c r="J24" s="213"/>
      <c r="K24" s="168"/>
    </row>
    <row r="25" spans="1:11" ht="15.6" x14ac:dyDescent="0.3">
      <c r="A25"/>
      <c r="B25" s="110" t="s">
        <v>98</v>
      </c>
      <c r="C25"/>
      <c r="D25" s="167"/>
      <c r="E25" s="167"/>
      <c r="G25" s="110" t="s">
        <v>99</v>
      </c>
      <c r="H25" s="9"/>
      <c r="I25" s="9"/>
    </row>
    <row r="26" spans="1:11" ht="15.75" x14ac:dyDescent="0.25">
      <c r="A26"/>
      <c r="B26" s="110"/>
      <c r="C26"/>
      <c r="D26" s="167"/>
      <c r="E26" s="167"/>
      <c r="G26" s="110"/>
      <c r="H26" s="9"/>
      <c r="I26" s="9"/>
    </row>
    <row r="27" spans="1:11" ht="15.75" x14ac:dyDescent="0.25">
      <c r="A27"/>
      <c r="C27"/>
      <c r="D27" s="167"/>
      <c r="E27" s="167"/>
      <c r="G27" s="168"/>
      <c r="H27" s="9"/>
      <c r="I27" s="9"/>
    </row>
    <row r="28" spans="1:11" ht="15.6" x14ac:dyDescent="0.3">
      <c r="A28"/>
      <c r="B28" s="110" t="s">
        <v>100</v>
      </c>
      <c r="C28"/>
      <c r="D28" s="167"/>
      <c r="E28" s="167"/>
      <c r="G28" s="110" t="s">
        <v>61</v>
      </c>
      <c r="H28" s="9"/>
      <c r="I28" s="9"/>
    </row>
    <row r="29" spans="1:11" ht="15.6" x14ac:dyDescent="0.3">
      <c r="C29"/>
      <c r="D29" s="167"/>
      <c r="E29" s="167"/>
      <c r="F29" s="168"/>
      <c r="G29" s="167"/>
    </row>
    <row r="30" spans="1:11" ht="15.6" x14ac:dyDescent="0.3">
      <c r="C30"/>
      <c r="D30" s="167"/>
      <c r="E30" s="167"/>
      <c r="F30" s="168"/>
      <c r="G30" s="167"/>
    </row>
    <row r="31" spans="1:11" ht="15.6" x14ac:dyDescent="0.3">
      <c r="B31" s="110"/>
      <c r="C31"/>
      <c r="D31" s="167"/>
      <c r="E31" s="167"/>
      <c r="F31" s="110"/>
      <c r="G31" s="167"/>
    </row>
    <row r="32" spans="1:11" ht="15.6" x14ac:dyDescent="0.3">
      <c r="C32" s="216"/>
      <c r="D32" s="167"/>
      <c r="E32" s="167"/>
      <c r="F32" s="168"/>
      <c r="G32" s="167"/>
      <c r="H32" s="215"/>
      <c r="I32" s="213"/>
      <c r="J32" s="213"/>
      <c r="K32" s="168"/>
    </row>
    <row r="33" spans="3:11" ht="15.6" x14ac:dyDescent="0.3">
      <c r="C33" s="101"/>
      <c r="D33" s="44"/>
      <c r="E33" s="44"/>
      <c r="F33" s="45"/>
      <c r="G33" s="46"/>
      <c r="H33" s="102"/>
      <c r="I33" s="91"/>
      <c r="J33" s="91"/>
      <c r="K33" s="45"/>
    </row>
    <row r="34" spans="3:11" ht="15.6" x14ac:dyDescent="0.3">
      <c r="C34" s="101"/>
      <c r="D34" s="44"/>
      <c r="E34" s="44"/>
      <c r="F34" s="45"/>
      <c r="G34" s="46"/>
      <c r="H34" s="102"/>
      <c r="I34" s="91"/>
      <c r="J34" s="91"/>
      <c r="K34" s="45"/>
    </row>
  </sheetData>
  <mergeCells count="5">
    <mergeCell ref="A1:K1"/>
    <mergeCell ref="A2:K2"/>
    <mergeCell ref="E5:F5"/>
    <mergeCell ref="G6:K6"/>
    <mergeCell ref="J4:K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5"/>
  <sheetViews>
    <sheetView tabSelected="1" workbookViewId="0">
      <selection activeCell="E14" sqref="E14"/>
    </sheetView>
  </sheetViews>
  <sheetFormatPr defaultRowHeight="14.4" x14ac:dyDescent="0.3"/>
  <cols>
    <col min="1" max="1" width="5.33203125" customWidth="1"/>
    <col min="2" max="2" width="4.88671875" customWidth="1"/>
    <col min="3" max="3" width="5.5546875" customWidth="1"/>
    <col min="4" max="4" width="20.88671875" customWidth="1"/>
    <col min="5" max="5" width="37.109375" customWidth="1"/>
    <col min="6" max="6" width="4.88671875" customWidth="1"/>
    <col min="7" max="9" width="4.6640625" customWidth="1"/>
    <col min="10" max="10" width="5" customWidth="1"/>
    <col min="11" max="11" width="4.88671875" customWidth="1"/>
    <col min="12" max="12" width="4.6640625" customWidth="1"/>
    <col min="13" max="15" width="4.88671875" customWidth="1"/>
    <col min="16" max="16" width="4.44140625" customWidth="1"/>
    <col min="17" max="17" width="4.88671875" customWidth="1"/>
    <col min="18" max="18" width="5" customWidth="1"/>
    <col min="19" max="19" width="4.5546875" customWidth="1"/>
    <col min="20" max="20" width="4.44140625" customWidth="1"/>
    <col min="21" max="21" width="4.88671875" customWidth="1"/>
    <col min="22" max="22" width="4.44140625" customWidth="1"/>
    <col min="23" max="24" width="4" customWidth="1"/>
    <col min="25" max="25" width="4.88671875" customWidth="1"/>
    <col min="26" max="26" width="5.109375" customWidth="1"/>
    <col min="27" max="27" width="7.6640625" customWidth="1"/>
  </cols>
  <sheetData>
    <row r="1" spans="1:27" ht="21" x14ac:dyDescent="0.4">
      <c r="A1" s="239" t="s">
        <v>55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</row>
    <row r="2" spans="1:27" ht="21" x14ac:dyDescent="0.4">
      <c r="A2" s="257" t="s">
        <v>56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</row>
    <row r="3" spans="1:27" ht="15.75" x14ac:dyDescent="0.25">
      <c r="A3" s="164"/>
      <c r="B3" s="164"/>
      <c r="C3" s="164"/>
      <c r="D3" s="168"/>
      <c r="E3" s="168"/>
      <c r="F3" s="179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</row>
    <row r="4" spans="1:27" ht="15.6" x14ac:dyDescent="0.3">
      <c r="A4" s="258" t="s">
        <v>53</v>
      </c>
      <c r="B4" s="258"/>
      <c r="C4" s="258"/>
      <c r="D4" s="258"/>
      <c r="E4" s="258"/>
      <c r="F4" s="258"/>
      <c r="G4" s="258"/>
      <c r="H4" s="258"/>
      <c r="I4" s="258"/>
      <c r="J4" s="258"/>
      <c r="K4" s="258"/>
    </row>
    <row r="5" spans="1:27" ht="15.6" x14ac:dyDescent="0.3">
      <c r="A5" s="164"/>
      <c r="B5" s="164"/>
      <c r="C5" s="164"/>
      <c r="D5" s="168"/>
      <c r="E5" s="168"/>
      <c r="F5" s="167"/>
      <c r="G5" s="198"/>
      <c r="H5" s="168"/>
      <c r="I5" s="217"/>
      <c r="J5" s="213"/>
      <c r="K5" s="168"/>
      <c r="P5" s="260" t="s">
        <v>57</v>
      </c>
      <c r="Q5" s="260"/>
      <c r="R5" s="260"/>
      <c r="S5" s="260"/>
      <c r="T5" s="260"/>
      <c r="U5" s="260"/>
      <c r="V5" s="260"/>
      <c r="W5" s="218" t="s">
        <v>126</v>
      </c>
      <c r="X5" s="218"/>
      <c r="Y5" s="218"/>
      <c r="Z5" s="219"/>
      <c r="AA5" s="219" t="s">
        <v>127</v>
      </c>
    </row>
    <row r="6" spans="1:27" ht="18" customHeight="1" x14ac:dyDescent="0.3">
      <c r="A6" s="232" t="s">
        <v>54</v>
      </c>
      <c r="B6" s="232" t="s">
        <v>40</v>
      </c>
      <c r="C6" s="234" t="s">
        <v>58</v>
      </c>
      <c r="D6" s="226" t="s">
        <v>34</v>
      </c>
      <c r="E6" s="234" t="s">
        <v>12</v>
      </c>
      <c r="F6" s="261" t="s">
        <v>41</v>
      </c>
      <c r="G6" s="262"/>
      <c r="H6" s="262"/>
      <c r="I6" s="262"/>
      <c r="J6" s="262"/>
      <c r="K6" s="262"/>
      <c r="L6" s="262"/>
      <c r="M6" s="262"/>
      <c r="N6" s="262"/>
      <c r="O6" s="262"/>
      <c r="P6" s="262"/>
      <c r="Q6" s="262"/>
      <c r="R6" s="262"/>
      <c r="S6" s="262"/>
      <c r="T6" s="262"/>
      <c r="U6" s="262"/>
      <c r="V6" s="262"/>
      <c r="W6" s="262"/>
      <c r="X6" s="263"/>
      <c r="Y6" s="265" t="s">
        <v>42</v>
      </c>
      <c r="Z6" s="268" t="s">
        <v>43</v>
      </c>
      <c r="AA6" s="234" t="s">
        <v>59</v>
      </c>
    </row>
    <row r="7" spans="1:27" x14ac:dyDescent="0.3">
      <c r="A7" s="247"/>
      <c r="B7" s="247"/>
      <c r="C7" s="247"/>
      <c r="D7" s="248"/>
      <c r="E7" s="247"/>
      <c r="F7" s="259">
        <v>140</v>
      </c>
      <c r="G7" s="259">
        <v>145</v>
      </c>
      <c r="H7" s="259">
        <v>150</v>
      </c>
      <c r="I7" s="259">
        <v>155</v>
      </c>
      <c r="J7" s="259">
        <v>160</v>
      </c>
      <c r="K7" s="259">
        <v>165</v>
      </c>
      <c r="L7" s="259">
        <v>170</v>
      </c>
      <c r="M7" s="259">
        <v>175</v>
      </c>
      <c r="N7" s="259">
        <v>180</v>
      </c>
      <c r="O7" s="271"/>
      <c r="P7" s="259"/>
      <c r="Q7" s="259"/>
      <c r="R7" s="259"/>
      <c r="S7" s="259"/>
      <c r="T7" s="259"/>
      <c r="U7" s="259"/>
      <c r="V7" s="259"/>
      <c r="W7" s="259"/>
      <c r="X7" s="259"/>
      <c r="Y7" s="266"/>
      <c r="Z7" s="269"/>
      <c r="AA7" s="246"/>
    </row>
    <row r="8" spans="1:27" x14ac:dyDescent="0.3">
      <c r="A8" s="233"/>
      <c r="B8" s="233"/>
      <c r="C8" s="233"/>
      <c r="D8" s="227"/>
      <c r="E8" s="233"/>
      <c r="F8" s="259"/>
      <c r="G8" s="259"/>
      <c r="H8" s="259"/>
      <c r="I8" s="259"/>
      <c r="J8" s="259"/>
      <c r="K8" s="259"/>
      <c r="L8" s="259"/>
      <c r="M8" s="259"/>
      <c r="N8" s="259"/>
      <c r="O8" s="272"/>
      <c r="P8" s="259"/>
      <c r="Q8" s="259"/>
      <c r="R8" s="259"/>
      <c r="S8" s="259"/>
      <c r="T8" s="259"/>
      <c r="U8" s="259"/>
      <c r="V8" s="259"/>
      <c r="W8" s="259"/>
      <c r="X8" s="259"/>
      <c r="Y8" s="267"/>
      <c r="Z8" s="270"/>
      <c r="AA8" s="242"/>
    </row>
    <row r="9" spans="1:27" ht="26.4" x14ac:dyDescent="0.3">
      <c r="A9" s="23">
        <v>1</v>
      </c>
      <c r="B9" s="133">
        <v>140</v>
      </c>
      <c r="C9" s="148">
        <v>203</v>
      </c>
      <c r="D9" s="14" t="str">
        <f>IF(C9=0," ",VLOOKUP(C9,[1]Женщины!B$1:I$65536,2,FALSE))</f>
        <v>Федорова Татьяна</v>
      </c>
      <c r="E9" s="29" t="str">
        <f>IF(C9=0," ",VLOOKUP($C9,[1]Женщины!$B$1:$H$65536,6,FALSE))</f>
        <v>Ярославль, ГУ ЯО "СШОР по лёгкой атлетике и адаптивному спорту"</v>
      </c>
      <c r="F9" s="134" t="s">
        <v>46</v>
      </c>
      <c r="G9" s="134" t="s">
        <v>46</v>
      </c>
      <c r="H9" s="134" t="s">
        <v>47</v>
      </c>
      <c r="I9" s="134" t="s">
        <v>48</v>
      </c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99">
        <v>2</v>
      </c>
      <c r="Z9" s="99">
        <v>1</v>
      </c>
      <c r="AA9" s="84">
        <v>1.6</v>
      </c>
    </row>
    <row r="10" spans="1:27" x14ac:dyDescent="0.3">
      <c r="A10" s="23">
        <v>2</v>
      </c>
      <c r="B10" s="133">
        <v>140</v>
      </c>
      <c r="C10" s="220">
        <v>109</v>
      </c>
      <c r="D10" s="14" t="str">
        <f>IF(C10=0," ",VLOOKUP(C10,[1]Женщины!B$1:I$65536,2,FALSE))</f>
        <v>Майоршина Надежда</v>
      </c>
      <c r="E10" s="14" t="str">
        <f>IF(C10=0," ",VLOOKUP($C10,[1]Женщины!$B$1:$H$65536,6,FALSE))</f>
        <v>Ярославль, ЯГПУ им. К.Д. Ушинского</v>
      </c>
      <c r="F10" s="135" t="s">
        <v>47</v>
      </c>
      <c r="G10" s="135" t="s">
        <v>48</v>
      </c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6">
        <v>2</v>
      </c>
      <c r="Z10" s="136">
        <v>1</v>
      </c>
      <c r="AA10" s="138">
        <v>1.4</v>
      </c>
    </row>
    <row r="11" spans="1:27" x14ac:dyDescent="0.3">
      <c r="A11" s="23">
        <v>3</v>
      </c>
      <c r="B11" s="133">
        <v>140</v>
      </c>
      <c r="C11" s="133">
        <v>151</v>
      </c>
      <c r="D11" s="14" t="str">
        <f>IF(C11=0," ",VLOOKUP(C11,[1]Женщины!B$1:I$65536,2,FALSE))</f>
        <v>Белкина Вера</v>
      </c>
      <c r="E11" s="14" t="str">
        <f>IF(C11=0," ",VLOOKUP($C11,[1]Женщины!$B$1:$H$65536,6,FALSE))</f>
        <v>Кострома, КГУ</v>
      </c>
      <c r="F11" s="135" t="s">
        <v>46</v>
      </c>
      <c r="G11" s="135" t="s">
        <v>47</v>
      </c>
      <c r="H11" s="135" t="s">
        <v>46</v>
      </c>
      <c r="I11" s="135" t="s">
        <v>60</v>
      </c>
      <c r="J11" s="135" t="s">
        <v>48</v>
      </c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6">
        <v>3</v>
      </c>
      <c r="Z11" s="136">
        <v>3</v>
      </c>
      <c r="AA11" s="138">
        <v>1.55</v>
      </c>
    </row>
    <row r="12" spans="1:27" ht="26.4" x14ac:dyDescent="0.3">
      <c r="A12" s="23">
        <v>4</v>
      </c>
      <c r="B12" s="133">
        <v>140</v>
      </c>
      <c r="C12" s="133">
        <v>206</v>
      </c>
      <c r="D12" s="14" t="str">
        <f>IF(C12=0," ",VLOOKUP(C12,[1]Женщины!B$1:I$65536,2,FALSE))</f>
        <v>Горшкова Юлия</v>
      </c>
      <c r="E12" s="29" t="str">
        <f>IF(C12=0," ",VLOOKUP($C12,[1]Женщины!$B$1:$H$65536,6,FALSE))</f>
        <v>Ярославль, ГУ ЯО "СШОР по лёгкой атлетике и адаптивному спорту"</v>
      </c>
      <c r="F12" s="135" t="s">
        <v>46</v>
      </c>
      <c r="G12" s="135" t="s">
        <v>46</v>
      </c>
      <c r="H12" s="135" t="s">
        <v>46</v>
      </c>
      <c r="I12" s="135" t="s">
        <v>46</v>
      </c>
      <c r="J12" s="135" t="s">
        <v>60</v>
      </c>
      <c r="K12" s="135" t="s">
        <v>48</v>
      </c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6">
        <v>3</v>
      </c>
      <c r="Z12" s="136">
        <v>2</v>
      </c>
      <c r="AA12" s="138">
        <v>1.6</v>
      </c>
    </row>
    <row r="13" spans="1:27" x14ac:dyDescent="0.3">
      <c r="A13" s="23">
        <v>5</v>
      </c>
      <c r="B13" s="133">
        <v>140</v>
      </c>
      <c r="C13" s="133">
        <v>316</v>
      </c>
      <c r="D13" s="14" t="str">
        <f>IF(C13=0," ",VLOOKUP(C13,[1]Женщины!B$1:I$65536,2,FALSE))</f>
        <v>Иванова Виктория</v>
      </c>
      <c r="E13" s="14" t="str">
        <f>IF(C13=0," ",VLOOKUP($C13,[1]Женщины!$B$1:$H$65536,6,FALSE))</f>
        <v>Челябинск, УралГУФК</v>
      </c>
      <c r="F13" s="135" t="s">
        <v>48</v>
      </c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6" t="s">
        <v>39</v>
      </c>
      <c r="Z13" s="136" t="s">
        <v>39</v>
      </c>
      <c r="AA13" s="138">
        <v>0</v>
      </c>
    </row>
    <row r="14" spans="1:27" ht="26.4" x14ac:dyDescent="0.3">
      <c r="A14" s="23">
        <v>6</v>
      </c>
      <c r="B14" s="133">
        <v>145</v>
      </c>
      <c r="C14" s="133">
        <v>221</v>
      </c>
      <c r="D14" s="14" t="str">
        <f>IF(C14=0," ",VLOOKUP(C14,[1]Женщины!B$1:I$65536,2,FALSE))</f>
        <v>Рычкова Ольга</v>
      </c>
      <c r="E14" s="29" t="str">
        <f>IF(C14=0," ",VLOOKUP($C14,[1]Женщины!$B$1:$H$65536,6,FALSE))</f>
        <v>Саранск, ФГБОУ ВО "НИМГУ им. Н.П. Огарева"</v>
      </c>
      <c r="F14" s="135"/>
      <c r="G14" s="135" t="s">
        <v>46</v>
      </c>
      <c r="H14" s="135" t="s">
        <v>46</v>
      </c>
      <c r="I14" s="135" t="s">
        <v>46</v>
      </c>
      <c r="J14" s="135" t="s">
        <v>48</v>
      </c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6">
        <v>1</v>
      </c>
      <c r="Z14" s="136">
        <v>0</v>
      </c>
      <c r="AA14" s="138">
        <v>1.55</v>
      </c>
    </row>
    <row r="15" spans="1:27" x14ac:dyDescent="0.3">
      <c r="A15" s="23">
        <v>7</v>
      </c>
      <c r="B15" s="133">
        <v>145</v>
      </c>
      <c r="C15" s="133">
        <v>204</v>
      </c>
      <c r="D15" s="14" t="str">
        <f>IF(C15=0," ",VLOOKUP(C15,[1]Женщины!B$1:I$65536,2,FALSE))</f>
        <v>Рябева Анастасия</v>
      </c>
      <c r="E15" s="14" t="str">
        <f>IF(C15=0," ",VLOOKUP($C15,[1]Женщины!$B$1:$H$65536,6,FALSE))</f>
        <v>Красноярск, СФУ</v>
      </c>
      <c r="F15" s="135"/>
      <c r="G15" s="135" t="s">
        <v>46</v>
      </c>
      <c r="H15" s="135" t="s">
        <v>60</v>
      </c>
      <c r="I15" s="135" t="s">
        <v>47</v>
      </c>
      <c r="J15" s="135" t="s">
        <v>48</v>
      </c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6">
        <v>2</v>
      </c>
      <c r="Z15" s="136">
        <v>3</v>
      </c>
      <c r="AA15" s="138">
        <v>1.55</v>
      </c>
    </row>
    <row r="16" spans="1:27" x14ac:dyDescent="0.3">
      <c r="A16" s="23">
        <v>8</v>
      </c>
      <c r="B16" s="133">
        <v>155</v>
      </c>
      <c r="C16" s="133">
        <v>251</v>
      </c>
      <c r="D16" s="14" t="str">
        <f>IF(C16=0," ",VLOOKUP(C16,[1]Женщины!B$1:I$65536,2,FALSE))</f>
        <v>Мирошниченко София</v>
      </c>
      <c r="E16" s="14" t="str">
        <f>IF(C16=0," ",VLOOKUP($C16,[1]Женщины!$B$1:$H$65536,6,FALSE))</f>
        <v>Казань, ФГБОУ ВО ПГАФКСиТ</v>
      </c>
      <c r="F16" s="135"/>
      <c r="G16" s="135"/>
      <c r="H16" s="135"/>
      <c r="I16" s="135" t="s">
        <v>46</v>
      </c>
      <c r="J16" s="135" t="s">
        <v>48</v>
      </c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6">
        <v>1</v>
      </c>
      <c r="Z16" s="136">
        <v>0</v>
      </c>
      <c r="AA16" s="138">
        <v>1.55</v>
      </c>
    </row>
    <row r="17" spans="1:27" ht="26.4" x14ac:dyDescent="0.3">
      <c r="A17" s="23">
        <v>9</v>
      </c>
      <c r="B17" s="133">
        <v>140</v>
      </c>
      <c r="C17" s="133">
        <v>210</v>
      </c>
      <c r="D17" s="14" t="str">
        <f>IF(C17=0," ",VLOOKUP(C17,[1]Женщины!B$1:I$65536,2,FALSE))</f>
        <v>Ильинская Мария</v>
      </c>
      <c r="E17" s="29" t="str">
        <f>IF(C17=0," ",VLOOKUP($C17,[1]Женщины!$B$1:$H$65536,6,FALSE))</f>
        <v>Саранск, ФГБОУ ВО "НИМГУ им. Н.П. Огарева"</v>
      </c>
      <c r="F17" s="135" t="s">
        <v>46</v>
      </c>
      <c r="G17" s="135" t="s">
        <v>46</v>
      </c>
      <c r="H17" s="135" t="s">
        <v>46</v>
      </c>
      <c r="I17" s="135" t="s">
        <v>60</v>
      </c>
      <c r="J17" s="135" t="s">
        <v>47</v>
      </c>
      <c r="K17" s="135" t="s">
        <v>48</v>
      </c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6">
        <v>2</v>
      </c>
      <c r="Z17" s="136">
        <v>3</v>
      </c>
      <c r="AA17" s="138">
        <v>1.6</v>
      </c>
    </row>
    <row r="18" spans="1:27" x14ac:dyDescent="0.3">
      <c r="A18" s="23">
        <v>10</v>
      </c>
      <c r="B18" s="133">
        <v>150</v>
      </c>
      <c r="C18" s="133">
        <v>119</v>
      </c>
      <c r="D18" s="14" t="str">
        <f>IF(C18=0," ",VLOOKUP(C18,[1]Женщины!B$1:I$65536,2,FALSE))</f>
        <v>Ошарина Елизавета</v>
      </c>
      <c r="E18" s="14" t="str">
        <f>IF(C18=0," ",VLOOKUP($C18,[1]Женщины!$B$1:$H$65536,6,FALSE))</f>
        <v>Чебоксары, ЧГПУ им. И.Я. Яковлева</v>
      </c>
      <c r="F18" s="135"/>
      <c r="G18" s="135"/>
      <c r="H18" s="135" t="s">
        <v>46</v>
      </c>
      <c r="I18" s="135" t="s">
        <v>46</v>
      </c>
      <c r="J18" s="135" t="s">
        <v>47</v>
      </c>
      <c r="K18" s="135" t="s">
        <v>48</v>
      </c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6">
        <v>2</v>
      </c>
      <c r="Z18" s="136">
        <v>1</v>
      </c>
      <c r="AA18" s="138">
        <v>1.6</v>
      </c>
    </row>
    <row r="19" spans="1:27" x14ac:dyDescent="0.3">
      <c r="A19" s="23">
        <v>11</v>
      </c>
      <c r="B19" s="133">
        <v>150</v>
      </c>
      <c r="C19" s="133">
        <v>254</v>
      </c>
      <c r="D19" s="14" t="str">
        <f>IF(C19=0," ",VLOOKUP(C19,[1]Женщины!B$1:I$65536,2,FALSE))</f>
        <v>Гаврилюк Кристина</v>
      </c>
      <c r="E19" s="14" t="str">
        <f>IF(C19=0," ",VLOOKUP($C19,[1]Женщины!$B$1:$H$65536,6,FALSE))</f>
        <v>Казань, ФГБОУ ВО ПГАФКСиТ</v>
      </c>
      <c r="F19" s="135"/>
      <c r="G19" s="135"/>
      <c r="H19" s="135" t="s">
        <v>46</v>
      </c>
      <c r="I19" s="135" t="s">
        <v>46</v>
      </c>
      <c r="J19" s="135" t="s">
        <v>47</v>
      </c>
      <c r="K19" s="135" t="s">
        <v>47</v>
      </c>
      <c r="L19" s="135" t="s">
        <v>48</v>
      </c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6">
        <v>2</v>
      </c>
      <c r="Z19" s="136">
        <v>2</v>
      </c>
      <c r="AA19" s="138">
        <v>1.65</v>
      </c>
    </row>
    <row r="20" spans="1:27" x14ac:dyDescent="0.3">
      <c r="A20" s="23">
        <v>12</v>
      </c>
      <c r="B20" s="133">
        <v>160</v>
      </c>
      <c r="C20" s="133">
        <v>344</v>
      </c>
      <c r="D20" s="14" t="str">
        <f>IF(C20=0," ",VLOOKUP(C20,[1]Женщины!B$1:I$65536,2,FALSE))</f>
        <v>Пшичкина Марина</v>
      </c>
      <c r="E20" s="14" t="str">
        <f>IF(C20=0," ",VLOOKUP($C20,[1]Женщины!$B$1:$H$65536,6,FALSE))</f>
        <v>Пенза, ПензГУ</v>
      </c>
      <c r="F20" s="135"/>
      <c r="G20" s="135"/>
      <c r="H20" s="135"/>
      <c r="I20" s="135"/>
      <c r="J20" s="135" t="s">
        <v>47</v>
      </c>
      <c r="K20" s="135" t="s">
        <v>46</v>
      </c>
      <c r="L20" s="135" t="s">
        <v>60</v>
      </c>
      <c r="M20" s="135" t="s">
        <v>60</v>
      </c>
      <c r="N20" s="135" t="s">
        <v>48</v>
      </c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6">
        <v>3</v>
      </c>
      <c r="Z20" s="136">
        <v>5</v>
      </c>
      <c r="AA20" s="138">
        <v>1.75</v>
      </c>
    </row>
    <row r="21" spans="1:27" ht="16.5" thickBot="1" x14ac:dyDescent="0.3">
      <c r="A21" s="36"/>
      <c r="B21" s="36"/>
      <c r="C21" s="36"/>
      <c r="D21" s="90"/>
      <c r="E21" s="90"/>
      <c r="F21" s="131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24"/>
      <c r="Z21" s="124"/>
      <c r="AA21" s="103"/>
    </row>
    <row r="22" spans="1:27" ht="16.5" thickTop="1" x14ac:dyDescent="0.25">
      <c r="A22" s="164"/>
      <c r="B22" s="164"/>
      <c r="C22" s="164"/>
      <c r="D22" s="168"/>
      <c r="E22" s="168"/>
      <c r="F22" s="179"/>
      <c r="G22" s="164"/>
      <c r="H22" s="164"/>
      <c r="I22" s="164"/>
      <c r="J22" s="164"/>
      <c r="K22" s="164"/>
      <c r="L22" s="164"/>
      <c r="M22" s="164"/>
      <c r="N22" s="164"/>
      <c r="O22" s="164"/>
      <c r="P22" s="164"/>
      <c r="Q22" s="164"/>
      <c r="R22" s="164"/>
      <c r="S22" s="164"/>
      <c r="T22" s="164"/>
      <c r="U22" s="164"/>
      <c r="V22" s="164"/>
      <c r="W22" s="164"/>
      <c r="X22" s="164"/>
      <c r="Y22" s="164"/>
      <c r="Z22" s="164"/>
      <c r="AA22" s="164"/>
    </row>
    <row r="66" spans="1:21" x14ac:dyDescent="0.3">
      <c r="A66" s="264" t="s">
        <v>74</v>
      </c>
      <c r="B66" s="264"/>
      <c r="C66" s="264"/>
      <c r="D66" s="264"/>
      <c r="E66" s="264"/>
      <c r="F66" s="264"/>
      <c r="G66" s="264"/>
      <c r="H66" s="264"/>
      <c r="I66" s="264"/>
      <c r="J66" s="264"/>
      <c r="K66" s="264"/>
      <c r="L66" s="264"/>
      <c r="M66" s="264"/>
      <c r="N66" s="264"/>
      <c r="O66" s="264"/>
      <c r="P66" s="264"/>
      <c r="Q66" s="264"/>
      <c r="R66" s="264"/>
      <c r="S66" s="264"/>
      <c r="T66" s="264"/>
      <c r="U66" s="264"/>
    </row>
    <row r="67" spans="1:21" x14ac:dyDescent="0.3">
      <c r="A67" s="81"/>
      <c r="B67" s="81"/>
      <c r="D67" s="81"/>
      <c r="E67" s="81"/>
      <c r="I67" s="82"/>
    </row>
    <row r="68" spans="1:21" ht="15.6" x14ac:dyDescent="0.3">
      <c r="A68" s="81"/>
      <c r="B68" s="81"/>
      <c r="C68" s="81"/>
      <c r="D68" s="44" t="s">
        <v>73</v>
      </c>
      <c r="E68" s="44"/>
      <c r="F68" s="45"/>
      <c r="G68" s="46"/>
      <c r="H68" s="46"/>
      <c r="I68" s="47" t="s">
        <v>70</v>
      </c>
      <c r="J68" s="45"/>
      <c r="K68" s="65"/>
    </row>
    <row r="69" spans="1:21" ht="15.6" x14ac:dyDescent="0.3">
      <c r="A69" s="81"/>
      <c r="B69" s="81"/>
      <c r="C69" s="81"/>
      <c r="D69" s="44"/>
      <c r="E69" s="44"/>
      <c r="F69" s="45"/>
      <c r="G69" s="46"/>
      <c r="H69" s="46"/>
      <c r="I69" s="44" t="s">
        <v>71</v>
      </c>
      <c r="J69" s="45"/>
      <c r="K69" s="65"/>
    </row>
    <row r="70" spans="1:21" ht="15.6" x14ac:dyDescent="0.3">
      <c r="A70" s="81"/>
      <c r="B70" s="81"/>
      <c r="C70" s="81"/>
      <c r="D70" s="44"/>
      <c r="E70" s="44"/>
      <c r="F70" s="45"/>
      <c r="G70" s="46"/>
      <c r="H70" s="46"/>
      <c r="I70" s="44"/>
      <c r="J70" s="45"/>
      <c r="K70" s="65"/>
    </row>
    <row r="71" spans="1:21" ht="15.6" x14ac:dyDescent="0.3">
      <c r="A71" s="81"/>
      <c r="B71" s="81"/>
      <c r="C71" s="81"/>
      <c r="D71" s="44" t="s">
        <v>72</v>
      </c>
      <c r="E71" s="44"/>
      <c r="F71" s="45"/>
      <c r="G71" s="46"/>
      <c r="H71" s="46"/>
      <c r="I71" s="47" t="s">
        <v>70</v>
      </c>
      <c r="J71" s="45"/>
      <c r="K71" s="65"/>
    </row>
    <row r="72" spans="1:21" ht="15.6" x14ac:dyDescent="0.3">
      <c r="A72" s="81"/>
      <c r="B72" s="81"/>
      <c r="C72" s="81"/>
      <c r="D72" s="44"/>
      <c r="E72" s="44"/>
      <c r="F72" s="45"/>
      <c r="G72" s="46"/>
      <c r="H72" s="46"/>
      <c r="I72" s="44" t="s">
        <v>71</v>
      </c>
      <c r="J72" s="45"/>
      <c r="K72" s="65"/>
    </row>
    <row r="73" spans="1:21" ht="15.6" x14ac:dyDescent="0.3">
      <c r="B73" s="41"/>
      <c r="C73" s="41"/>
      <c r="D73" s="41"/>
      <c r="E73" s="41"/>
      <c r="F73" s="45"/>
      <c r="G73" s="49"/>
      <c r="H73" s="41"/>
      <c r="I73" s="41"/>
      <c r="J73" s="41"/>
      <c r="K73" s="41"/>
      <c r="L73" s="41"/>
      <c r="M73" s="41"/>
      <c r="N73" s="41"/>
      <c r="O73" s="41"/>
    </row>
    <row r="74" spans="1:21" ht="15.6" x14ac:dyDescent="0.3">
      <c r="B74" s="41"/>
      <c r="C74" s="41"/>
      <c r="D74" s="41"/>
      <c r="E74" s="41"/>
      <c r="F74" s="45"/>
      <c r="G74" s="49"/>
      <c r="H74" s="41"/>
      <c r="I74" s="41"/>
      <c r="J74" s="41"/>
      <c r="K74" s="41"/>
      <c r="L74" s="41"/>
      <c r="M74" s="41"/>
      <c r="N74" s="41"/>
      <c r="O74" s="41"/>
    </row>
    <row r="75" spans="1:21" ht="15.6" x14ac:dyDescent="0.3">
      <c r="B75" s="41"/>
      <c r="C75" s="41"/>
      <c r="D75" s="41"/>
      <c r="E75" s="41"/>
      <c r="F75" s="45"/>
      <c r="G75" s="49"/>
      <c r="H75" s="41"/>
      <c r="I75" s="41"/>
      <c r="J75" s="41"/>
      <c r="K75" s="41"/>
      <c r="L75" s="41"/>
      <c r="M75" s="41"/>
      <c r="N75" s="41"/>
      <c r="O75" s="41"/>
    </row>
  </sheetData>
  <mergeCells count="33">
    <mergeCell ref="Q7:Q8"/>
    <mergeCell ref="X7:X8"/>
    <mergeCell ref="A66:U66"/>
    <mergeCell ref="Y6:Y8"/>
    <mergeCell ref="Z6:Z8"/>
    <mergeCell ref="AA6:AA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A1:K1"/>
    <mergeCell ref="A2:AA2"/>
    <mergeCell ref="A4:K4"/>
    <mergeCell ref="R7:R8"/>
    <mergeCell ref="P5:V5"/>
    <mergeCell ref="A6:A8"/>
    <mergeCell ref="B6:B8"/>
    <mergeCell ref="C6:C8"/>
    <mergeCell ref="D6:D8"/>
    <mergeCell ref="E6:E8"/>
    <mergeCell ref="F6:X6"/>
    <mergeCell ref="S7:S8"/>
    <mergeCell ref="T7:T8"/>
    <mergeCell ref="U7:U8"/>
    <mergeCell ref="V7:V8"/>
    <mergeCell ref="W7:W8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sqref="A1:K26"/>
    </sheetView>
  </sheetViews>
  <sheetFormatPr defaultRowHeight="14.4" x14ac:dyDescent="0.3"/>
  <cols>
    <col min="1" max="1" width="4.33203125" style="81" customWidth="1"/>
    <col min="2" max="2" width="7.6640625" customWidth="1"/>
    <col min="3" max="3" width="23.88671875" style="81" customWidth="1"/>
    <col min="4" max="4" width="9" style="81" customWidth="1"/>
    <col min="5" max="5" width="8.6640625" customWidth="1"/>
    <col min="6" max="6" width="23.44140625" customWidth="1"/>
    <col min="7" max="7" width="43.5546875" customWidth="1"/>
    <col min="8" max="8" width="7.88671875" customWidth="1"/>
    <col min="9" max="9" width="5.33203125" customWidth="1"/>
    <col min="10" max="10" width="5.88671875" customWidth="1"/>
    <col min="11" max="11" width="15.109375" customWidth="1"/>
  </cols>
  <sheetData>
    <row r="1" spans="1:11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</row>
    <row r="2" spans="1:11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</row>
    <row r="3" spans="1:11" ht="20.399999999999999" x14ac:dyDescent="0.35">
      <c r="A3" s="153"/>
      <c r="B3" s="153"/>
      <c r="C3" s="153"/>
      <c r="D3" s="153"/>
      <c r="E3" s="153"/>
      <c r="F3" s="153"/>
      <c r="H3" s="153"/>
      <c r="I3" s="153"/>
      <c r="J3" s="153"/>
      <c r="K3" s="1" t="s">
        <v>79</v>
      </c>
    </row>
    <row r="4" spans="1:11" ht="17.399999999999999" x14ac:dyDescent="0.3">
      <c r="A4" s="154"/>
      <c r="B4" s="2"/>
      <c r="C4" s="3"/>
      <c r="D4"/>
      <c r="E4" s="155"/>
      <c r="F4" s="155"/>
      <c r="H4" s="155"/>
      <c r="I4" s="155"/>
      <c r="J4" s="230" t="s">
        <v>80</v>
      </c>
      <c r="K4" s="230"/>
    </row>
    <row r="5" spans="1:11" ht="15.6" x14ac:dyDescent="0.3">
      <c r="A5" s="154"/>
      <c r="B5" s="2"/>
      <c r="C5" s="3"/>
      <c r="D5"/>
      <c r="E5" s="231"/>
      <c r="F5" s="231"/>
      <c r="H5" s="4"/>
      <c r="K5" s="5" t="s">
        <v>81</v>
      </c>
    </row>
    <row r="6" spans="1:11" ht="20.399999999999999" x14ac:dyDescent="0.35">
      <c r="A6" s="156"/>
      <c r="C6" s="75" t="s">
        <v>128</v>
      </c>
      <c r="D6" s="56">
        <v>0.66666666666666663</v>
      </c>
      <c r="E6" s="55" t="s">
        <v>4</v>
      </c>
      <c r="F6" s="156"/>
      <c r="G6" s="229" t="s">
        <v>3</v>
      </c>
      <c r="H6" s="229"/>
      <c r="I6" s="229"/>
      <c r="J6" s="229"/>
      <c r="K6" s="229"/>
    </row>
    <row r="7" spans="1:11" ht="18.75" x14ac:dyDescent="0.3">
      <c r="A7" s="154"/>
      <c r="B7" s="2"/>
      <c r="C7" s="6"/>
      <c r="D7" s="7"/>
      <c r="E7" s="8"/>
      <c r="F7" s="154"/>
      <c r="G7" s="158"/>
    </row>
    <row r="8" spans="1:11" ht="15.6" x14ac:dyDescent="0.3">
      <c r="A8" s="154"/>
      <c r="B8" s="160" t="s">
        <v>5</v>
      </c>
      <c r="D8" s="160" t="s">
        <v>67</v>
      </c>
      <c r="E8" s="154"/>
      <c r="F8" s="98"/>
      <c r="G8" s="8"/>
    </row>
    <row r="9" spans="1:11" ht="28.8" x14ac:dyDescent="0.3">
      <c r="A9" s="125" t="s">
        <v>27</v>
      </c>
      <c r="B9" s="126" t="s">
        <v>7</v>
      </c>
      <c r="C9" s="127" t="s">
        <v>34</v>
      </c>
      <c r="D9" s="126" t="s">
        <v>9</v>
      </c>
      <c r="E9" s="146" t="s">
        <v>35</v>
      </c>
      <c r="F9" s="146" t="s">
        <v>11</v>
      </c>
      <c r="G9" s="146" t="s">
        <v>36</v>
      </c>
      <c r="H9" s="11" t="s">
        <v>44</v>
      </c>
      <c r="I9" s="149" t="s">
        <v>14</v>
      </c>
      <c r="J9" s="126" t="s">
        <v>45</v>
      </c>
      <c r="K9" s="128" t="s">
        <v>16</v>
      </c>
    </row>
    <row r="10" spans="1:11" x14ac:dyDescent="0.3">
      <c r="A10" s="69">
        <v>1</v>
      </c>
      <c r="B10" s="178">
        <v>177</v>
      </c>
      <c r="C10" s="70" t="str">
        <f>IF(B10=0," ",VLOOKUP(B10,[1]Женщины!B$1:I$65536,2,FALSE))</f>
        <v>Брянчина Екатерина</v>
      </c>
      <c r="D10" s="129" t="str">
        <f>IF(B10=0," ",VLOOKUP($B10,[1]Женщины!$B$1:$H$65536,3,FALSE))</f>
        <v>11.11.1998</v>
      </c>
      <c r="E10" s="26" t="str">
        <f>IF(B10=0," ",IF(VLOOKUP($B10,[1]Женщины!$B$1:$H$65536,4,FALSE)=0," ",VLOOKUP($B10,[1]Женщины!$B$1:$H$65536,4,FALSE)))</f>
        <v>МС</v>
      </c>
      <c r="F10" s="70" t="str">
        <f>IF(B10=0," ",VLOOKUP($B10,[1]Женщины!$B$1:$H$65536,5,FALSE))</f>
        <v>Москва</v>
      </c>
      <c r="G10" s="70" t="str">
        <f>IF(B10=0," ",VLOOKUP($B10,[1]Женщины!$B$1:$H$65536,6,FALSE))</f>
        <v>Москва, РГУФКСМиТ (ГЦОЛИФК)</v>
      </c>
      <c r="H10" s="130">
        <v>4.2</v>
      </c>
      <c r="I10" s="26" t="s">
        <v>62</v>
      </c>
      <c r="J10" s="26" t="s">
        <v>84</v>
      </c>
      <c r="K10" s="73" t="str">
        <f>IF(B10=0," ",VLOOKUP($B10,[1]Женщины!$B$1:$H$65536,7,FALSE))</f>
        <v>Кучеряну С.М.</v>
      </c>
    </row>
    <row r="11" spans="1:11" x14ac:dyDescent="0.3">
      <c r="A11" s="69">
        <v>2</v>
      </c>
      <c r="B11" s="79">
        <v>250</v>
      </c>
      <c r="C11" s="70" t="str">
        <f>IF(B11=0," ",VLOOKUP(B11,[1]Женщины!B$1:I$65536,2,FALSE))</f>
        <v>Сурова Анастасия</v>
      </c>
      <c r="D11" s="129" t="str">
        <f>IF(B11=0," ",VLOOKUP($B11,[1]Женщины!$B$1:$H$65536,3,FALSE))</f>
        <v>26.09.1996</v>
      </c>
      <c r="E11" s="26" t="str">
        <f>IF(B11=0," ",IF(VLOOKUP($B11,[1]Женщины!$B$1:$H$65536,4,FALSE)=0," ",VLOOKUP($B11,[1]Женщины!$B$1:$H$65536,4,FALSE)))</f>
        <v>МС</v>
      </c>
      <c r="F11" s="70" t="str">
        <f>IF(B11=0," ",VLOOKUP($B11,[1]Женщины!$B$1:$H$65536,5,FALSE))</f>
        <v>Республика Татарстан</v>
      </c>
      <c r="G11" s="70" t="str">
        <f>IF(B11=0," ",VLOOKUP($B11,[1]Женщины!$B$1:$H$65536,6,FALSE))</f>
        <v>Казань, ФГБОУ ВО ПГАФКСиТ</v>
      </c>
      <c r="H11" s="130">
        <v>4.0999999999999996</v>
      </c>
      <c r="I11" s="26" t="s">
        <v>62</v>
      </c>
      <c r="J11" s="26" t="s">
        <v>85</v>
      </c>
      <c r="K11" s="73" t="str">
        <f>IF(B11=0," ",VLOOKUP($B11,[1]Женщины!$B$1:$H$65536,7,FALSE))</f>
        <v>Захарчук Д.Г.</v>
      </c>
    </row>
    <row r="12" spans="1:11" x14ac:dyDescent="0.3">
      <c r="A12" s="69">
        <v>3</v>
      </c>
      <c r="B12" s="13">
        <v>313</v>
      </c>
      <c r="C12" s="70" t="str">
        <f>IF(B12=0," ",VLOOKUP(B12,[1]Женщины!B$1:I$65536,2,FALSE))</f>
        <v>Нерубенко Людмила</v>
      </c>
      <c r="D12" s="129" t="str">
        <f>IF(B12=0," ",VLOOKUP($B12,[1]Женщины!$B$1:$H$65536,3,FALSE))</f>
        <v>20.04.1998</v>
      </c>
      <c r="E12" s="26" t="str">
        <f>IF(B12=0," ",IF(VLOOKUP($B12,[1]Женщины!$B$1:$H$65536,4,FALSE)=0," ",VLOOKUP($B12,[1]Женщины!$B$1:$H$65536,4,FALSE)))</f>
        <v>КМС</v>
      </c>
      <c r="F12" s="70" t="str">
        <f>IF(B12=0," ",VLOOKUP($B12,[1]Женщины!$B$1:$H$65536,5,FALSE))</f>
        <v>Белгородская область</v>
      </c>
      <c r="G12" s="70" t="str">
        <f>IF(B12=0," ",VLOOKUP($B12,[1]Женщины!$B$1:$H$65536,6,FALSE))</f>
        <v>Белгород, НИУ "БелГУ"</v>
      </c>
      <c r="H12" s="130">
        <v>4</v>
      </c>
      <c r="I12" s="26" t="s">
        <v>19</v>
      </c>
      <c r="J12" s="26" t="s">
        <v>107</v>
      </c>
      <c r="K12" s="73" t="str">
        <f>IF(B12=0," ",VLOOKUP($B12,[1]Женщины!$B$1:$H$65536,7,FALSE))</f>
        <v>Кушкин В.Ю.</v>
      </c>
    </row>
    <row r="13" spans="1:11" x14ac:dyDescent="0.3">
      <c r="A13" s="26">
        <v>4</v>
      </c>
      <c r="B13" s="178">
        <v>178</v>
      </c>
      <c r="C13" s="70" t="str">
        <f>IF(B13=0," ",VLOOKUP(B13,[1]Женщины!B$1:I$65536,2,FALSE))</f>
        <v>Фахрутдинова Милана</v>
      </c>
      <c r="D13" s="129" t="str">
        <f>IF(B13=0," ",VLOOKUP($B13,[1]Женщины!$B$1:$H$65536,3,FALSE))</f>
        <v>30.09.1998</v>
      </c>
      <c r="E13" s="26" t="str">
        <f>IF(B13=0," ",IF(VLOOKUP($B13,[1]Женщины!$B$1:$H$65536,4,FALSE)=0," ",VLOOKUP($B13,[1]Женщины!$B$1:$H$65536,4,FALSE)))</f>
        <v>МС</v>
      </c>
      <c r="F13" s="70" t="str">
        <f>IF(B13=0," ",VLOOKUP($B13,[1]Женщины!$B$1:$H$65536,5,FALSE))</f>
        <v>Москва</v>
      </c>
      <c r="G13" s="70" t="str">
        <f>IF(B13=0," ",VLOOKUP($B13,[1]Женщины!$B$1:$H$65536,6,FALSE))</f>
        <v>Москва, РГУФКСМиТ (ГЦОЛИФК)</v>
      </c>
      <c r="H13" s="130">
        <v>3.8</v>
      </c>
      <c r="I13" s="26" t="s">
        <v>19</v>
      </c>
      <c r="J13" s="26" t="s">
        <v>86</v>
      </c>
      <c r="K13" s="73" t="str">
        <f>IF(B13=0," ",VLOOKUP($B13,[1]Женщины!$B$1:$H$65536,7,FALSE))</f>
        <v>Кучеряну С.М.</v>
      </c>
    </row>
    <row r="14" spans="1:11" ht="26.4" x14ac:dyDescent="0.3">
      <c r="A14" s="26">
        <v>5</v>
      </c>
      <c r="B14" s="13">
        <v>111</v>
      </c>
      <c r="C14" s="70" t="str">
        <f>IF(B14=0," ",VLOOKUP(B14,[1]Женщины!B$1:I$65536,2,FALSE))</f>
        <v>Антропова Юлия</v>
      </c>
      <c r="D14" s="129" t="str">
        <f>IF(B14=0," ",VLOOKUP($B14,[1]Женщины!$B$1:$H$65536,3,FALSE))</f>
        <v>02.06.1997</v>
      </c>
      <c r="E14" s="26" t="str">
        <f>IF(B14=0," ",IF(VLOOKUP($B14,[1]Женщины!$B$1:$H$65536,4,FALSE)=0," ",VLOOKUP($B14,[1]Женщины!$B$1:$H$65536,4,FALSE)))</f>
        <v>КМС</v>
      </c>
      <c r="F14" s="70" t="str">
        <f>IF(B14=0," ",VLOOKUP($B14,[1]Женщины!$B$1:$H$65536,5,FALSE))</f>
        <v>Ярославская область</v>
      </c>
      <c r="G14" s="70" t="str">
        <f>IF(B14=0," ",VLOOKUP($B14,[1]Женщины!$B$1:$H$65536,6,FALSE))</f>
        <v>Ярославль, ЯГПУ им. К.Д. Ушинского</v>
      </c>
      <c r="H14" s="130">
        <v>3.5</v>
      </c>
      <c r="I14" s="26" t="s">
        <v>31</v>
      </c>
      <c r="J14" s="26">
        <v>11</v>
      </c>
      <c r="K14" s="73" t="str">
        <f>IF(B14=0," ",VLOOKUP($B14,[1]Женщины!$B$1:$H$65536,7,FALSE))</f>
        <v>Руденков В.Г., Огвоздина Т.В.</v>
      </c>
    </row>
    <row r="15" spans="1:11" ht="26.4" x14ac:dyDescent="0.3">
      <c r="A15" s="26">
        <v>6</v>
      </c>
      <c r="B15" s="79">
        <v>91</v>
      </c>
      <c r="C15" s="70" t="str">
        <f>IF(B15=0," ",VLOOKUP(B15,[1]Женщины!B$1:I$65536,2,FALSE))</f>
        <v>Гладкова Елена</v>
      </c>
      <c r="D15" s="129" t="str">
        <f>IF(B15=0," ",VLOOKUP($B15,[1]Женщины!$B$1:$H$65536,3,FALSE))</f>
        <v>10.06.1998</v>
      </c>
      <c r="E15" s="26" t="str">
        <f>IF(B15=0," ",IF(VLOOKUP($B15,[1]Женщины!$B$1:$H$65536,4,FALSE)=0," ",VLOOKUP($B15,[1]Женщины!$B$1:$H$65536,4,FALSE)))</f>
        <v>КМС</v>
      </c>
      <c r="F15" s="70" t="str">
        <f>IF(B15=0," ",VLOOKUP($B15,[1]Женщины!$B$1:$H$65536,5,FALSE))</f>
        <v>Челябинская область</v>
      </c>
      <c r="G15" s="70" t="str">
        <f>IF(B15=0," ",VLOOKUP($B15,[1]Женщины!$B$1:$H$65536,6,FALSE))</f>
        <v>Челябинск, УралГУФК</v>
      </c>
      <c r="H15" s="130">
        <v>3.3</v>
      </c>
      <c r="I15" s="26" t="s">
        <v>31</v>
      </c>
      <c r="J15" s="26">
        <v>10</v>
      </c>
      <c r="K15" s="73" t="str">
        <f>IF(B15=0," ",VLOOKUP($B15,[1]Женщины!$B$1:$H$65536,7,FALSE))</f>
        <v>Меньшенина Н.В.</v>
      </c>
    </row>
    <row r="16" spans="1:11" ht="16.5" thickBot="1" x14ac:dyDescent="0.3">
      <c r="A16" s="39"/>
      <c r="B16" s="90"/>
      <c r="C16" s="88"/>
      <c r="D16" s="88"/>
      <c r="E16" s="80"/>
      <c r="F16" s="80"/>
      <c r="G16" s="80"/>
      <c r="H16" s="100"/>
      <c r="I16" s="86"/>
      <c r="J16" s="86"/>
      <c r="K16" s="90"/>
    </row>
    <row r="17" spans="1:11" ht="16.5" thickTop="1" x14ac:dyDescent="0.25">
      <c r="A17" s="143"/>
      <c r="B17" s="143"/>
      <c r="C17" s="143"/>
      <c r="D17" s="143"/>
      <c r="E17" s="143"/>
      <c r="F17" s="143"/>
      <c r="G17" s="143"/>
      <c r="H17" s="143"/>
      <c r="I17" s="213"/>
      <c r="J17" s="213"/>
      <c r="K17" s="168"/>
    </row>
    <row r="18" spans="1:11" ht="15.75" x14ac:dyDescent="0.25">
      <c r="B18" s="168"/>
      <c r="H18" s="215"/>
      <c r="I18" s="213"/>
      <c r="J18" s="213"/>
      <c r="K18" s="168"/>
    </row>
    <row r="19" spans="1:11" ht="15.6" x14ac:dyDescent="0.3">
      <c r="A19"/>
      <c r="B19" s="110" t="s">
        <v>98</v>
      </c>
      <c r="C19"/>
      <c r="D19" s="167"/>
      <c r="E19" s="167"/>
      <c r="G19" s="110" t="s">
        <v>99</v>
      </c>
      <c r="H19" s="9"/>
      <c r="I19" s="9"/>
    </row>
    <row r="20" spans="1:11" ht="15.75" x14ac:dyDescent="0.25">
      <c r="A20"/>
      <c r="B20" s="110"/>
      <c r="C20"/>
      <c r="D20" s="167"/>
      <c r="E20" s="167"/>
      <c r="G20" s="110"/>
      <c r="H20" s="9"/>
      <c r="I20" s="9"/>
    </row>
    <row r="21" spans="1:11" ht="15.75" x14ac:dyDescent="0.25">
      <c r="A21"/>
      <c r="C21"/>
      <c r="D21" s="167"/>
      <c r="E21" s="167"/>
      <c r="G21" s="168"/>
      <c r="H21" s="9"/>
      <c r="I21" s="9"/>
    </row>
    <row r="22" spans="1:11" ht="15.6" x14ac:dyDescent="0.3">
      <c r="A22"/>
      <c r="B22" s="110" t="s">
        <v>100</v>
      </c>
      <c r="C22"/>
      <c r="D22" s="167"/>
      <c r="E22" s="167"/>
      <c r="G22" s="110" t="s">
        <v>61</v>
      </c>
      <c r="H22" s="9"/>
      <c r="I22" s="9"/>
    </row>
    <row r="23" spans="1:11" ht="15.75" x14ac:dyDescent="0.25">
      <c r="B23" s="110"/>
      <c r="C23"/>
      <c r="D23" s="167"/>
      <c r="E23" s="167"/>
      <c r="F23" s="110"/>
      <c r="G23" s="167"/>
      <c r="H23" s="167"/>
      <c r="I23" s="178"/>
      <c r="J23" s="178"/>
      <c r="K23" s="168"/>
    </row>
    <row r="24" spans="1:11" ht="15.75" x14ac:dyDescent="0.25">
      <c r="C24" s="216"/>
      <c r="D24" s="167"/>
      <c r="E24" s="167"/>
      <c r="F24" s="168"/>
      <c r="G24" s="167"/>
      <c r="H24" s="215"/>
      <c r="I24" s="213"/>
      <c r="J24" s="213"/>
      <c r="K24" s="168"/>
    </row>
    <row r="25" spans="1:11" ht="15.75" x14ac:dyDescent="0.25">
      <c r="C25" s="216"/>
      <c r="D25" s="167"/>
      <c r="E25" s="167"/>
      <c r="F25" s="168"/>
      <c r="G25" s="167"/>
      <c r="H25" s="215"/>
      <c r="I25" s="213"/>
      <c r="J25" s="213"/>
      <c r="K25" s="168"/>
    </row>
    <row r="26" spans="1:11" ht="15.75" x14ac:dyDescent="0.25">
      <c r="C26" s="216"/>
      <c r="D26" s="167"/>
      <c r="E26" s="167"/>
      <c r="F26" s="168"/>
      <c r="G26" s="167"/>
      <c r="H26" s="215"/>
      <c r="I26" s="213"/>
      <c r="J26" s="213"/>
      <c r="K26" s="168"/>
    </row>
    <row r="27" spans="1:11" ht="15.75" x14ac:dyDescent="0.25">
      <c r="C27" s="101"/>
      <c r="D27" s="44"/>
      <c r="E27" s="44"/>
      <c r="F27" s="45"/>
      <c r="G27" s="46"/>
      <c r="H27" s="102"/>
      <c r="I27" s="91"/>
      <c r="J27" s="91"/>
      <c r="K27" s="45"/>
    </row>
    <row r="28" spans="1:11" ht="15.75" x14ac:dyDescent="0.25">
      <c r="C28" s="101"/>
      <c r="D28" s="44"/>
      <c r="E28" s="44"/>
      <c r="F28" s="45"/>
      <c r="G28" s="46"/>
      <c r="H28" s="102"/>
      <c r="I28" s="91"/>
      <c r="J28" s="91"/>
      <c r="K28" s="45"/>
    </row>
    <row r="29" spans="1:11" ht="15.75" x14ac:dyDescent="0.25">
      <c r="C29" s="101"/>
      <c r="D29" s="44"/>
      <c r="E29" s="44"/>
      <c r="F29" s="45"/>
      <c r="G29" s="46"/>
      <c r="H29" s="102"/>
      <c r="I29" s="91"/>
      <c r="J29" s="91"/>
      <c r="K29" s="45"/>
    </row>
    <row r="30" spans="1:11" ht="15.6" x14ac:dyDescent="0.3">
      <c r="C30" s="101"/>
      <c r="D30" s="44"/>
      <c r="E30" s="44"/>
      <c r="F30" s="45"/>
      <c r="G30" s="46"/>
      <c r="H30" s="102"/>
      <c r="I30" s="91"/>
      <c r="J30" s="91"/>
      <c r="K30" s="45"/>
    </row>
    <row r="31" spans="1:11" ht="15.6" x14ac:dyDescent="0.3">
      <c r="C31" s="101"/>
      <c r="D31" s="44"/>
      <c r="E31" s="44"/>
      <c r="F31" s="45"/>
      <c r="G31" s="46"/>
      <c r="H31" s="102"/>
      <c r="I31" s="91"/>
      <c r="J31" s="91"/>
      <c r="K31" s="45"/>
    </row>
    <row r="32" spans="1:11" ht="15.6" x14ac:dyDescent="0.3">
      <c r="C32" s="101"/>
      <c r="D32" s="44"/>
      <c r="E32" s="44"/>
      <c r="F32" s="45"/>
      <c r="G32" s="46"/>
      <c r="H32" s="102"/>
      <c r="I32" s="91"/>
      <c r="J32" s="91"/>
      <c r="K32" s="45"/>
    </row>
    <row r="33" spans="3:11" ht="15.6" x14ac:dyDescent="0.3">
      <c r="C33" s="101"/>
      <c r="D33" s="44"/>
      <c r="E33" s="44"/>
      <c r="F33" s="45"/>
      <c r="G33" s="46"/>
      <c r="H33" s="102"/>
      <c r="I33" s="91"/>
      <c r="J33" s="91"/>
      <c r="K33" s="45"/>
    </row>
    <row r="34" spans="3:11" ht="15.6" x14ac:dyDescent="0.3">
      <c r="C34" s="101"/>
      <c r="D34" s="44"/>
      <c r="E34" s="44"/>
      <c r="F34" s="45"/>
      <c r="G34" s="46"/>
      <c r="H34" s="102"/>
      <c r="I34" s="91"/>
      <c r="J34" s="91"/>
      <c r="K34" s="45"/>
    </row>
    <row r="35" spans="3:11" ht="15.6" x14ac:dyDescent="0.3">
      <c r="C35" s="101"/>
      <c r="D35" s="44"/>
      <c r="E35" s="44"/>
      <c r="F35" s="45"/>
      <c r="G35" s="46"/>
      <c r="H35" s="102"/>
      <c r="I35" s="91"/>
      <c r="J35" s="91"/>
      <c r="K35" s="45"/>
    </row>
    <row r="36" spans="3:11" ht="15.6" x14ac:dyDescent="0.3">
      <c r="C36" s="101"/>
      <c r="D36" s="44"/>
      <c r="E36" s="44"/>
      <c r="F36" s="45"/>
      <c r="G36" s="46"/>
      <c r="H36" s="102"/>
      <c r="I36" s="91"/>
      <c r="J36" s="91"/>
      <c r="K36" s="45"/>
    </row>
    <row r="37" spans="3:11" ht="15.6" x14ac:dyDescent="0.3">
      <c r="C37" s="101"/>
      <c r="D37" s="44"/>
      <c r="E37" s="44"/>
      <c r="F37" s="45"/>
      <c r="G37" s="46"/>
      <c r="H37" s="102"/>
      <c r="I37" s="91"/>
      <c r="J37" s="91"/>
      <c r="K37" s="45"/>
    </row>
    <row r="38" spans="3:11" ht="15.6" x14ac:dyDescent="0.3">
      <c r="C38" s="101"/>
      <c r="D38" s="44"/>
      <c r="E38" s="44"/>
      <c r="F38" s="45"/>
      <c r="G38" s="46"/>
      <c r="H38" s="102"/>
      <c r="I38" s="91"/>
      <c r="J38" s="91"/>
      <c r="K38" s="45"/>
    </row>
  </sheetData>
  <mergeCells count="5">
    <mergeCell ref="A1:K1"/>
    <mergeCell ref="A2:K2"/>
    <mergeCell ref="E5:F5"/>
    <mergeCell ref="G6:K6"/>
    <mergeCell ref="J4:K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5"/>
  <sheetViews>
    <sheetView workbookViewId="0">
      <selection sqref="A1:AA34"/>
    </sheetView>
  </sheetViews>
  <sheetFormatPr defaultRowHeight="14.4" x14ac:dyDescent="0.3"/>
  <cols>
    <col min="1" max="1" width="5.33203125" customWidth="1"/>
    <col min="2" max="2" width="4.88671875" customWidth="1"/>
    <col min="3" max="3" width="5.5546875" customWidth="1"/>
    <col min="4" max="4" width="21.44140625" customWidth="1"/>
    <col min="5" max="5" width="24.109375" customWidth="1"/>
    <col min="6" max="6" width="4.109375" customWidth="1"/>
    <col min="7" max="7" width="4.6640625" customWidth="1"/>
    <col min="8" max="8" width="4.109375" customWidth="1"/>
    <col min="9" max="9" width="4.6640625" customWidth="1"/>
    <col min="10" max="10" width="4.33203125" customWidth="1"/>
    <col min="11" max="11" width="4.109375" customWidth="1"/>
    <col min="12" max="12" width="4" customWidth="1"/>
    <col min="13" max="15" width="4.88671875" customWidth="1"/>
    <col min="16" max="16" width="4.44140625" customWidth="1"/>
    <col min="17" max="17" width="4.33203125" customWidth="1"/>
    <col min="18" max="18" width="4.44140625" customWidth="1"/>
    <col min="19" max="19" width="4.5546875" customWidth="1"/>
    <col min="20" max="20" width="4.44140625" customWidth="1"/>
    <col min="21" max="21" width="3.88671875" customWidth="1"/>
    <col min="22" max="22" width="4.44140625" customWidth="1"/>
    <col min="23" max="24" width="4" customWidth="1"/>
    <col min="25" max="25" width="4.88671875" customWidth="1"/>
    <col min="26" max="26" width="5.88671875" customWidth="1"/>
    <col min="27" max="27" width="7.5546875" customWidth="1"/>
  </cols>
  <sheetData>
    <row r="1" spans="1:27" ht="21" x14ac:dyDescent="0.4">
      <c r="A1" s="239" t="s">
        <v>66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</row>
    <row r="2" spans="1:27" ht="21" x14ac:dyDescent="0.4">
      <c r="A2" s="257" t="s">
        <v>56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257"/>
      <c r="AA2" s="257"/>
    </row>
    <row r="3" spans="1:27" ht="15.75" x14ac:dyDescent="0.25">
      <c r="A3" s="164"/>
      <c r="B3" s="164"/>
      <c r="C3" s="164"/>
      <c r="D3" s="168"/>
      <c r="E3" s="168"/>
      <c r="F3" s="179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</row>
    <row r="4" spans="1:27" ht="15.6" x14ac:dyDescent="0.3">
      <c r="A4" s="258" t="s">
        <v>53</v>
      </c>
      <c r="B4" s="258"/>
      <c r="C4" s="258"/>
      <c r="D4" s="258"/>
      <c r="E4" s="258"/>
      <c r="F4" s="258"/>
      <c r="G4" s="258"/>
      <c r="H4" s="258"/>
      <c r="I4" s="258"/>
      <c r="J4" s="258"/>
      <c r="K4" s="258"/>
    </row>
    <row r="5" spans="1:27" ht="15.6" x14ac:dyDescent="0.3">
      <c r="A5" s="164"/>
      <c r="B5" s="164"/>
      <c r="C5" s="164"/>
      <c r="D5" s="168"/>
      <c r="E5" s="168"/>
      <c r="F5" s="167"/>
      <c r="G5" s="198"/>
      <c r="H5" s="168"/>
      <c r="I5" s="217"/>
      <c r="J5" s="213"/>
      <c r="K5" s="168"/>
      <c r="P5" s="260" t="s">
        <v>57</v>
      </c>
      <c r="Q5" s="260"/>
      <c r="R5" s="260"/>
      <c r="S5" s="260"/>
      <c r="T5" s="260"/>
      <c r="U5" s="260"/>
      <c r="V5" s="260"/>
      <c r="W5" s="218" t="s">
        <v>129</v>
      </c>
      <c r="X5" s="218"/>
      <c r="Y5" s="218"/>
      <c r="Z5" s="219"/>
      <c r="AA5" s="219" t="s">
        <v>130</v>
      </c>
    </row>
    <row r="6" spans="1:27" ht="18" customHeight="1" x14ac:dyDescent="0.3">
      <c r="A6" s="232" t="s">
        <v>54</v>
      </c>
      <c r="B6" s="232" t="s">
        <v>40</v>
      </c>
      <c r="C6" s="234" t="s">
        <v>58</v>
      </c>
      <c r="D6" s="226" t="s">
        <v>34</v>
      </c>
      <c r="E6" s="234" t="s">
        <v>12</v>
      </c>
      <c r="F6" s="261" t="s">
        <v>41</v>
      </c>
      <c r="G6" s="262"/>
      <c r="H6" s="262"/>
      <c r="I6" s="262"/>
      <c r="J6" s="262"/>
      <c r="K6" s="262"/>
      <c r="L6" s="262"/>
      <c r="M6" s="262"/>
      <c r="N6" s="262"/>
      <c r="O6" s="262"/>
      <c r="P6" s="262"/>
      <c r="Q6" s="262"/>
      <c r="R6" s="262"/>
      <c r="S6" s="262"/>
      <c r="T6" s="262"/>
      <c r="U6" s="262"/>
      <c r="V6" s="262"/>
      <c r="W6" s="262"/>
      <c r="X6" s="263"/>
      <c r="Y6" s="265" t="s">
        <v>42</v>
      </c>
      <c r="Z6" s="268" t="s">
        <v>43</v>
      </c>
      <c r="AA6" s="234" t="s">
        <v>59</v>
      </c>
    </row>
    <row r="7" spans="1:27" ht="15" customHeight="1" x14ac:dyDescent="0.3">
      <c r="A7" s="247"/>
      <c r="B7" s="247"/>
      <c r="C7" s="247"/>
      <c r="D7" s="248"/>
      <c r="E7" s="247"/>
      <c r="F7" s="259">
        <v>320</v>
      </c>
      <c r="G7" s="259">
        <v>330</v>
      </c>
      <c r="H7" s="259">
        <v>340</v>
      </c>
      <c r="I7" s="259">
        <v>350</v>
      </c>
      <c r="J7" s="259">
        <v>360</v>
      </c>
      <c r="K7" s="259">
        <v>370</v>
      </c>
      <c r="L7" s="259">
        <v>380</v>
      </c>
      <c r="M7" s="259">
        <v>390</v>
      </c>
      <c r="N7" s="259">
        <v>400</v>
      </c>
      <c r="O7" s="259">
        <v>410</v>
      </c>
      <c r="P7" s="259">
        <v>420</v>
      </c>
      <c r="Q7" s="259">
        <v>435</v>
      </c>
      <c r="R7" s="259"/>
      <c r="S7" s="259"/>
      <c r="T7" s="259"/>
      <c r="U7" s="259"/>
      <c r="V7" s="259"/>
      <c r="W7" s="259"/>
      <c r="X7" s="259"/>
      <c r="Y7" s="266"/>
      <c r="Z7" s="269"/>
      <c r="AA7" s="246"/>
    </row>
    <row r="8" spans="1:27" x14ac:dyDescent="0.3">
      <c r="A8" s="233"/>
      <c r="B8" s="233"/>
      <c r="C8" s="233"/>
      <c r="D8" s="227"/>
      <c r="E8" s="233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259"/>
      <c r="S8" s="259"/>
      <c r="T8" s="259"/>
      <c r="U8" s="259"/>
      <c r="V8" s="259"/>
      <c r="W8" s="259"/>
      <c r="X8" s="259"/>
      <c r="Y8" s="267"/>
      <c r="Z8" s="270"/>
      <c r="AA8" s="242"/>
    </row>
    <row r="9" spans="1:27" ht="20.399999999999999" x14ac:dyDescent="0.3">
      <c r="A9" s="23">
        <v>1</v>
      </c>
      <c r="B9" s="133">
        <v>320</v>
      </c>
      <c r="C9" s="220">
        <v>111</v>
      </c>
      <c r="D9" s="14" t="str">
        <f>IF(C9=0," ",VLOOKUP(C9,[1]Женщины!B$1:I$65536,2,FALSE))</f>
        <v>Антропова Юлия</v>
      </c>
      <c r="E9" s="19" t="str">
        <f>IF(C9=0," ",VLOOKUP($C9,[1]Женщины!$B$1:$H$65536,6,FALSE))</f>
        <v>Ярославль, ЯГПУ им. К.Д. Ушинского</v>
      </c>
      <c r="F9" s="134" t="s">
        <v>46</v>
      </c>
      <c r="G9" s="134" t="s">
        <v>47</v>
      </c>
      <c r="H9" s="134" t="s">
        <v>47</v>
      </c>
      <c r="I9" s="134" t="s">
        <v>47</v>
      </c>
      <c r="J9" s="134" t="s">
        <v>48</v>
      </c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99">
        <v>2</v>
      </c>
      <c r="Z9" s="99">
        <v>3</v>
      </c>
      <c r="AA9" s="84">
        <v>3.5</v>
      </c>
    </row>
    <row r="10" spans="1:27" x14ac:dyDescent="0.3">
      <c r="A10" s="23">
        <v>2</v>
      </c>
      <c r="B10" s="133">
        <v>320</v>
      </c>
      <c r="C10" s="133">
        <v>91</v>
      </c>
      <c r="D10" s="14" t="str">
        <f>IF(C10=0," ",VLOOKUP(C10,[1]Женщины!B$1:I$65536,2,FALSE))</f>
        <v>Гладкова Елена</v>
      </c>
      <c r="E10" s="53" t="str">
        <f>IF(C10=0," ",VLOOKUP($C10,[1]Женщины!$B$1:$H$65536,6,FALSE))</f>
        <v>Челябинск, УралГУФК</v>
      </c>
      <c r="F10" s="135" t="s">
        <v>46</v>
      </c>
      <c r="G10" s="135" t="s">
        <v>47</v>
      </c>
      <c r="H10" s="135" t="s">
        <v>39</v>
      </c>
      <c r="I10" s="135"/>
      <c r="J10" s="135" t="s">
        <v>131</v>
      </c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6">
        <v>2</v>
      </c>
      <c r="Z10" s="136">
        <v>1</v>
      </c>
      <c r="AA10" s="138">
        <v>3.3</v>
      </c>
    </row>
    <row r="11" spans="1:27" x14ac:dyDescent="0.3">
      <c r="A11" s="23">
        <v>3</v>
      </c>
      <c r="B11" s="133">
        <v>370</v>
      </c>
      <c r="C11" s="133">
        <v>313</v>
      </c>
      <c r="D11" s="14" t="str">
        <f>IF(C11=0," ",VLOOKUP(C11,[1]Женщины!B$1:I$65536,2,FALSE))</f>
        <v>Нерубенко Людмила</v>
      </c>
      <c r="E11" s="53" t="str">
        <f>IF(C11=0," ",VLOOKUP($C11,[1]Женщины!$B$1:$H$65536,6,FALSE))</f>
        <v>Белгород, НИУ "БелГУ"</v>
      </c>
      <c r="F11" s="135"/>
      <c r="G11" s="135"/>
      <c r="H11" s="135"/>
      <c r="I11" s="135"/>
      <c r="J11" s="135"/>
      <c r="K11" s="135" t="s">
        <v>46</v>
      </c>
      <c r="L11" s="135" t="s">
        <v>46</v>
      </c>
      <c r="M11" s="135" t="s">
        <v>46</v>
      </c>
      <c r="N11" s="135" t="s">
        <v>60</v>
      </c>
      <c r="O11" s="135" t="s">
        <v>48</v>
      </c>
      <c r="P11" s="135"/>
      <c r="Q11" s="135"/>
      <c r="R11" s="135"/>
      <c r="S11" s="135"/>
      <c r="T11" s="135"/>
      <c r="U11" s="135"/>
      <c r="V11" s="135"/>
      <c r="W11" s="135"/>
      <c r="X11" s="135"/>
      <c r="Y11" s="136">
        <v>3</v>
      </c>
      <c r="Z11" s="136">
        <v>2</v>
      </c>
      <c r="AA11" s="138">
        <v>4</v>
      </c>
    </row>
    <row r="12" spans="1:27" x14ac:dyDescent="0.3">
      <c r="A12" s="23">
        <v>4</v>
      </c>
      <c r="B12" s="133">
        <v>360</v>
      </c>
      <c r="C12" s="133">
        <v>178</v>
      </c>
      <c r="D12" s="14" t="str">
        <f>IF(C12=0," ",VLOOKUP(C12,[1]Женщины!B$1:I$65536,2,FALSE))</f>
        <v>Фахрутдинова Милана</v>
      </c>
      <c r="E12" s="53" t="str">
        <f>IF(C12=0," ",VLOOKUP($C12,[1]Женщины!$B$1:$H$65536,6,FALSE))</f>
        <v>Москва, РГУФКСМиТ (ГЦОЛИФК)</v>
      </c>
      <c r="F12" s="135"/>
      <c r="G12" s="135"/>
      <c r="H12" s="135"/>
      <c r="I12" s="135"/>
      <c r="J12" s="135" t="s">
        <v>46</v>
      </c>
      <c r="K12" s="135" t="s">
        <v>46</v>
      </c>
      <c r="L12" s="135" t="s">
        <v>46</v>
      </c>
      <c r="M12" s="135" t="s">
        <v>48</v>
      </c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6">
        <v>1</v>
      </c>
      <c r="Z12" s="136">
        <v>0</v>
      </c>
      <c r="AA12" s="138">
        <v>3.8</v>
      </c>
    </row>
    <row r="13" spans="1:27" x14ac:dyDescent="0.3">
      <c r="A13" s="23">
        <v>5</v>
      </c>
      <c r="B13" s="133">
        <v>360</v>
      </c>
      <c r="C13" s="133">
        <v>250</v>
      </c>
      <c r="D13" s="14" t="str">
        <f>IF(C13=0," ",VLOOKUP(C13,[1]Женщины!B$1:I$65536,2,FALSE))</f>
        <v>Сурова Анастасия</v>
      </c>
      <c r="E13" s="53" t="str">
        <f>IF(C13=0," ",VLOOKUP($C13,[1]Женщины!$B$1:$H$65536,6,FALSE))</f>
        <v>Казань, ФГБОУ ВО ПГАФКСиТ</v>
      </c>
      <c r="F13" s="135"/>
      <c r="G13" s="135"/>
      <c r="H13" s="135"/>
      <c r="I13" s="135"/>
      <c r="J13" s="135" t="s">
        <v>46</v>
      </c>
      <c r="K13" s="135" t="s">
        <v>46</v>
      </c>
      <c r="L13" s="135" t="s">
        <v>46</v>
      </c>
      <c r="M13" s="135" t="s">
        <v>46</v>
      </c>
      <c r="N13" s="135" t="s">
        <v>47</v>
      </c>
      <c r="O13" s="135" t="s">
        <v>46</v>
      </c>
      <c r="P13" s="135" t="s">
        <v>48</v>
      </c>
      <c r="Q13" s="135"/>
      <c r="R13" s="135"/>
      <c r="S13" s="135"/>
      <c r="T13" s="135"/>
      <c r="U13" s="135"/>
      <c r="V13" s="135"/>
      <c r="W13" s="135"/>
      <c r="X13" s="135"/>
      <c r="Y13" s="136">
        <v>1</v>
      </c>
      <c r="Z13" s="136">
        <v>1</v>
      </c>
      <c r="AA13" s="138">
        <v>4.0999999999999996</v>
      </c>
    </row>
    <row r="14" spans="1:27" x14ac:dyDescent="0.3">
      <c r="A14" s="23">
        <v>6</v>
      </c>
      <c r="B14" s="133">
        <v>380</v>
      </c>
      <c r="C14" s="133">
        <v>177</v>
      </c>
      <c r="D14" s="14" t="str">
        <f>IF(C14=0," ",VLOOKUP(C14,[1]Женщины!B$1:I$65536,2,FALSE))</f>
        <v>Брянчина Екатерина</v>
      </c>
      <c r="E14" s="53" t="str">
        <f>IF(C14=0," ",VLOOKUP($C14,[1]Женщины!$B$1:$H$65536,6,FALSE))</f>
        <v>Москва, РГУФКСМиТ (ГЦОЛИФК)</v>
      </c>
      <c r="F14" s="135"/>
      <c r="G14" s="135"/>
      <c r="H14" s="135"/>
      <c r="I14" s="135"/>
      <c r="J14" s="135"/>
      <c r="K14" s="135"/>
      <c r="L14" s="135" t="s">
        <v>46</v>
      </c>
      <c r="M14" s="135" t="s">
        <v>39</v>
      </c>
      <c r="N14" s="135" t="s">
        <v>46</v>
      </c>
      <c r="O14" s="135" t="s">
        <v>47</v>
      </c>
      <c r="P14" s="135" t="s">
        <v>47</v>
      </c>
      <c r="Q14" s="135" t="s">
        <v>48</v>
      </c>
      <c r="R14" s="135"/>
      <c r="S14" s="135"/>
      <c r="T14" s="135"/>
      <c r="U14" s="135"/>
      <c r="V14" s="135"/>
      <c r="W14" s="135"/>
      <c r="X14" s="135"/>
      <c r="Y14" s="136">
        <v>2</v>
      </c>
      <c r="Z14" s="136">
        <v>2</v>
      </c>
      <c r="AA14" s="138">
        <v>4.2</v>
      </c>
    </row>
    <row r="15" spans="1:27" ht="16.5" thickBot="1" x14ac:dyDescent="0.3">
      <c r="A15" s="36"/>
      <c r="B15" s="36"/>
      <c r="C15" s="36"/>
      <c r="D15" s="90"/>
      <c r="E15" s="90"/>
      <c r="F15" s="131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24"/>
      <c r="Z15" s="124"/>
      <c r="AA15" s="103"/>
    </row>
    <row r="16" spans="1:27" ht="16.5" thickTop="1" x14ac:dyDescent="0.25">
      <c r="A16" s="164"/>
      <c r="B16" s="164"/>
      <c r="C16" s="164"/>
      <c r="D16" s="168"/>
      <c r="E16" s="168"/>
      <c r="F16" s="179"/>
      <c r="G16" s="164"/>
      <c r="H16" s="164"/>
      <c r="I16" s="164"/>
      <c r="J16" s="164"/>
      <c r="K16" s="164"/>
      <c r="L16" s="164"/>
      <c r="M16" s="164"/>
      <c r="N16" s="164"/>
      <c r="O16" s="164"/>
      <c r="P16" s="164"/>
      <c r="Q16" s="164"/>
      <c r="R16" s="164"/>
      <c r="S16" s="164"/>
      <c r="T16" s="164"/>
      <c r="U16" s="164"/>
      <c r="V16" s="164"/>
      <c r="W16" s="164"/>
      <c r="X16" s="164"/>
      <c r="Y16" s="164"/>
      <c r="Z16" s="164"/>
      <c r="AA16" s="164"/>
    </row>
    <row r="17" spans="1:27" ht="15" x14ac:dyDescent="0.25">
      <c r="A17" s="264"/>
      <c r="B17" s="264"/>
      <c r="C17" s="264"/>
      <c r="D17" s="264"/>
      <c r="E17" s="264"/>
      <c r="F17" s="264"/>
      <c r="G17" s="264"/>
      <c r="H17" s="264"/>
      <c r="I17" s="264"/>
      <c r="J17" s="264"/>
      <c r="K17" s="264"/>
      <c r="L17" s="264"/>
      <c r="M17" s="264"/>
      <c r="N17" s="264"/>
      <c r="O17" s="264"/>
      <c r="P17" s="264"/>
      <c r="Q17" s="264"/>
      <c r="R17" s="264"/>
      <c r="S17" s="264"/>
      <c r="T17" s="264"/>
      <c r="U17" s="264"/>
      <c r="V17" s="164"/>
      <c r="W17" s="164"/>
      <c r="X17" s="164"/>
      <c r="Y17" s="164"/>
      <c r="Z17" s="164"/>
      <c r="AA17" s="221"/>
    </row>
    <row r="18" spans="1:27" ht="15" x14ac:dyDescent="0.25">
      <c r="A18" s="81"/>
      <c r="B18" s="81"/>
      <c r="D18" s="81"/>
      <c r="E18" s="81"/>
      <c r="I18" s="82"/>
    </row>
    <row r="19" spans="1:27" ht="15.75" x14ac:dyDescent="0.25">
      <c r="A19" s="81"/>
      <c r="B19" s="81"/>
      <c r="C19" s="81"/>
      <c r="D19" s="167"/>
      <c r="E19" s="167"/>
      <c r="F19" s="168"/>
      <c r="G19" s="167"/>
      <c r="H19" s="167"/>
      <c r="I19" s="177"/>
      <c r="J19" s="168"/>
      <c r="K19" s="196"/>
    </row>
    <row r="20" spans="1:27" ht="15.75" x14ac:dyDescent="0.25">
      <c r="A20" s="81"/>
      <c r="B20" s="81"/>
      <c r="C20" s="81"/>
      <c r="D20" s="167"/>
      <c r="E20" s="167"/>
      <c r="F20" s="168"/>
      <c r="G20" s="167"/>
      <c r="H20" s="167"/>
      <c r="I20" s="167"/>
      <c r="J20" s="168"/>
      <c r="K20" s="196"/>
    </row>
    <row r="21" spans="1:27" ht="15.75" x14ac:dyDescent="0.25">
      <c r="A21" s="81"/>
      <c r="B21" s="81"/>
      <c r="C21" s="81"/>
      <c r="D21" s="167"/>
      <c r="E21" s="167"/>
      <c r="F21" s="168"/>
      <c r="G21" s="167"/>
      <c r="H21" s="167"/>
      <c r="I21" s="167"/>
      <c r="J21" s="168"/>
      <c r="K21" s="196"/>
    </row>
    <row r="22" spans="1:27" ht="15.75" x14ac:dyDescent="0.25">
      <c r="A22" s="81"/>
      <c r="B22" s="81"/>
      <c r="C22" s="81"/>
      <c r="D22" s="167"/>
      <c r="E22" s="167"/>
      <c r="F22" s="168"/>
      <c r="G22" s="167"/>
      <c r="H22" s="167"/>
      <c r="I22" s="177"/>
      <c r="J22" s="168"/>
      <c r="K22" s="196"/>
    </row>
    <row r="23" spans="1:27" ht="15.75" x14ac:dyDescent="0.25">
      <c r="A23" s="81"/>
      <c r="B23" s="81"/>
      <c r="C23" s="81"/>
      <c r="D23" s="167"/>
      <c r="E23" s="167"/>
      <c r="F23" s="168"/>
      <c r="G23" s="167"/>
      <c r="H23" s="167"/>
      <c r="I23" s="167"/>
      <c r="J23" s="168"/>
      <c r="K23" s="196"/>
    </row>
    <row r="24" spans="1:27" ht="15.75" x14ac:dyDescent="0.25">
      <c r="B24" s="164"/>
      <c r="C24" s="164"/>
      <c r="D24" s="164"/>
      <c r="E24" s="164"/>
      <c r="F24" s="168"/>
      <c r="G24" s="179"/>
      <c r="H24" s="164"/>
      <c r="I24" s="164"/>
      <c r="J24" s="164"/>
      <c r="K24" s="164"/>
      <c r="L24" s="164"/>
      <c r="M24" s="164"/>
      <c r="N24" s="164"/>
      <c r="O24" s="164"/>
    </row>
    <row r="25" spans="1:27" ht="15.75" x14ac:dyDescent="0.25">
      <c r="B25" s="164"/>
      <c r="C25" s="164"/>
      <c r="D25" s="164"/>
      <c r="E25" s="164"/>
      <c r="F25" s="168"/>
      <c r="G25" s="179"/>
      <c r="H25" s="164"/>
      <c r="I25" s="164"/>
      <c r="J25" s="164"/>
      <c r="K25" s="164"/>
      <c r="L25" s="164"/>
      <c r="M25" s="164"/>
      <c r="N25" s="164"/>
      <c r="O25" s="164"/>
    </row>
    <row r="28" spans="1:27" ht="15.75" x14ac:dyDescent="0.25">
      <c r="B28" s="164"/>
      <c r="C28" s="164"/>
      <c r="D28" s="164"/>
      <c r="E28" s="164"/>
      <c r="F28" s="168"/>
      <c r="G28" s="179"/>
      <c r="H28" s="164"/>
      <c r="I28" s="164"/>
      <c r="J28" s="164"/>
      <c r="K28" s="164"/>
      <c r="L28" s="164"/>
      <c r="M28" s="164"/>
      <c r="N28" s="164"/>
      <c r="O28" s="164"/>
    </row>
    <row r="30" spans="1:27" ht="15" x14ac:dyDescent="0.25">
      <c r="A30" s="264"/>
      <c r="B30" s="264"/>
      <c r="C30" s="264"/>
      <c r="D30" s="264"/>
      <c r="E30" s="264"/>
      <c r="F30" s="264"/>
      <c r="G30" s="264"/>
      <c r="H30" s="264"/>
      <c r="I30" s="264"/>
      <c r="J30" s="264"/>
      <c r="K30" s="264"/>
      <c r="L30" s="264"/>
      <c r="M30" s="264"/>
      <c r="N30" s="264"/>
      <c r="O30" s="264"/>
      <c r="P30" s="264"/>
      <c r="Q30" s="264"/>
      <c r="R30" s="264"/>
      <c r="S30" s="264"/>
      <c r="T30" s="264"/>
      <c r="U30" s="264"/>
    </row>
    <row r="31" spans="1:27" ht="15" x14ac:dyDescent="0.25">
      <c r="A31" s="81"/>
      <c r="B31" s="81"/>
      <c r="D31" s="81"/>
      <c r="E31" s="81"/>
      <c r="I31" s="82"/>
    </row>
    <row r="32" spans="1:27" ht="15.75" x14ac:dyDescent="0.25">
      <c r="A32" s="81"/>
      <c r="B32" s="81"/>
      <c r="C32" s="81"/>
      <c r="D32" s="167"/>
      <c r="E32" s="167"/>
      <c r="F32" s="168"/>
      <c r="G32" s="167"/>
      <c r="H32" s="167"/>
      <c r="I32" s="177"/>
      <c r="J32" s="168"/>
      <c r="K32" s="196"/>
    </row>
    <row r="33" spans="1:21" ht="15.6" x14ac:dyDescent="0.3">
      <c r="A33" s="81"/>
      <c r="B33" s="81"/>
      <c r="C33" s="81"/>
      <c r="D33" s="167"/>
      <c r="E33" s="167"/>
      <c r="F33" s="168"/>
      <c r="G33" s="167"/>
      <c r="H33" s="167"/>
      <c r="I33" s="167"/>
      <c r="J33" s="168"/>
      <c r="K33" s="196"/>
    </row>
    <row r="34" spans="1:21" ht="15.6" x14ac:dyDescent="0.3">
      <c r="A34" s="81"/>
      <c r="B34" s="81"/>
      <c r="C34" s="81"/>
      <c r="D34" s="167"/>
      <c r="E34" s="167"/>
      <c r="F34" s="168"/>
      <c r="G34" s="167"/>
      <c r="H34" s="167"/>
      <c r="I34" s="167"/>
      <c r="J34" s="168"/>
      <c r="K34" s="196"/>
    </row>
    <row r="35" spans="1:21" ht="15.6" x14ac:dyDescent="0.3">
      <c r="A35" s="41"/>
      <c r="B35" s="41"/>
      <c r="C35" s="41"/>
      <c r="D35" s="45"/>
      <c r="E35" s="45"/>
      <c r="F35" s="49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</row>
  </sheetData>
  <mergeCells count="34">
    <mergeCell ref="A17:U17"/>
    <mergeCell ref="W7:W8"/>
    <mergeCell ref="S7:S8"/>
    <mergeCell ref="A6:A8"/>
    <mergeCell ref="B6:B8"/>
    <mergeCell ref="C6:C8"/>
    <mergeCell ref="D6:D8"/>
    <mergeCell ref="E6:E8"/>
    <mergeCell ref="Q7:Q8"/>
    <mergeCell ref="R7:R8"/>
    <mergeCell ref="T7:T8"/>
    <mergeCell ref="U7:U8"/>
    <mergeCell ref="V7:V8"/>
    <mergeCell ref="L7:L8"/>
    <mergeCell ref="M7:M8"/>
    <mergeCell ref="N7:N8"/>
    <mergeCell ref="O7:O8"/>
    <mergeCell ref="P7:P8"/>
    <mergeCell ref="A30:U30"/>
    <mergeCell ref="A1:K1"/>
    <mergeCell ref="A2:AA2"/>
    <mergeCell ref="A4:K4"/>
    <mergeCell ref="P5:V5"/>
    <mergeCell ref="I7:I8"/>
    <mergeCell ref="J7:J8"/>
    <mergeCell ref="K7:K8"/>
    <mergeCell ref="X7:X8"/>
    <mergeCell ref="F6:X6"/>
    <mergeCell ref="Y6:Y8"/>
    <mergeCell ref="Z6:Z8"/>
    <mergeCell ref="AA6:AA8"/>
    <mergeCell ref="F7:F8"/>
    <mergeCell ref="G7:G8"/>
    <mergeCell ref="H7:H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7"/>
  <sheetViews>
    <sheetView topLeftCell="A40" workbookViewId="0">
      <selection activeCell="J55" sqref="J55"/>
    </sheetView>
  </sheetViews>
  <sheetFormatPr defaultRowHeight="14.4" x14ac:dyDescent="0.3"/>
  <cols>
    <col min="1" max="1" width="3.88671875" customWidth="1"/>
    <col min="2" max="2" width="5.5546875" style="110" bestFit="1" customWidth="1"/>
    <col min="3" max="3" width="22.33203125" customWidth="1"/>
    <col min="4" max="4" width="12" customWidth="1"/>
    <col min="5" max="5" width="6.6640625" customWidth="1"/>
    <col min="6" max="6" width="21.88671875" customWidth="1"/>
    <col min="7" max="7" width="25" customWidth="1"/>
    <col min="8" max="8" width="9.33203125" customWidth="1"/>
    <col min="9" max="9" width="7" bestFit="1" customWidth="1"/>
    <col min="10" max="10" width="5.109375" customWidth="1"/>
    <col min="11" max="11" width="34.6640625" customWidth="1"/>
  </cols>
  <sheetData>
    <row r="1" spans="1:11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</row>
    <row r="2" spans="1:11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</row>
    <row r="3" spans="1:11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" t="s">
        <v>79</v>
      </c>
    </row>
    <row r="4" spans="1:11" ht="17.399999999999999" x14ac:dyDescent="0.3">
      <c r="A4" s="154"/>
      <c r="B4" s="2"/>
      <c r="C4" s="2"/>
      <c r="D4" s="3"/>
      <c r="F4" s="155"/>
      <c r="G4" s="155"/>
      <c r="H4" s="155"/>
      <c r="I4" s="155"/>
      <c r="J4" s="230" t="s">
        <v>80</v>
      </c>
      <c r="K4" s="230"/>
    </row>
    <row r="5" spans="1:11" ht="15.6" x14ac:dyDescent="0.3">
      <c r="A5" s="154"/>
      <c r="B5" s="2"/>
      <c r="C5" s="2"/>
      <c r="D5" s="3"/>
      <c r="F5" s="142"/>
      <c r="G5" s="4"/>
      <c r="H5" s="4"/>
      <c r="K5" s="5" t="s">
        <v>81</v>
      </c>
    </row>
    <row r="6" spans="1:11" ht="20.399999999999999" x14ac:dyDescent="0.35">
      <c r="A6" s="156"/>
      <c r="D6" s="6" t="s">
        <v>105</v>
      </c>
      <c r="E6" s="56">
        <v>0.55555555555555558</v>
      </c>
      <c r="F6" s="55" t="s">
        <v>22</v>
      </c>
      <c r="G6" s="229" t="s">
        <v>3</v>
      </c>
      <c r="H6" s="229"/>
      <c r="I6" s="229"/>
      <c r="J6" s="229"/>
      <c r="K6" s="229"/>
    </row>
    <row r="7" spans="1:11" ht="15.6" x14ac:dyDescent="0.3">
      <c r="A7" s="154"/>
      <c r="B7" s="159"/>
      <c r="C7" s="160" t="s">
        <v>5</v>
      </c>
      <c r="D7" s="161" t="s">
        <v>78</v>
      </c>
      <c r="E7" s="162"/>
      <c r="F7" s="154"/>
      <c r="G7" s="154"/>
      <c r="H7" s="10"/>
      <c r="I7" s="10"/>
      <c r="J7" s="9"/>
    </row>
    <row r="8" spans="1:11" ht="15" customHeight="1" x14ac:dyDescent="0.3">
      <c r="A8" s="283" t="s">
        <v>6</v>
      </c>
      <c r="B8" s="234" t="s">
        <v>7</v>
      </c>
      <c r="C8" s="232" t="s">
        <v>8</v>
      </c>
      <c r="D8" s="234" t="s">
        <v>9</v>
      </c>
      <c r="E8" s="234" t="s">
        <v>10</v>
      </c>
      <c r="F8" s="234" t="s">
        <v>11</v>
      </c>
      <c r="G8" s="234" t="s">
        <v>12</v>
      </c>
      <c r="H8" s="287" t="s">
        <v>13</v>
      </c>
      <c r="I8" s="234" t="s">
        <v>49</v>
      </c>
      <c r="J8" s="234" t="s">
        <v>50</v>
      </c>
      <c r="K8" s="252" t="s">
        <v>16</v>
      </c>
    </row>
    <row r="9" spans="1:11" ht="15" customHeight="1" thickBot="1" x14ac:dyDescent="0.35">
      <c r="A9" s="284"/>
      <c r="B9" s="285"/>
      <c r="C9" s="286"/>
      <c r="D9" s="286"/>
      <c r="E9" s="286"/>
      <c r="F9" s="286"/>
      <c r="G9" s="286"/>
      <c r="H9" s="288"/>
      <c r="I9" s="289"/>
      <c r="J9" s="285"/>
      <c r="K9" s="290"/>
    </row>
    <row r="10" spans="1:11" ht="15" thickTop="1" x14ac:dyDescent="0.3">
      <c r="A10" s="273">
        <v>1</v>
      </c>
      <c r="B10" s="26">
        <v>59</v>
      </c>
      <c r="C10" s="67" t="str">
        <f>IF(B10=0," ",VLOOKUP(B10,[1]Женщины!B$1:H$65536,2,FALSE))</f>
        <v>Калинина Ольга</v>
      </c>
      <c r="D10" s="222" t="str">
        <f>IF(B10=0," ",VLOOKUP($B10,[1]Женщины!$B$1:$H$65536,3,FALSE))</f>
        <v>01.11.1998</v>
      </c>
      <c r="E10" s="31" t="str">
        <f>IF(B10=0," ",IF(VLOOKUP($B10,[1]Женщины!$B$1:$H$65536,4,FALSE)=0," ",VLOOKUP($B10,[1]Женщины!$B$1:$H$65536,4,FALSE)))</f>
        <v>КМС</v>
      </c>
      <c r="F10" s="67" t="str">
        <f>IF(B10=0," ",VLOOKUP($B10,[1]Женщины!$B$1:$H$65536,5,FALSE))</f>
        <v>Республика Татарстан</v>
      </c>
      <c r="G10" s="104" t="str">
        <f>IF(B10=0," ",VLOOKUP($B10,[1]Женщины!$B$1:$H$65536,6,FALSE))</f>
        <v>Казань, ФГБОУ ВО ПГАФКСиТ</v>
      </c>
      <c r="H10" s="276">
        <v>5.5555555555555556E-4</v>
      </c>
      <c r="I10" s="279" t="str">
        <f>IF(H10=0," ",IF(H10&lt;=[1]Разряды!$D$36,[1]Разряды!$D$3,IF(H10&lt;=[1]Разряды!$E$36,[1]Разряды!$E$3,IF(H10&lt;=[1]Разряды!$F$36,[1]Разряды!$F$3,IF(H10&lt;=[1]Разряды!$G$36,[1]Разряды!$G$3,IF(H10&lt;=[1]Разряды!$H$36,[1]Разряды!$H$3,IF(H10&lt;=[1]Разряды!$I$36,[1]Разряды!$I$3,IF(H10&lt;=[1]Разряды!$J$36,[1]Разряды!$J$3,"б/р"))))))))</f>
        <v>кмс</v>
      </c>
      <c r="J10" s="223"/>
      <c r="K10" s="67" t="str">
        <f>IF(B10=0," ",VLOOKUP($B10,[1]Женщины!$B$1:$H$65536,7,FALSE))</f>
        <v>Борисенко Е.М., Кондратьева Е.С.</v>
      </c>
    </row>
    <row r="11" spans="1:11" x14ac:dyDescent="0.3">
      <c r="A11" s="274"/>
      <c r="B11" s="13">
        <v>56</v>
      </c>
      <c r="C11" s="21" t="str">
        <f>IF(B11=0," ",VLOOKUP(B11,[1]Женщины!B$1:H$65536,2,FALSE))</f>
        <v>Серова Ульяна</v>
      </c>
      <c r="D11" s="22" t="str">
        <f>IF(B11=0," ",VLOOKUP($B11,[1]Женщины!$B$1:$H$65536,3,FALSE))</f>
        <v>10.2.1998</v>
      </c>
      <c r="E11" s="23" t="str">
        <f>IF(B11=0," ",IF(VLOOKUP($B11,[1]Женщины!$B$1:$H$65536,4,FALSE)=0," ",VLOOKUP($B11,[1]Женщины!$B$1:$H$65536,4,FALSE)))</f>
        <v>КМС</v>
      </c>
      <c r="F11" s="21" t="str">
        <f>IF(B11=0," ",VLOOKUP($B11,[1]Женщины!$B$1:$H$65536,5,FALSE))</f>
        <v>Республика Татарстан</v>
      </c>
      <c r="G11" s="25" t="str">
        <f>IF(B11=0," ",VLOOKUP($B11,[1]Женщины!$B$1:$H$65536,6,FALSE))</f>
        <v>Казань, ФГБОУ ВО ПГАФКСиТ</v>
      </c>
      <c r="H11" s="277"/>
      <c r="I11" s="280"/>
      <c r="J11" s="282" t="s">
        <v>132</v>
      </c>
      <c r="K11" s="21" t="str">
        <f>IF(B11=0," ",VLOOKUP($B11,[1]Женщины!$B$1:$H$65536,7,FALSE))</f>
        <v>Барышников А.С., Пермяков О.А.</v>
      </c>
    </row>
    <row r="12" spans="1:11" x14ac:dyDescent="0.3">
      <c r="A12" s="274"/>
      <c r="B12" s="13">
        <v>249</v>
      </c>
      <c r="C12" s="21" t="str">
        <f>IF(B12=0," ",VLOOKUP(B12,[1]Женщины!B$1:H$65536,2,FALSE))</f>
        <v>Самитова Виктория</v>
      </c>
      <c r="D12" s="22" t="str">
        <f>IF(B12=0," ",VLOOKUP($B12,[1]Женщины!$B$1:$H$65536,3,FALSE))</f>
        <v>09.09.1994</v>
      </c>
      <c r="E12" s="23" t="str">
        <f>IF(B12=0," ",IF(VLOOKUP($B12,[1]Женщины!$B$1:$H$65536,4,FALSE)=0," ",VLOOKUP($B12,[1]Женщины!$B$1:$H$65536,4,FALSE)))</f>
        <v>МС</v>
      </c>
      <c r="F12" s="21" t="str">
        <f>IF(B12=0," ",VLOOKUP($B12,[1]Женщины!$B$1:$H$65536,5,FALSE))</f>
        <v>Республика Татарстан</v>
      </c>
      <c r="G12" s="25" t="str">
        <f>IF(B12=0," ",VLOOKUP($B12,[1]Женщины!$B$1:$H$65536,6,FALSE))</f>
        <v>Казань, ФГБОУ ВО ПГАФКСиТ</v>
      </c>
      <c r="H12" s="277"/>
      <c r="I12" s="280"/>
      <c r="J12" s="282"/>
      <c r="K12" s="21" t="str">
        <f>IF(B12=0," ",VLOOKUP($B12,[1]Женщины!$B$1:$H$65536,7,FALSE))</f>
        <v>Рынина Е.И., Мухамедов Г.А.</v>
      </c>
    </row>
    <row r="13" spans="1:11" ht="15" thickBot="1" x14ac:dyDescent="0.35">
      <c r="A13" s="275"/>
      <c r="B13" s="74">
        <v>253</v>
      </c>
      <c r="C13" s="35" t="str">
        <f>IF(B13=0," ",VLOOKUP(B13,[1]Женщины!B$1:H$65536,2,FALSE))</f>
        <v>Пузик Инна</v>
      </c>
      <c r="D13" s="52" t="str">
        <f>IF(B13=0," ",VLOOKUP($B13,[1]Женщины!$B$1:$H$65536,3,FALSE))</f>
        <v>22.01.1997</v>
      </c>
      <c r="E13" s="36" t="str">
        <f>IF(B13=0," ",IF(VLOOKUP($B13,[1]Женщины!$B$1:$H$65536,4,FALSE)=0," ",VLOOKUP($B13,[1]Женщины!$B$1:$H$65536,4,FALSE)))</f>
        <v>МС</v>
      </c>
      <c r="F13" s="35" t="str">
        <f>IF(B13=0," ",VLOOKUP($B13,[1]Женщины!$B$1:$H$65536,5,FALSE))</f>
        <v>Республика Татарстан</v>
      </c>
      <c r="G13" s="105" t="str">
        <f>IF(B13=0," ",VLOOKUP($B13,[1]Женщины!$B$1:$H$65536,6,FALSE))</f>
        <v>Казань, ФГБОУ ВО ПГАФКСиТ</v>
      </c>
      <c r="H13" s="278"/>
      <c r="I13" s="281"/>
      <c r="J13" s="106"/>
      <c r="K13" s="35" t="str">
        <f>IF(B13=0," ",VLOOKUP($B13,[1]Женщины!$B$1:$H$65536,7,FALSE))</f>
        <v>Пузик О.В., Дударь А.В.</v>
      </c>
    </row>
    <row r="14" spans="1:11" ht="15" thickTop="1" x14ac:dyDescent="0.3">
      <c r="A14" s="273">
        <v>2</v>
      </c>
      <c r="B14" s="26">
        <v>17</v>
      </c>
      <c r="C14" s="67" t="str">
        <f>IF(B14=0," ",VLOOKUP(B14,[1]Женщины!B$1:H$65536,2,FALSE))</f>
        <v>Нилова Екатерина</v>
      </c>
      <c r="D14" s="222" t="str">
        <f>IF(B14=0," ",VLOOKUP($B14,[1]Женщины!$B$1:$H$65536,3,FALSE))</f>
        <v>19.07.1999</v>
      </c>
      <c r="E14" s="31" t="str">
        <f>IF(B14=0," ",IF(VLOOKUP($B14,[1]Женщины!$B$1:$H$65536,4,FALSE)=0," ",VLOOKUP($B14,[1]Женщины!$B$1:$H$65536,4,FALSE)))</f>
        <v>КМС</v>
      </c>
      <c r="F14" s="67" t="str">
        <f>IF(B14=0," ",VLOOKUP($B14,[1]Женщины!$B$1:$H$65536,5,FALSE))</f>
        <v>Москва</v>
      </c>
      <c r="G14" s="104" t="str">
        <f>IF(B14=0," ",VLOOKUP($B14,[1]Женщины!$B$1:$H$65536,6,FALSE))</f>
        <v>Москва, РГУФКСМиТ (ГЦОЛИФК)</v>
      </c>
      <c r="H14" s="276">
        <v>5.5925925925925924E-4</v>
      </c>
      <c r="I14" s="279" t="str">
        <f>IF(H14=0," ",IF(H14&lt;=[1]Разряды!$D$36,[1]Разряды!$D$3,IF(H14&lt;=[1]Разряды!$E$36,[1]Разряды!$E$3,IF(H14&lt;=[1]Разряды!$F$36,[1]Разряды!$F$3,IF(H14&lt;=[1]Разряды!$G$36,[1]Разряды!$G$3,IF(H14&lt;=[1]Разряды!$H$36,[1]Разряды!$H$3,IF(H14&lt;=[1]Разряды!$I$36,[1]Разряды!$I$3,IF(H14&lt;=[1]Разряды!$J$36,[1]Разряды!$J$3,"б/р"))))))))</f>
        <v>1р</v>
      </c>
      <c r="J14" s="223"/>
      <c r="K14" s="67" t="str">
        <f>IF(B14=0," ",VLOOKUP($B14,[1]Женщины!$B$1:$H$65536,7,FALSE))</f>
        <v>Филатова М.И.</v>
      </c>
    </row>
    <row r="15" spans="1:11" x14ac:dyDescent="0.3">
      <c r="A15" s="274"/>
      <c r="B15" s="13">
        <v>173</v>
      </c>
      <c r="C15" s="21" t="str">
        <f>IF(B15=0," ",VLOOKUP(B15,[1]Женщины!B$1:H$65536,2,FALSE))</f>
        <v>Аникеенко Елизавета</v>
      </c>
      <c r="D15" s="22" t="str">
        <f>IF(B15=0," ",VLOOKUP($B15,[1]Женщины!$B$1:$H$65536,3,FALSE))</f>
        <v>30.01.1994</v>
      </c>
      <c r="E15" s="23" t="str">
        <f>IF(B15=0," ",IF(VLOOKUP($B15,[1]Женщины!$B$1:$H$65536,4,FALSE)=0," ",VLOOKUP($B15,[1]Женщины!$B$1:$H$65536,4,FALSE)))</f>
        <v>МС</v>
      </c>
      <c r="F15" s="21" t="str">
        <f>IF(B15=0," ",VLOOKUP($B15,[1]Женщины!$B$1:$H$65536,5,FALSE))</f>
        <v>Москва</v>
      </c>
      <c r="G15" s="25" t="str">
        <f>IF(B15=0," ",VLOOKUP($B15,[1]Женщины!$B$1:$H$65536,6,FALSE))</f>
        <v>Москва, РГУФКСМиТ (ГЦОЛИФК)</v>
      </c>
      <c r="H15" s="277"/>
      <c r="I15" s="280"/>
      <c r="J15" s="282">
        <v>30</v>
      </c>
      <c r="K15" s="21" t="str">
        <f>IF(B15=0," ",VLOOKUP($B15,[1]Женщины!$B$1:$H$65536,7,FALSE))</f>
        <v>Черемисов Н.Ф.</v>
      </c>
    </row>
    <row r="16" spans="1:11" x14ac:dyDescent="0.3">
      <c r="A16" s="274"/>
      <c r="B16" s="13">
        <v>17</v>
      </c>
      <c r="C16" s="21" t="str">
        <f>IF(B16=0," ",VLOOKUP(B16,[1]Женщины!B$1:H$65536,2,FALSE))</f>
        <v>Нилова Екатерина</v>
      </c>
      <c r="D16" s="22" t="str">
        <f>IF(B16=0," ",VLOOKUP($B16,[1]Женщины!$B$1:$H$65536,3,FALSE))</f>
        <v>19.07.1999</v>
      </c>
      <c r="E16" s="23" t="str">
        <f>IF(B16=0," ",IF(VLOOKUP($B16,[1]Женщины!$B$1:$H$65536,4,FALSE)=0," ",VLOOKUP($B16,[1]Женщины!$B$1:$H$65536,4,FALSE)))</f>
        <v>КМС</v>
      </c>
      <c r="F16" s="21" t="str">
        <f>IF(B16=0," ",VLOOKUP($B16,[1]Женщины!$B$1:$H$65536,5,FALSE))</f>
        <v>Москва</v>
      </c>
      <c r="G16" s="25" t="str">
        <f>IF(B16=0," ",VLOOKUP($B16,[1]Женщины!$B$1:$H$65536,6,FALSE))</f>
        <v>Москва, РГУФКСМиТ (ГЦОЛИФК)</v>
      </c>
      <c r="H16" s="277"/>
      <c r="I16" s="280"/>
      <c r="J16" s="282"/>
      <c r="K16" s="21" t="str">
        <f>IF(B16=0," ",VLOOKUP($B16,[1]Женщины!$B$1:$H$65536,7,FALSE))</f>
        <v>Филатова М.И.</v>
      </c>
    </row>
    <row r="17" spans="1:11" ht="15" thickBot="1" x14ac:dyDescent="0.35">
      <c r="A17" s="275"/>
      <c r="B17" s="74">
        <v>174</v>
      </c>
      <c r="C17" s="35" t="str">
        <f>IF(B17=0," ",VLOOKUP(B17,[1]Женщины!B$1:H$65536,2,FALSE))</f>
        <v>Вахрушева Екатерина</v>
      </c>
      <c r="D17" s="52" t="str">
        <f>IF(B17=0," ",VLOOKUP($B17,[1]Женщины!$B$1:$H$65536,3,FALSE))</f>
        <v>06.01.1998</v>
      </c>
      <c r="E17" s="36" t="str">
        <f>IF(B17=0," ",IF(VLOOKUP($B17,[1]Женщины!$B$1:$H$65536,4,FALSE)=0," ",VLOOKUP($B17,[1]Женщины!$B$1:$H$65536,4,FALSE)))</f>
        <v>МС</v>
      </c>
      <c r="F17" s="35" t="str">
        <f>IF(B17=0," ",VLOOKUP($B17,[1]Женщины!$B$1:$H$65536,5,FALSE))</f>
        <v>Москва</v>
      </c>
      <c r="G17" s="105" t="str">
        <f>IF(B17=0," ",VLOOKUP($B17,[1]Женщины!$B$1:$H$65536,6,FALSE))</f>
        <v>Москва, РГУФКСМиТ (ГЦОЛИФК)</v>
      </c>
      <c r="H17" s="278"/>
      <c r="I17" s="281"/>
      <c r="J17" s="106"/>
      <c r="K17" s="152" t="str">
        <f>IF(B17=0," ",VLOOKUP($B17,[1]Женщины!$B$1:$H$65536,7,FALSE))</f>
        <v>Горланов И.С., Назарова Н.В., Маслаков В.М., Жуликов Н.М.</v>
      </c>
    </row>
    <row r="18" spans="1:11" ht="15" thickTop="1" x14ac:dyDescent="0.3">
      <c r="A18" s="273">
        <v>3</v>
      </c>
      <c r="B18" s="26">
        <v>347</v>
      </c>
      <c r="C18" s="67" t="str">
        <f>IF(B18=0," ",VLOOKUP(B18,[1]Женщины!B$1:H$65536,2,FALSE))</f>
        <v>Андреева Елена</v>
      </c>
      <c r="D18" s="222" t="str">
        <f>IF(B18=0," ",VLOOKUP($B18,[1]Женщины!$B$1:$H$65536,3,FALSE))</f>
        <v>15.01.1999</v>
      </c>
      <c r="E18" s="31" t="str">
        <f>IF(B18=0," ",IF(VLOOKUP($B18,[1]Женщины!$B$1:$H$65536,4,FALSE)=0," ",VLOOKUP($B18,[1]Женщины!$B$1:$H$65536,4,FALSE)))</f>
        <v>КМС</v>
      </c>
      <c r="F18" s="67" t="str">
        <f>IF(B18=0," ",VLOOKUP($B18,[1]Женщины!$B$1:$H$65536,5,FALSE))</f>
        <v>Пензенская область</v>
      </c>
      <c r="G18" s="67" t="str">
        <f>IF(B18=0," ",VLOOKUP($B18,[1]Женщины!$B$1:$H$65536,6,FALSE))</f>
        <v>Пенза, ПензГУ</v>
      </c>
      <c r="H18" s="276">
        <v>5.6388888888888884E-4</v>
      </c>
      <c r="I18" s="279" t="str">
        <f>IF(H18=0," ",IF(H18&lt;=[1]Разряды!$D$36,[1]Разряды!$D$3,IF(H18&lt;=[1]Разряды!$E$36,[1]Разряды!$E$3,IF(H18&lt;=[1]Разряды!$F$36,[1]Разряды!$F$3,IF(H18&lt;=[1]Разряды!$G$36,[1]Разряды!$G$3,IF(H18&lt;=[1]Разряды!$H$36,[1]Разряды!$H$3,IF(H18&lt;=[1]Разряды!$I$36,[1]Разряды!$I$3,IF(H18&lt;=[1]Разряды!$J$36,[1]Разряды!$J$3,"б/р"))))))))</f>
        <v>1р</v>
      </c>
      <c r="J18" s="223"/>
      <c r="K18" s="67" t="str">
        <f>IF(B18=0," ",VLOOKUP($B18,[1]Женщины!$B$1:$H$65536,7,FALSE))</f>
        <v>Кузнецов А.М.</v>
      </c>
    </row>
    <row r="19" spans="1:11" x14ac:dyDescent="0.3">
      <c r="A19" s="274"/>
      <c r="B19" s="13">
        <v>98</v>
      </c>
      <c r="C19" s="21" t="str">
        <f>IF(B19=0," ",VLOOKUP(B19,[1]Женщины!B$1:H$65536,2,FALSE))</f>
        <v>Трялина Дарья</v>
      </c>
      <c r="D19" s="22" t="str">
        <f>IF(B19=0," ",VLOOKUP($B19,[1]Женщины!$B$1:$H$65536,3,FALSE))</f>
        <v>24.07.1999</v>
      </c>
      <c r="E19" s="23" t="str">
        <f>IF(B19=0," ",IF(VLOOKUP($B19,[1]Женщины!$B$1:$H$65536,4,FALSE)=0," ",VLOOKUP($B19,[1]Женщины!$B$1:$H$65536,4,FALSE)))</f>
        <v>КМС</v>
      </c>
      <c r="F19" s="21" t="str">
        <f>IF(B19=0," ",VLOOKUP($B19,[1]Женщины!$B$1:$H$65536,5,FALSE))</f>
        <v>Пензенская область</v>
      </c>
      <c r="G19" s="21" t="str">
        <f>IF(B19=0," ",VLOOKUP($B19,[1]Женщины!$B$1:$H$65536,6,FALSE))</f>
        <v>Пенза, ПензГУ</v>
      </c>
      <c r="H19" s="277"/>
      <c r="I19" s="280"/>
      <c r="J19" s="282">
        <v>26</v>
      </c>
      <c r="K19" s="21" t="str">
        <f>IF(B19=0," ",VLOOKUP($B19,[1]Женщины!$B$1:$H$65536,7,FALSE))</f>
        <v>Родионова А.И., Безиков М.В.</v>
      </c>
    </row>
    <row r="20" spans="1:11" x14ac:dyDescent="0.3">
      <c r="A20" s="274"/>
      <c r="B20" s="13">
        <v>348</v>
      </c>
      <c r="C20" s="21" t="str">
        <f>IF(B20=0," ",VLOOKUP(B20,[1]Женщины!B$1:H$65536,2,FALSE))</f>
        <v>Муромская Валерия</v>
      </c>
      <c r="D20" s="22" t="str">
        <f>IF(B20=0," ",VLOOKUP($B20,[1]Женщины!$B$1:$H$65536,3,FALSE))</f>
        <v>25.10.1995</v>
      </c>
      <c r="E20" s="23" t="str">
        <f>IF(B20=0," ",IF(VLOOKUP($B20,[1]Женщины!$B$1:$H$65536,4,FALSE)=0," ",VLOOKUP($B20,[1]Женщины!$B$1:$H$65536,4,FALSE)))</f>
        <v>КМС</v>
      </c>
      <c r="F20" s="21" t="str">
        <f>IF(B20=0," ",VLOOKUP($B20,[1]Женщины!$B$1:$H$65536,5,FALSE))</f>
        <v>Пензенская область</v>
      </c>
      <c r="G20" s="21" t="str">
        <f>IF(B20=0," ",VLOOKUP($B20,[1]Женщины!$B$1:$H$65536,6,FALSE))</f>
        <v>Пенза, ПензГУ</v>
      </c>
      <c r="H20" s="277"/>
      <c r="I20" s="280"/>
      <c r="J20" s="282"/>
      <c r="K20" s="21" t="str">
        <f>IF(B20=0," ",VLOOKUP($B20,[1]Женщины!$B$1:$H$65536,7,FALSE))</f>
        <v>Невокшаков Б.В., Чураева М.С.</v>
      </c>
    </row>
    <row r="21" spans="1:11" ht="15" thickBot="1" x14ac:dyDescent="0.35">
      <c r="A21" s="275"/>
      <c r="B21" s="74">
        <v>355</v>
      </c>
      <c r="C21" s="35" t="str">
        <f>IF(B21=0," ",VLOOKUP(B21,[1]Женщины!B$1:H$65536,2,FALSE))</f>
        <v>Потапова Елизавета</v>
      </c>
      <c r="D21" s="52" t="str">
        <f>IF(B21=0," ",VLOOKUP($B21,[1]Женщины!$B$1:$H$65536,3,FALSE))</f>
        <v>24.11.2000</v>
      </c>
      <c r="E21" s="36" t="str">
        <f>IF(B21=0," ",IF(VLOOKUP($B21,[1]Женщины!$B$1:$H$65536,4,FALSE)=0," ",VLOOKUP($B21,[1]Женщины!$B$1:$H$65536,4,FALSE)))</f>
        <v>КМС</v>
      </c>
      <c r="F21" s="35" t="str">
        <f>IF(B21=0," ",VLOOKUP($B21,[1]Женщины!$B$1:$H$65536,5,FALSE))</f>
        <v>Пензенская область</v>
      </c>
      <c r="G21" s="35" t="str">
        <f>IF(B21=0," ",VLOOKUP($B21,[1]Женщины!$B$1:$H$65536,6,FALSE))</f>
        <v>Пенза, ПензГУ</v>
      </c>
      <c r="H21" s="278"/>
      <c r="I21" s="281"/>
      <c r="J21" s="106"/>
      <c r="K21" s="35" t="str">
        <f>IF(B21=0," ",VLOOKUP($B21,[1]Женщины!$B$1:$H$65536,7,FALSE))</f>
        <v>Красковы Р.Б., К.И.</v>
      </c>
    </row>
    <row r="22" spans="1:11" ht="15" thickTop="1" x14ac:dyDescent="0.3">
      <c r="A22" s="273">
        <v>4</v>
      </c>
      <c r="B22" s="26">
        <v>41</v>
      </c>
      <c r="C22" s="67" t="str">
        <f>IF(B22=0," ",VLOOKUP(B22,[1]Женщины!B$1:H$65536,2,FALSE))</f>
        <v>Бабошкина Татьяна</v>
      </c>
      <c r="D22" s="222" t="str">
        <f>IF(B22=0," ",VLOOKUP($B22,[1]Женщины!$B$1:$H$65536,3,FALSE))</f>
        <v>11.06.1998</v>
      </c>
      <c r="E22" s="31" t="str">
        <f>IF(B22=0," ",IF(VLOOKUP($B22,[1]Женщины!$B$1:$H$65536,4,FALSE)=0," ",VLOOKUP($B22,[1]Женщины!$B$1:$H$65536,4,FALSE)))</f>
        <v>1р</v>
      </c>
      <c r="F22" s="67" t="str">
        <f>IF(B22=0," ",VLOOKUP($B22,[1]Женщины!$B$1:$H$65536,5,FALSE))</f>
        <v>Республика Мордовия</v>
      </c>
      <c r="G22" s="140" t="str">
        <f>IF(B22=0," ",VLOOKUP($B22,[1]Женщины!$B$1:$H$65536,6,FALSE))</f>
        <v>Саранск, ФГБОУ ВО "НИМГУ им. Н.П. Огарева"</v>
      </c>
      <c r="H22" s="276">
        <v>5.7395833333333333E-4</v>
      </c>
      <c r="I22" s="279" t="str">
        <f>IF(H22=0," ",IF(H22&lt;=[1]Разряды!$D$36,[1]Разряды!$D$3,IF(H22&lt;=[1]Разряды!$E$36,[1]Разряды!$E$3,IF(H22&lt;=[1]Разряды!$F$36,[1]Разряды!$F$3,IF(H22&lt;=[1]Разряды!$G$36,[1]Разряды!$G$3,IF(H22&lt;=[1]Разряды!$H$36,[1]Разряды!$H$3,IF(H22&lt;=[1]Разряды!$I$36,[1]Разряды!$I$3,IF(H22&lt;=[1]Разряды!$J$36,[1]Разряды!$J$3,"б/р"))))))))</f>
        <v>1р</v>
      </c>
      <c r="J22" s="223"/>
      <c r="K22" s="67">
        <f>IF(B22=0," ",VLOOKUP($B22,[1]Женщины!$B$1:$H$65536,7,FALSE))</f>
        <v>0</v>
      </c>
    </row>
    <row r="23" spans="1:11" x14ac:dyDescent="0.3">
      <c r="A23" s="274"/>
      <c r="B23" s="13">
        <v>40</v>
      </c>
      <c r="C23" s="21" t="str">
        <f>IF(B23=0," ",VLOOKUP(B23,[1]Женщины!B$1:H$65536,2,FALSE))</f>
        <v>Курбакова Ирина</v>
      </c>
      <c r="D23" s="22" t="str">
        <f>IF(B23=0," ",VLOOKUP($B23,[1]Женщины!$B$1:$H$65536,3,FALSE))</f>
        <v>07.03.2000</v>
      </c>
      <c r="E23" s="23" t="str">
        <f>IF(B23=0," ",IF(VLOOKUP($B23,[1]Женщины!$B$1:$H$65536,4,FALSE)=0," ",VLOOKUP($B23,[1]Женщины!$B$1:$H$65536,4,FALSE)))</f>
        <v>КМС</v>
      </c>
      <c r="F23" s="21" t="str">
        <f>IF(B23=0," ",VLOOKUP($B23,[1]Женщины!$B$1:$H$65536,5,FALSE))</f>
        <v>Республика Мордовия</v>
      </c>
      <c r="G23" s="119" t="str">
        <f>IF(B23=0," ",VLOOKUP($B23,[1]Женщины!$B$1:$H$65536,6,FALSE))</f>
        <v>Саранск, ФГБОУ ВО "НИМГУ им. Н.П. Огарева"</v>
      </c>
      <c r="H23" s="277"/>
      <c r="I23" s="280"/>
      <c r="J23" s="282">
        <v>24</v>
      </c>
      <c r="K23" s="21" t="str">
        <f>IF(B23=0," ",VLOOKUP($B23,[1]Женщины!$B$1:$H$65536,7,FALSE))</f>
        <v>Забродин Р.</v>
      </c>
    </row>
    <row r="24" spans="1:11" x14ac:dyDescent="0.3">
      <c r="A24" s="274"/>
      <c r="B24" s="13">
        <v>38</v>
      </c>
      <c r="C24" s="21" t="str">
        <f>IF(B24=0," ",VLOOKUP(B24,[1]Женщины!B$1:H$65536,2,FALSE))</f>
        <v>Гурьянова Анастасия</v>
      </c>
      <c r="D24" s="22" t="str">
        <f>IF(B24=0," ",VLOOKUP($B24,[1]Женщины!$B$1:$H$65536,3,FALSE))</f>
        <v>29.05.2000</v>
      </c>
      <c r="E24" s="23" t="str">
        <f>IF(B24=0," ",IF(VLOOKUP($B24,[1]Женщины!$B$1:$H$65536,4,FALSE)=0," ",VLOOKUP($B24,[1]Женщины!$B$1:$H$65536,4,FALSE)))</f>
        <v>1р</v>
      </c>
      <c r="F24" s="21" t="str">
        <f>IF(B24=0," ",VLOOKUP($B24,[1]Женщины!$B$1:$H$65536,5,FALSE))</f>
        <v>Республика Мордовия</v>
      </c>
      <c r="G24" s="119" t="str">
        <f>IF(B24=0," ",VLOOKUP($B24,[1]Женщины!$B$1:$H$65536,6,FALSE))</f>
        <v>Саранск, ФГБОУ ВО "НИМГУ им. Н.П. Огарева"</v>
      </c>
      <c r="H24" s="277"/>
      <c r="I24" s="280"/>
      <c r="J24" s="282"/>
      <c r="K24" s="21" t="str">
        <f>IF(B24=0," ",VLOOKUP($B24,[1]Женщины!$B$1:$H$65536,7,FALSE))</f>
        <v>Аранов С.М.</v>
      </c>
    </row>
    <row r="25" spans="1:11" ht="15" thickBot="1" x14ac:dyDescent="0.35">
      <c r="A25" s="275"/>
      <c r="B25" s="74">
        <v>39</v>
      </c>
      <c r="C25" s="35" t="str">
        <f>IF(B25=0," ",VLOOKUP(B25,[1]Женщины!B$1:H$65536,2,FALSE))</f>
        <v>Белова Ирина</v>
      </c>
      <c r="D25" s="52" t="str">
        <f>IF(B25=0," ",VLOOKUP($B25,[1]Женщины!$B$1:$H$65536,3,FALSE))</f>
        <v>21.01.1994</v>
      </c>
      <c r="E25" s="36" t="str">
        <f>IF(B25=0," ",IF(VLOOKUP($B25,[1]Женщины!$B$1:$H$65536,4,FALSE)=0," ",VLOOKUP($B25,[1]Женщины!$B$1:$H$65536,4,FALSE)))</f>
        <v>МС</v>
      </c>
      <c r="F25" s="35" t="str">
        <f>IF(B25=0," ",VLOOKUP($B25,[1]Женщины!$B$1:$H$65536,5,FALSE))</f>
        <v>Республика Мордовия</v>
      </c>
      <c r="G25" s="152" t="str">
        <f>IF(B25=0," ",VLOOKUP($B25,[1]Женщины!$B$1:$H$65536,6,FALSE))</f>
        <v>Саранск, ФГБОУ ВО "НИМГУ им. Н.П. Огарева"</v>
      </c>
      <c r="H25" s="278"/>
      <c r="I25" s="281"/>
      <c r="J25" s="106"/>
      <c r="K25" s="35" t="str">
        <f>IF(B25=0," ",VLOOKUP($B25,[1]Женщины!$B$1:$H$65536,7,FALSE))</f>
        <v>Бусаров В.М.</v>
      </c>
    </row>
    <row r="26" spans="1:11" ht="15" thickTop="1" x14ac:dyDescent="0.3">
      <c r="A26" s="273">
        <v>5</v>
      </c>
      <c r="B26" s="26">
        <v>8</v>
      </c>
      <c r="C26" s="67" t="str">
        <f>IF(B26=0," ",VLOOKUP(B26,[1]Женщины!B$1:H$65536,2,FALSE))</f>
        <v>Колдина Анастасия</v>
      </c>
      <c r="D26" s="222" t="str">
        <f>IF(B26=0," ",VLOOKUP($B26,[1]Женщины!$B$1:$H$65536,3,FALSE))</f>
        <v>06.01.1995</v>
      </c>
      <c r="E26" s="31" t="str">
        <f>IF(B26=0," ",IF(VLOOKUP($B26,[1]Женщины!$B$1:$H$65536,4,FALSE)=0," ",VLOOKUP($B26,[1]Женщины!$B$1:$H$65536,4,FALSE)))</f>
        <v>МС</v>
      </c>
      <c r="F26" s="67" t="str">
        <f>IF(B26=0," ",VLOOKUP($B26,[1]Женщины!$B$1:$H$65536,5,FALSE))</f>
        <v>Тамбовская область</v>
      </c>
      <c r="G26" s="104" t="str">
        <f>IF(B26=0," ",VLOOKUP($B26,[1]Женщины!$B$1:$H$65536,6,FALSE))</f>
        <v>Тамбов, ТГУ им. Г.Р. Державина</v>
      </c>
      <c r="H26" s="276">
        <v>5.7534722222222221E-4</v>
      </c>
      <c r="I26" s="279" t="str">
        <f>IF(H26=0," ",IF(H26&lt;=[1]Разряды!$D$36,[1]Разряды!$D$3,IF(H26&lt;=[1]Разряды!$E$36,[1]Разряды!$E$3,IF(H26&lt;=[1]Разряды!$F$36,[1]Разряды!$F$3,IF(H26&lt;=[1]Разряды!$G$36,[1]Разряды!$G$3,IF(H26&lt;=[1]Разряды!$H$36,[1]Разряды!$H$3,IF(H26&lt;=[1]Разряды!$I$36,[1]Разряды!$I$3,IF(H26&lt;=[1]Разряды!$J$36,[1]Разряды!$J$3,"б/р"))))))))</f>
        <v>1р</v>
      </c>
      <c r="J26" s="223"/>
      <c r="K26" s="67" t="str">
        <f>IF(B26=0," ",VLOOKUP($B26,[1]Женщины!$B$1:$H$65536,7,FALSE))</f>
        <v>Иванов А.Н.</v>
      </c>
    </row>
    <row r="27" spans="1:11" x14ac:dyDescent="0.3">
      <c r="A27" s="274"/>
      <c r="B27" s="13">
        <v>160</v>
      </c>
      <c r="C27" s="21" t="str">
        <f>IF(B27=0," ",VLOOKUP(B27,[1]Женщины!B$1:H$65536,2,FALSE))</f>
        <v>Балясникова Евгения</v>
      </c>
      <c r="D27" s="22" t="str">
        <f>IF(B27=0," ",VLOOKUP($B27,[1]Женщины!$B$1:$H$65536,3,FALSE))</f>
        <v>09.06.1998</v>
      </c>
      <c r="E27" s="23" t="str">
        <f>IF(B27=0," ",IF(VLOOKUP($B27,[1]Женщины!$B$1:$H$65536,4,FALSE)=0," ",VLOOKUP($B27,[1]Женщины!$B$1:$H$65536,4,FALSE)))</f>
        <v>КМС</v>
      </c>
      <c r="F27" s="21" t="str">
        <f>IF(B27=0," ",VLOOKUP($B27,[1]Женщины!$B$1:$H$65536,5,FALSE))</f>
        <v>Тамбовская область</v>
      </c>
      <c r="G27" s="25" t="str">
        <f>IF(B27=0," ",VLOOKUP($B27,[1]Женщины!$B$1:$H$65536,6,FALSE))</f>
        <v>Тамбов, ТГУ им. Г.Р. Державина</v>
      </c>
      <c r="H27" s="277"/>
      <c r="I27" s="280"/>
      <c r="J27" s="282">
        <v>22</v>
      </c>
      <c r="K27" s="21" t="str">
        <f>IF(B27=0," ",VLOOKUP($B27,[1]Женщины!$B$1:$H$65536,7,FALSE))</f>
        <v>Иванов А.Н.</v>
      </c>
    </row>
    <row r="28" spans="1:11" x14ac:dyDescent="0.3">
      <c r="A28" s="274"/>
      <c r="B28" s="13">
        <v>10</v>
      </c>
      <c r="C28" s="21" t="str">
        <f>IF(B28=0," ",VLOOKUP(B28,[1]Женщины!B$1:H$65536,2,FALSE))</f>
        <v>Плавунова Маргарита</v>
      </c>
      <c r="D28" s="22" t="str">
        <f>IF(B28=0," ",VLOOKUP($B28,[1]Женщины!$B$1:$H$65536,3,FALSE))</f>
        <v>31.01.1994</v>
      </c>
      <c r="E28" s="23" t="str">
        <f>IF(B28=0," ",IF(VLOOKUP($B28,[1]Женщины!$B$1:$H$65536,4,FALSE)=0," ",VLOOKUP($B28,[1]Женщины!$B$1:$H$65536,4,FALSE)))</f>
        <v>КМС</v>
      </c>
      <c r="F28" s="21" t="str">
        <f>IF(B28=0," ",VLOOKUP($B28,[1]Женщины!$B$1:$H$65536,5,FALSE))</f>
        <v>Тамбовская область</v>
      </c>
      <c r="G28" s="25" t="str">
        <f>IF(B28=0," ",VLOOKUP($B28,[1]Женщины!$B$1:$H$65536,6,FALSE))</f>
        <v>Тамбов, ТГУ им. Г.Р. Державина</v>
      </c>
      <c r="H28" s="277"/>
      <c r="I28" s="280"/>
      <c r="J28" s="282"/>
      <c r="K28" s="21" t="str">
        <f>IF(B28=0," ",VLOOKUP($B28,[1]Женщины!$B$1:$H$65536,7,FALSE))</f>
        <v>Мельникова Е.</v>
      </c>
    </row>
    <row r="29" spans="1:11" ht="15" thickBot="1" x14ac:dyDescent="0.35">
      <c r="A29" s="275"/>
      <c r="B29" s="74">
        <v>159</v>
      </c>
      <c r="C29" s="35" t="str">
        <f>IF(B29=0," ",VLOOKUP(B29,[1]Женщины!B$1:H$65536,2,FALSE))</f>
        <v>Запорожченко Елизавета</v>
      </c>
      <c r="D29" s="52" t="str">
        <f>IF(B29=0," ",VLOOKUP($B29,[1]Женщины!$B$1:$H$65536,3,FALSE))</f>
        <v>12.01.2001</v>
      </c>
      <c r="E29" s="36" t="str">
        <f>IF(B29=0," ",IF(VLOOKUP($B29,[1]Женщины!$B$1:$H$65536,4,FALSE)=0," ",VLOOKUP($B29,[1]Женщины!$B$1:$H$65536,4,FALSE)))</f>
        <v>КМС</v>
      </c>
      <c r="F29" s="35" t="str">
        <f>IF(B29=0," ",VLOOKUP($B29,[1]Женщины!$B$1:$H$65536,5,FALSE))</f>
        <v>Тамбовская область</v>
      </c>
      <c r="G29" s="105" t="str">
        <f>IF(B29=0," ",VLOOKUP($B29,[1]Женщины!$B$1:$H$65536,6,FALSE))</f>
        <v>Тамбов, ТГУ им. Г.Р. Державина</v>
      </c>
      <c r="H29" s="278"/>
      <c r="I29" s="281"/>
      <c r="J29" s="106"/>
      <c r="K29" s="35" t="str">
        <f>IF(B29=0," ",VLOOKUP($B29,[1]Женщины!$B$1:$H$65536,7,FALSE))</f>
        <v>Иванов А.Н.</v>
      </c>
    </row>
    <row r="30" spans="1:11" ht="15" thickTop="1" x14ac:dyDescent="0.3">
      <c r="A30" s="273">
        <v>6</v>
      </c>
      <c r="B30" s="26">
        <v>53</v>
      </c>
      <c r="C30" s="67" t="str">
        <f>IF(B30=0," ",VLOOKUP(B30,[1]Женщины!B$1:H$65536,2,FALSE))</f>
        <v>Голубина Светлана</v>
      </c>
      <c r="D30" s="222" t="str">
        <f>IF(B30=0," ",VLOOKUP($B30,[1]Женщины!$B$1:$H$65536,3,FALSE))</f>
        <v>30.11.1997</v>
      </c>
      <c r="E30" s="31" t="str">
        <f>IF(B30=0," ",IF(VLOOKUP($B30,[1]Женщины!$B$1:$H$65536,4,FALSE)=0," ",VLOOKUP($B30,[1]Женщины!$B$1:$H$65536,4,FALSE)))</f>
        <v>КМС</v>
      </c>
      <c r="F30" s="67" t="str">
        <f>IF(B30=0," ",VLOOKUP($B30,[1]Женщины!$B$1:$H$65536,5,FALSE))</f>
        <v>Удмуртская Республика</v>
      </c>
      <c r="G30" s="67" t="str">
        <f>IF(B30=0," ",VLOOKUP($B30,[1]Женщины!$B$1:$H$65536,6,FALSE))</f>
        <v>Ижевск, УдГУ</v>
      </c>
      <c r="H30" s="277">
        <v>5.7847222222222219E-4</v>
      </c>
      <c r="I30" s="280" t="str">
        <f>IF(H30=0," ",IF(H30&lt;=[1]Разряды!$D$36,[1]Разряды!$D$3,IF(H30&lt;=[1]Разряды!$E$36,[1]Разряды!$E$3,IF(H30&lt;=[1]Разряды!$F$36,[1]Разряды!$F$3,IF(H30&lt;=[1]Разряды!$G$36,[1]Разряды!$G$3,IF(H30&lt;=[1]Разряды!$H$36,[1]Разряды!$H$3,IF(H30&lt;=[1]Разряды!$I$36,[1]Разряды!$I$3,IF(H30&lt;=[1]Разряды!$J$36,[1]Разряды!$J$3,"б/р"))))))))</f>
        <v>1р</v>
      </c>
      <c r="J30" s="223"/>
      <c r="K30" s="67" t="str">
        <f>IF(B30=0," ",VLOOKUP($B30,[1]Женщины!$B$1:$H$65536,7,FALSE))</f>
        <v>Феофилактов Н.З.,Шибанова С.А.</v>
      </c>
    </row>
    <row r="31" spans="1:11" x14ac:dyDescent="0.3">
      <c r="A31" s="274"/>
      <c r="B31" s="13">
        <v>52</v>
      </c>
      <c r="C31" s="21" t="str">
        <f>IF(B31=0," ",VLOOKUP(B31,[1]Женщины!B$1:H$65536,2,FALSE))</f>
        <v>Рыкова Екатерина</v>
      </c>
      <c r="D31" s="22" t="str">
        <f>IF(B31=0," ",VLOOKUP($B31,[1]Женщины!$B$1:$H$65536,3,FALSE))</f>
        <v>29.03.2000</v>
      </c>
      <c r="E31" s="23" t="str">
        <f>IF(B31=0," ",IF(VLOOKUP($B31,[1]Женщины!$B$1:$H$65536,4,FALSE)=0," ",VLOOKUP($B31,[1]Женщины!$B$1:$H$65536,4,FALSE)))</f>
        <v>КМС</v>
      </c>
      <c r="F31" s="21" t="str">
        <f>IF(B31=0," ",VLOOKUP($B31,[1]Женщины!$B$1:$H$65536,5,FALSE))</f>
        <v>Удмуртская Республика</v>
      </c>
      <c r="G31" s="21" t="str">
        <f>IF(B31=0," ",VLOOKUP($B31,[1]Женщины!$B$1:$H$65536,6,FALSE))</f>
        <v>Ижевск, УдГУ</v>
      </c>
      <c r="H31" s="277"/>
      <c r="I31" s="280"/>
      <c r="J31" s="282">
        <v>20</v>
      </c>
      <c r="K31" s="21" t="str">
        <f>IF(B31=0," ",VLOOKUP($B31,[1]Женщины!$B$1:$H$65536,7,FALSE))</f>
        <v>Феофилактов Н.З.</v>
      </c>
    </row>
    <row r="32" spans="1:11" x14ac:dyDescent="0.3">
      <c r="A32" s="274"/>
      <c r="B32" s="13">
        <v>238</v>
      </c>
      <c r="C32" s="21" t="str">
        <f>IF(B32=0," ",VLOOKUP(B32,[1]Женщины!B$1:H$65536,2,FALSE))</f>
        <v>Исаева Ксения</v>
      </c>
      <c r="D32" s="22" t="str">
        <f>IF(B32=0," ",VLOOKUP($B32,[1]Женщины!$B$1:$H$65536,3,FALSE))</f>
        <v>05.01.1999</v>
      </c>
      <c r="E32" s="23" t="str">
        <f>IF(B32=0," ",IF(VLOOKUP($B32,[1]Женщины!$B$1:$H$65536,4,FALSE)=0," ",VLOOKUP($B32,[1]Женщины!$B$1:$H$65536,4,FALSE)))</f>
        <v>КМС</v>
      </c>
      <c r="F32" s="21" t="str">
        <f>IF(B32=0," ",VLOOKUP($B32,[1]Женщины!$B$1:$H$65536,5,FALSE))</f>
        <v>Удмуртская Республика</v>
      </c>
      <c r="G32" s="21" t="str">
        <f>IF(B32=0," ",VLOOKUP($B32,[1]Женщины!$B$1:$H$65536,6,FALSE))</f>
        <v>Ижевск, УдГУ</v>
      </c>
      <c r="H32" s="277"/>
      <c r="I32" s="280"/>
      <c r="J32" s="282"/>
      <c r="K32" s="21" t="str">
        <f>IF(B32=0," ",VLOOKUP($B32,[1]Женщины!$B$1:$H$65536,7,FALSE))</f>
        <v>Кузнецов Г.Н.,Корепанов А.В.</v>
      </c>
    </row>
    <row r="33" spans="1:11" ht="15" thickBot="1" x14ac:dyDescent="0.35">
      <c r="A33" s="275"/>
      <c r="B33" s="74">
        <v>50</v>
      </c>
      <c r="C33" s="35" t="str">
        <f>IF(B33=0," ",VLOOKUP(B33,[1]Женщины!B$1:H$65536,2,FALSE))</f>
        <v>Лабыгина Ксения</v>
      </c>
      <c r="D33" s="52" t="str">
        <f>IF(B33=0," ",VLOOKUP($B33,[1]Женщины!$B$1:$H$65536,3,FALSE))</f>
        <v>20.02.2000</v>
      </c>
      <c r="E33" s="36" t="str">
        <f>IF(B33=0," ",IF(VLOOKUP($B33,[1]Женщины!$B$1:$H$65536,4,FALSE)=0," ",VLOOKUP($B33,[1]Женщины!$B$1:$H$65536,4,FALSE)))</f>
        <v>КМС</v>
      </c>
      <c r="F33" s="35" t="str">
        <f>IF(B33=0," ",VLOOKUP($B33,[1]Женщины!$B$1:$H$65536,5,FALSE))</f>
        <v>Удмуртская Республика</v>
      </c>
      <c r="G33" s="35" t="str">
        <f>IF(B33=0," ",VLOOKUP($B33,[1]Женщины!$B$1:$H$65536,6,FALSE))</f>
        <v>Ижевск, УдГУ</v>
      </c>
      <c r="H33" s="278"/>
      <c r="I33" s="281"/>
      <c r="J33" s="106"/>
      <c r="K33" s="35" t="str">
        <f>IF(B33=0," ",VLOOKUP($B33,[1]Женщины!$B$1:$H$65536,7,FALSE))</f>
        <v>Куртеев А.Б.</v>
      </c>
    </row>
    <row r="34" spans="1:11" ht="15" thickTop="1" x14ac:dyDescent="0.3">
      <c r="A34" s="273">
        <v>7</v>
      </c>
      <c r="B34" s="26">
        <v>6</v>
      </c>
      <c r="C34" s="67" t="str">
        <f>IF(B34=0," ",VLOOKUP(B34,[1]Женщины!B$1:H$65536,2,FALSE))</f>
        <v>Сухобокова Анастасия</v>
      </c>
      <c r="D34" s="222" t="str">
        <f>IF(B34=0," ",VLOOKUP($B34,[1]Женщины!$B$1:$H$65536,3,FALSE))</f>
        <v>04.12.1997</v>
      </c>
      <c r="E34" s="31" t="str">
        <f>IF(B34=0," ",IF(VLOOKUP($B34,[1]Женщины!$B$1:$H$65536,4,FALSE)=0," ",VLOOKUP($B34,[1]Женщины!$B$1:$H$65536,4,FALSE)))</f>
        <v>1р</v>
      </c>
      <c r="F34" s="67" t="str">
        <f>IF(B34=0," ",VLOOKUP($B34,[1]Женщины!$B$1:$H$65536,5,FALSE))</f>
        <v>Сахалинская область</v>
      </c>
      <c r="G34" s="67" t="str">
        <f>IF(B34=0," ",VLOOKUP($B34,[1]Женщины!$B$1:$H$65536,6,FALSE))</f>
        <v>СахГУ</v>
      </c>
      <c r="H34" s="276">
        <v>5.8032407407407414E-4</v>
      </c>
      <c r="I34" s="279" t="str">
        <f>IF(H34=0," ",IF(H34&lt;=[1]Разряды!$D$36,[1]Разряды!$D$3,IF(H34&lt;=[1]Разряды!$E$36,[1]Разряды!$E$3,IF(H34&lt;=[1]Разряды!$F$36,[1]Разряды!$F$3,IF(H34&lt;=[1]Разряды!$G$36,[1]Разряды!$G$3,IF(H34&lt;=[1]Разряды!$H$36,[1]Разряды!$H$3,IF(H34&lt;=[1]Разряды!$I$36,[1]Разряды!$I$3,IF(H34&lt;=[1]Разряды!$J$36,[1]Разряды!$J$3,"б/р"))))))))</f>
        <v>1р</v>
      </c>
      <c r="J34" s="223"/>
      <c r="K34" s="67" t="str">
        <f>IF(B34=0," ",VLOOKUP($B34,[1]Женщины!$B$1:$H$65536,7,FALSE))</f>
        <v xml:space="preserve">Быкова Т.Ф. </v>
      </c>
    </row>
    <row r="35" spans="1:11" x14ac:dyDescent="0.3">
      <c r="A35" s="274"/>
      <c r="B35" s="13">
        <v>136</v>
      </c>
      <c r="C35" s="21" t="str">
        <f>IF(B35=0," ",VLOOKUP(B35,[1]Женщины!B$1:H$65536,2,FALSE))</f>
        <v>Рощина Екатерина</v>
      </c>
      <c r="D35" s="22" t="str">
        <f>IF(B35=0," ",VLOOKUP($B35,[1]Женщины!$B$1:$H$65536,3,FALSE))</f>
        <v>05.07.2001</v>
      </c>
      <c r="E35" s="23" t="str">
        <f>IF(B35=0," ",IF(VLOOKUP($B35,[1]Женщины!$B$1:$H$65536,4,FALSE)=0," ",VLOOKUP($B35,[1]Женщины!$B$1:$H$65536,4,FALSE)))</f>
        <v>1р</v>
      </c>
      <c r="F35" s="21" t="str">
        <f>IF(B35=0," ",VLOOKUP($B35,[1]Женщины!$B$1:$H$65536,5,FALSE))</f>
        <v>Сахалинская область</v>
      </c>
      <c r="G35" s="21" t="str">
        <f>IF(B35=0," ",VLOOKUP($B35,[1]Женщины!$B$1:$H$65536,6,FALSE))</f>
        <v>СахГУ</v>
      </c>
      <c r="H35" s="277"/>
      <c r="I35" s="280"/>
      <c r="J35" s="282">
        <v>18</v>
      </c>
      <c r="K35" s="21" t="str">
        <f>IF(B35=0," ",VLOOKUP($B35,[1]Женщины!$B$1:$H$65536,7,FALSE))</f>
        <v>Быкова Т.Ф., Жижикин А.Н.</v>
      </c>
    </row>
    <row r="36" spans="1:11" x14ac:dyDescent="0.3">
      <c r="A36" s="274"/>
      <c r="B36" s="13">
        <v>141</v>
      </c>
      <c r="C36" s="21" t="str">
        <f>IF(B36=0," ",VLOOKUP(B36,[1]Женщины!B$1:H$65536,2,FALSE))</f>
        <v>Кузьмина Светлана</v>
      </c>
      <c r="D36" s="22" t="str">
        <f>IF(B36=0," ",VLOOKUP($B36,[1]Женщины!$B$1:$H$65536,3,FALSE))</f>
        <v>20.02.1997</v>
      </c>
      <c r="E36" s="23" t="str">
        <f>IF(B36=0," ",IF(VLOOKUP($B36,[1]Женщины!$B$1:$H$65536,4,FALSE)=0," ",VLOOKUP($B36,[1]Женщины!$B$1:$H$65536,4,FALSE)))</f>
        <v>КМС</v>
      </c>
      <c r="F36" s="21" t="str">
        <f>IF(B36=0," ",VLOOKUP($B36,[1]Женщины!$B$1:$H$65536,5,FALSE))</f>
        <v>Сахалинская область</v>
      </c>
      <c r="G36" s="21" t="str">
        <f>IF(B36=0," ",VLOOKUP($B36,[1]Женщины!$B$1:$H$65536,6,FALSE))</f>
        <v>СахГУ</v>
      </c>
      <c r="H36" s="277"/>
      <c r="I36" s="280"/>
      <c r="J36" s="282"/>
      <c r="K36" s="21" t="str">
        <f>IF(B36=0," ",VLOOKUP($B36,[1]Женщины!$B$1:$H$65536,7,FALSE))</f>
        <v>Быкова Т.Ф., Жижикин А.Н.</v>
      </c>
    </row>
    <row r="37" spans="1:11" ht="15" thickBot="1" x14ac:dyDescent="0.35">
      <c r="A37" s="275"/>
      <c r="B37" s="74">
        <v>5</v>
      </c>
      <c r="C37" s="35" t="str">
        <f>IF(B37=0," ",VLOOKUP(B37,[1]Женщины!B$1:H$65536,2,FALSE))</f>
        <v>Титаева Кристина</v>
      </c>
      <c r="D37" s="52" t="str">
        <f>IF(B37=0," ",VLOOKUP($B37,[1]Женщины!$B$1:$H$65536,3,FALSE))</f>
        <v>22.01.2001</v>
      </c>
      <c r="E37" s="36" t="str">
        <f>IF(B37=0," ",IF(VLOOKUP($B37,[1]Женщины!$B$1:$H$65536,4,FALSE)=0," ",VLOOKUP($B37,[1]Женщины!$B$1:$H$65536,4,FALSE)))</f>
        <v>КМС</v>
      </c>
      <c r="F37" s="35" t="str">
        <f>IF(B37=0," ",VLOOKUP($B37,[1]Женщины!$B$1:$H$65536,5,FALSE))</f>
        <v>Сахалинская область</v>
      </c>
      <c r="G37" s="35" t="str">
        <f>IF(B37=0," ",VLOOKUP($B37,[1]Женщины!$B$1:$H$65536,6,FALSE))</f>
        <v>СахГУ</v>
      </c>
      <c r="H37" s="278"/>
      <c r="I37" s="281"/>
      <c r="J37" s="106"/>
      <c r="K37" s="35" t="str">
        <f>IF(B37=0," ",VLOOKUP($B37,[1]Женщины!$B$1:$H$65536,7,FALSE))</f>
        <v>Жижикин А.Н.</v>
      </c>
    </row>
    <row r="38" spans="1:11" ht="15" thickTop="1" x14ac:dyDescent="0.3">
      <c r="A38" s="273">
        <v>8</v>
      </c>
      <c r="B38" s="26">
        <v>68</v>
      </c>
      <c r="C38" s="67" t="str">
        <f>IF(B38=0," ",VLOOKUP(B38,[1]Женщины!B$1:H$65536,2,FALSE))</f>
        <v>Жерихова Наталья</v>
      </c>
      <c r="D38" s="222" t="str">
        <f>IF(B38=0," ",VLOOKUP($B38,[1]Женщины!$B$1:$H$65536,3,FALSE))</f>
        <v>23.11.2000</v>
      </c>
      <c r="E38" s="31" t="str">
        <f>IF(B38=0," ",IF(VLOOKUP($B38,[1]Женщины!$B$1:$H$65536,4,FALSE)=0," ",VLOOKUP($B38,[1]Женщины!$B$1:$H$65536,4,FALSE)))</f>
        <v>КМС</v>
      </c>
      <c r="F38" s="67" t="str">
        <f>IF(B38=0," ",VLOOKUP($B38,[1]Женщины!$B$1:$H$65536,5,FALSE))</f>
        <v>Нижегородская область</v>
      </c>
      <c r="G38" s="140" t="str">
        <f>IF(B38=0," ",VLOOKUP($B38,[1]Женщины!$B$1:$H$65536,6,FALSE))</f>
        <v>Нижний Новгород, ННГУ им. Н.И. Лобачевского</v>
      </c>
      <c r="H38" s="276">
        <v>5.8553240740740744E-4</v>
      </c>
      <c r="I38" s="279" t="str">
        <f>IF(H38=0," ",IF(H38&lt;=[1]Разряды!$D$36,[1]Разряды!$D$3,IF(H38&lt;=[1]Разряды!$E$36,[1]Разряды!$E$3,IF(H38&lt;=[1]Разряды!$F$36,[1]Разряды!$F$3,IF(H38&lt;=[1]Разряды!$G$36,[1]Разряды!$G$3,IF(H38&lt;=[1]Разряды!$H$36,[1]Разряды!$H$3,IF(H38&lt;=[1]Разряды!$I$36,[1]Разряды!$I$3,IF(H38&lt;=[1]Разряды!$J$36,[1]Разряды!$J$3,"б/р"))))))))</f>
        <v>1р</v>
      </c>
      <c r="J38" s="223"/>
      <c r="K38" s="67" t="str">
        <f>IF(B38=0," ",VLOOKUP($B38,[1]Женщины!$B$1:$H$65536,7,FALSE))</f>
        <v>Судаков К.А.</v>
      </c>
    </row>
    <row r="39" spans="1:11" x14ac:dyDescent="0.3">
      <c r="A39" s="274"/>
      <c r="B39" s="13">
        <v>290</v>
      </c>
      <c r="C39" s="21" t="str">
        <f>IF(B39=0," ",VLOOKUP(B39,[1]Женщины!B$1:H$65536,2,FALSE))</f>
        <v>Матвеева Мария</v>
      </c>
      <c r="D39" s="22" t="str">
        <f>IF(B39=0," ",VLOOKUP($B39,[1]Женщины!$B$1:$H$65536,3,FALSE))</f>
        <v>02.11.1995</v>
      </c>
      <c r="E39" s="23" t="str">
        <f>IF(B39=0," ",IF(VLOOKUP($B39,[1]Женщины!$B$1:$H$65536,4,FALSE)=0," ",VLOOKUP($B39,[1]Женщины!$B$1:$H$65536,4,FALSE)))</f>
        <v>КМС</v>
      </c>
      <c r="F39" s="21" t="str">
        <f>IF(B39=0," ",VLOOKUP($B39,[1]Женщины!$B$1:$H$65536,5,FALSE))</f>
        <v>Нижегородская область</v>
      </c>
      <c r="G39" s="119" t="str">
        <f>IF(B39=0," ",VLOOKUP($B39,[1]Женщины!$B$1:$H$65536,6,FALSE))</f>
        <v>Нижний Новгород, ННГУ им. Н.И. Лобачевского</v>
      </c>
      <c r="H39" s="277"/>
      <c r="I39" s="280"/>
      <c r="J39" s="282">
        <v>16</v>
      </c>
      <c r="K39" s="21" t="str">
        <f>IF(B39=0," ",VLOOKUP($B39,[1]Женщины!$B$1:$H$65536,7,FALSE))</f>
        <v>Лотова К.Н.</v>
      </c>
    </row>
    <row r="40" spans="1:11" x14ac:dyDescent="0.3">
      <c r="A40" s="274"/>
      <c r="B40" s="13">
        <v>291</v>
      </c>
      <c r="C40" s="21" t="str">
        <f>IF(B40=0," ",VLOOKUP(B40,[1]Женщины!B$1:H$65536,2,FALSE))</f>
        <v>Логина Татьяна</v>
      </c>
      <c r="D40" s="22" t="str">
        <f>IF(B40=0," ",VLOOKUP($B40,[1]Женщины!$B$1:$H$65536,3,FALSE))</f>
        <v>31.01.1998</v>
      </c>
      <c r="E40" s="23" t="str">
        <f>IF(B40=0," ",IF(VLOOKUP($B40,[1]Женщины!$B$1:$H$65536,4,FALSE)=0," ",VLOOKUP($B40,[1]Женщины!$B$1:$H$65536,4,FALSE)))</f>
        <v>КМС</v>
      </c>
      <c r="F40" s="21" t="str">
        <f>IF(B40=0," ",VLOOKUP($B40,[1]Женщины!$B$1:$H$65536,5,FALSE))</f>
        <v>Нижегородская область</v>
      </c>
      <c r="G40" s="119" t="str">
        <f>IF(B40=0," ",VLOOKUP($B40,[1]Женщины!$B$1:$H$65536,6,FALSE))</f>
        <v>Нижний Новгород, ННГУ им. Н.И. Лобачевского</v>
      </c>
      <c r="H40" s="277"/>
      <c r="I40" s="280"/>
      <c r="J40" s="282"/>
      <c r="K40" s="21" t="str">
        <f>IF(B40=0," ",VLOOKUP($B40,[1]Женщины!$B$1:$H$65536,7,FALSE))</f>
        <v>Герасимов А.В.</v>
      </c>
    </row>
    <row r="41" spans="1:11" ht="15" thickBot="1" x14ac:dyDescent="0.35">
      <c r="A41" s="275"/>
      <c r="B41" s="74">
        <v>69</v>
      </c>
      <c r="C41" s="35" t="str">
        <f>IF(B41=0," ",VLOOKUP(B41,[1]Женщины!B$1:H$65536,2,FALSE))</f>
        <v>Малахова Арина</v>
      </c>
      <c r="D41" s="52" t="str">
        <f>IF(B41=0," ",VLOOKUP($B41,[1]Женщины!$B$1:$H$65536,3,FALSE))</f>
        <v>01.08.2000</v>
      </c>
      <c r="E41" s="36" t="str">
        <f>IF(B41=0," ",IF(VLOOKUP($B41,[1]Женщины!$B$1:$H$65536,4,FALSE)=0," ",VLOOKUP($B41,[1]Женщины!$B$1:$H$65536,4,FALSE)))</f>
        <v>КМС</v>
      </c>
      <c r="F41" s="35" t="str">
        <f>IF(B41=0," ",VLOOKUP($B41,[1]Женщины!$B$1:$H$65536,5,FALSE))</f>
        <v>Нижегородская область</v>
      </c>
      <c r="G41" s="152" t="str">
        <f>IF(B41=0," ",VLOOKUP($B41,[1]Женщины!$B$1:$H$65536,6,FALSE))</f>
        <v>Нижний Новгород, ННГУ им. Н.И. Лобачевского</v>
      </c>
      <c r="H41" s="278"/>
      <c r="I41" s="281"/>
      <c r="J41" s="106"/>
      <c r="K41" s="35" t="str">
        <f>IF(B41=0," ",VLOOKUP($B41,[1]Женщины!$B$1:$H$65536,7,FALSE))</f>
        <v>Кулаков Ю.Г.</v>
      </c>
    </row>
    <row r="42" spans="1:11" ht="15" thickTop="1" x14ac:dyDescent="0.3">
      <c r="A42" s="273">
        <v>9</v>
      </c>
      <c r="B42" s="26">
        <v>36</v>
      </c>
      <c r="C42" s="67" t="str">
        <f>IF(B42=0," ",VLOOKUP(B42,[1]Женщины!B$1:H$65536,2,FALSE))</f>
        <v>Тригуб Виктория</v>
      </c>
      <c r="D42" s="222" t="str">
        <f>IF(B42=0," ",VLOOKUP($B42,[1]Женщины!$B$1:$H$65536,3,FALSE))</f>
        <v>01.11.1999</v>
      </c>
      <c r="E42" s="31" t="str">
        <f>IF(B42=0," ",IF(VLOOKUP($B42,[1]Женщины!$B$1:$H$65536,4,FALSE)=0," ",VLOOKUP($B42,[1]Женщины!$B$1:$H$65536,4,FALSE)))</f>
        <v>1р</v>
      </c>
      <c r="F42" s="67" t="str">
        <f>IF(B42=0," ",VLOOKUP($B42,[1]Женщины!$B$1:$H$65536,5,FALSE))</f>
        <v>Красноярский край</v>
      </c>
      <c r="G42" s="67" t="str">
        <f>IF(B42=0," ",VLOOKUP($B42,[1]Женщины!$B$1:$H$65536,6,FALSE))</f>
        <v>Красноярск, СФУ</v>
      </c>
      <c r="H42" s="276">
        <v>5.9201388888888878E-4</v>
      </c>
      <c r="I42" s="279" t="str">
        <f>IF(H42=0," ",IF(H42&lt;=[1]Разряды!$D$36,[1]Разряды!$D$3,IF(H42&lt;=[1]Разряды!$E$36,[1]Разряды!$E$3,IF(H42&lt;=[1]Разряды!$F$36,[1]Разряды!$F$3,IF(H42&lt;=[1]Разряды!$G$36,[1]Разряды!$G$3,IF(H42&lt;=[1]Разряды!$H$36,[1]Разряды!$H$3,IF(H42&lt;=[1]Разряды!$I$36,[1]Разряды!$I$3,IF(H42&lt;=[1]Разряды!$J$36,[1]Разряды!$J$3,"б/р"))))))))</f>
        <v>1р</v>
      </c>
      <c r="J42" s="223"/>
      <c r="K42" s="67" t="str">
        <f>IF(B42=0," ",VLOOKUP($B42,[1]Женщины!$B$1:$H$65536,7,FALSE))</f>
        <v>Федоров В.И.</v>
      </c>
    </row>
    <row r="43" spans="1:11" x14ac:dyDescent="0.3">
      <c r="A43" s="274"/>
      <c r="B43" s="13">
        <v>33</v>
      </c>
      <c r="C43" s="21" t="str">
        <f>IF(B43=0," ",VLOOKUP(B43,[1]Женщины!B$1:H$65536,2,FALSE))</f>
        <v>Гроза Анна</v>
      </c>
      <c r="D43" s="22" t="str">
        <f>IF(B43=0," ",VLOOKUP($B43,[1]Женщины!$B$1:$H$65536,3,FALSE))</f>
        <v>17.12.1996</v>
      </c>
      <c r="E43" s="23" t="str">
        <f>IF(B43=0," ",IF(VLOOKUP($B43,[1]Женщины!$B$1:$H$65536,4,FALSE)=0," ",VLOOKUP($B43,[1]Женщины!$B$1:$H$65536,4,FALSE)))</f>
        <v>КМС</v>
      </c>
      <c r="F43" s="21" t="str">
        <f>IF(B43=0," ",VLOOKUP($B43,[1]Женщины!$B$1:$H$65536,5,FALSE))</f>
        <v>Красноярский край</v>
      </c>
      <c r="G43" s="21" t="str">
        <f>IF(B43=0," ",VLOOKUP($B43,[1]Женщины!$B$1:$H$65536,6,FALSE))</f>
        <v>Красноярск, СФУ</v>
      </c>
      <c r="H43" s="277"/>
      <c r="I43" s="280"/>
      <c r="J43" s="282">
        <v>14</v>
      </c>
      <c r="K43" s="21" t="str">
        <f>IF(B43=0," ",VLOOKUP($B43,[1]Женщины!$B$1:$H$65536,7,FALSE))</f>
        <v>Федоров В.И.</v>
      </c>
    </row>
    <row r="44" spans="1:11" x14ac:dyDescent="0.3">
      <c r="A44" s="274"/>
      <c r="B44" s="13">
        <v>37</v>
      </c>
      <c r="C44" s="21" t="str">
        <f>IF(B44=0," ",VLOOKUP(B44,[1]Женщины!B$1:H$65536,2,FALSE))</f>
        <v>Чернова Дарья</v>
      </c>
      <c r="D44" s="22" t="str">
        <f>IF(B44=0," ",VLOOKUP($B44,[1]Женщины!$B$1:$H$65536,3,FALSE))</f>
        <v>14.04.1997</v>
      </c>
      <c r="E44" s="23" t="str">
        <f>IF(B44=0," ",IF(VLOOKUP($B44,[1]Женщины!$B$1:$H$65536,4,FALSE)=0," ",VLOOKUP($B44,[1]Женщины!$B$1:$H$65536,4,FALSE)))</f>
        <v>КМС</v>
      </c>
      <c r="F44" s="21" t="str">
        <f>IF(B44=0," ",VLOOKUP($B44,[1]Женщины!$B$1:$H$65536,5,FALSE))</f>
        <v>Красноярский край</v>
      </c>
      <c r="G44" s="21" t="str">
        <f>IF(B44=0," ",VLOOKUP($B44,[1]Женщины!$B$1:$H$65536,6,FALSE))</f>
        <v>Красноярск, СФУ</v>
      </c>
      <c r="H44" s="277"/>
      <c r="I44" s="280"/>
      <c r="J44" s="282"/>
      <c r="K44" s="21" t="str">
        <f>IF(B44=0," ",VLOOKUP($B44,[1]Женщины!$B$1:$H$65536,7,FALSE))</f>
        <v>Федоров В.И.</v>
      </c>
    </row>
    <row r="45" spans="1:11" ht="15" thickBot="1" x14ac:dyDescent="0.35">
      <c r="A45" s="275"/>
      <c r="B45" s="74">
        <v>31</v>
      </c>
      <c r="C45" s="35" t="str">
        <f>IF(B45=0," ",VLOOKUP(B45,[1]Женщины!B$1:H$65536,2,FALSE))</f>
        <v>Бодрова Татьяна</v>
      </c>
      <c r="D45" s="52" t="str">
        <f>IF(B45=0," ",VLOOKUP($B45,[1]Женщины!$B$1:$H$65536,3,FALSE))</f>
        <v>19.01.1997</v>
      </c>
      <c r="E45" s="36" t="str">
        <f>IF(B45=0," ",IF(VLOOKUP($B45,[1]Женщины!$B$1:$H$65536,4,FALSE)=0," ",VLOOKUP($B45,[1]Женщины!$B$1:$H$65536,4,FALSE)))</f>
        <v>КМС</v>
      </c>
      <c r="F45" s="105" t="str">
        <f>IF(B45=0," ",VLOOKUP($B45,[1]Женщины!$B$1:$H$65536,5,FALSE))</f>
        <v>Красноярский край</v>
      </c>
      <c r="G45" s="35" t="str">
        <f>IF(B45=0," ",VLOOKUP($B45,[1]Женщины!$B$1:$H$65536,6,FALSE))</f>
        <v>Красноярск, СФУ</v>
      </c>
      <c r="H45" s="278"/>
      <c r="I45" s="281"/>
      <c r="J45" s="106"/>
      <c r="K45" s="35" t="str">
        <f>IF(B45=0," ",VLOOKUP($B45,[1]Женщины!$B$1:$H$65536,7,FALSE))</f>
        <v>Просвиряков С.В.</v>
      </c>
    </row>
    <row r="46" spans="1:11" ht="15" thickTop="1" x14ac:dyDescent="0.3">
      <c r="A46" s="273">
        <v>10</v>
      </c>
      <c r="B46" s="26">
        <v>90</v>
      </c>
      <c r="C46" s="67" t="str">
        <f>IF(B46=0," ",VLOOKUP(B46,[1]Женщины!B$1:H$65536,2,FALSE))</f>
        <v>Клещева Кристина</v>
      </c>
      <c r="D46" s="222" t="str">
        <f>IF(B46=0," ",VLOOKUP($B46,[1]Женщины!$B$1:$H$65536,3,FALSE))</f>
        <v>26.03.1999</v>
      </c>
      <c r="E46" s="31" t="str">
        <f>IF(B46=0," ",IF(VLOOKUP($B46,[1]Женщины!$B$1:$H$65536,4,FALSE)=0," ",VLOOKUP($B46,[1]Женщины!$B$1:$H$65536,4,FALSE)))</f>
        <v>МС</v>
      </c>
      <c r="F46" s="67" t="str">
        <f>IF(B46=0," ",VLOOKUP($B46,[1]Женщины!$B$1:$H$65536,5,FALSE))</f>
        <v>Челябинская область</v>
      </c>
      <c r="G46" s="67" t="str">
        <f>IF(B46=0," ",VLOOKUP($B46,[1]Женщины!$B$1:$H$65536,6,FALSE))</f>
        <v>Челябинск, УралГУФК</v>
      </c>
      <c r="H46" s="276">
        <v>6.0069444444444439E-4</v>
      </c>
      <c r="I46" s="279" t="str">
        <f>IF(H46=0," ",IF(H46&lt;=[1]Разряды!$D$36,[1]Разряды!$D$3,IF(H46&lt;=[1]Разряды!$E$36,[1]Разряды!$E$3,IF(H46&lt;=[1]Разряды!$F$36,[1]Разряды!$F$3,IF(H46&lt;=[1]Разряды!$G$36,[1]Разряды!$G$3,IF(H46&lt;=[1]Разряды!$H$36,[1]Разряды!$H$3,IF(H46&lt;=[1]Разряды!$I$36,[1]Разряды!$I$3,IF(H46&lt;=[1]Разряды!$J$36,[1]Разряды!$J$3,"б/р"))))))))</f>
        <v>2р</v>
      </c>
      <c r="J46" s="223"/>
      <c r="K46" s="67" t="str">
        <f>IF(B46=0," ",VLOOKUP($B46,[1]Женщины!$B$1:$H$65536,7,FALSE))</f>
        <v>Ермолаев С.В., Ганчало Н.В.</v>
      </c>
    </row>
    <row r="47" spans="1:11" x14ac:dyDescent="0.3">
      <c r="A47" s="274"/>
      <c r="B47" s="13">
        <v>316</v>
      </c>
      <c r="C47" s="21" t="str">
        <f>IF(B47=0," ",VLOOKUP(B47,[1]Женщины!B$1:H$65536,2,FALSE))</f>
        <v>Иванова Виктория</v>
      </c>
      <c r="D47" s="22" t="str">
        <f>IF(B47=0," ",VLOOKUP($B47,[1]Женщины!$B$1:$H$65536,3,FALSE))</f>
        <v>25.05.2000</v>
      </c>
      <c r="E47" s="23" t="str">
        <f>IF(B47=0," ",IF(VLOOKUP($B47,[1]Женщины!$B$1:$H$65536,4,FALSE)=0," ",VLOOKUP($B47,[1]Женщины!$B$1:$H$65536,4,FALSE)))</f>
        <v>КМС</v>
      </c>
      <c r="F47" s="21" t="str">
        <f>IF(B47=0," ",VLOOKUP($B47,[1]Женщины!$B$1:$H$65536,5,FALSE))</f>
        <v>Челябинская область</v>
      </c>
      <c r="G47" s="21" t="str">
        <f>IF(B47=0," ",VLOOKUP($B47,[1]Женщины!$B$1:$H$65536,6,FALSE))</f>
        <v>Челябинск, УралГУФК</v>
      </c>
      <c r="H47" s="277"/>
      <c r="I47" s="280"/>
      <c r="J47" s="282">
        <v>12</v>
      </c>
      <c r="K47" s="21" t="str">
        <f>IF(B47=0," ",VLOOKUP($B47,[1]Женщины!$B$1:$H$65536,7,FALSE))</f>
        <v>Пугач С.В., Хаустов А.В., Зыков А.Ч.</v>
      </c>
    </row>
    <row r="48" spans="1:11" x14ac:dyDescent="0.3">
      <c r="A48" s="274"/>
      <c r="B48" s="13">
        <v>91</v>
      </c>
      <c r="C48" s="21" t="str">
        <f>IF(B48=0," ",VLOOKUP(B48,[1]Женщины!B$1:H$65536,2,FALSE))</f>
        <v>Гладкова Елена</v>
      </c>
      <c r="D48" s="22" t="str">
        <f>IF(B48=0," ",VLOOKUP($B48,[1]Женщины!$B$1:$H$65536,3,FALSE))</f>
        <v>10.06.1998</v>
      </c>
      <c r="E48" s="23" t="str">
        <f>IF(B48=0," ",IF(VLOOKUP($B48,[1]Женщины!$B$1:$H$65536,4,FALSE)=0," ",VLOOKUP($B48,[1]Женщины!$B$1:$H$65536,4,FALSE)))</f>
        <v>КМС</v>
      </c>
      <c r="F48" s="21" t="str">
        <f>IF(B48=0," ",VLOOKUP($B48,[1]Женщины!$B$1:$H$65536,5,FALSE))</f>
        <v>Челябинская область</v>
      </c>
      <c r="G48" s="21" t="str">
        <f>IF(B48=0," ",VLOOKUP($B48,[1]Женщины!$B$1:$H$65536,6,FALSE))</f>
        <v>Челябинск, УралГУФК</v>
      </c>
      <c r="H48" s="277"/>
      <c r="I48" s="280"/>
      <c r="J48" s="282"/>
      <c r="K48" s="21" t="str">
        <f>IF(B48=0," ",VLOOKUP($B48,[1]Женщины!$B$1:$H$65536,7,FALSE))</f>
        <v>Меньшенина Н.В.</v>
      </c>
    </row>
    <row r="49" spans="1:11" ht="15" thickBot="1" x14ac:dyDescent="0.35">
      <c r="A49" s="275"/>
      <c r="B49" s="74">
        <v>323</v>
      </c>
      <c r="C49" s="35" t="str">
        <f>IF(B49=0," ",VLOOKUP(B49,[1]Женщины!B$1:H$65536,2,FALSE))</f>
        <v>Лощинина Анна</v>
      </c>
      <c r="D49" s="52" t="str">
        <f>IF(B49=0," ",VLOOKUP($B49,[1]Женщины!$B$1:$H$65536,3,FALSE))</f>
        <v>11.11.1998</v>
      </c>
      <c r="E49" s="36" t="str">
        <f>IF(B49=0," ",IF(VLOOKUP($B49,[1]Женщины!$B$1:$H$65536,4,FALSE)=0," ",VLOOKUP($B49,[1]Женщины!$B$1:$H$65536,4,FALSE)))</f>
        <v>КМС</v>
      </c>
      <c r="F49" s="105" t="str">
        <f>IF(B49=0," ",VLOOKUP($B49,[1]Женщины!$B$1:$H$65536,5,FALSE))</f>
        <v>Челябинская область</v>
      </c>
      <c r="G49" s="35" t="str">
        <f>IF(B49=0," ",VLOOKUP($B49,[1]Женщины!$B$1:$H$65536,6,FALSE))</f>
        <v>Челябинск, УралГУФК</v>
      </c>
      <c r="H49" s="278"/>
      <c r="I49" s="281"/>
      <c r="J49" s="106"/>
      <c r="K49" s="35" t="str">
        <f>IF(B49=0," ",VLOOKUP($B49,[1]Женщины!$B$1:$H$65536,7,FALSE))</f>
        <v>Ширяев В.А.</v>
      </c>
    </row>
    <row r="50" spans="1:11" ht="15" thickTop="1" x14ac:dyDescent="0.3">
      <c r="A50" s="273">
        <v>11</v>
      </c>
      <c r="B50" s="26">
        <v>74</v>
      </c>
      <c r="C50" s="67" t="str">
        <f>IF(B50=0," ",VLOOKUP(B50,[1]Женщины!B$1:H$65536,2,FALSE))</f>
        <v>Мазунина Евгения</v>
      </c>
      <c r="D50" s="222" t="str">
        <f>IF(B50=0," ",VLOOKUP($B50,[1]Женщины!$B$1:$H$65536,3,FALSE))</f>
        <v>15.05.1999</v>
      </c>
      <c r="E50" s="31" t="str">
        <f>IF(B50=0," ",IF(VLOOKUP($B50,[1]Женщины!$B$1:$H$65536,4,FALSE)=0," ",VLOOKUP($B50,[1]Женщины!$B$1:$H$65536,4,FALSE)))</f>
        <v>1р</v>
      </c>
      <c r="F50" s="67" t="str">
        <f>IF(B50=0," ",VLOOKUP($B50,[1]Женщины!$B$1:$H$65536,5,FALSE))</f>
        <v>Пермский край</v>
      </c>
      <c r="G50" s="104" t="str">
        <f>IF(B50=0," ",VLOOKUP($B50,[1]Женщины!$B$1:$H$65536,6,FALSE))</f>
        <v>Пермь, ПНИПУ с/к "Политехник"</v>
      </c>
      <c r="H50" s="276">
        <v>6.1261574074074072E-4</v>
      </c>
      <c r="I50" s="279" t="str">
        <f>IF(H50=0," ",IF(H50&lt;=[1]Разряды!$D$36,[1]Разряды!$D$3,IF(H50&lt;=[1]Разряды!$E$36,[1]Разряды!$E$3,IF(H50&lt;=[1]Разряды!$F$36,[1]Разряды!$F$3,IF(H50&lt;=[1]Разряды!$G$36,[1]Разряды!$G$3,IF(H50&lt;=[1]Разряды!$H$36,[1]Разряды!$H$3,IF(H50&lt;=[1]Разряды!$I$36,[1]Разряды!$I$3,IF(H50&lt;=[1]Разряды!$J$36,[1]Разряды!$J$3,"б/р"))))))))</f>
        <v>2р</v>
      </c>
      <c r="J50" s="223"/>
      <c r="K50" s="67" t="str">
        <f>IF(B50=0," ",VLOOKUP($B50,[1]Женщины!$B$1:$H$65536,7,FALSE))</f>
        <v>Гладков В.П.</v>
      </c>
    </row>
    <row r="51" spans="1:11" x14ac:dyDescent="0.3">
      <c r="A51" s="274"/>
      <c r="B51" s="13">
        <v>296</v>
      </c>
      <c r="C51" s="21" t="str">
        <f>IF(B51=0," ",VLOOKUP(B51,[1]Женщины!B$1:H$65536,2,FALSE))</f>
        <v>Ситникова Полина</v>
      </c>
      <c r="D51" s="22" t="str">
        <f>IF(B51=0," ",VLOOKUP($B51,[1]Женщины!$B$1:$H$65536,3,FALSE))</f>
        <v>17.08.1999</v>
      </c>
      <c r="E51" s="23" t="str">
        <f>IF(B51=0," ",IF(VLOOKUP($B51,[1]Женщины!$B$1:$H$65536,4,FALSE)=0," ",VLOOKUP($B51,[1]Женщины!$B$1:$H$65536,4,FALSE)))</f>
        <v>1р</v>
      </c>
      <c r="F51" s="21" t="str">
        <f>IF(B51=0," ",VLOOKUP($B51,[1]Женщины!$B$1:$H$65536,5,FALSE))</f>
        <v>Пермский край</v>
      </c>
      <c r="G51" s="25" t="str">
        <f>IF(B51=0," ",VLOOKUP($B51,[1]Женщины!$B$1:$H$65536,6,FALSE))</f>
        <v>Пермь, ПНИПУ с/к "Политехник"</v>
      </c>
      <c r="H51" s="277"/>
      <c r="I51" s="280"/>
      <c r="J51" s="282">
        <v>10</v>
      </c>
      <c r="K51" s="21" t="str">
        <f>IF(B51=0," ",VLOOKUP($B51,[1]Женщины!$B$1:$H$65536,7,FALSE))</f>
        <v>Гладков В.П.</v>
      </c>
    </row>
    <row r="52" spans="1:11" x14ac:dyDescent="0.3">
      <c r="A52" s="274"/>
      <c r="B52" s="13">
        <v>297</v>
      </c>
      <c r="C52" s="21" t="str">
        <f>IF(B52=0," ",VLOOKUP(B52,[1]Женщины!B$1:H$65536,2,FALSE))</f>
        <v>Бардина Анастасия</v>
      </c>
      <c r="D52" s="22" t="str">
        <f>IF(B52=0," ",VLOOKUP($B52,[1]Женщины!$B$1:$H$65536,3,FALSE))</f>
        <v>28.03.2000</v>
      </c>
      <c r="E52" s="23" t="str">
        <f>IF(B52=0," ",IF(VLOOKUP($B52,[1]Женщины!$B$1:$H$65536,4,FALSE)=0," ",VLOOKUP($B52,[1]Женщины!$B$1:$H$65536,4,FALSE)))</f>
        <v>КМС</v>
      </c>
      <c r="F52" s="21" t="str">
        <f>IF(B52=0," ",VLOOKUP($B52,[1]Женщины!$B$1:$H$65536,5,FALSE))</f>
        <v>Пермский край</v>
      </c>
      <c r="G52" s="25" t="str">
        <f>IF(B52=0," ",VLOOKUP($B52,[1]Женщины!$B$1:$H$65536,6,FALSE))</f>
        <v>Пермь, ПНИПУ с/к "Политехник"</v>
      </c>
      <c r="H52" s="277"/>
      <c r="I52" s="280"/>
      <c r="J52" s="282"/>
      <c r="K52" s="21" t="str">
        <f>IF(B52=0," ",VLOOKUP($B52,[1]Женщины!$B$1:$H$65536,7,FALSE))</f>
        <v>Гладков В.П.</v>
      </c>
    </row>
    <row r="53" spans="1:11" ht="15" thickBot="1" x14ac:dyDescent="0.35">
      <c r="A53" s="275"/>
      <c r="B53" s="74">
        <v>73</v>
      </c>
      <c r="C53" s="35" t="str">
        <f>IF(B53=0," ",VLOOKUP(B53,[1]Женщины!B$1:H$65536,2,FALSE))</f>
        <v>Семенова Татьяна</v>
      </c>
      <c r="D53" s="52" t="str">
        <f>IF(B53=0," ",VLOOKUP($B53,[1]Женщины!$B$1:$H$65536,3,FALSE))</f>
        <v>05.07.1999</v>
      </c>
      <c r="E53" s="36" t="str">
        <f>IF(B53=0," ",IF(VLOOKUP($B53,[1]Женщины!$B$1:$H$65536,4,FALSE)=0," ",VLOOKUP($B53,[1]Женщины!$B$1:$H$65536,4,FALSE)))</f>
        <v>КМС</v>
      </c>
      <c r="F53" s="35" t="str">
        <f>IF(B53=0," ",VLOOKUP($B53,[1]Женщины!$B$1:$H$65536,5,FALSE))</f>
        <v>Пермский край</v>
      </c>
      <c r="G53" s="105" t="str">
        <f>IF(B53=0," ",VLOOKUP($B53,[1]Женщины!$B$1:$H$65536,6,FALSE))</f>
        <v>Пермь, ПНИПУ с/к "Политехник"</v>
      </c>
      <c r="H53" s="278"/>
      <c r="I53" s="281"/>
      <c r="J53" s="106"/>
      <c r="K53" s="35" t="str">
        <f>IF(B53=0," ",VLOOKUP($B53,[1]Женщины!$B$1:$H$65536,7,FALSE))</f>
        <v>Гладков В.П.</v>
      </c>
    </row>
    <row r="54" spans="1:11" ht="15.75" thickTop="1" x14ac:dyDescent="0.25"/>
    <row r="57" spans="1:11" ht="15.75" x14ac:dyDescent="0.25">
      <c r="A57" s="81"/>
      <c r="D57" s="167"/>
      <c r="E57" s="167"/>
      <c r="F57" s="110"/>
      <c r="G57" s="167"/>
    </row>
    <row r="58" spans="1:11" ht="15.6" x14ac:dyDescent="0.3">
      <c r="B58" s="110" t="s">
        <v>98</v>
      </c>
      <c r="D58" s="167"/>
      <c r="E58" s="167"/>
      <c r="G58" s="110" t="s">
        <v>99</v>
      </c>
      <c r="H58" s="9"/>
      <c r="I58" s="9"/>
    </row>
    <row r="59" spans="1:11" ht="15.75" x14ac:dyDescent="0.25">
      <c r="D59" s="167"/>
      <c r="E59" s="167"/>
      <c r="G59" s="110"/>
      <c r="H59" s="9"/>
      <c r="I59" s="9"/>
    </row>
    <row r="60" spans="1:11" ht="15.75" x14ac:dyDescent="0.25">
      <c r="B60"/>
      <c r="D60" s="167"/>
      <c r="E60" s="167"/>
      <c r="G60" s="168"/>
      <c r="H60" s="9"/>
      <c r="I60" s="9"/>
    </row>
    <row r="61" spans="1:11" ht="15.6" x14ac:dyDescent="0.3">
      <c r="B61" s="110" t="s">
        <v>100</v>
      </c>
      <c r="D61" s="167"/>
      <c r="E61" s="167"/>
      <c r="G61" s="110" t="s">
        <v>61</v>
      </c>
      <c r="H61" s="9"/>
      <c r="I61" s="9"/>
    </row>
    <row r="62" spans="1:11" ht="15.75" x14ac:dyDescent="0.25">
      <c r="A62" s="81"/>
      <c r="D62" s="167"/>
      <c r="E62" s="167"/>
      <c r="F62" s="110"/>
      <c r="G62" s="167"/>
    </row>
    <row r="63" spans="1:11" ht="15.75" x14ac:dyDescent="0.25">
      <c r="A63" s="81"/>
      <c r="D63" s="167"/>
      <c r="E63" s="167"/>
      <c r="F63" s="110"/>
      <c r="G63" s="167"/>
    </row>
    <row r="64" spans="1:11" ht="15.75" x14ac:dyDescent="0.25">
      <c r="A64" s="81"/>
      <c r="D64" s="167"/>
      <c r="E64" s="167"/>
      <c r="F64" s="110"/>
      <c r="G64" s="167"/>
    </row>
    <row r="65" spans="1:7" ht="15.75" x14ac:dyDescent="0.25">
      <c r="A65" s="81"/>
      <c r="D65" s="167"/>
      <c r="E65" s="167"/>
      <c r="F65" s="110"/>
      <c r="G65" s="167"/>
    </row>
    <row r="66" spans="1:7" ht="15.75" x14ac:dyDescent="0.25">
      <c r="A66" s="81"/>
      <c r="D66" s="167"/>
      <c r="E66" s="167"/>
      <c r="F66" s="110"/>
      <c r="G66" s="167"/>
    </row>
    <row r="67" spans="1:7" ht="15.75" x14ac:dyDescent="0.25">
      <c r="A67" s="81"/>
      <c r="D67" s="167"/>
      <c r="E67" s="167"/>
      <c r="F67" s="110"/>
      <c r="G67" s="167"/>
    </row>
    <row r="68" spans="1:7" ht="15.75" x14ac:dyDescent="0.25">
      <c r="A68" s="81"/>
      <c r="D68" s="167"/>
      <c r="E68" s="167"/>
      <c r="F68" s="110"/>
      <c r="G68" s="167"/>
    </row>
    <row r="69" spans="1:7" ht="15.75" x14ac:dyDescent="0.25">
      <c r="A69" s="81"/>
      <c r="D69" s="167"/>
      <c r="E69" s="167"/>
      <c r="F69" s="110"/>
      <c r="G69" s="167"/>
    </row>
    <row r="70" spans="1:7" ht="15.75" x14ac:dyDescent="0.25">
      <c r="A70" s="81"/>
      <c r="D70" s="167"/>
      <c r="E70" s="167"/>
      <c r="F70" s="110"/>
      <c r="G70" s="167"/>
    </row>
    <row r="71" spans="1:7" ht="15.75" x14ac:dyDescent="0.25">
      <c r="A71" s="81"/>
      <c r="D71" s="167"/>
      <c r="E71" s="167"/>
      <c r="F71" s="110"/>
      <c r="G71" s="167"/>
    </row>
    <row r="72" spans="1:7" ht="15.75" x14ac:dyDescent="0.25">
      <c r="A72" s="81"/>
      <c r="D72" s="167"/>
      <c r="E72" s="167"/>
      <c r="F72" s="110"/>
      <c r="G72" s="167"/>
    </row>
    <row r="73" spans="1:7" ht="15.6" x14ac:dyDescent="0.3">
      <c r="A73" s="81"/>
      <c r="D73" s="167"/>
      <c r="E73" s="167"/>
      <c r="F73" s="110"/>
      <c r="G73" s="167"/>
    </row>
    <row r="74" spans="1:7" ht="15.6" x14ac:dyDescent="0.3">
      <c r="A74" s="81"/>
      <c r="D74" s="167"/>
      <c r="E74" s="167"/>
      <c r="F74" s="110"/>
      <c r="G74" s="167"/>
    </row>
    <row r="75" spans="1:7" ht="15.6" x14ac:dyDescent="0.3">
      <c r="A75" s="81"/>
      <c r="D75" s="167"/>
      <c r="E75" s="167"/>
      <c r="F75" s="110"/>
      <c r="G75" s="167"/>
    </row>
    <row r="76" spans="1:7" ht="15.6" x14ac:dyDescent="0.3">
      <c r="A76" s="81"/>
      <c r="D76" s="167"/>
      <c r="E76" s="167"/>
      <c r="F76" s="110"/>
      <c r="G76" s="167"/>
    </row>
    <row r="77" spans="1:7" ht="15.6" x14ac:dyDescent="0.3">
      <c r="A77" s="81"/>
      <c r="D77" s="167"/>
      <c r="E77" s="167"/>
      <c r="F77" s="110"/>
      <c r="G77" s="167"/>
    </row>
    <row r="78" spans="1:7" ht="15.6" x14ac:dyDescent="0.3">
      <c r="A78" s="81"/>
      <c r="D78" s="167"/>
      <c r="E78" s="167"/>
      <c r="F78" s="110"/>
      <c r="G78" s="167"/>
    </row>
    <row r="79" spans="1:7" ht="15.6" x14ac:dyDescent="0.3">
      <c r="A79" s="81"/>
      <c r="D79" s="167"/>
      <c r="E79" s="167"/>
      <c r="F79" s="110"/>
      <c r="G79" s="167"/>
    </row>
    <row r="80" spans="1:7" ht="15.6" x14ac:dyDescent="0.3">
      <c r="A80" s="81"/>
      <c r="D80" s="167"/>
      <c r="E80" s="167"/>
      <c r="F80" s="110"/>
      <c r="G80" s="167"/>
    </row>
    <row r="81" spans="1:7" ht="15.6" x14ac:dyDescent="0.3">
      <c r="A81" s="81"/>
      <c r="D81" s="167"/>
      <c r="E81" s="167"/>
      <c r="F81" s="110"/>
      <c r="G81" s="167"/>
    </row>
    <row r="82" spans="1:7" ht="15.6" x14ac:dyDescent="0.3">
      <c r="A82" s="81"/>
      <c r="D82" s="167"/>
      <c r="E82" s="167"/>
      <c r="F82" s="110"/>
      <c r="G82" s="167"/>
    </row>
    <row r="83" spans="1:7" ht="15.6" x14ac:dyDescent="0.3">
      <c r="A83" s="81"/>
      <c r="D83" s="167"/>
      <c r="E83" s="167"/>
      <c r="F83" s="110"/>
      <c r="G83" s="167"/>
    </row>
    <row r="84" spans="1:7" ht="15.6" x14ac:dyDescent="0.3">
      <c r="A84" s="81"/>
      <c r="D84" s="167"/>
      <c r="E84" s="167"/>
      <c r="F84" s="110"/>
      <c r="G84" s="167"/>
    </row>
    <row r="85" spans="1:7" ht="15.6" x14ac:dyDescent="0.3">
      <c r="A85" s="81"/>
      <c r="D85" s="167"/>
      <c r="E85" s="167"/>
      <c r="F85" s="110"/>
      <c r="G85" s="167"/>
    </row>
    <row r="86" spans="1:7" ht="15.6" x14ac:dyDescent="0.3">
      <c r="A86" s="81"/>
      <c r="D86" s="167"/>
      <c r="E86" s="167"/>
      <c r="F86" s="110"/>
      <c r="G86" s="167"/>
    </row>
    <row r="87" spans="1:7" ht="15.6" x14ac:dyDescent="0.3">
      <c r="A87" s="81"/>
      <c r="D87" s="167"/>
      <c r="E87" s="167"/>
      <c r="F87" s="110"/>
      <c r="G87" s="167"/>
    </row>
  </sheetData>
  <mergeCells count="59">
    <mergeCell ref="A1:K1"/>
    <mergeCell ref="A2:K2"/>
    <mergeCell ref="G6:K6"/>
    <mergeCell ref="J4:K4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K9"/>
    <mergeCell ref="A10:A13"/>
    <mergeCell ref="H10:H13"/>
    <mergeCell ref="I10:I13"/>
    <mergeCell ref="J11:J12"/>
    <mergeCell ref="A14:A17"/>
    <mergeCell ref="H14:H17"/>
    <mergeCell ref="I14:I17"/>
    <mergeCell ref="J15:J16"/>
    <mergeCell ref="A18:A21"/>
    <mergeCell ref="H18:H21"/>
    <mergeCell ref="I18:I21"/>
    <mergeCell ref="J19:J20"/>
    <mergeCell ref="A22:A25"/>
    <mergeCell ref="H22:H25"/>
    <mergeCell ref="I22:I25"/>
    <mergeCell ref="J23:J24"/>
    <mergeCell ref="A26:A29"/>
    <mergeCell ref="H26:H29"/>
    <mergeCell ref="I26:I29"/>
    <mergeCell ref="J27:J28"/>
    <mergeCell ref="A30:A33"/>
    <mergeCell ref="H30:H33"/>
    <mergeCell ref="I30:I33"/>
    <mergeCell ref="J31:J32"/>
    <mergeCell ref="A42:A45"/>
    <mergeCell ref="H42:H45"/>
    <mergeCell ref="I42:I45"/>
    <mergeCell ref="J43:J44"/>
    <mergeCell ref="A34:A37"/>
    <mergeCell ref="H34:H37"/>
    <mergeCell ref="I34:I37"/>
    <mergeCell ref="J35:J36"/>
    <mergeCell ref="A38:A41"/>
    <mergeCell ref="H38:H41"/>
    <mergeCell ref="I38:I41"/>
    <mergeCell ref="J39:J40"/>
    <mergeCell ref="A46:A49"/>
    <mergeCell ref="H46:H49"/>
    <mergeCell ref="I46:I49"/>
    <mergeCell ref="J47:J48"/>
    <mergeCell ref="A50:A53"/>
    <mergeCell ref="H50:H53"/>
    <mergeCell ref="I50:I53"/>
    <mergeCell ref="J51:J52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7"/>
  <sheetViews>
    <sheetView topLeftCell="A70" workbookViewId="0">
      <selection activeCell="J48" sqref="J48:J49"/>
    </sheetView>
  </sheetViews>
  <sheetFormatPr defaultRowHeight="14.4" x14ac:dyDescent="0.3"/>
  <cols>
    <col min="1" max="1" width="3.88671875" customWidth="1"/>
    <col min="2" max="2" width="5.5546875" style="110" bestFit="1" customWidth="1"/>
    <col min="3" max="3" width="22.33203125" customWidth="1"/>
    <col min="4" max="4" width="12" customWidth="1"/>
    <col min="5" max="5" width="6.6640625" customWidth="1"/>
    <col min="6" max="6" width="21.88671875" customWidth="1"/>
    <col min="7" max="7" width="25" customWidth="1"/>
    <col min="8" max="8" width="9.33203125" customWidth="1"/>
    <col min="9" max="9" width="7" bestFit="1" customWidth="1"/>
    <col min="10" max="10" width="5.109375" customWidth="1"/>
    <col min="11" max="11" width="34.6640625" customWidth="1"/>
  </cols>
  <sheetData>
    <row r="1" spans="1:11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</row>
    <row r="2" spans="1:11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</row>
    <row r="3" spans="1:11" ht="20.399999999999999" x14ac:dyDescent="0.35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" t="s">
        <v>79</v>
      </c>
    </row>
    <row r="4" spans="1:11" ht="17.399999999999999" x14ac:dyDescent="0.3">
      <c r="A4" s="154"/>
      <c r="B4" s="2"/>
      <c r="C4" s="2"/>
      <c r="D4" s="3"/>
      <c r="F4" s="155"/>
      <c r="G4" s="155"/>
      <c r="H4" s="155"/>
      <c r="I4" s="155"/>
      <c r="J4" s="230" t="s">
        <v>80</v>
      </c>
      <c r="K4" s="230"/>
    </row>
    <row r="5" spans="1:11" ht="15.6" x14ac:dyDescent="0.3">
      <c r="A5" s="154"/>
      <c r="B5" s="2"/>
      <c r="C5" s="2"/>
      <c r="D5" s="3"/>
      <c r="F5" s="142"/>
      <c r="G5" s="4"/>
      <c r="H5" s="4"/>
      <c r="K5" s="5" t="s">
        <v>81</v>
      </c>
    </row>
    <row r="6" spans="1:11" ht="20.399999999999999" x14ac:dyDescent="0.35">
      <c r="A6" s="156"/>
      <c r="B6"/>
      <c r="D6" s="6" t="s">
        <v>105</v>
      </c>
      <c r="E6" s="56">
        <v>0.56944444444444442</v>
      </c>
      <c r="F6" s="55" t="s">
        <v>22</v>
      </c>
      <c r="G6" s="229" t="s">
        <v>3</v>
      </c>
      <c r="H6" s="229"/>
      <c r="I6" s="229"/>
      <c r="J6" s="229"/>
      <c r="K6" s="229"/>
    </row>
    <row r="7" spans="1:11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1" ht="15.6" x14ac:dyDescent="0.3">
      <c r="A8" s="154"/>
      <c r="B8" s="159"/>
      <c r="C8" s="160" t="s">
        <v>133</v>
      </c>
      <c r="D8" s="161"/>
      <c r="E8" s="162"/>
      <c r="F8" s="154"/>
      <c r="G8" s="154"/>
      <c r="H8" s="10"/>
      <c r="I8" s="10"/>
      <c r="J8" s="9"/>
    </row>
    <row r="9" spans="1:11" ht="15" customHeight="1" x14ac:dyDescent="0.3">
      <c r="A9" s="283" t="s">
        <v>6</v>
      </c>
      <c r="B9" s="232" t="s">
        <v>7</v>
      </c>
      <c r="C9" s="232" t="s">
        <v>8</v>
      </c>
      <c r="D9" s="234" t="s">
        <v>9</v>
      </c>
      <c r="E9" s="234" t="s">
        <v>10</v>
      </c>
      <c r="F9" s="234" t="s">
        <v>11</v>
      </c>
      <c r="G9" s="234" t="s">
        <v>12</v>
      </c>
      <c r="H9" s="287" t="s">
        <v>13</v>
      </c>
      <c r="I9" s="234" t="s">
        <v>49</v>
      </c>
      <c r="J9" s="234" t="s">
        <v>50</v>
      </c>
      <c r="K9" s="252" t="s">
        <v>16</v>
      </c>
    </row>
    <row r="10" spans="1:11" ht="15" thickBot="1" x14ac:dyDescent="0.35">
      <c r="A10" s="284"/>
      <c r="B10" s="286"/>
      <c r="C10" s="286"/>
      <c r="D10" s="286"/>
      <c r="E10" s="286"/>
      <c r="F10" s="286"/>
      <c r="G10" s="286"/>
      <c r="H10" s="288"/>
      <c r="I10" s="289"/>
      <c r="J10" s="285"/>
      <c r="K10" s="290"/>
    </row>
    <row r="11" spans="1:11" ht="15" thickTop="1" x14ac:dyDescent="0.3">
      <c r="A11" s="273">
        <v>1</v>
      </c>
      <c r="B11" s="224">
        <v>351</v>
      </c>
      <c r="C11" s="21" t="str">
        <f>IF(B11=0," ",VLOOKUP(B11,[1]Женщины!B$1:H$65536,2,FALSE))</f>
        <v>Лукьянова Диана</v>
      </c>
      <c r="D11" s="22" t="str">
        <f>IF(B11=0," ",VLOOKUP($B11,[1]Женщины!$B$1:$H$65536,3,FALSE))</f>
        <v>18.05.1998</v>
      </c>
      <c r="E11" s="23" t="str">
        <f>IF(B11=0," ",IF(VLOOKUP($B11,[1]Женщины!$B$1:$H$65536,4,FALSE)=0," ",VLOOKUP($B11,[1]Женщины!$B$1:$H$65536,4,FALSE)))</f>
        <v>КМС</v>
      </c>
      <c r="F11" s="21" t="str">
        <f>IF(B11=0," ",VLOOKUP($B11,[1]Женщины!$B$1:$H$65536,5,FALSE))</f>
        <v>Пензенская область</v>
      </c>
      <c r="G11" s="21" t="str">
        <f>IF(B11=0," ",VLOOKUP($B11,[1]Женщины!$B$1:$H$65536,6,FALSE))</f>
        <v>Пенза, ПензГУ</v>
      </c>
      <c r="H11" s="294">
        <v>2.4710648148148153E-3</v>
      </c>
      <c r="I11" s="279" t="str">
        <f>IF(H11=0," ",IF(H11&lt;=[1]Разряды!$D$19,[1]Разряды!$D$3,IF(H11&lt;=[1]Разряды!$E$19,[1]Разряды!$E$3,IF(H11&lt;=[1]Разряды!$F$19,[1]Разряды!$F$3,IF(H11&lt;=[1]Разряды!$G$19,[1]Разряды!$G$3,IF(H11&lt;=[1]Разряды!$H$19,[1]Разряды!$H$3,IF(H11&lt;=[1]Разряды!$I$19,[1]Разряды!$I$3,IF(H11&lt;=[1]Разряды!$J$19,[1]Разряды!$J$3,"б/р"))))))))</f>
        <v>1р</v>
      </c>
      <c r="J11" s="225"/>
      <c r="K11" s="21" t="str">
        <f>IF(B11=0," ",VLOOKUP($B11,[1]Женщины!$B$1:$H$65536,7,FALSE))</f>
        <v>Винокуров А.Г.</v>
      </c>
    </row>
    <row r="12" spans="1:11" x14ac:dyDescent="0.3">
      <c r="A12" s="274"/>
      <c r="B12" s="23">
        <v>354</v>
      </c>
      <c r="C12" s="21" t="str">
        <f>IF(B12=0," ",VLOOKUP(B12,[1]Спортсмены!B$1:H$65536,2,FALSE))</f>
        <v>Бастылов Кирилл</v>
      </c>
      <c r="D12" s="22" t="str">
        <f>IF(B12=0," ",VLOOKUP($B12,[1]Спортсмены!$B$1:$H$65536,3,FALSE))</f>
        <v>10.10.1998</v>
      </c>
      <c r="E12" s="23" t="str">
        <f>IF(B12=0," ",IF(VLOOKUP($B12,[1]Спортсмены!$B$1:$H$65536,4,FALSE)=0," ",VLOOKUP($B12,[1]Спортсмены!$B$1:$H$65536,4,FALSE)))</f>
        <v>КМС</v>
      </c>
      <c r="F12" s="21" t="str">
        <f>IF(B12=0," ",VLOOKUP($B12,[1]Спортсмены!$B$1:$H$65536,5,FALSE))</f>
        <v>Пензенская область</v>
      </c>
      <c r="G12" s="21" t="str">
        <f>IF(B12=0," ",VLOOKUP($B12,[1]Спортсмены!$B$1:$H$65536,6,FALSE))</f>
        <v>Пенза, ПензГУ</v>
      </c>
      <c r="H12" s="295"/>
      <c r="I12" s="280"/>
      <c r="J12" s="282">
        <v>36</v>
      </c>
      <c r="K12" s="21" t="str">
        <f>IF(B12=0," ",VLOOKUP($B12,[1]Спортсмены!$B$1:$H$65536,7,FALSE))</f>
        <v>Красновы Р.П., К.И.</v>
      </c>
    </row>
    <row r="13" spans="1:11" x14ac:dyDescent="0.3">
      <c r="A13" s="274"/>
      <c r="B13" s="23">
        <v>353</v>
      </c>
      <c r="C13" s="21" t="str">
        <f>IF(B13=0," ",VLOOKUP(B13,[1]Женщины!B$1:H$65536,2,FALSE))</f>
        <v>Наумова Юлия</v>
      </c>
      <c r="D13" s="22" t="str">
        <f>IF(B13=0," ",VLOOKUP($B13,[1]Женщины!$B$1:$H$65536,3,FALSE))</f>
        <v>10.06.1999</v>
      </c>
      <c r="E13" s="23" t="str">
        <f>IF(B13=0," ",IF(VLOOKUP($B13,[1]Женщины!$B$1:$H$65536,4,FALSE)=0," ",VLOOKUP($B13,[1]Женщины!$B$1:$H$65536,4,FALSE)))</f>
        <v>КМС</v>
      </c>
      <c r="F13" s="21" t="str">
        <f>IF(B13=0," ",VLOOKUP($B13,[1]Женщины!$B$1:$H$65536,5,FALSE))</f>
        <v>Пензенская область</v>
      </c>
      <c r="G13" s="21" t="str">
        <f>IF(B13=0," ",VLOOKUP($B13,[1]Женщины!$B$1:$H$65536,6,FALSE))</f>
        <v>Пенза, ПензГУ</v>
      </c>
      <c r="H13" s="295"/>
      <c r="I13" s="280"/>
      <c r="J13" s="282"/>
      <c r="K13" s="21" t="str">
        <f>IF(B13=0," ",VLOOKUP($B13,[1]Женщины!$B$1:$H$65536,7,FALSE))</f>
        <v>Красковы Р.Б., К.И.</v>
      </c>
    </row>
    <row r="14" spans="1:11" ht="15" thickBot="1" x14ac:dyDescent="0.35">
      <c r="A14" s="275"/>
      <c r="B14" s="36">
        <v>357</v>
      </c>
      <c r="C14" s="35" t="str">
        <f>IF(B14=0," ",VLOOKUP(B14,[1]Спортсмены!B$1:H$65536,2,FALSE))</f>
        <v>Евсеенков Никита</v>
      </c>
      <c r="D14" s="52" t="str">
        <f>IF(B14=0," ",VLOOKUP($B14,[1]Спортсмены!$B$1:$H$65536,3,FALSE))</f>
        <v>01.03.1995</v>
      </c>
      <c r="E14" s="36" t="str">
        <f>IF(B14=0," ",IF(VLOOKUP($B14,[1]Спортсмены!$B$1:$H$65536,4,FALSE)=0," ",VLOOKUP($B14,[1]Спортсмены!$B$1:$H$65536,4,FALSE)))</f>
        <v>МС</v>
      </c>
      <c r="F14" s="35" t="str">
        <f>IF(B14=0," ",VLOOKUP($B14,[1]Спортсмены!$B$1:$H$65536,5,FALSE))</f>
        <v>Пензенская область</v>
      </c>
      <c r="G14" s="35" t="str">
        <f>IF(B14=0," ",VLOOKUP($B14,[1]Спортсмены!$B$1:$H$65536,6,FALSE))</f>
        <v>Пенза, ПензГУ</v>
      </c>
      <c r="H14" s="296"/>
      <c r="I14" s="281"/>
      <c r="J14" s="106"/>
      <c r="K14" s="35" t="str">
        <f>IF(B14=0," ",VLOOKUP($B14,[1]Спортсмены!$B$1:$H$65536,7,FALSE))</f>
        <v>Вдовин М.В.</v>
      </c>
    </row>
    <row r="15" spans="1:11" ht="15" thickTop="1" x14ac:dyDescent="0.3">
      <c r="A15" s="273">
        <v>2</v>
      </c>
      <c r="B15" s="224">
        <v>131</v>
      </c>
      <c r="C15" s="21" t="str">
        <f>IF(B15=0," ",VLOOKUP(B15,[1]Женщины!B$1:H$65536,2,FALSE))</f>
        <v>Туктарева Ксения</v>
      </c>
      <c r="D15" s="22" t="str">
        <f>IF(B15=0," ",VLOOKUP($B15,[1]Женщины!$B$1:$H$65536,3,FALSE))</f>
        <v>11.08.2000</v>
      </c>
      <c r="E15" s="23" t="str">
        <f>IF(B15=0," ",IF(VLOOKUP($B15,[1]Женщины!$B$1:$H$65536,4,FALSE)=0," ",VLOOKUP($B15,[1]Женщины!$B$1:$H$65536,4,FALSE)))</f>
        <v>КМС</v>
      </c>
      <c r="F15" s="21" t="str">
        <f>IF(B15=0," ",VLOOKUP($B15,[1]Женщины!$B$1:$H$65536,5,FALSE))</f>
        <v>Республика Чувашии</v>
      </c>
      <c r="G15" s="116" t="str">
        <f>IF(B15=0," ",VLOOKUP($B15,[1]Женщины!$B$1:$H$65536,6,FALSE))</f>
        <v>Чебоксары, ЧГПУ им. И.Я. Яковлева</v>
      </c>
      <c r="H15" s="294">
        <v>2.512037037037037E-3</v>
      </c>
      <c r="I15" s="279" t="str">
        <f>IF(H15=0," ",IF(H15&lt;=[1]Разряды!$D$19,[1]Разряды!$D$3,IF(H15&lt;=[1]Разряды!$E$19,[1]Разряды!$E$3,IF(H15&lt;=[1]Разряды!$F$19,[1]Разряды!$F$3,IF(H15&lt;=[1]Разряды!$G$19,[1]Разряды!$G$3,IF(H15&lt;=[1]Разряды!$H$19,[1]Разряды!$H$3,IF(H15&lt;=[1]Разряды!$I$19,[1]Разряды!$I$3,IF(H15&lt;=[1]Разряды!$J$19,[1]Разряды!$J$3,"б/р"))))))))</f>
        <v>1р</v>
      </c>
      <c r="J15" s="225"/>
      <c r="K15" s="21" t="str">
        <f>IF(B15=0," ",VLOOKUP($B15,[1]Женщины!$B$1:$H$65536,7,FALSE))</f>
        <v>Волков М.И.</v>
      </c>
    </row>
    <row r="16" spans="1:11" x14ac:dyDescent="0.3">
      <c r="A16" s="274"/>
      <c r="B16" s="23">
        <v>3</v>
      </c>
      <c r="C16" s="21" t="str">
        <f>IF(B16=0," ",VLOOKUP(B16,[1]Спортсмены!B$1:H$65536,2,FALSE))</f>
        <v>Дормидонтов Александр</v>
      </c>
      <c r="D16" s="22" t="str">
        <f>IF(B16=0," ",VLOOKUP($B16,[1]Спортсмены!$B$1:$H$65536,3,FALSE))</f>
        <v>22.11.1996</v>
      </c>
      <c r="E16" s="23" t="str">
        <f>IF(B16=0," ",IF(VLOOKUP($B16,[1]Спортсмены!$B$1:$H$65536,4,FALSE)=0," ",VLOOKUP($B16,[1]Спортсмены!$B$1:$H$65536,4,FALSE)))</f>
        <v>КМС</v>
      </c>
      <c r="F16" s="21" t="str">
        <f>IF(B16=0," ",VLOOKUP($B16,[1]Спортсмены!$B$1:$H$65536,5,FALSE))</f>
        <v>Республика Чувашии</v>
      </c>
      <c r="G16" s="116" t="str">
        <f>IF(B16=0," ",VLOOKUP($B16,[1]Спортсмены!$B$1:$H$65536,6,FALSE))</f>
        <v>Чебоксары, ЧГПУ им. И.Я. Яковлева</v>
      </c>
      <c r="H16" s="295"/>
      <c r="I16" s="280"/>
      <c r="J16" s="282">
        <v>30</v>
      </c>
      <c r="K16" s="21" t="str">
        <f>IF(B16=0," ",VLOOKUP($B16,[1]Спортсмены!$B$1:$H$65536,7,FALSE))</f>
        <v>Другов Р.А.</v>
      </c>
    </row>
    <row r="17" spans="1:11" x14ac:dyDescent="0.3">
      <c r="A17" s="274"/>
      <c r="B17" s="23">
        <v>117</v>
      </c>
      <c r="C17" s="21" t="str">
        <f>IF(B17=0," ",VLOOKUP(B17,[1]Женщины!B$1:H$65536,2,FALSE))</f>
        <v>Яковлева Кристина</v>
      </c>
      <c r="D17" s="22" t="str">
        <f>IF(B17=0," ",VLOOKUP($B17,[1]Женщины!$B$1:$H$65536,3,FALSE))</f>
        <v>16.12.1999</v>
      </c>
      <c r="E17" s="23" t="str">
        <f>IF(B17=0," ",IF(VLOOKUP($B17,[1]Женщины!$B$1:$H$65536,4,FALSE)=0," ",VLOOKUP($B17,[1]Женщины!$B$1:$H$65536,4,FALSE)))</f>
        <v>КМС</v>
      </c>
      <c r="F17" s="21" t="str">
        <f>IF(B17=0," ",VLOOKUP($B17,[1]Женщины!$B$1:$H$65536,5,FALSE))</f>
        <v>Республика Чувашии</v>
      </c>
      <c r="G17" s="116" t="str">
        <f>IF(B17=0," ",VLOOKUP($B17,[1]Женщины!$B$1:$H$65536,6,FALSE))</f>
        <v>Чебоксары, ЧГПУ им. И.Я. Яковлева</v>
      </c>
      <c r="H17" s="295"/>
      <c r="I17" s="280"/>
      <c r="J17" s="282"/>
      <c r="K17" s="21" t="str">
        <f>IF(B17=0," ",VLOOKUP($B17,[1]Женщины!$B$1:$H$65536,7,FALSE))</f>
        <v>Кузнецов М.П.</v>
      </c>
    </row>
    <row r="18" spans="1:11" ht="15" thickBot="1" x14ac:dyDescent="0.35">
      <c r="A18" s="275"/>
      <c r="B18" s="36">
        <v>124</v>
      </c>
      <c r="C18" s="35" t="str">
        <f>IF(B18=0," ",VLOOKUP(B18,[1]Спортсмены!B$1:H$65536,2,FALSE))</f>
        <v>Орлов Константин</v>
      </c>
      <c r="D18" s="52" t="str">
        <f>IF(B18=0," ",VLOOKUP($B18,[1]Спортсмены!$B$1:$H$65536,3,FALSE))</f>
        <v>01.12.1998</v>
      </c>
      <c r="E18" s="36" t="str">
        <f>IF(B18=0," ",IF(VLOOKUP($B18,[1]Спортсмены!$B$1:$H$65536,4,FALSE)=0," ",VLOOKUP($B18,[1]Спортсмены!$B$1:$H$65536,4,FALSE)))</f>
        <v>КМС</v>
      </c>
      <c r="F18" s="35" t="str">
        <f>IF(B18=0," ",VLOOKUP($B18,[1]Спортсмены!$B$1:$H$65536,5,FALSE))</f>
        <v>Республика Чувашии</v>
      </c>
      <c r="G18" s="141" t="str">
        <f>IF(B18=0," ",VLOOKUP($B18,[1]Спортсмены!$B$1:$H$65536,6,FALSE))</f>
        <v>Чебоксары, ЧГПУ им. И.Я. Яковлева</v>
      </c>
      <c r="H18" s="296"/>
      <c r="I18" s="281"/>
      <c r="J18" s="106"/>
      <c r="K18" s="35" t="str">
        <f>IF(B18=0," ",VLOOKUP($B18,[1]Спортсмены!$B$1:$H$65536,7,FALSE))</f>
        <v>Смирнов С.В.</v>
      </c>
    </row>
    <row r="19" spans="1:11" ht="15" thickTop="1" x14ac:dyDescent="0.3">
      <c r="A19" s="273">
        <v>3</v>
      </c>
      <c r="B19" s="224">
        <v>293</v>
      </c>
      <c r="C19" s="21" t="str">
        <f>IF(B19=0," ",VLOOKUP(B19,[1]Женщины!B$1:H$65536,2,FALSE))</f>
        <v>Пушина Екатерина</v>
      </c>
      <c r="D19" s="22" t="str">
        <f>IF(B19=0," ",VLOOKUP($B19,[1]Женщины!$B$1:$H$65536,3,FALSE))</f>
        <v>14.02.2000</v>
      </c>
      <c r="E19" s="23" t="str">
        <f>IF(B19=0," ",IF(VLOOKUP($B19,[1]Женщины!$B$1:$H$65536,4,FALSE)=0," ",VLOOKUP($B19,[1]Женщины!$B$1:$H$65536,4,FALSE)))</f>
        <v>КМС</v>
      </c>
      <c r="F19" s="21" t="str">
        <f>IF(B19=0," ",VLOOKUP($B19,[1]Женщины!$B$1:$H$65536,5,FALSE))</f>
        <v>Удмуртская Республика</v>
      </c>
      <c r="G19" s="21" t="str">
        <f>IF(B19=0," ",VLOOKUP($B19,[1]Женщины!$B$1:$H$65536,6,FALSE))</f>
        <v>Ижевск, УдГУ</v>
      </c>
      <c r="H19" s="294">
        <v>2.539699074074074E-3</v>
      </c>
      <c r="I19" s="279" t="str">
        <f>IF(H19=0," ",IF(H19&lt;=[1]Разряды!$D$19,[1]Разряды!$D$3,IF(H19&lt;=[1]Разряды!$E$19,[1]Разряды!$E$3,IF(H19&lt;=[1]Разряды!$F$19,[1]Разряды!$F$3,IF(H19&lt;=[1]Разряды!$G$19,[1]Разряды!$G$3,IF(H19&lt;=[1]Разряды!$H$19,[1]Разряды!$H$3,IF(H19&lt;=[1]Разряды!$I$19,[1]Разряды!$I$3,IF(H19&lt;=[1]Разряды!$J$19,[1]Разряды!$J$3,"б/р"))))))))</f>
        <v>1р</v>
      </c>
      <c r="J19" s="225"/>
      <c r="K19" s="21" t="str">
        <f>IF(B19=0," ",VLOOKUP($B19,[1]Женщины!$B$1:$H$65536,7,FALSE))</f>
        <v>Александров С.Н.</v>
      </c>
    </row>
    <row r="20" spans="1:11" x14ac:dyDescent="0.3">
      <c r="A20" s="274"/>
      <c r="B20" s="23">
        <v>243</v>
      </c>
      <c r="C20" s="21" t="str">
        <f>IF(B20=0," ",VLOOKUP(B20,[1]Спортсмены!B$1:H$65536,2,FALSE))</f>
        <v>Ардашев Иван</v>
      </c>
      <c r="D20" s="22" t="str">
        <f>IF(B20=0," ",VLOOKUP($B20,[1]Спортсмены!$B$1:$H$65536,3,FALSE))</f>
        <v>31.01.1998</v>
      </c>
      <c r="E20" s="23" t="str">
        <f>IF(B20=0," ",IF(VLOOKUP($B20,[1]Спортсмены!$B$1:$H$65536,4,FALSE)=0," ",VLOOKUP($B20,[1]Спортсмены!$B$1:$H$65536,4,FALSE)))</f>
        <v>КМС</v>
      </c>
      <c r="F20" s="21" t="str">
        <f>IF(B20=0," ",VLOOKUP($B20,[1]Спортсмены!$B$1:$H$65536,5,FALSE))</f>
        <v>Удмуртская Республика</v>
      </c>
      <c r="G20" s="21" t="str">
        <f>IF(B20=0," ",VLOOKUP($B20,[1]Спортсмены!$B$1:$H$65536,6,FALSE))</f>
        <v>Ижевск, УдГУ</v>
      </c>
      <c r="H20" s="295"/>
      <c r="I20" s="280"/>
      <c r="J20" s="282">
        <v>26</v>
      </c>
      <c r="K20" s="21" t="str">
        <f>IF(B20=0," ",VLOOKUP($B20,[1]Спортсмены!$B$1:$H$65536,7,FALSE))</f>
        <v>Алабужев А.Е.</v>
      </c>
    </row>
    <row r="21" spans="1:11" x14ac:dyDescent="0.3">
      <c r="A21" s="274"/>
      <c r="B21" s="23">
        <v>237</v>
      </c>
      <c r="C21" s="21" t="str">
        <f>IF(B21=0," ",VLOOKUP(B21,[1]Женщины!B$1:H$65536,2,FALSE))</f>
        <v>Машковцева Вероника</v>
      </c>
      <c r="D21" s="22" t="str">
        <f>IF(B21=0," ",VLOOKUP($B21,[1]Женщины!$B$1:$H$65536,3,FALSE))</f>
        <v>06.12.1999</v>
      </c>
      <c r="E21" s="23" t="str">
        <f>IF(B21=0," ",IF(VLOOKUP($B21,[1]Женщины!$B$1:$H$65536,4,FALSE)=0," ",VLOOKUP($B21,[1]Женщины!$B$1:$H$65536,4,FALSE)))</f>
        <v>КМС</v>
      </c>
      <c r="F21" s="21" t="str">
        <f>IF(B21=0," ",VLOOKUP($B21,[1]Женщины!$B$1:$H$65536,5,FALSE))</f>
        <v>Удмуртская Республика</v>
      </c>
      <c r="G21" s="21" t="str">
        <f>IF(B21=0," ",VLOOKUP($B21,[1]Женщины!$B$1:$H$65536,6,FALSE))</f>
        <v>Ижевск, УдГУ</v>
      </c>
      <c r="H21" s="295"/>
      <c r="I21" s="280"/>
      <c r="J21" s="282"/>
      <c r="K21" s="21" t="str">
        <f>IF(B21=0," ",VLOOKUP($B21,[1]Женщины!$B$1:$H$65536,7,FALSE))</f>
        <v>Феофилактов Н.З.</v>
      </c>
    </row>
    <row r="22" spans="1:11" ht="15" thickBot="1" x14ac:dyDescent="0.35">
      <c r="A22" s="275"/>
      <c r="B22" s="36">
        <v>242</v>
      </c>
      <c r="C22" s="35" t="str">
        <f>IF(B22=0," ",VLOOKUP(B22,[1]Спортсмены!B$1:H$65536,2,FALSE))</f>
        <v>Хабаров Илья</v>
      </c>
      <c r="D22" s="52" t="str">
        <f>IF(B22=0," ",VLOOKUP($B22,[1]Спортсмены!$B$1:$H$65536,3,FALSE))</f>
        <v>19.11.1999</v>
      </c>
      <c r="E22" s="36" t="str">
        <f>IF(B22=0," ",IF(VLOOKUP($B22,[1]Спортсмены!$B$1:$H$65536,4,FALSE)=0," ",VLOOKUP($B22,[1]Спортсмены!$B$1:$H$65536,4,FALSE)))</f>
        <v>КМС</v>
      </c>
      <c r="F22" s="35" t="str">
        <f>IF(B22=0," ",VLOOKUP($B22,[1]Спортсмены!$B$1:$H$65536,5,FALSE))</f>
        <v>Удмуртская Республика</v>
      </c>
      <c r="G22" s="35" t="str">
        <f>IF(B22=0," ",VLOOKUP($B22,[1]Спортсмены!$B$1:$H$65536,6,FALSE))</f>
        <v>Ижевск, УдГУ</v>
      </c>
      <c r="H22" s="296"/>
      <c r="I22" s="281"/>
      <c r="J22" s="106"/>
      <c r="K22" s="35" t="str">
        <f>IF(B22=0," ",VLOOKUP($B22,[1]Спортсмены!$B$1:$H$65536,7,FALSE))</f>
        <v>Феофилактов Н.З.</v>
      </c>
    </row>
    <row r="23" spans="1:11" ht="15" thickTop="1" x14ac:dyDescent="0.3">
      <c r="A23" s="291">
        <v>4</v>
      </c>
      <c r="B23" s="224">
        <v>56</v>
      </c>
      <c r="C23" s="21" t="str">
        <f>IF(B23=0," ",VLOOKUP(B23,[1]Женщины!B$1:H$65536,2,FALSE))</f>
        <v>Серова Ульяна</v>
      </c>
      <c r="D23" s="22" t="str">
        <f>IF(B23=0," ",VLOOKUP($B23,[1]Женщины!$B$1:$H$65536,3,FALSE))</f>
        <v>10.2.1998</v>
      </c>
      <c r="E23" s="23" t="str">
        <f>IF(B23=0," ",IF(VLOOKUP($B23,[1]Женщины!$B$1:$H$65536,4,FALSE)=0," ",VLOOKUP($B23,[1]Женщины!$B$1:$H$65536,4,FALSE)))</f>
        <v>КМС</v>
      </c>
      <c r="F23" s="21" t="str">
        <f>IF(B23=0," ",VLOOKUP($B23,[1]Женщины!$B$1:$H$65536,5,FALSE))</f>
        <v>Республика Татарстан</v>
      </c>
      <c r="G23" s="25" t="str">
        <f>IF(B23=0," ",VLOOKUP($B23,[1]Женщины!$B$1:$H$65536,6,FALSE))</f>
        <v>Казань, ФГБОУ ВО ПГАФКСиТ</v>
      </c>
      <c r="H23" s="294">
        <v>2.5504629629629631E-3</v>
      </c>
      <c r="I23" s="279" t="str">
        <f>IF(H23=0," ",IF(H23&lt;=[1]Разряды!$D$19,[1]Разряды!$D$3,IF(H23&lt;=[1]Разряды!$E$19,[1]Разряды!$E$3,IF(H23&lt;=[1]Разряды!$F$19,[1]Разряды!$F$3,IF(H23&lt;=[1]Разряды!$G$19,[1]Разряды!$G$3,IF(H23&lt;=[1]Разряды!$H$19,[1]Разряды!$H$3,IF(H23&lt;=[1]Разряды!$I$19,[1]Разряды!$I$3,IF(H23&lt;=[1]Разряды!$J$19,[1]Разряды!$J$3,"б/р"))))))))</f>
        <v>1р</v>
      </c>
      <c r="J23" s="225"/>
      <c r="K23" s="21" t="str">
        <f>IF(B23=0," ",VLOOKUP($B23,[1]Женщины!$B$1:$H$65536,7,FALSE))</f>
        <v>Барышников А.С., Пермяков О.А.</v>
      </c>
    </row>
    <row r="24" spans="1:11" x14ac:dyDescent="0.3">
      <c r="A24" s="292"/>
      <c r="B24" s="23">
        <v>264</v>
      </c>
      <c r="C24" s="21" t="str">
        <f>IF(B24=0," ",VLOOKUP(B24,[1]Спортсмены!B$1:H$65536,2,FALSE))</f>
        <v>Газизов Альберт</v>
      </c>
      <c r="D24" s="22" t="str">
        <f>IF(B24=0," ",VLOOKUP($B24,[1]Спортсмены!$B$1:$H$65536,3,FALSE))</f>
        <v>13.04.1998</v>
      </c>
      <c r="E24" s="23" t="str">
        <f>IF(B24=0," ",IF(VLOOKUP($B24,[1]Спортсмены!$B$1:$H$65536,4,FALSE)=0," ",VLOOKUP($B24,[1]Спортсмены!$B$1:$H$65536,4,FALSE)))</f>
        <v>КМС</v>
      </c>
      <c r="F24" s="21" t="str">
        <f>IF(B24=0," ",VLOOKUP($B24,[1]Спортсмены!$B$1:$H$65536,5,FALSE))</f>
        <v>Республика Татарстан</v>
      </c>
      <c r="G24" s="25" t="str">
        <f>IF(B24=0," ",VLOOKUP($B24,[1]Спортсмены!$B$1:$H$65536,6,FALSE))</f>
        <v>Казань, ФГБОУ ВО ПГАФКСиТ</v>
      </c>
      <c r="H24" s="295"/>
      <c r="I24" s="280"/>
      <c r="J24" s="282">
        <v>24</v>
      </c>
      <c r="K24" s="21" t="str">
        <f>IF(B24=0," ",VLOOKUP($B24,[1]Спортсмены!$B$1:$H$65536,7,FALSE))</f>
        <v>Мостяков Д.В.</v>
      </c>
    </row>
    <row r="25" spans="1:11" x14ac:dyDescent="0.3">
      <c r="A25" s="292"/>
      <c r="B25" s="23">
        <v>253</v>
      </c>
      <c r="C25" s="21" t="str">
        <f>IF(B25=0," ",VLOOKUP(B25,[1]Женщины!B$1:H$65536,2,FALSE))</f>
        <v>Пузик Инна</v>
      </c>
      <c r="D25" s="22" t="str">
        <f>IF(B25=0," ",VLOOKUP($B25,[1]Женщины!$B$1:$H$65536,3,FALSE))</f>
        <v>22.01.1997</v>
      </c>
      <c r="E25" s="23" t="str">
        <f>IF(B25=0," ",IF(VLOOKUP($B25,[1]Женщины!$B$1:$H$65536,4,FALSE)=0," ",VLOOKUP($B25,[1]Женщины!$B$1:$H$65536,4,FALSE)))</f>
        <v>МС</v>
      </c>
      <c r="F25" s="21" t="str">
        <f>IF(B25=0," ",VLOOKUP($B25,[1]Женщины!$B$1:$H$65536,5,FALSE))</f>
        <v>Республика Татарстан</v>
      </c>
      <c r="G25" s="25" t="str">
        <f>IF(B25=0," ",VLOOKUP($B25,[1]Женщины!$B$1:$H$65536,6,FALSE))</f>
        <v>Казань, ФГБОУ ВО ПГАФКСиТ</v>
      </c>
      <c r="H25" s="295"/>
      <c r="I25" s="280"/>
      <c r="J25" s="282"/>
      <c r="K25" s="21" t="str">
        <f>IF(B25=0," ",VLOOKUP($B25,[1]Женщины!$B$1:$H$65536,7,FALSE))</f>
        <v>Пузик О.В., Дударь А.В.</v>
      </c>
    </row>
    <row r="26" spans="1:11" ht="15" thickBot="1" x14ac:dyDescent="0.35">
      <c r="A26" s="293"/>
      <c r="B26" s="36">
        <v>260</v>
      </c>
      <c r="C26" s="35" t="str">
        <f>IF(B26=0," ",VLOOKUP(B26,[1]Спортсмены!B$1:H$65536,2,FALSE))</f>
        <v>Егоров Геннадий</v>
      </c>
      <c r="D26" s="52" t="str">
        <f>IF(B26=0," ",VLOOKUP($B26,[1]Спортсмены!$B$1:$H$65536,3,FALSE))</f>
        <v>16.04.1997</v>
      </c>
      <c r="E26" s="36" t="str">
        <f>IF(B26=0," ",IF(VLOOKUP($B26,[1]Спортсмены!$B$1:$H$65536,4,FALSE)=0," ",VLOOKUP($B26,[1]Спортсмены!$B$1:$H$65536,4,FALSE)))</f>
        <v>МС</v>
      </c>
      <c r="F26" s="35" t="str">
        <f>IF(B26=0," ",VLOOKUP($B26,[1]Спортсмены!$B$1:$H$65536,5,FALSE))</f>
        <v>Республика Татарстан</v>
      </c>
      <c r="G26" s="105" t="str">
        <f>IF(B26=0," ",VLOOKUP($B26,[1]Спортсмены!$B$1:$H$65536,6,FALSE))</f>
        <v>Казань, ФГБОУ ВО ПГАФКСиТ</v>
      </c>
      <c r="H26" s="296"/>
      <c r="I26" s="281"/>
      <c r="J26" s="106"/>
      <c r="K26" s="35" t="str">
        <f>IF(B26=0," ",VLOOKUP($B26,[1]Спортсмены!$B$1:$H$65536,7,FALSE))</f>
        <v>Павлов В.Л.</v>
      </c>
    </row>
    <row r="27" spans="1:11" ht="15" thickTop="1" x14ac:dyDescent="0.3">
      <c r="A27" s="291">
        <v>5</v>
      </c>
      <c r="B27" s="224">
        <v>286</v>
      </c>
      <c r="C27" s="21" t="str">
        <f>IF(B27=0," ",VLOOKUP(B27,[1]Женщины!B$1:H$65536,2,FALSE))</f>
        <v>Циплакова Надежда</v>
      </c>
      <c r="D27" s="22" t="str">
        <f>IF(B27=0," ",VLOOKUP($B27,[1]Женщины!$B$1:$H$65536,3,FALSE))</f>
        <v>23.08.1995</v>
      </c>
      <c r="E27" s="23" t="str">
        <f>IF(B27=0," ",IF(VLOOKUP($B27,[1]Женщины!$B$1:$H$65536,4,FALSE)=0," ",VLOOKUP($B27,[1]Женщины!$B$1:$H$65536,4,FALSE)))</f>
        <v>КМС</v>
      </c>
      <c r="F27" s="21" t="str">
        <f>IF(B27=0," ",VLOOKUP($B27,[1]Женщины!$B$1:$H$65536,5,FALSE))</f>
        <v>Архангельская область</v>
      </c>
      <c r="G27" s="116" t="str">
        <f>IF(B27=0," ",VLOOKUP($B27,[1]Женщины!$B$1:$H$65536,6,FALSE))</f>
        <v xml:space="preserve">Архангельск, САФУ им. М.В. Ломоносова </v>
      </c>
      <c r="H27" s="294">
        <v>2.5706018518518521E-3</v>
      </c>
      <c r="I27" s="279" t="str">
        <f>IF(H27=0," ",IF(H27&lt;=[1]Разряды!$D$19,[1]Разряды!$D$3,IF(H27&lt;=[1]Разряды!$E$19,[1]Разряды!$E$3,IF(H27&lt;=[1]Разряды!$F$19,[1]Разряды!$F$3,IF(H27&lt;=[1]Разряды!$G$19,[1]Разряды!$G$3,IF(H27&lt;=[1]Разряды!$H$19,[1]Разряды!$H$3,IF(H27&lt;=[1]Разряды!$I$19,[1]Разряды!$I$3,IF(H27&lt;=[1]Разряды!$J$19,[1]Разряды!$J$3,"б/р"))))))))</f>
        <v>1р</v>
      </c>
      <c r="J27" s="225"/>
      <c r="K27" s="21" t="str">
        <f>IF(B27=0," ",VLOOKUP($B27,[1]Женщины!$B$1:$H$65536,7,FALSE))</f>
        <v>Мингалев А.Ю., Мингалева А.Г.</v>
      </c>
    </row>
    <row r="28" spans="1:11" x14ac:dyDescent="0.3">
      <c r="A28" s="292"/>
      <c r="B28" s="23">
        <v>281</v>
      </c>
      <c r="C28" s="21" t="str">
        <f>IF(B28=0," ",VLOOKUP(B28,[1]Спортсмены!B$1:H$65536,2,FALSE))</f>
        <v>Якубов Фарид</v>
      </c>
      <c r="D28" s="22" t="str">
        <f>IF(B28=0," ",VLOOKUP($B28,[1]Спортсмены!$B$1:$H$65536,3,FALSE))</f>
        <v>24.12.1994</v>
      </c>
      <c r="E28" s="23" t="str">
        <f>IF(B28=0," ",IF(VLOOKUP($B28,[1]Спортсмены!$B$1:$H$65536,4,FALSE)=0," ",VLOOKUP($B28,[1]Спортсмены!$B$1:$H$65536,4,FALSE)))</f>
        <v>1р</v>
      </c>
      <c r="F28" s="21" t="str">
        <f>IF(B28=0," ",VLOOKUP($B28,[1]Спортсмены!$B$1:$H$65536,5,FALSE))</f>
        <v>Архангельская область</v>
      </c>
      <c r="G28" s="116" t="str">
        <f>IF(B28=0," ",VLOOKUP($B28,[1]Спортсмены!$B$1:$H$65536,6,FALSE))</f>
        <v xml:space="preserve">Архангельск, САФУ им. М.В. Ломоносова </v>
      </c>
      <c r="H28" s="295"/>
      <c r="I28" s="280"/>
      <c r="J28" s="282">
        <v>22</v>
      </c>
      <c r="K28" s="21" t="str">
        <f>IF(B28=0," ",VLOOKUP($B28,[1]Спортсмены!$B$1:$H$65536,7,FALSE))</f>
        <v>Мингалев А.Ю., Мингалева А.Г.</v>
      </c>
    </row>
    <row r="29" spans="1:11" x14ac:dyDescent="0.3">
      <c r="A29" s="292"/>
      <c r="B29" s="23">
        <v>287</v>
      </c>
      <c r="C29" s="21" t="str">
        <f>IF(B29=0," ",VLOOKUP(B29,[1]Женщины!B$1:H$65536,2,FALSE))</f>
        <v>Антонова Юлия</v>
      </c>
      <c r="D29" s="22" t="str">
        <f>IF(B29=0," ",VLOOKUP($B29,[1]Женщины!$B$1:$H$65536,3,FALSE))</f>
        <v>11.10.1996</v>
      </c>
      <c r="E29" s="23" t="str">
        <f>IF(B29=0," ",IF(VLOOKUP($B29,[1]Женщины!$B$1:$H$65536,4,FALSE)=0," ",VLOOKUP($B29,[1]Женщины!$B$1:$H$65536,4,FALSE)))</f>
        <v>1р</v>
      </c>
      <c r="F29" s="21" t="str">
        <f>IF(B29=0," ",VLOOKUP($B29,[1]Женщины!$B$1:$H$65536,5,FALSE))</f>
        <v>Архангельская область</v>
      </c>
      <c r="G29" s="116" t="str">
        <f>IF(B29=0," ",VLOOKUP($B29,[1]Женщины!$B$1:$H$65536,6,FALSE))</f>
        <v xml:space="preserve">Архангельск, САФУ им. М.В. Ломоносова </v>
      </c>
      <c r="H29" s="295"/>
      <c r="I29" s="280"/>
      <c r="J29" s="282"/>
      <c r="K29" s="21" t="str">
        <f>IF(B29=0," ",VLOOKUP($B29,[1]Женщины!$B$1:$H$65536,7,FALSE))</f>
        <v>Мингалева А.Г.</v>
      </c>
    </row>
    <row r="30" spans="1:11" ht="15" thickBot="1" x14ac:dyDescent="0.35">
      <c r="A30" s="293"/>
      <c r="B30" s="36">
        <v>280</v>
      </c>
      <c r="C30" s="35" t="str">
        <f>IF(B30=0," ",VLOOKUP(B30,[1]Спортсмены!B$1:H$65536,2,FALSE))</f>
        <v>Дуркин Никита</v>
      </c>
      <c r="D30" s="52" t="str">
        <f>IF(B30=0," ",VLOOKUP($B30,[1]Спортсмены!$B$1:$H$65536,3,FALSE))</f>
        <v>18.07.1995</v>
      </c>
      <c r="E30" s="36" t="str">
        <f>IF(B30=0," ",IF(VLOOKUP($B30,[1]Спортсмены!$B$1:$H$65536,4,FALSE)=0," ",VLOOKUP($B30,[1]Спортсмены!$B$1:$H$65536,4,FALSE)))</f>
        <v>1р</v>
      </c>
      <c r="F30" s="35" t="str">
        <f>IF(B30=0," ",VLOOKUP($B30,[1]Спортсмены!$B$1:$H$65536,5,FALSE))</f>
        <v>Архангельская область</v>
      </c>
      <c r="G30" s="141" t="str">
        <f>IF(B30=0," ",VLOOKUP($B30,[1]Спортсмены!$B$1:$H$65536,6,FALSE))</f>
        <v xml:space="preserve">Архангельск, САФУ им. М.В. Ломоносова </v>
      </c>
      <c r="H30" s="296"/>
      <c r="I30" s="281"/>
      <c r="J30" s="106"/>
      <c r="K30" s="35" t="str">
        <f>IF(B30=0," ",VLOOKUP($B30,[1]Спортсмены!$B$1:$H$65536,7,FALSE))</f>
        <v>Мингалев А.Ю., Мингалева А.Г.</v>
      </c>
    </row>
    <row r="31" spans="1:11" ht="15" thickTop="1" x14ac:dyDescent="0.3">
      <c r="A31" s="291">
        <v>6</v>
      </c>
      <c r="B31" s="224">
        <v>136</v>
      </c>
      <c r="C31" s="21" t="str">
        <f>IF(B31=0," ",VLOOKUP(B31,[1]Женщины!B$1:H$65536,2,FALSE))</f>
        <v>Рощина Екатерина</v>
      </c>
      <c r="D31" s="22" t="str">
        <f>IF(B31=0," ",VLOOKUP($B31,[1]Женщины!$B$1:$H$65536,3,FALSE))</f>
        <v>05.07.2001</v>
      </c>
      <c r="E31" s="23" t="str">
        <f>IF(B31=0," ",IF(VLOOKUP($B31,[1]Женщины!$B$1:$H$65536,4,FALSE)=0," ",VLOOKUP($B31,[1]Женщины!$B$1:$H$65536,4,FALSE)))</f>
        <v>1р</v>
      </c>
      <c r="F31" s="21" t="str">
        <f>IF(B31=0," ",VLOOKUP($B31,[1]Женщины!$B$1:$H$65536,5,FALSE))</f>
        <v>Сахалинская область</v>
      </c>
      <c r="G31" s="21" t="str">
        <f>IF(B31=0," ",VLOOKUP($B31,[1]Женщины!$B$1:$H$65536,6,FALSE))</f>
        <v>СахГУ</v>
      </c>
      <c r="H31" s="294">
        <v>2.5708333333333334E-3</v>
      </c>
      <c r="I31" s="279" t="str">
        <f>IF(H31=0," ",IF(H31&lt;=[1]Разряды!$D$19,[1]Разряды!$D$3,IF(H31&lt;=[1]Разряды!$E$19,[1]Разряды!$E$3,IF(H31&lt;=[1]Разряды!$F$19,[1]Разряды!$F$3,IF(H31&lt;=[1]Разряды!$G$19,[1]Разряды!$G$3,IF(H31&lt;=[1]Разряды!$H$19,[1]Разряды!$H$3,IF(H31&lt;=[1]Разряды!$I$19,[1]Разряды!$I$3,IF(H31&lt;=[1]Разряды!$J$19,[1]Разряды!$J$3,"б/р"))))))))</f>
        <v>1р</v>
      </c>
      <c r="J31" s="225"/>
      <c r="K31" s="21" t="str">
        <f>IF(B31=0," ",VLOOKUP($B31,[1]Женщины!$B$1:$H$65536,7,FALSE))</f>
        <v>Быкова Т.Ф., Жижикин А.Н.</v>
      </c>
    </row>
    <row r="32" spans="1:11" x14ac:dyDescent="0.3">
      <c r="A32" s="292"/>
      <c r="B32" s="23">
        <v>135</v>
      </c>
      <c r="C32" s="21" t="str">
        <f>IF(B32=0," ",VLOOKUP(B32,[1]Спортсмены!B$1:H$65536,2,FALSE))</f>
        <v>Елохин Егор</v>
      </c>
      <c r="D32" s="22" t="str">
        <f>IF(B32=0," ",VLOOKUP($B32,[1]Спортсмены!$B$1:$H$65536,3,FALSE))</f>
        <v>18.12.1999</v>
      </c>
      <c r="E32" s="23" t="str">
        <f>IF(B32=0," ",IF(VLOOKUP($B32,[1]Спортсмены!$B$1:$H$65536,4,FALSE)=0," ",VLOOKUP($B32,[1]Спортсмены!$B$1:$H$65536,4,FALSE)))</f>
        <v>КМС</v>
      </c>
      <c r="F32" s="21" t="str">
        <f>IF(B32=0," ",VLOOKUP($B32,[1]Спортсмены!$B$1:$H$65536,5,FALSE))</f>
        <v>Сахалинская область</v>
      </c>
      <c r="G32" s="21" t="str">
        <f>IF(B32=0," ",VLOOKUP($B32,[1]Спортсмены!$B$1:$H$65536,6,FALSE))</f>
        <v>СахГУ</v>
      </c>
      <c r="H32" s="295"/>
      <c r="I32" s="280"/>
      <c r="J32" s="282">
        <v>20</v>
      </c>
      <c r="K32" s="21" t="str">
        <f>IF(B32=0," ",VLOOKUP($B32,[1]Спортсмены!$B$1:$H$65536,7,FALSE))</f>
        <v>Долгов С.А., Елохина Е.В.</v>
      </c>
    </row>
    <row r="33" spans="1:11" x14ac:dyDescent="0.3">
      <c r="A33" s="292"/>
      <c r="B33" s="23">
        <v>141</v>
      </c>
      <c r="C33" s="21" t="str">
        <f>IF(B33=0," ",VLOOKUP(B33,[1]Женщины!B$1:H$65536,2,FALSE))</f>
        <v>Кузьмина Светлана</v>
      </c>
      <c r="D33" s="22" t="str">
        <f>IF(B33=0," ",VLOOKUP($B33,[1]Женщины!$B$1:$H$65536,3,FALSE))</f>
        <v>20.02.1997</v>
      </c>
      <c r="E33" s="23" t="str">
        <f>IF(B33=0," ",IF(VLOOKUP($B33,[1]Женщины!$B$1:$H$65536,4,FALSE)=0," ",VLOOKUP($B33,[1]Женщины!$B$1:$H$65536,4,FALSE)))</f>
        <v>КМС</v>
      </c>
      <c r="F33" s="21" t="str">
        <f>IF(B33=0," ",VLOOKUP($B33,[1]Женщины!$B$1:$H$65536,5,FALSE))</f>
        <v>Сахалинская область</v>
      </c>
      <c r="G33" s="21" t="str">
        <f>IF(B33=0," ",VLOOKUP($B33,[1]Женщины!$B$1:$H$65536,6,FALSE))</f>
        <v>СахГУ</v>
      </c>
      <c r="H33" s="295"/>
      <c r="I33" s="280"/>
      <c r="J33" s="282"/>
      <c r="K33" s="21" t="str">
        <f>IF(B33=0," ",VLOOKUP($B33,[1]Женщины!$B$1:$H$65536,7,FALSE))</f>
        <v>Быкова Т.Ф., Жижикин А.Н.</v>
      </c>
    </row>
    <row r="34" spans="1:11" ht="15" thickBot="1" x14ac:dyDescent="0.35">
      <c r="A34" s="293"/>
      <c r="B34" s="36">
        <v>134</v>
      </c>
      <c r="C34" s="35" t="str">
        <f>IF(B34=0," ",VLOOKUP(B34,[1]Спортсмены!B$1:H$65536,2,FALSE))</f>
        <v>Нетяго Данил</v>
      </c>
      <c r="D34" s="52" t="str">
        <f>IF(B34=0," ",VLOOKUP($B34,[1]Спортсмены!$B$1:$H$65536,3,FALSE))</f>
        <v>09.07.2001</v>
      </c>
      <c r="E34" s="36" t="str">
        <f>IF(B34=0," ",IF(VLOOKUP($B34,[1]Спортсмены!$B$1:$H$65536,4,FALSE)=0," ",VLOOKUP($B34,[1]Спортсмены!$B$1:$H$65536,4,FALSE)))</f>
        <v>КМС</v>
      </c>
      <c r="F34" s="35" t="str">
        <f>IF(B34=0," ",VLOOKUP($B34,[1]Спортсмены!$B$1:$H$65536,5,FALSE))</f>
        <v>Сахалинская область</v>
      </c>
      <c r="G34" s="35" t="str">
        <f>IF(B34=0," ",VLOOKUP($B34,[1]Спортсмены!$B$1:$H$65536,6,FALSE))</f>
        <v>СахГУ</v>
      </c>
      <c r="H34" s="296"/>
      <c r="I34" s="281"/>
      <c r="J34" s="106"/>
      <c r="K34" s="35" t="str">
        <f>IF(B34=0," ",VLOOKUP($B34,[1]Спортсмены!$B$1:$H$65536,7,FALSE))</f>
        <v>Быкова Т.Ф., Жижикин А.Н.</v>
      </c>
    </row>
    <row r="35" spans="1:11" ht="15" thickTop="1" x14ac:dyDescent="0.3">
      <c r="A35" s="291">
        <v>7</v>
      </c>
      <c r="B35" s="224">
        <v>33</v>
      </c>
      <c r="C35" s="21" t="str">
        <f>IF(B35=0," ",VLOOKUP(B35,[1]Женщины!B$1:H$65536,2,FALSE))</f>
        <v>Гроза Анна</v>
      </c>
      <c r="D35" s="22" t="str">
        <f>IF(B35=0," ",VLOOKUP($B35,[1]Женщины!$B$1:$H$65536,3,FALSE))</f>
        <v>17.12.1996</v>
      </c>
      <c r="E35" s="23" t="str">
        <f>IF(B35=0," ",IF(VLOOKUP($B35,[1]Женщины!$B$1:$H$65536,4,FALSE)=0," ",VLOOKUP($B35,[1]Женщины!$B$1:$H$65536,4,FALSE)))</f>
        <v>КМС</v>
      </c>
      <c r="F35" s="21" t="str">
        <f>IF(B35=0," ",VLOOKUP($B35,[1]Женщины!$B$1:$H$65536,5,FALSE))</f>
        <v>Красноярский край</v>
      </c>
      <c r="G35" s="21" t="str">
        <f>IF(B35=0," ",VLOOKUP($B35,[1]Женщины!$B$1:$H$65536,6,FALSE))</f>
        <v>Красноярск, СФУ</v>
      </c>
      <c r="H35" s="294">
        <v>2.5813657407407404E-3</v>
      </c>
      <c r="I35" s="279" t="str">
        <f>IF(H35=0," ",IF(H35&lt;=[1]Разряды!$D$19,[1]Разряды!$D$3,IF(H35&lt;=[1]Разряды!$E$19,[1]Разряды!$E$3,IF(H35&lt;=[1]Разряды!$F$19,[1]Разряды!$F$3,IF(H35&lt;=[1]Разряды!$G$19,[1]Разряды!$G$3,IF(H35&lt;=[1]Разряды!$H$19,[1]Разряды!$H$3,IF(H35&lt;=[1]Разряды!$I$19,[1]Разряды!$I$3,IF(H35&lt;=[1]Разряды!$J$19,[1]Разряды!$J$3,"б/р"))))))))</f>
        <v>1р</v>
      </c>
      <c r="J35" s="225"/>
      <c r="K35" s="21" t="str">
        <f>IF(B35=0," ",VLOOKUP($B35,[1]Женщины!$B$1:$H$65536,7,FALSE))</f>
        <v>Федоров В.И.</v>
      </c>
    </row>
    <row r="36" spans="1:11" x14ac:dyDescent="0.3">
      <c r="A36" s="292"/>
      <c r="B36" s="23">
        <v>34</v>
      </c>
      <c r="C36" s="21" t="str">
        <f>IF(B36=0," ",VLOOKUP(B36,[1]Спортсмены!B$1:H$65536,2,FALSE))</f>
        <v>Корчагин Дмитрий</v>
      </c>
      <c r="D36" s="22" t="str">
        <f>IF(B36=0," ",VLOOKUP($B36,[1]Спортсмены!$B$1:$H$65536,3,FALSE))</f>
        <v>11.05.1997</v>
      </c>
      <c r="E36" s="23" t="str">
        <f>IF(B36=0," ",IF(VLOOKUP($B36,[1]Спортсмены!$B$1:$H$65536,4,FALSE)=0," ",VLOOKUP($B36,[1]Спортсмены!$B$1:$H$65536,4,FALSE)))</f>
        <v>КМС</v>
      </c>
      <c r="F36" s="21" t="str">
        <f>IF(B36=0," ",VLOOKUP($B36,[1]Спортсмены!$B$1:$H$65536,5,FALSE))</f>
        <v>Красноярский край</v>
      </c>
      <c r="G36" s="21" t="str">
        <f>IF(B36=0," ",VLOOKUP($B36,[1]Спортсмены!$B$1:$H$65536,6,FALSE))</f>
        <v>Красноярск, СФУ</v>
      </c>
      <c r="H36" s="295"/>
      <c r="I36" s="280"/>
      <c r="J36" s="282">
        <v>18</v>
      </c>
      <c r="K36" s="21" t="str">
        <f>IF(B36=0," ",VLOOKUP($B36,[1]Спортсмены!$B$1:$H$65536,7,FALSE))</f>
        <v>Непомнящих О.А.</v>
      </c>
    </row>
    <row r="37" spans="1:11" x14ac:dyDescent="0.3">
      <c r="A37" s="292"/>
      <c r="B37" s="23">
        <v>199</v>
      </c>
      <c r="C37" s="21" t="str">
        <f>IF(B37=0," ",VLOOKUP(B37,[1]Женщины!B$1:H$65536,2,FALSE))</f>
        <v>Будагова Марина</v>
      </c>
      <c r="D37" s="22" t="str">
        <f>IF(B37=0," ",VLOOKUP($B37,[1]Женщины!$B$1:$H$65536,3,FALSE))</f>
        <v>09.02.2000</v>
      </c>
      <c r="E37" s="23" t="str">
        <f>IF(B37=0," ",IF(VLOOKUP($B37,[1]Женщины!$B$1:$H$65536,4,FALSE)=0," ",VLOOKUP($B37,[1]Женщины!$B$1:$H$65536,4,FALSE)))</f>
        <v>1р</v>
      </c>
      <c r="F37" s="21" t="str">
        <f>IF(B37=0," ",VLOOKUP($B37,[1]Женщины!$B$1:$H$65536,5,FALSE))</f>
        <v>Красноярский край</v>
      </c>
      <c r="G37" s="21" t="str">
        <f>IF(B37=0," ",VLOOKUP($B37,[1]Женщины!$B$1:$H$65536,6,FALSE))</f>
        <v>Красноярск, СФУ</v>
      </c>
      <c r="H37" s="295"/>
      <c r="I37" s="280"/>
      <c r="J37" s="282"/>
      <c r="K37" s="21" t="str">
        <f>IF(B37=0," ",VLOOKUP($B37,[1]Женщины!$B$1:$H$65536,7,FALSE))</f>
        <v>Зубрилина Т.Г.</v>
      </c>
    </row>
    <row r="38" spans="1:11" ht="15" thickBot="1" x14ac:dyDescent="0.35">
      <c r="A38" s="293"/>
      <c r="B38" s="36">
        <v>207</v>
      </c>
      <c r="C38" s="35" t="str">
        <f>IF(B38=0," ",VLOOKUP(B38,[1]Спортсмены!B$1:H$65536,2,FALSE))</f>
        <v>Федченко Кирилл</v>
      </c>
      <c r="D38" s="52" t="str">
        <f>IF(B38=0," ",VLOOKUP($B38,[1]Спортсмены!$B$1:$H$65536,3,FALSE))</f>
        <v>15.12.1997</v>
      </c>
      <c r="E38" s="36" t="str">
        <f>IF(B38=0," ",IF(VLOOKUP($B38,[1]Спортсмены!$B$1:$H$65536,4,FALSE)=0," ",VLOOKUP($B38,[1]Спортсмены!$B$1:$H$65536,4,FALSE)))</f>
        <v>КМС</v>
      </c>
      <c r="F38" s="35" t="str">
        <f>IF(B38=0," ",VLOOKUP($B38,[1]Спортсмены!$B$1:$H$65536,5,FALSE))</f>
        <v>Красноярский край</v>
      </c>
      <c r="G38" s="35" t="str">
        <f>IF(B38=0," ",VLOOKUP($B38,[1]Спортсмены!$B$1:$H$65536,6,FALSE))</f>
        <v>Красноярск, СФУ</v>
      </c>
      <c r="H38" s="296"/>
      <c r="I38" s="281"/>
      <c r="J38" s="106"/>
      <c r="K38" s="35" t="str">
        <f>IF(B38=0," ",VLOOKUP($B38,[1]Спортсмены!$B$1:$H$65536,7,FALSE))</f>
        <v>Непомнящих О.А.</v>
      </c>
    </row>
    <row r="39" spans="1:11" ht="15" thickTop="1" x14ac:dyDescent="0.3">
      <c r="A39" s="291">
        <v>8</v>
      </c>
      <c r="B39" s="224">
        <v>323</v>
      </c>
      <c r="C39" s="21" t="str">
        <f>IF(B39=0," ",VLOOKUP(B39,[1]Женщины!B$1:H$65536,2,FALSE))</f>
        <v>Лощинина Анна</v>
      </c>
      <c r="D39" s="22" t="str">
        <f>IF(B39=0," ",VLOOKUP($B39,[1]Женщины!$B$1:$H$65536,3,FALSE))</f>
        <v>11.11.1998</v>
      </c>
      <c r="E39" s="23" t="str">
        <f>IF(B39=0," ",IF(VLOOKUP($B39,[1]Женщины!$B$1:$H$65536,4,FALSE)=0," ",VLOOKUP($B39,[1]Женщины!$B$1:$H$65536,4,FALSE)))</f>
        <v>КМС</v>
      </c>
      <c r="F39" s="21" t="str">
        <f>IF(B39=0," ",VLOOKUP($B39,[1]Женщины!$B$1:$H$65536,5,FALSE))</f>
        <v>Челябинская область</v>
      </c>
      <c r="G39" s="21" t="str">
        <f>IF(B39=0," ",VLOOKUP($B39,[1]Женщины!$B$1:$H$65536,6,FALSE))</f>
        <v>Челябинск, УралГУФК</v>
      </c>
      <c r="H39" s="294">
        <v>2.583564814814815E-3</v>
      </c>
      <c r="I39" s="279" t="str">
        <f>IF(H39=0," ",IF(H39&lt;=[1]Разряды!$D$19,[1]Разряды!$D$3,IF(H39&lt;=[1]Разряды!$E$19,[1]Разряды!$E$3,IF(H39&lt;=[1]Разряды!$F$19,[1]Разряды!$F$3,IF(H39&lt;=[1]Разряды!$G$19,[1]Разряды!$G$3,IF(H39&lt;=[1]Разряды!$H$19,[1]Разряды!$H$3,IF(H39&lt;=[1]Разряды!$I$19,[1]Разряды!$I$3,IF(H39&lt;=[1]Разряды!$J$19,[1]Разряды!$J$3,"б/р"))))))))</f>
        <v>1р</v>
      </c>
      <c r="J39" s="225"/>
      <c r="K39" s="21" t="str">
        <f>IF(B39=0," ",VLOOKUP($B39,[1]Женщины!$B$1:$H$65536,7,FALSE))</f>
        <v>Ширяев В.А.</v>
      </c>
    </row>
    <row r="40" spans="1:11" x14ac:dyDescent="0.3">
      <c r="A40" s="292"/>
      <c r="B40" s="23">
        <v>320</v>
      </c>
      <c r="C40" s="21" t="str">
        <f>IF(B40=0," ",VLOOKUP(B40,[1]Спортсмены!B$1:H$65536,2,FALSE))</f>
        <v>Тиряков Максим</v>
      </c>
      <c r="D40" s="22" t="str">
        <f>IF(B40=0," ",VLOOKUP($B40,[1]Спортсмены!$B$1:$H$65536,3,FALSE))</f>
        <v>12.10.2000</v>
      </c>
      <c r="E40" s="23" t="str">
        <f>IF(B40=0," ",IF(VLOOKUP($B40,[1]Спортсмены!$B$1:$H$65536,4,FALSE)=0," ",VLOOKUP($B40,[1]Спортсмены!$B$1:$H$65536,4,FALSE)))</f>
        <v>КМС</v>
      </c>
      <c r="F40" s="21" t="str">
        <f>IF(B40=0," ",VLOOKUP($B40,[1]Спортсмены!$B$1:$H$65536,5,FALSE))</f>
        <v>Челябинская область</v>
      </c>
      <c r="G40" s="21" t="str">
        <f>IF(B40=0," ",VLOOKUP($B40,[1]Спортсмены!$B$1:$H$65536,6,FALSE))</f>
        <v>Челябинск, УралГУФК</v>
      </c>
      <c r="H40" s="295"/>
      <c r="I40" s="280"/>
      <c r="J40" s="282">
        <v>16</v>
      </c>
      <c r="K40" s="21" t="str">
        <f>IF(B40=0," ",VLOOKUP($B40,[1]Спортсмены!$B$1:$H$65536,7,FALSE))</f>
        <v>Митюхов Д.М.</v>
      </c>
    </row>
    <row r="41" spans="1:11" x14ac:dyDescent="0.3">
      <c r="A41" s="292"/>
      <c r="B41" s="23">
        <v>331</v>
      </c>
      <c r="C41" s="21" t="str">
        <f>IF(B41=0," ",VLOOKUP(B41,[1]Женщины!B$1:H$65536,2,FALSE))</f>
        <v>Костылева Ксения</v>
      </c>
      <c r="D41" s="22" t="str">
        <f>IF(B41=0," ",VLOOKUP($B41,[1]Женщины!$B$1:$H$65536,3,FALSE))</f>
        <v>03.02.1998</v>
      </c>
      <c r="E41" s="23" t="str">
        <f>IF(B41=0," ",IF(VLOOKUP($B41,[1]Женщины!$B$1:$H$65536,4,FALSE)=0," ",VLOOKUP($B41,[1]Женщины!$B$1:$H$65536,4,FALSE)))</f>
        <v>КМС</v>
      </c>
      <c r="F41" s="21" t="str">
        <f>IF(B41=0," ",VLOOKUP($B41,[1]Женщины!$B$1:$H$65536,5,FALSE))</f>
        <v>Челябинская область</v>
      </c>
      <c r="G41" s="21" t="str">
        <f>IF(B41=0," ",VLOOKUP($B41,[1]Женщины!$B$1:$H$65536,6,FALSE))</f>
        <v>Челябинск, УралГУФК</v>
      </c>
      <c r="H41" s="295"/>
      <c r="I41" s="280"/>
      <c r="J41" s="282"/>
      <c r="K41" s="21" t="str">
        <f>IF(B41=0," ",VLOOKUP($B41,[1]Женщины!$B$1:$H$65536,7,FALSE))</f>
        <v>Ежов В.Б., Карамашев М.С.</v>
      </c>
    </row>
    <row r="42" spans="1:11" ht="15" thickBot="1" x14ac:dyDescent="0.35">
      <c r="A42" s="293"/>
      <c r="B42" s="36">
        <v>329</v>
      </c>
      <c r="C42" s="35" t="str">
        <f>IF(B42=0," ",VLOOKUP(B42,[1]Спортсмены!B$1:H$65536,2,FALSE))</f>
        <v>Никитин Артемий</v>
      </c>
      <c r="D42" s="52" t="str">
        <f>IF(B42=0," ",VLOOKUP($B42,[1]Спортсмены!$B$1:$H$65536,3,FALSE))</f>
        <v>26.07.1999</v>
      </c>
      <c r="E42" s="36" t="str">
        <f>IF(B42=0," ",IF(VLOOKUP($B42,[1]Спортсмены!$B$1:$H$65536,4,FALSE)=0," ",VLOOKUP($B42,[1]Спортсмены!$B$1:$H$65536,4,FALSE)))</f>
        <v>КМС</v>
      </c>
      <c r="F42" s="35" t="str">
        <f>IF(B42=0," ",VLOOKUP($B42,[1]Спортсмены!$B$1:$H$65536,5,FALSE))</f>
        <v>Челябинская область</v>
      </c>
      <c r="G42" s="35" t="str">
        <f>IF(B42=0," ",VLOOKUP($B42,[1]Спортсмены!$B$1:$H$65536,6,FALSE))</f>
        <v>Челябинск, УралГУФК</v>
      </c>
      <c r="H42" s="296"/>
      <c r="I42" s="281"/>
      <c r="J42" s="106"/>
      <c r="K42" s="35" t="str">
        <f>IF(B42=0," ",VLOOKUP($B42,[1]Спортсмены!$B$1:$H$65536,7,FALSE))</f>
        <v>Андреев А.А., Рыжкова Т.В.</v>
      </c>
    </row>
    <row r="43" spans="1:11" ht="15" thickTop="1" x14ac:dyDescent="0.3">
      <c r="A43" s="292">
        <v>9</v>
      </c>
      <c r="B43" s="31">
        <v>267</v>
      </c>
      <c r="C43" s="67" t="str">
        <f>IF(B43=0," ",VLOOKUP(B43,[1]Женщины!B$1:H$65536,2,FALSE))</f>
        <v>Кривцова Ия</v>
      </c>
      <c r="D43" s="222" t="str">
        <f>IF(B43=0," ",VLOOKUP($B43,[1]Женщины!$B$1:$H$65536,3,FALSE))</f>
        <v>17.09.1998</v>
      </c>
      <c r="E43" s="31" t="str">
        <f>IF(B43=0," ",IF(VLOOKUP($B43,[1]Женщины!$B$1:$H$65536,4,FALSE)=0," ",VLOOKUP($B43,[1]Женщины!$B$1:$H$65536,4,FALSE)))</f>
        <v>1р</v>
      </c>
      <c r="F43" s="67" t="str">
        <f>IF(B43=0," ",VLOOKUP($B43,[1]Женщины!$B$1:$H$65536,5,FALSE))</f>
        <v>Ивановская область</v>
      </c>
      <c r="G43" s="104" t="str">
        <f>IF(B43=0," ",VLOOKUP($B43,[1]Женщины!$B$1:$H$65536,6,FALSE))</f>
        <v>Иваново, ИГЭУ им. В.И. Ленина</v>
      </c>
      <c r="H43" s="295">
        <v>2.6180555555555558E-3</v>
      </c>
      <c r="I43" s="280" t="str">
        <f>IF(H43=0," ",IF(H43&lt;=[1]Разряды!$D$19,[1]Разряды!$D$3,IF(H43&lt;=[1]Разряды!$E$19,[1]Разряды!$E$3,IF(H43&lt;=[1]Разряды!$F$19,[1]Разряды!$F$3,IF(H43&lt;=[1]Разряды!$G$19,[1]Разряды!$G$3,IF(H43&lt;=[1]Разряды!$H$19,[1]Разряды!$H$3,IF(H43&lt;=[1]Разряды!$I$19,[1]Разряды!$I$3,IF(H43&lt;=[1]Разряды!$J$19,[1]Разряды!$J$3,"б/р"))))))))</f>
        <v>2р</v>
      </c>
      <c r="J43" s="223"/>
      <c r="K43" s="67" t="str">
        <f>IF(B43=0," ",VLOOKUP($B43,[1]Женщины!$B$1:$H$65536,7,FALSE))</f>
        <v xml:space="preserve">Сафина Н.Ю. </v>
      </c>
    </row>
    <row r="44" spans="1:11" x14ac:dyDescent="0.3">
      <c r="A44" s="292"/>
      <c r="B44" s="23">
        <v>271</v>
      </c>
      <c r="C44" s="21" t="str">
        <f>IF(B44=0," ",VLOOKUP(B44,[1]Спортсмены!B$1:H$65536,2,FALSE))</f>
        <v>Кузьмин Михаил</v>
      </c>
      <c r="D44" s="22" t="str">
        <f>IF(B44=0," ",VLOOKUP($B44,[1]Спортсмены!$B$1:$H$65536,3,FALSE))</f>
        <v>19.06.1997</v>
      </c>
      <c r="E44" s="23" t="str">
        <f>IF(B44=0," ",IF(VLOOKUP($B44,[1]Спортсмены!$B$1:$H$65536,4,FALSE)=0," ",VLOOKUP($B44,[1]Спортсмены!$B$1:$H$65536,4,FALSE)))</f>
        <v>1р</v>
      </c>
      <c r="F44" s="21" t="str">
        <f>IF(B44=0," ",VLOOKUP($B44,[1]Спортсмены!$B$1:$H$65536,5,FALSE))</f>
        <v>Ивановская область</v>
      </c>
      <c r="G44" s="25" t="str">
        <f>IF(B44=0," ",VLOOKUP($B44,[1]Спортсмены!$B$1:$H$65536,6,FALSE))</f>
        <v>Иваново, ИГЭУ им. В.И. Ленина</v>
      </c>
      <c r="H44" s="295"/>
      <c r="I44" s="280"/>
      <c r="J44" s="282">
        <v>14</v>
      </c>
      <c r="K44" s="21" t="str">
        <f>IF(B44=0," ",VLOOKUP($B44,[1]Спортсмены!$B$1:$H$65536,7,FALSE))</f>
        <v>Гильмутдинов Ю.В., Чахунов Е.И.</v>
      </c>
    </row>
    <row r="45" spans="1:11" x14ac:dyDescent="0.3">
      <c r="A45" s="292"/>
      <c r="B45" s="23">
        <v>266</v>
      </c>
      <c r="C45" s="21" t="str">
        <f>IF(B45=0," ",VLOOKUP(B45,[1]Женщины!B$1:H$65536,2,FALSE))</f>
        <v>Бышкина Нина</v>
      </c>
      <c r="D45" s="22" t="str">
        <f>IF(B45=0," ",VLOOKUP($B45,[1]Женщины!$B$1:$H$65536,3,FALSE))</f>
        <v>25.05.1996</v>
      </c>
      <c r="E45" s="23" t="str">
        <f>IF(B45=0," ",IF(VLOOKUP($B45,[1]Женщины!$B$1:$H$65536,4,FALSE)=0," ",VLOOKUP($B45,[1]Женщины!$B$1:$H$65536,4,FALSE)))</f>
        <v>КМС</v>
      </c>
      <c r="F45" s="21" t="str">
        <f>IF(B45=0," ",VLOOKUP($B45,[1]Женщины!$B$1:$H$65536,5,FALSE))</f>
        <v>Ивановская область</v>
      </c>
      <c r="G45" s="25" t="str">
        <f>IF(B45=0," ",VLOOKUP($B45,[1]Женщины!$B$1:$H$65536,6,FALSE))</f>
        <v>Иваново, ИГЭУ им. В.И. Ленина</v>
      </c>
      <c r="H45" s="295"/>
      <c r="I45" s="280"/>
      <c r="J45" s="282"/>
      <c r="K45" s="21" t="str">
        <f>IF(B45=0," ",VLOOKUP($B45,[1]Женщины!$B$1:$H$65536,7,FALSE))</f>
        <v>Торгов Е.Н., Гильмутдинов Ю.В.</v>
      </c>
    </row>
    <row r="46" spans="1:11" ht="15" thickBot="1" x14ac:dyDescent="0.35">
      <c r="A46" s="293"/>
      <c r="B46" s="36">
        <v>274</v>
      </c>
      <c r="C46" s="35" t="str">
        <f>IF(B46=0," ",VLOOKUP(B46,[1]Спортсмены!B$1:H$65536,2,FALSE))</f>
        <v>Соколов Павел</v>
      </c>
      <c r="D46" s="52" t="str">
        <f>IF(B46=0," ",VLOOKUP($B46,[1]Спортсмены!$B$1:$H$65536,3,FALSE))</f>
        <v>22.08.1999</v>
      </c>
      <c r="E46" s="36" t="str">
        <f>IF(B46=0," ",IF(VLOOKUP($B46,[1]Спортсмены!$B$1:$H$65536,4,FALSE)=0," ",VLOOKUP($B46,[1]Спортсмены!$B$1:$H$65536,4,FALSE)))</f>
        <v>КМС</v>
      </c>
      <c r="F46" s="35" t="str">
        <f>IF(B46=0," ",VLOOKUP($B46,[1]Спортсмены!$B$1:$H$65536,5,FALSE))</f>
        <v>Ивановская область</v>
      </c>
      <c r="G46" s="105" t="str">
        <f>IF(B46=0," ",VLOOKUP($B46,[1]Спортсмены!$B$1:$H$65536,6,FALSE))</f>
        <v>Иваново, ИГЭУ им. В.И. Ленина</v>
      </c>
      <c r="H46" s="296"/>
      <c r="I46" s="281"/>
      <c r="J46" s="106"/>
      <c r="K46" s="35" t="str">
        <f>IF(B46=0," ",VLOOKUP($B46,[1]Спортсмены!$B$1:$H$65536,7,FALSE))</f>
        <v>Гильмутдинов Ю.В., Малкова И.В.</v>
      </c>
    </row>
    <row r="47" spans="1:11" ht="15" thickTop="1" x14ac:dyDescent="0.3">
      <c r="A47" s="291">
        <v>10</v>
      </c>
      <c r="B47" s="224">
        <v>77</v>
      </c>
      <c r="C47" s="21" t="str">
        <f>IF(B47=0," ",VLOOKUP(B47,[1]Женщины!B$1:H$65536,2,FALSE))</f>
        <v>Шахворостова Валерия</v>
      </c>
      <c r="D47" s="22" t="str">
        <f>IF(B47=0," ",VLOOKUP($B47,[1]Женщины!$B$1:$H$65536,3,FALSE))</f>
        <v>22.05.1998</v>
      </c>
      <c r="E47" s="23" t="str">
        <f>IF(B47=0," ",IF(VLOOKUP($B47,[1]Женщины!$B$1:$H$65536,4,FALSE)=0," ",VLOOKUP($B47,[1]Женщины!$B$1:$H$65536,4,FALSE)))</f>
        <v>МС</v>
      </c>
      <c r="F47" s="21" t="str">
        <f>IF(B47=0," ",VLOOKUP($B47,[1]Женщины!$B$1:$H$65536,5,FALSE))</f>
        <v>Владимирская область</v>
      </c>
      <c r="G47" s="119" t="str">
        <f>IF(B47=0," ",VLOOKUP($B47,[1]Женщины!$B$1:$H$65536,6,FALSE))</f>
        <v xml:space="preserve">Владимир, ВлГУ им. А.Г. и Н.Г Столетовых </v>
      </c>
      <c r="H47" s="294">
        <v>2.6296296296296293E-3</v>
      </c>
      <c r="I47" s="279" t="str">
        <f>IF(H47=0," ",IF(H47&lt;=[1]Разряды!$D$19,[1]Разряды!$D$3,IF(H47&lt;=[1]Разряды!$E$19,[1]Разряды!$E$3,IF(H47&lt;=[1]Разряды!$F$19,[1]Разряды!$F$3,IF(H47&lt;=[1]Разряды!$G$19,[1]Разряды!$G$3,IF(H47&lt;=[1]Разряды!$H$19,[1]Разряды!$H$3,IF(H47&lt;=[1]Разряды!$I$19,[1]Разряды!$I$3,IF(H47&lt;=[1]Разряды!$J$19,[1]Разряды!$J$3,"б/р"))))))))</f>
        <v>2р</v>
      </c>
      <c r="J47" s="225"/>
      <c r="K47" s="21" t="str">
        <f>IF(B47=0," ",VLOOKUP($B47,[1]Женщины!$B$1:$H$65536,7,FALSE))</f>
        <v>Морочко М.А.</v>
      </c>
    </row>
    <row r="48" spans="1:11" x14ac:dyDescent="0.3">
      <c r="A48" s="292"/>
      <c r="B48" s="23">
        <v>72</v>
      </c>
      <c r="C48" s="21" t="str">
        <f>IF(B48=0," ",VLOOKUP(B48,[1]Спортсмены!B$1:H$65536,2,FALSE))</f>
        <v>Кокурин Дмитрий</v>
      </c>
      <c r="D48" s="22" t="str">
        <f>IF(B48=0," ",VLOOKUP($B48,[1]Спортсмены!$B$1:$H$65536,3,FALSE))</f>
        <v>29.06.1998</v>
      </c>
      <c r="E48" s="23" t="str">
        <f>IF(B48=0," ",IF(VLOOKUP($B48,[1]Спортсмены!$B$1:$H$65536,4,FALSE)=0," ",VLOOKUP($B48,[1]Спортсмены!$B$1:$H$65536,4,FALSE)))</f>
        <v>1р</v>
      </c>
      <c r="F48" s="21" t="str">
        <f>IF(B48=0," ",VLOOKUP($B48,[1]Спортсмены!$B$1:$H$65536,5,FALSE))</f>
        <v>Владимирская область</v>
      </c>
      <c r="G48" s="119" t="str">
        <f>IF(B48=0," ",VLOOKUP($B48,[1]Спортсмены!$B$1:$H$65536,6,FALSE))</f>
        <v xml:space="preserve">Владимир, ВлГУ им. А.Г. и Н.Г Столетовых </v>
      </c>
      <c r="H48" s="295"/>
      <c r="I48" s="280"/>
      <c r="J48" s="282">
        <v>12</v>
      </c>
      <c r="K48" s="21" t="str">
        <f>IF(B48=0," ",VLOOKUP($B48,[1]Спортсмены!$B$1:$H$65536,7,FALSE))</f>
        <v>Терещенко А.В.</v>
      </c>
    </row>
    <row r="49" spans="1:11" x14ac:dyDescent="0.3">
      <c r="A49" s="292"/>
      <c r="B49" s="23">
        <v>78</v>
      </c>
      <c r="C49" s="21" t="str">
        <f>IF(B49=0," ",VLOOKUP(B49,[1]Женщины!B$1:H$65536,2,FALSE))</f>
        <v>Крупко Валерия</v>
      </c>
      <c r="D49" s="22" t="str">
        <f>IF(B49=0," ",VLOOKUP($B49,[1]Женщины!$B$1:$H$65536,3,FALSE))</f>
        <v>10.05.1999</v>
      </c>
      <c r="E49" s="23" t="str">
        <f>IF(B49=0," ",IF(VLOOKUP($B49,[1]Женщины!$B$1:$H$65536,4,FALSE)=0," ",VLOOKUP($B49,[1]Женщины!$B$1:$H$65536,4,FALSE)))</f>
        <v>1р</v>
      </c>
      <c r="F49" s="21" t="str">
        <f>IF(B49=0," ",VLOOKUP($B49,[1]Женщины!$B$1:$H$65536,5,FALSE))</f>
        <v>Владимирская область</v>
      </c>
      <c r="G49" s="119" t="str">
        <f>IF(B49=0," ",VLOOKUP($B49,[1]Женщины!$B$1:$H$65536,6,FALSE))</f>
        <v xml:space="preserve">Владимир, ВлГУ им. А.Г. и Н.Г Столетовых </v>
      </c>
      <c r="H49" s="295"/>
      <c r="I49" s="280"/>
      <c r="J49" s="282"/>
      <c r="K49" s="116" t="str">
        <f>IF(B49=0," ",VLOOKUP($B49,[1]Женщины!$B$1:$H$65536,7,FALSE))</f>
        <v>Коробова П.А., Бурлаков О.П., Кравцова К.О.</v>
      </c>
    </row>
    <row r="50" spans="1:11" ht="15" thickBot="1" x14ac:dyDescent="0.35">
      <c r="A50" s="293"/>
      <c r="B50" s="36">
        <v>299</v>
      </c>
      <c r="C50" s="35" t="str">
        <f>IF(B50=0," ",VLOOKUP(B50,[1]Спортсмены!B$1:H$65536,2,FALSE))</f>
        <v>Болотов Сергей</v>
      </c>
      <c r="D50" s="52" t="str">
        <f>IF(B50=0," ",VLOOKUP($B50,[1]Спортсмены!$B$1:$H$65536,3,FALSE))</f>
        <v>09.04.1996</v>
      </c>
      <c r="E50" s="36" t="str">
        <f>IF(B50=0," ",IF(VLOOKUP($B50,[1]Спортсмены!$B$1:$H$65536,4,FALSE)=0," ",VLOOKUP($B50,[1]Спортсмены!$B$1:$H$65536,4,FALSE)))</f>
        <v>КМС</v>
      </c>
      <c r="F50" s="35" t="str">
        <f>IF(B50=0," ",VLOOKUP($B50,[1]Спортсмены!$B$1:$H$65536,5,FALSE))</f>
        <v>Владимирская область</v>
      </c>
      <c r="G50" s="152" t="str">
        <f>IF(B50=0," ",VLOOKUP($B50,[1]Спортсмены!$B$1:$H$65536,6,FALSE))</f>
        <v xml:space="preserve">Владимир, ВлГУ им. А.Г. и Н.Г Столетовых </v>
      </c>
      <c r="H50" s="296"/>
      <c r="I50" s="281"/>
      <c r="J50" s="106"/>
      <c r="K50" s="35" t="str">
        <f>IF(B50=0," ",VLOOKUP($B50,[1]Спортсмены!$B$1:$H$65536,7,FALSE))</f>
        <v>Саков А.П., Герцен Е.А.</v>
      </c>
    </row>
    <row r="51" spans="1:11" ht="15" thickTop="1" x14ac:dyDescent="0.3">
      <c r="A51" s="292">
        <v>11</v>
      </c>
      <c r="B51" s="224">
        <v>151</v>
      </c>
      <c r="C51" s="21" t="str">
        <f>IF(B51=0," ",VLOOKUP(B51,[1]Женщины!B$1:H$65536,2,FALSE))</f>
        <v>Белкина Вера</v>
      </c>
      <c r="D51" s="22" t="str">
        <f>IF(B51=0," ",VLOOKUP($B51,[1]Женщины!$B$1:$H$65536,3,FALSE))</f>
        <v>27.01.2001</v>
      </c>
      <c r="E51" s="23" t="str">
        <f>IF(B51=0," ",IF(VLOOKUP($B51,[1]Женщины!$B$1:$H$65536,4,FALSE)=0," ",VLOOKUP($B51,[1]Женщины!$B$1:$H$65536,4,FALSE)))</f>
        <v>1р</v>
      </c>
      <c r="F51" s="21" t="str">
        <f>IF(B51=0," ",VLOOKUP($B51,[1]Женщины!$B$1:$H$65536,5,FALSE))</f>
        <v>Костромская область</v>
      </c>
      <c r="G51" s="21" t="str">
        <f>IF(B51=0," ",VLOOKUP($B51,[1]Женщины!$B$1:$H$65536,6,FALSE))</f>
        <v>Кострома, КГУ</v>
      </c>
      <c r="H51" s="294">
        <v>2.6351851851851853E-3</v>
      </c>
      <c r="I51" s="279" t="str">
        <f>IF(H51=0," ",IF(H51&lt;=[1]Разряды!$D$19,[1]Разряды!$D$3,IF(H51&lt;=[1]Разряды!$E$19,[1]Разряды!$E$3,IF(H51&lt;=[1]Разряды!$F$19,[1]Разряды!$F$3,IF(H51&lt;=[1]Разряды!$G$19,[1]Разряды!$G$3,IF(H51&lt;=[1]Разряды!$H$19,[1]Разряды!$H$3,IF(H51&lt;=[1]Разряды!$I$19,[1]Разряды!$I$3,IF(H51&lt;=[1]Разряды!$J$19,[1]Разряды!$J$3,"б/р"))))))))</f>
        <v>2р</v>
      </c>
      <c r="J51" s="225"/>
      <c r="K51" s="21" t="str">
        <f>IF(B51=0," ",VLOOKUP($B51,[1]Женщины!$B$1:$H$65536,7,FALSE))</f>
        <v>Павлов Е.А.</v>
      </c>
    </row>
    <row r="52" spans="1:11" x14ac:dyDescent="0.3">
      <c r="A52" s="292"/>
      <c r="B52" s="23">
        <v>152</v>
      </c>
      <c r="C52" s="21" t="str">
        <f>IF(B52=0," ",VLOOKUP(B52,[1]Спортсмены!B$1:H$65536,2,FALSE))</f>
        <v>Черепенин Максим</v>
      </c>
      <c r="D52" s="22" t="str">
        <f>IF(B52=0," ",VLOOKUP($B52,[1]Спортсмены!$B$1:$H$65536,3,FALSE))</f>
        <v>22.12.1999</v>
      </c>
      <c r="E52" s="23" t="str">
        <f>IF(B52=0," ",IF(VLOOKUP($B52,[1]Спортсмены!$B$1:$H$65536,4,FALSE)=0," ",VLOOKUP($B52,[1]Спортсмены!$B$1:$H$65536,4,FALSE)))</f>
        <v>1р</v>
      </c>
      <c r="F52" s="21" t="str">
        <f>IF(B52=0," ",VLOOKUP($B52,[1]Спортсмены!$B$1:$H$65536,5,FALSE))</f>
        <v>Костромская область</v>
      </c>
      <c r="G52" s="21" t="str">
        <f>IF(B52=0," ",VLOOKUP($B52,[1]Спортсмены!$B$1:$H$65536,6,FALSE))</f>
        <v>Кострома, КГУ</v>
      </c>
      <c r="H52" s="295"/>
      <c r="I52" s="280"/>
      <c r="J52" s="282">
        <v>10</v>
      </c>
      <c r="K52" s="21" t="str">
        <f>IF(B52=0," ",VLOOKUP($B52,[1]Спортсмены!$B$1:$H$65536,7,FALSE))</f>
        <v>Павлов Е.А.</v>
      </c>
    </row>
    <row r="53" spans="1:11" x14ac:dyDescent="0.3">
      <c r="A53" s="292"/>
      <c r="B53" s="23">
        <v>156</v>
      </c>
      <c r="C53" s="21" t="str">
        <f>IF(B53=0," ",VLOOKUP(B53,[1]Женщины!B$1:H$65536,2,FALSE))</f>
        <v>Сенникова Наталья</v>
      </c>
      <c r="D53" s="22" t="str">
        <f>IF(B53=0," ",VLOOKUP($B53,[1]Женщины!$B$1:$H$65536,3,FALSE))</f>
        <v>10.07.1994</v>
      </c>
      <c r="E53" s="23" t="str">
        <f>IF(B53=0," ",IF(VLOOKUP($B53,[1]Женщины!$B$1:$H$65536,4,FALSE)=0," ",VLOOKUP($B53,[1]Женщины!$B$1:$H$65536,4,FALSE)))</f>
        <v>КМС</v>
      </c>
      <c r="F53" s="21" t="str">
        <f>IF(B53=0," ",VLOOKUP($B53,[1]Женщины!$B$1:$H$65536,5,FALSE))</f>
        <v>Костромская область</v>
      </c>
      <c r="G53" s="21" t="str">
        <f>IF(B53=0," ",VLOOKUP($B53,[1]Женщины!$B$1:$H$65536,6,FALSE))</f>
        <v>Кострома, КГУ</v>
      </c>
      <c r="H53" s="295"/>
      <c r="I53" s="280"/>
      <c r="J53" s="282"/>
      <c r="K53" s="21" t="str">
        <f>IF(B53=0," ",VLOOKUP($B53,[1]Женщины!$B$1:$H$65536,7,FALSE))</f>
        <v>Павлов Е.А.</v>
      </c>
    </row>
    <row r="54" spans="1:11" ht="15" thickBot="1" x14ac:dyDescent="0.35">
      <c r="A54" s="293"/>
      <c r="B54" s="36">
        <v>144</v>
      </c>
      <c r="C54" s="35" t="str">
        <f>IF(B54=0," ",VLOOKUP(B54,[1]Спортсмены!B$1:H$65536,2,FALSE))</f>
        <v>Новоселов Алексей</v>
      </c>
      <c r="D54" s="52" t="str">
        <f>IF(B54=0," ",VLOOKUP($B54,[1]Спортсмены!$B$1:$H$65536,3,FALSE))</f>
        <v>16.03.1995</v>
      </c>
      <c r="E54" s="36" t="str">
        <f>IF(B54=0," ",IF(VLOOKUP($B54,[1]Спортсмены!$B$1:$H$65536,4,FALSE)=0," ",VLOOKUP($B54,[1]Спортсмены!$B$1:$H$65536,4,FALSE)))</f>
        <v>1р</v>
      </c>
      <c r="F54" s="35" t="str">
        <f>IF(B54=0," ",VLOOKUP($B54,[1]Спортсмены!$B$1:$H$65536,5,FALSE))</f>
        <v>Костромская область</v>
      </c>
      <c r="G54" s="35" t="str">
        <f>IF(B54=0," ",VLOOKUP($B54,[1]Спортсмены!$B$1:$H$65536,6,FALSE))</f>
        <v>Кострома, КГУ</v>
      </c>
      <c r="H54" s="296"/>
      <c r="I54" s="281"/>
      <c r="J54" s="106"/>
      <c r="K54" s="35" t="str">
        <f>IF(B54=0," ",VLOOKUP($B54,[1]Спортсмены!$B$1:$H$65536,7,FALSE))</f>
        <v>Павлов Е.А.</v>
      </c>
    </row>
    <row r="55" spans="1:11" ht="15" thickTop="1" x14ac:dyDescent="0.3">
      <c r="A55" s="291">
        <v>12</v>
      </c>
      <c r="B55" s="224">
        <v>338</v>
      </c>
      <c r="C55" s="21" t="str">
        <f>IF(B55=0," ",VLOOKUP(B55,[1]Женщины!B$1:H$65536,2,FALSE))</f>
        <v>Чижова Дарья</v>
      </c>
      <c r="D55" s="22" t="str">
        <f>IF(B55=0," ",VLOOKUP($B55,[1]Женщины!$B$1:$H$65536,3,FALSE))</f>
        <v>18.04.1998</v>
      </c>
      <c r="E55" s="23" t="str">
        <f>IF(B55=0," ",IF(VLOOKUP($B55,[1]Женщины!$B$1:$H$65536,4,FALSE)=0," ",VLOOKUP($B55,[1]Женщины!$B$1:$H$65536,4,FALSE)))</f>
        <v>КМС</v>
      </c>
      <c r="F55" s="21" t="str">
        <f>IF(B55=0," ",VLOOKUP($B55,[1]Женщины!$B$1:$H$65536,5,FALSE))</f>
        <v>Удмуртская Республика</v>
      </c>
      <c r="G55" s="116" t="str">
        <f>IF(B55=0," ",VLOOKUP($B55,[1]Женщины!$B$1:$H$65536,6,FALSE))</f>
        <v>Ижевск, ИжГТУ им. М.Т. Калашникова</v>
      </c>
      <c r="H55" s="294">
        <v>2.6471064814814816E-3</v>
      </c>
      <c r="I55" s="279" t="str">
        <f>IF(H55=0," ",IF(H55&lt;=[1]Разряды!$D$19,[1]Разряды!$D$3,IF(H55&lt;=[1]Разряды!$E$19,[1]Разряды!$E$3,IF(H55&lt;=[1]Разряды!$F$19,[1]Разряды!$F$3,IF(H55&lt;=[1]Разряды!$G$19,[1]Разряды!$G$3,IF(H55&lt;=[1]Разряды!$H$19,[1]Разряды!$H$3,IF(H55&lt;=[1]Разряды!$I$19,[1]Разряды!$I$3,IF(H55&lt;=[1]Разряды!$J$19,[1]Разряды!$J$3,"б/р"))))))))</f>
        <v>2р</v>
      </c>
      <c r="J55" s="225"/>
      <c r="K55" s="21" t="str">
        <f>IF(B55=0," ",VLOOKUP($B55,[1]Женщины!$B$1:$H$65536,7,FALSE))</f>
        <v>Сердцева А.Б.</v>
      </c>
    </row>
    <row r="56" spans="1:11" x14ac:dyDescent="0.3">
      <c r="A56" s="292"/>
      <c r="B56" s="23">
        <v>336</v>
      </c>
      <c r="C56" s="21" t="str">
        <f>IF(B56=0," ",VLOOKUP(B56,[1]Спортсмены!B$1:H$65536,2,FALSE))</f>
        <v>Широбоков Никита</v>
      </c>
      <c r="D56" s="22" t="str">
        <f>IF(B56=0," ",VLOOKUP($B56,[1]Спортсмены!$B$1:$H$65536,3,FALSE))</f>
        <v>27.08.1998</v>
      </c>
      <c r="E56" s="23" t="str">
        <f>IF(B56=0," ",IF(VLOOKUP($B56,[1]Спортсмены!$B$1:$H$65536,4,FALSE)=0," ",VLOOKUP($B56,[1]Спортсмены!$B$1:$H$65536,4,FALSE)))</f>
        <v>КМС</v>
      </c>
      <c r="F56" s="21" t="str">
        <f>IF(B56=0," ",VLOOKUP($B56,[1]Спортсмены!$B$1:$H$65536,5,FALSE))</f>
        <v>Удмуртская Республика</v>
      </c>
      <c r="G56" s="116" t="str">
        <f>IF(B56=0," ",VLOOKUP($B56,[1]Спортсмены!$B$1:$H$65536,6,FALSE))</f>
        <v>Ижевск, ИжГТУ им. М.Т. Калашникова</v>
      </c>
      <c r="H56" s="295"/>
      <c r="I56" s="280"/>
      <c r="J56" s="282">
        <v>8</v>
      </c>
      <c r="K56" s="21" t="str">
        <f>IF(B56=0," ",VLOOKUP($B56,[1]Спортсмены!$B$1:$H$65536,7,FALSE))</f>
        <v>Сердцева А.Б.</v>
      </c>
    </row>
    <row r="57" spans="1:11" x14ac:dyDescent="0.3">
      <c r="A57" s="292"/>
      <c r="B57" s="23">
        <v>239</v>
      </c>
      <c r="C57" s="21" t="str">
        <f>IF(B57=0," ",VLOOKUP(B57,[1]Женщины!B$1:H$65536,2,FALSE))</f>
        <v>Матузная Татьяна</v>
      </c>
      <c r="D57" s="22" t="str">
        <f>IF(B57=0," ",VLOOKUP($B57,[1]Женщины!$B$1:$H$65536,3,FALSE))</f>
        <v>12.04.1998</v>
      </c>
      <c r="E57" s="23" t="str">
        <f>IF(B57=0," ",IF(VLOOKUP($B57,[1]Женщины!$B$1:$H$65536,4,FALSE)=0," ",VLOOKUP($B57,[1]Женщины!$B$1:$H$65536,4,FALSE)))</f>
        <v>КМС</v>
      </c>
      <c r="F57" s="21" t="str">
        <f>IF(B57=0," ",VLOOKUP($B57,[1]Женщины!$B$1:$H$65536,5,FALSE))</f>
        <v>Удмуртская Республика</v>
      </c>
      <c r="G57" s="21" t="str">
        <f>IF(B57=0," ",VLOOKUP($B57,[1]Женщины!$B$1:$H$65536,6,FALSE))</f>
        <v>Ижевск, УдГУ</v>
      </c>
      <c r="H57" s="295"/>
      <c r="I57" s="280"/>
      <c r="J57" s="282"/>
      <c r="K57" s="21" t="str">
        <f>IF(B57=0," ",VLOOKUP($B57,[1]Женщины!$B$1:$H$65536,7,FALSE))</f>
        <v>Поздеев Н.Г., Богданова С.В.</v>
      </c>
    </row>
    <row r="58" spans="1:11" ht="15" thickBot="1" x14ac:dyDescent="0.35">
      <c r="A58" s="293"/>
      <c r="B58" s="36">
        <v>337</v>
      </c>
      <c r="C58" s="35" t="str">
        <f>IF(B58=0," ",VLOOKUP(B58,[1]Спортсмены!B$1:H$65536,2,FALSE))</f>
        <v>Перевозчиков Иван</v>
      </c>
      <c r="D58" s="52" t="str">
        <f>IF(B58=0," ",VLOOKUP($B58,[1]Спортсмены!$B$1:$H$65536,3,FALSE))</f>
        <v>21.05.1998</v>
      </c>
      <c r="E58" s="36" t="str">
        <f>IF(B58=0," ",IF(VLOOKUP($B58,[1]Спортсмены!$B$1:$H$65536,4,FALSE)=0," ",VLOOKUP($B58,[1]Спортсмены!$B$1:$H$65536,4,FALSE)))</f>
        <v>1р</v>
      </c>
      <c r="F58" s="35" t="str">
        <f>IF(B58=0," ",VLOOKUP($B58,[1]Спортсмены!$B$1:$H$65536,5,FALSE))</f>
        <v>Удмуртская Республика</v>
      </c>
      <c r="G58" s="141" t="str">
        <f>IF(B58=0," ",VLOOKUP($B58,[1]Спортсмены!$B$1:$H$65536,6,FALSE))</f>
        <v>Ижевск, ИжГТУ им. М.Т. Калашникова</v>
      </c>
      <c r="H58" s="296"/>
      <c r="I58" s="281"/>
      <c r="J58" s="106"/>
      <c r="K58" s="35" t="str">
        <f>IF(B58=0," ",VLOOKUP($B58,[1]Спортсмены!$B$1:$H$65536,7,FALSE))</f>
        <v>Сердцева А.Б.</v>
      </c>
    </row>
    <row r="59" spans="1:11" ht="15" thickTop="1" x14ac:dyDescent="0.3">
      <c r="A59" s="292">
        <v>13</v>
      </c>
      <c r="B59" s="224">
        <v>47</v>
      </c>
      <c r="C59" s="21" t="str">
        <f>IF(B59=0," ",VLOOKUP(B59,[1]Женщины!B$1:H$65536,2,FALSE))</f>
        <v>Дерябина Кира</v>
      </c>
      <c r="D59" s="22" t="str">
        <f>IF(B59=0," ",VLOOKUP($B59,[1]Женщины!$B$1:$H$65536,3,FALSE))</f>
        <v>06.11.1999</v>
      </c>
      <c r="E59" s="23" t="str">
        <f>IF(B59=0," ",IF(VLOOKUP($B59,[1]Женщины!$B$1:$H$65536,4,FALSE)=0," ",VLOOKUP($B59,[1]Женщины!$B$1:$H$65536,4,FALSE)))</f>
        <v>2р</v>
      </c>
      <c r="F59" s="21" t="str">
        <f>IF(B59=0," ",VLOOKUP($B59,[1]Женщины!$B$1:$H$65536,5,FALSE))</f>
        <v>Пензенская область</v>
      </c>
      <c r="G59" s="21" t="str">
        <f>IF(B59=0," ",VLOOKUP($B59,[1]Женщины!$B$1:$H$65536,6,FALSE))</f>
        <v>Пенза, ПензГТУ</v>
      </c>
      <c r="H59" s="294">
        <v>2.6832175925925929E-3</v>
      </c>
      <c r="I59" s="279" t="str">
        <f>IF(H59=0," ",IF(H59&lt;=[1]Разряды!$D$19,[1]Разряды!$D$3,IF(H59&lt;=[1]Разряды!$E$19,[1]Разряды!$E$3,IF(H59&lt;=[1]Разряды!$F$19,[1]Разряды!$F$3,IF(H59&lt;=[1]Разряды!$G$19,[1]Разряды!$G$3,IF(H59&lt;=[1]Разряды!$H$19,[1]Разряды!$H$3,IF(H59&lt;=[1]Разряды!$I$19,[1]Разряды!$I$3,IF(H59&lt;=[1]Разряды!$J$19,[1]Разряды!$J$3,"б/р"))))))))</f>
        <v>2р</v>
      </c>
      <c r="J59" s="225"/>
      <c r="K59" s="21" t="str">
        <f>IF(B59=0," ",VLOOKUP($B59,[1]Женщины!$B$1:$H$65536,7,FALSE))</f>
        <v>Гарынов А.А.</v>
      </c>
    </row>
    <row r="60" spans="1:11" x14ac:dyDescent="0.3">
      <c r="A60" s="292"/>
      <c r="B60" s="23">
        <v>229</v>
      </c>
      <c r="C60" s="21" t="str">
        <f>IF(B60=0," ",VLOOKUP(B60,[1]Спортсмены!B$1:H$65536,2,FALSE))</f>
        <v>Гусятников Борис</v>
      </c>
      <c r="D60" s="22" t="str">
        <f>IF(B60=0," ",VLOOKUP($B60,[1]Спортсмены!$B$1:$H$65536,3,FALSE))</f>
        <v>12.01.1999</v>
      </c>
      <c r="E60" s="23" t="str">
        <f>IF(B60=0," ",IF(VLOOKUP($B60,[1]Спортсмены!$B$1:$H$65536,4,FALSE)=0," ",VLOOKUP($B60,[1]Спортсмены!$B$1:$H$65536,4,FALSE)))</f>
        <v>1р</v>
      </c>
      <c r="F60" s="21" t="str">
        <f>IF(B60=0," ",VLOOKUP($B60,[1]Спортсмены!$B$1:$H$65536,5,FALSE))</f>
        <v>Пензенская область</v>
      </c>
      <c r="G60" s="21" t="str">
        <f>IF(B60=0," ",VLOOKUP($B60,[1]Спортсмены!$B$1:$H$65536,6,FALSE))</f>
        <v>Пенза, ПензГТУ</v>
      </c>
      <c r="H60" s="295"/>
      <c r="I60" s="280"/>
      <c r="J60" s="282">
        <v>6</v>
      </c>
      <c r="K60" s="21" t="str">
        <f>IF(B60=0," ",VLOOKUP($B60,[1]Спортсмены!$B$1:$H$65536,7,FALSE))</f>
        <v>Гарынов А.А.</v>
      </c>
    </row>
    <row r="61" spans="1:11" x14ac:dyDescent="0.3">
      <c r="A61" s="292"/>
      <c r="B61" s="23">
        <v>230</v>
      </c>
      <c r="C61" s="21" t="str">
        <f>IF(B61=0," ",VLOOKUP(B61,[1]Женщины!B$1:H$65536,2,FALSE))</f>
        <v>Девяткина Ксения</v>
      </c>
      <c r="D61" s="22" t="str">
        <f>IF(B61=0," ",VLOOKUP($B61,[1]Женщины!$B$1:$H$65536,3,FALSE))</f>
        <v>17.08.1998</v>
      </c>
      <c r="E61" s="23" t="str">
        <f>IF(B61=0," ",IF(VLOOKUP($B61,[1]Женщины!$B$1:$H$65536,4,FALSE)=0," ",VLOOKUP($B61,[1]Женщины!$B$1:$H$65536,4,FALSE)))</f>
        <v>КМС</v>
      </c>
      <c r="F61" s="21" t="str">
        <f>IF(B61=0," ",VLOOKUP($B61,[1]Женщины!$B$1:$H$65536,5,FALSE))</f>
        <v>Пензенская область</v>
      </c>
      <c r="G61" s="21" t="str">
        <f>IF(B61=0," ",VLOOKUP($B61,[1]Женщины!$B$1:$H$65536,6,FALSE))</f>
        <v>Пенза, ПензГТУ</v>
      </c>
      <c r="H61" s="295"/>
      <c r="I61" s="280"/>
      <c r="J61" s="282"/>
      <c r="K61" s="21" t="str">
        <f>IF(B61=0," ",VLOOKUP($B61,[1]Женщины!$B$1:$H$65536,7,FALSE))</f>
        <v>Гарынов А.А.</v>
      </c>
    </row>
    <row r="62" spans="1:11" ht="15" thickBot="1" x14ac:dyDescent="0.35">
      <c r="A62" s="293"/>
      <c r="B62" s="36">
        <v>45</v>
      </c>
      <c r="C62" s="35" t="str">
        <f>IF(B62=0," ",VLOOKUP(B62,[1]Спортсмены!B$1:H$65536,2,FALSE))</f>
        <v>Никулкин Александр</v>
      </c>
      <c r="D62" s="52" t="str">
        <f>IF(B62=0," ",VLOOKUP($B62,[1]Спортсмены!$B$1:$H$65536,3,FALSE))</f>
        <v>04.11.1995</v>
      </c>
      <c r="E62" s="36" t="str">
        <f>IF(B62=0," ",IF(VLOOKUP($B62,[1]Спортсмены!$B$1:$H$65536,4,FALSE)=0," ",VLOOKUP($B62,[1]Спортсмены!$B$1:$H$65536,4,FALSE)))</f>
        <v>КМС</v>
      </c>
      <c r="F62" s="35" t="str">
        <f>IF(B62=0," ",VLOOKUP($B62,[1]Спортсмены!$B$1:$H$65536,5,FALSE))</f>
        <v>Пензенская область</v>
      </c>
      <c r="G62" s="35" t="str">
        <f>IF(B62=0," ",VLOOKUP($B62,[1]Спортсмены!$B$1:$H$65536,6,FALSE))</f>
        <v>Пенза, ПензГТУ</v>
      </c>
      <c r="H62" s="296"/>
      <c r="I62" s="281"/>
      <c r="J62" s="106"/>
      <c r="K62" s="35" t="str">
        <f>IF(B62=0," ",VLOOKUP($B62,[1]Спортсмены!$B$1:$H$65536,7,FALSE))</f>
        <v>Гарынов А.А.</v>
      </c>
    </row>
    <row r="63" spans="1:11" ht="15" thickTop="1" x14ac:dyDescent="0.3">
      <c r="A63" s="291">
        <v>14</v>
      </c>
      <c r="B63" s="224">
        <v>68</v>
      </c>
      <c r="C63" s="21" t="str">
        <f>IF(B63=0," ",VLOOKUP(B63,[1]Женщины!B$1:H$65536,2,FALSE))</f>
        <v>Жерихова Наталья</v>
      </c>
      <c r="D63" s="22" t="str">
        <f>IF(B63=0," ",VLOOKUP($B63,[1]Женщины!$B$1:$H$65536,3,FALSE))</f>
        <v>23.11.2000</v>
      </c>
      <c r="E63" s="23" t="str">
        <f>IF(B63=0," ",IF(VLOOKUP($B63,[1]Женщины!$B$1:$H$65536,4,FALSE)=0," ",VLOOKUP($B63,[1]Женщины!$B$1:$H$65536,4,FALSE)))</f>
        <v>КМС</v>
      </c>
      <c r="F63" s="21" t="str">
        <f>IF(B63=0," ",VLOOKUP($B63,[1]Женщины!$B$1:$H$65536,5,FALSE))</f>
        <v>Нижегородская область</v>
      </c>
      <c r="G63" s="119" t="str">
        <f>IF(B63=0," ",VLOOKUP($B63,[1]Женщины!$B$1:$H$65536,6,FALSE))</f>
        <v>Нижний Новгород, ННГУ им. Н.И. Лобачевского</v>
      </c>
      <c r="H63" s="294">
        <v>2.7108796296296295E-3</v>
      </c>
      <c r="I63" s="279" t="str">
        <f>IF(H63=0," ",IF(H63&lt;=[1]Разряды!$D$19,[1]Разряды!$D$3,IF(H63&lt;=[1]Разряды!$E$19,[1]Разряды!$E$3,IF(H63&lt;=[1]Разряды!$F$19,[1]Разряды!$F$3,IF(H63&lt;=[1]Разряды!$G$19,[1]Разряды!$G$3,IF(H63&lt;=[1]Разряды!$H$19,[1]Разряды!$H$3,IF(H63&lt;=[1]Разряды!$I$19,[1]Разряды!$I$3,IF(H63&lt;=[1]Разряды!$J$19,[1]Разряды!$J$3,"б/р"))))))))</f>
        <v>2р</v>
      </c>
      <c r="J63" s="225"/>
      <c r="K63" s="21" t="str">
        <f>IF(B63=0," ",VLOOKUP($B63,[1]Женщины!$B$1:$H$65536,7,FALSE))</f>
        <v>Судаков К.А.</v>
      </c>
    </row>
    <row r="64" spans="1:11" x14ac:dyDescent="0.3">
      <c r="A64" s="292"/>
      <c r="B64" s="23">
        <v>292</v>
      </c>
      <c r="C64" s="21" t="str">
        <f>IF(B64=0," ",VLOOKUP(B64,[1]Спортсмены!B$1:H$65536,2,FALSE))</f>
        <v>Стриганов Артем</v>
      </c>
      <c r="D64" s="22" t="str">
        <f>IF(B64=0," ",VLOOKUP($B64,[1]Спортсмены!$B$1:$H$65536,3,FALSE))</f>
        <v>18.10.1997</v>
      </c>
      <c r="E64" s="23" t="str">
        <f>IF(B64=0," ",IF(VLOOKUP($B64,[1]Спортсмены!$B$1:$H$65536,4,FALSE)=0," ",VLOOKUP($B64,[1]Спортсмены!$B$1:$H$65536,4,FALSE)))</f>
        <v>1р</v>
      </c>
      <c r="F64" s="21" t="str">
        <f>IF(B64=0," ",VLOOKUP($B64,[1]Спортсмены!$B$1:$H$65536,5,FALSE))</f>
        <v>Нижегородская область</v>
      </c>
      <c r="G64" s="119" t="str">
        <f>IF(B64=0," ",VLOOKUP($B64,[1]Спортсмены!$B$1:$H$65536,6,FALSE))</f>
        <v>Нижний Новгород, ННГУ им. Н.И. Лобачевского</v>
      </c>
      <c r="H64" s="295"/>
      <c r="I64" s="280"/>
      <c r="J64" s="282">
        <v>4</v>
      </c>
      <c r="K64" s="21" t="str">
        <f>IF(B64=0," ",VLOOKUP($B64,[1]Спортсмены!$B$1:$H$65536,7,FALSE))</f>
        <v>Сульдин П.А.</v>
      </c>
    </row>
    <row r="65" spans="1:11" x14ac:dyDescent="0.3">
      <c r="A65" s="292"/>
      <c r="B65" s="23">
        <v>291</v>
      </c>
      <c r="C65" s="21" t="str">
        <f>IF(B65=0," ",VLOOKUP(B65,[1]Женщины!B$1:H$65536,2,FALSE))</f>
        <v>Логина Татьяна</v>
      </c>
      <c r="D65" s="22" t="str">
        <f>IF(B65=0," ",VLOOKUP($B65,[1]Женщины!$B$1:$H$65536,3,FALSE))</f>
        <v>31.01.1998</v>
      </c>
      <c r="E65" s="23" t="str">
        <f>IF(B65=0," ",IF(VLOOKUP($B65,[1]Женщины!$B$1:$H$65536,4,FALSE)=0," ",VLOOKUP($B65,[1]Женщины!$B$1:$H$65536,4,FALSE)))</f>
        <v>КМС</v>
      </c>
      <c r="F65" s="21" t="str">
        <f>IF(B65=0," ",VLOOKUP($B65,[1]Женщины!$B$1:$H$65536,5,FALSE))</f>
        <v>Нижегородская область</v>
      </c>
      <c r="G65" s="119" t="str">
        <f>IF(B65=0," ",VLOOKUP($B65,[1]Женщины!$B$1:$H$65536,6,FALSE))</f>
        <v>Нижний Новгород, ННГУ им. Н.И. Лобачевского</v>
      </c>
      <c r="H65" s="295"/>
      <c r="I65" s="280"/>
      <c r="J65" s="282"/>
      <c r="K65" s="21" t="str">
        <f>IF(B65=0," ",VLOOKUP($B65,[1]Женщины!$B$1:$H$65536,7,FALSE))</f>
        <v>Герасимов А.В.</v>
      </c>
    </row>
    <row r="66" spans="1:11" ht="15" thickBot="1" x14ac:dyDescent="0.35">
      <c r="A66" s="293"/>
      <c r="B66" s="36">
        <v>70</v>
      </c>
      <c r="C66" s="35" t="str">
        <f>IF(B66=0," ",VLOOKUP(B66,[1]Спортсмены!B$1:H$65536,2,FALSE))</f>
        <v>Кипелкин Иван</v>
      </c>
      <c r="D66" s="52" t="str">
        <f>IF(B66=0," ",VLOOKUP($B66,[1]Спортсмены!$B$1:$H$65536,3,FALSE))</f>
        <v>28.01.1997</v>
      </c>
      <c r="E66" s="36" t="str">
        <f>IF(B66=0," ",IF(VLOOKUP($B66,[1]Спортсмены!$B$1:$H$65536,4,FALSE)=0," ",VLOOKUP($B66,[1]Спортсмены!$B$1:$H$65536,4,FALSE)))</f>
        <v>КМС</v>
      </c>
      <c r="F66" s="35" t="str">
        <f>IF(B66=0," ",VLOOKUP($B66,[1]Спортсмены!$B$1:$H$65536,5,FALSE))</f>
        <v>Нижегородская область</v>
      </c>
      <c r="G66" s="152" t="str">
        <f>IF(B66=0," ",VLOOKUP($B66,[1]Спортсмены!$B$1:$H$65536,6,FALSE))</f>
        <v>Нижний Новгород, ННГУ им. Н.И. Лобачевского</v>
      </c>
      <c r="H66" s="296"/>
      <c r="I66" s="281"/>
      <c r="J66" s="106"/>
      <c r="K66" s="35" t="str">
        <f>IF(B66=0," ",VLOOKUP($B66,[1]Спортсмены!$B$1:$H$65536,7,FALSE))</f>
        <v>Ясницкий Н.В.</v>
      </c>
    </row>
    <row r="67" spans="1:11" ht="15" thickTop="1" x14ac:dyDescent="0.3">
      <c r="A67" s="292">
        <v>15</v>
      </c>
      <c r="B67" s="224">
        <v>158</v>
      </c>
      <c r="C67" s="21" t="str">
        <f>IF(B67=0," ",VLOOKUP(B67,[1]Женщины!B$1:H$65536,2,FALSE))</f>
        <v>Савинкова Алина</v>
      </c>
      <c r="D67" s="22" t="str">
        <f>IF(B67=0," ",VLOOKUP($B67,[1]Женщины!$B$1:$H$65536,3,FALSE))</f>
        <v>04.08.1996</v>
      </c>
      <c r="E67" s="23" t="str">
        <f>IF(B67=0," ",IF(VLOOKUP($B67,[1]Женщины!$B$1:$H$65536,4,FALSE)=0," ",VLOOKUP($B67,[1]Женщины!$B$1:$H$65536,4,FALSE)))</f>
        <v>КМС</v>
      </c>
      <c r="F67" s="21" t="str">
        <f>IF(B67=0," ",VLOOKUP($B67,[1]Женщины!$B$1:$H$65536,5,FALSE))</f>
        <v>Тамбовская область</v>
      </c>
      <c r="G67" s="25" t="str">
        <f>IF(B67=0," ",VLOOKUP($B67,[1]Женщины!$B$1:$H$65536,6,FALSE))</f>
        <v>Тамбов, ТГУ им. Г.Р. Державина</v>
      </c>
      <c r="H67" s="294">
        <v>2.7629629629629632E-3</v>
      </c>
      <c r="I67" s="279" t="str">
        <f>IF(H67=0," ",IF(H67&lt;=[1]Разряды!$D$19,[1]Разряды!$D$3,IF(H67&lt;=[1]Разряды!$E$19,[1]Разряды!$E$3,IF(H67&lt;=[1]Разряды!$F$19,[1]Разряды!$F$3,IF(H67&lt;=[1]Разряды!$G$19,[1]Разряды!$G$3,IF(H67&lt;=[1]Разряды!$H$19,[1]Разряды!$H$3,IF(H67&lt;=[1]Разряды!$I$19,[1]Разряды!$I$3,IF(H67&lt;=[1]Разряды!$J$19,[1]Разряды!$J$3,"б/р"))))))))</f>
        <v>2р</v>
      </c>
      <c r="J67" s="225"/>
      <c r="K67" s="21" t="str">
        <f>IF(B67=0," ",VLOOKUP($B67,[1]Женщины!$B$1:$H$65536,7,FALSE))</f>
        <v>Солтан М.В.</v>
      </c>
    </row>
    <row r="68" spans="1:11" x14ac:dyDescent="0.3">
      <c r="A68" s="292"/>
      <c r="B68" s="23">
        <v>163</v>
      </c>
      <c r="C68" s="21" t="str">
        <f>IF(B68=0," ",VLOOKUP(B68,[1]Спортсмены!B$1:H$65536,2,FALSE))</f>
        <v>Дильдин Дмитрий</v>
      </c>
      <c r="D68" s="22" t="str">
        <f>IF(B68=0," ",VLOOKUP($B68,[1]Спортсмены!$B$1:$H$65536,3,FALSE))</f>
        <v>12.02.1996</v>
      </c>
      <c r="E68" s="23" t="str">
        <f>IF(B68=0," ",IF(VLOOKUP($B68,[1]Спортсмены!$B$1:$H$65536,4,FALSE)=0," ",VLOOKUP($B68,[1]Спортсмены!$B$1:$H$65536,4,FALSE)))</f>
        <v>1р</v>
      </c>
      <c r="F68" s="21" t="str">
        <f>IF(B68=0," ",VLOOKUP($B68,[1]Спортсмены!$B$1:$H$65536,5,FALSE))</f>
        <v>Тамбовская область</v>
      </c>
      <c r="G68" s="25" t="str">
        <f>IF(B68=0," ",VLOOKUP($B68,[1]Спортсмены!$B$1:$H$65536,6,FALSE))</f>
        <v>Тамбов, ТГУ им. Г.Р. Державина</v>
      </c>
      <c r="H68" s="295"/>
      <c r="I68" s="280"/>
      <c r="J68" s="282">
        <v>2</v>
      </c>
      <c r="K68" s="21" t="str">
        <f>IF(B68=0," ",VLOOKUP($B68,[1]Спортсмены!$B$1:$H$65536,7,FALSE))</f>
        <v>Каменских В.Н.</v>
      </c>
    </row>
    <row r="69" spans="1:11" x14ac:dyDescent="0.3">
      <c r="A69" s="292"/>
      <c r="B69" s="23">
        <v>161</v>
      </c>
      <c r="C69" s="21" t="str">
        <f>IF(B69=0," ",VLOOKUP(B69,[1]Женщины!B$1:H$65536,2,FALSE))</f>
        <v>Климова Алена</v>
      </c>
      <c r="D69" s="22" t="str">
        <f>IF(B69=0," ",VLOOKUP($B69,[1]Женщины!$B$1:$H$65536,3,FALSE))</f>
        <v>10.12.1997</v>
      </c>
      <c r="E69" s="23" t="str">
        <f>IF(B69=0," ",IF(VLOOKUP($B69,[1]Женщины!$B$1:$H$65536,4,FALSE)=0," ",VLOOKUP($B69,[1]Женщины!$B$1:$H$65536,4,FALSE)))</f>
        <v>1р</v>
      </c>
      <c r="F69" s="21" t="str">
        <f>IF(B69=0," ",VLOOKUP($B69,[1]Женщины!$B$1:$H$65536,5,FALSE))</f>
        <v>Тамбовская область</v>
      </c>
      <c r="G69" s="25" t="str">
        <f>IF(B69=0," ",VLOOKUP($B69,[1]Женщины!$B$1:$H$65536,6,FALSE))</f>
        <v>Тамбов, ТГУ им. Г.Р. Державина</v>
      </c>
      <c r="H69" s="295"/>
      <c r="I69" s="280"/>
      <c r="J69" s="282"/>
      <c r="K69" s="21" t="str">
        <f>IF(B69=0," ",VLOOKUP($B69,[1]Женщины!$B$1:$H$65536,7,FALSE))</f>
        <v>Солтан М.В.</v>
      </c>
    </row>
    <row r="70" spans="1:11" ht="15" thickBot="1" x14ac:dyDescent="0.35">
      <c r="A70" s="293"/>
      <c r="B70" s="36">
        <v>9</v>
      </c>
      <c r="C70" s="35" t="str">
        <f>IF(B70=0," ",VLOOKUP(B70,[1]Спортсмены!B$1:H$65536,2,FALSE))</f>
        <v>Ушаков Александр</v>
      </c>
      <c r="D70" s="52" t="str">
        <f>IF(B70=0," ",VLOOKUP($B70,[1]Спортсмены!$B$1:$H$65536,3,FALSE))</f>
        <v>06.06.1998</v>
      </c>
      <c r="E70" s="36" t="str">
        <f>IF(B70=0," ",IF(VLOOKUP($B70,[1]Спортсмены!$B$1:$H$65536,4,FALSE)=0," ",VLOOKUP($B70,[1]Спортсмены!$B$1:$H$65536,4,FALSE)))</f>
        <v>КМС</v>
      </c>
      <c r="F70" s="35" t="str">
        <f>IF(B70=0," ",VLOOKUP($B70,[1]Спортсмены!$B$1:$H$65536,5,FALSE))</f>
        <v>Тамбовская область</v>
      </c>
      <c r="G70" s="105" t="str">
        <f>IF(B70=0," ",VLOOKUP($B70,[1]Спортсмены!$B$1:$H$65536,6,FALSE))</f>
        <v>Тамбов, ТГУ им. Г.Р. Державина</v>
      </c>
      <c r="H70" s="296"/>
      <c r="I70" s="281"/>
      <c r="J70" s="106"/>
      <c r="K70" s="35" t="str">
        <f>IF(B70=0," ",VLOOKUP($B70,[1]Спортсмены!$B$1:$H$65536,7,FALSE))</f>
        <v>Иванов А.Н.</v>
      </c>
    </row>
    <row r="71" spans="1:11" ht="15" thickTop="1" x14ac:dyDescent="0.3">
      <c r="A71" s="291">
        <v>16</v>
      </c>
      <c r="B71" s="224">
        <v>304</v>
      </c>
      <c r="C71" s="21" t="str">
        <f>IF(B71=0," ",VLOOKUP(B71,[1]Женщины!B$1:H$65536,2,FALSE))</f>
        <v>Чувакова Алена</v>
      </c>
      <c r="D71" s="22" t="str">
        <f>IF(B71=0," ",VLOOKUP($B71,[1]Женщины!$B$1:$H$65536,3,FALSE))</f>
        <v>24.11.1995</v>
      </c>
      <c r="E71" s="23" t="str">
        <f>IF(B71=0," ",IF(VLOOKUP($B71,[1]Женщины!$B$1:$H$65536,4,FALSE)=0," ",VLOOKUP($B71,[1]Женщины!$B$1:$H$65536,4,FALSE)))</f>
        <v>1р</v>
      </c>
      <c r="F71" s="21" t="str">
        <f>IF(B71=0," ",VLOOKUP($B71,[1]Женщины!$B$1:$H$65536,5,FALSE))</f>
        <v>Ивановская область</v>
      </c>
      <c r="G71" s="25" t="str">
        <f>IF(B71=0," ",VLOOKUP($B71,[1]Женщины!$B$1:$H$65536,6,FALSE))</f>
        <v>Иваново, ИГСХА им. Д.К. Беляева</v>
      </c>
      <c r="H71" s="294">
        <v>2.7783564814814819E-3</v>
      </c>
      <c r="I71" s="279" t="str">
        <f>IF(H71=0," ",IF(H71&lt;=[1]Разряды!$D$19,[1]Разряды!$D$3,IF(H71&lt;=[1]Разряды!$E$19,[1]Разряды!$E$3,IF(H71&lt;=[1]Разряды!$F$19,[1]Разряды!$F$3,IF(H71&lt;=[1]Разряды!$G$19,[1]Разряды!$G$3,IF(H71&lt;=[1]Разряды!$H$19,[1]Разряды!$H$3,IF(H71&lt;=[1]Разряды!$I$19,[1]Разряды!$I$3,IF(H71&lt;=[1]Разряды!$J$19,[1]Разряды!$J$3,"б/р"))))))))</f>
        <v>2р</v>
      </c>
      <c r="J71" s="225"/>
      <c r="K71" s="21" t="str">
        <f>IF(B71=0," ",VLOOKUP($B71,[1]Женщины!$B$1:$H$65536,7,FALSE))</f>
        <v>Левичева М.Б.</v>
      </c>
    </row>
    <row r="72" spans="1:11" x14ac:dyDescent="0.3">
      <c r="A72" s="292"/>
      <c r="B72" s="23">
        <v>80</v>
      </c>
      <c r="C72" s="21" t="str">
        <f>IF(B72=0," ",VLOOKUP(B72,[1]Спортсмены!B$1:H$65536,2,FALSE))</f>
        <v>Гребнев Иван</v>
      </c>
      <c r="D72" s="22" t="str">
        <f>IF(B72=0," ",VLOOKUP($B72,[1]Спортсмены!$B$1:$H$65536,3,FALSE))</f>
        <v>11.01.1996</v>
      </c>
      <c r="E72" s="23" t="str">
        <f>IF(B72=0," ",IF(VLOOKUP($B72,[1]Спортсмены!$B$1:$H$65536,4,FALSE)=0," ",VLOOKUP($B72,[1]Спортсмены!$B$1:$H$65536,4,FALSE)))</f>
        <v>КМС</v>
      </c>
      <c r="F72" s="21" t="str">
        <f>IF(B72=0," ",VLOOKUP($B72,[1]Спортсмены!$B$1:$H$65536,5,FALSE))</f>
        <v>Ивановская область</v>
      </c>
      <c r="G72" s="25" t="str">
        <f>IF(B72=0," ",VLOOKUP($B72,[1]Спортсмены!$B$1:$H$65536,6,FALSE))</f>
        <v>Иваново, ИГСХА им. Д.К. Беляева</v>
      </c>
      <c r="H72" s="295"/>
      <c r="I72" s="280"/>
      <c r="J72" s="282">
        <v>2</v>
      </c>
      <c r="K72" s="21" t="str">
        <f>IF(B72=0," ",VLOOKUP($B72,[1]Спортсмены!$B$1:$H$65536,7,FALSE))</f>
        <v>Левичева М.Б.</v>
      </c>
    </row>
    <row r="73" spans="1:11" x14ac:dyDescent="0.3">
      <c r="A73" s="292"/>
      <c r="B73" s="23">
        <v>295</v>
      </c>
      <c r="C73" s="21" t="str">
        <f>IF(B73=0," ",VLOOKUP(B73,[1]Женщины!B$1:H$65536,2,FALSE))</f>
        <v>Кучина Анна</v>
      </c>
      <c r="D73" s="22" t="str">
        <f>IF(B73=0," ",VLOOKUP($B73,[1]Женщины!$B$1:$H$65536,3,FALSE))</f>
        <v>04.06.1997</v>
      </c>
      <c r="E73" s="23" t="str">
        <f>IF(B73=0," ",IF(VLOOKUP($B73,[1]Женщины!$B$1:$H$65536,4,FALSE)=0," ",VLOOKUP($B73,[1]Женщины!$B$1:$H$65536,4,FALSE)))</f>
        <v>1р</v>
      </c>
      <c r="F73" s="21" t="str">
        <f>IF(B73=0," ",VLOOKUP($B73,[1]Женщины!$B$1:$H$65536,5,FALSE))</f>
        <v>Ивановская область</v>
      </c>
      <c r="G73" s="25" t="str">
        <f>IF(B73=0," ",VLOOKUP($B73,[1]Женщины!$B$1:$H$65536,6,FALSE))</f>
        <v>Иваново, ИГСХА им. Д.К. Беляева</v>
      </c>
      <c r="H73" s="295"/>
      <c r="I73" s="280"/>
      <c r="J73" s="282"/>
      <c r="K73" s="21" t="str">
        <f>IF(B73=0," ",VLOOKUP($B73,[1]Женщины!$B$1:$H$65536,7,FALSE))</f>
        <v>Левичева М.Б.</v>
      </c>
    </row>
    <row r="74" spans="1:11" ht="15" thickBot="1" x14ac:dyDescent="0.35">
      <c r="A74" s="293"/>
      <c r="B74" s="36">
        <v>301</v>
      </c>
      <c r="C74" s="35" t="str">
        <f>IF(B74=0," ",VLOOKUP(B74,[1]Спортсмены!B$1:H$65536,2,FALSE))</f>
        <v>Гончаренко Александр</v>
      </c>
      <c r="D74" s="52" t="str">
        <f>IF(B74=0," ",VLOOKUP($B74,[1]Спортсмены!$B$1:$H$65536,3,FALSE))</f>
        <v>14.07.1998</v>
      </c>
      <c r="E74" s="36" t="str">
        <f>IF(B74=0," ",IF(VLOOKUP($B74,[1]Спортсмены!$B$1:$H$65536,4,FALSE)=0," ",VLOOKUP($B74,[1]Спортсмены!$B$1:$H$65536,4,FALSE)))</f>
        <v>1р</v>
      </c>
      <c r="F74" s="35" t="str">
        <f>IF(B74=0," ",VLOOKUP($B74,[1]Спортсмены!$B$1:$H$65536,5,FALSE))</f>
        <v>Ивановская область</v>
      </c>
      <c r="G74" s="105" t="str">
        <f>IF(B74=0," ",VLOOKUP($B74,[1]Спортсмены!$B$1:$H$65536,6,FALSE))</f>
        <v>Иваново, ИГСХА им. Д.К. Беляева</v>
      </c>
      <c r="H74" s="296"/>
      <c r="I74" s="281"/>
      <c r="J74" s="106"/>
      <c r="K74" s="35" t="str">
        <f>IF(B74=0," ",VLOOKUP($B74,[1]Спортсмены!$B$1:$H$65536,7,FALSE))</f>
        <v>Дряннов В.А.</v>
      </c>
    </row>
    <row r="75" spans="1:11" ht="15" thickTop="1" x14ac:dyDescent="0.3">
      <c r="A75" s="292">
        <v>17</v>
      </c>
      <c r="B75" s="224">
        <v>16</v>
      </c>
      <c r="C75" s="21" t="str">
        <f>IF(B75=0," ",VLOOKUP(B75,[1]Женщины!B$1:H$65536,2,FALSE))</f>
        <v>Шуберт Эрика</v>
      </c>
      <c r="D75" s="22" t="str">
        <f>IF(B75=0," ",VLOOKUP($B75,[1]Женщины!$B$1:$H$65536,3,FALSE))</f>
        <v>27.11.1999</v>
      </c>
      <c r="E75" s="23" t="str">
        <f>IF(B75=0," ",IF(VLOOKUP($B75,[1]Женщины!$B$1:$H$65536,4,FALSE)=0," ",VLOOKUP($B75,[1]Женщины!$B$1:$H$65536,4,FALSE)))</f>
        <v>1р</v>
      </c>
      <c r="F75" s="21" t="str">
        <f>IF(B75=0," ",VLOOKUP($B75,[1]Женщины!$B$1:$H$65536,5,FALSE))</f>
        <v>Калининградская область</v>
      </c>
      <c r="G75" s="21" t="str">
        <f>IF(B75=0," ",VLOOKUP($B75,[1]Женщины!$B$1:$H$65536,6,FALSE))</f>
        <v>Калининград, КГТУ-БГАРФ</v>
      </c>
      <c r="H75" s="294">
        <v>3.051273148148148E-3</v>
      </c>
      <c r="I75" s="279" t="str">
        <f>IF(H75=0," ",IF(H75&lt;=[1]Разряды!$D$19,[1]Разряды!$D$3,IF(H75&lt;=[1]Разряды!$E$19,[1]Разряды!$E$3,IF(H75&lt;=[1]Разряды!$F$19,[1]Разряды!$F$3,IF(H75&lt;=[1]Разряды!$G$19,[1]Разряды!$G$3,IF(H75&lt;=[1]Разряды!$H$19,[1]Разряды!$H$3,IF(H75&lt;=[1]Разряды!$I$19,[1]Разряды!$I$3,IF(H75&lt;=[1]Разряды!$J$19,[1]Разряды!$J$3,"б/р"))))))))</f>
        <v>1юр</v>
      </c>
      <c r="J75" s="225"/>
      <c r="K75" s="21">
        <f>IF(B75=0," ",VLOOKUP($B75,[1]Женщины!$B$1:$H$65536,7,FALSE))</f>
        <v>0</v>
      </c>
    </row>
    <row r="76" spans="1:11" x14ac:dyDescent="0.3">
      <c r="A76" s="292"/>
      <c r="B76" s="23">
        <v>166</v>
      </c>
      <c r="C76" s="21" t="str">
        <f>IF(B76=0," ",VLOOKUP(B76,[1]Спортсмены!B$1:H$65536,2,FALSE))</f>
        <v>Назарчук Андрей</v>
      </c>
      <c r="D76" s="22" t="str">
        <f>IF(B76=0," ",VLOOKUP($B76,[1]Спортсмены!$B$1:$H$65536,3,FALSE))</f>
        <v>21.12.1997</v>
      </c>
      <c r="E76" s="23" t="str">
        <f>IF(B76=0," ",IF(VLOOKUP($B76,[1]Спортсмены!$B$1:$H$65536,4,FALSE)=0," ",VLOOKUP($B76,[1]Спортсмены!$B$1:$H$65536,4,FALSE)))</f>
        <v>1р</v>
      </c>
      <c r="F76" s="21" t="str">
        <f>IF(B76=0," ",VLOOKUP($B76,[1]Спортсмены!$B$1:$H$65536,5,FALSE))</f>
        <v>Калининградская область</v>
      </c>
      <c r="G76" s="21" t="str">
        <f>IF(B76=0," ",VLOOKUP($B76,[1]Спортсмены!$B$1:$H$65536,6,FALSE))</f>
        <v>Калининград, КГТУ-БГАРФ</v>
      </c>
      <c r="H76" s="295"/>
      <c r="I76" s="280"/>
      <c r="J76" s="282">
        <v>0</v>
      </c>
      <c r="K76" s="21">
        <f>IF(B76=0," ",VLOOKUP($B76,[1]Спортсмены!$B$1:$H$65536,7,FALSE))</f>
        <v>0</v>
      </c>
    </row>
    <row r="77" spans="1:11" x14ac:dyDescent="0.3">
      <c r="A77" s="292"/>
      <c r="B77" s="23">
        <v>168</v>
      </c>
      <c r="C77" s="21" t="str">
        <f>IF(B77=0," ",VLOOKUP(B77,[1]Женщины!B$1:H$65536,2,FALSE))</f>
        <v>Майстренко Анастасия</v>
      </c>
      <c r="D77" s="22" t="str">
        <f>IF(B77=0," ",VLOOKUP($B77,[1]Женщины!$B$1:$H$65536,3,FALSE))</f>
        <v>23.09.1998</v>
      </c>
      <c r="E77" s="23" t="str">
        <f>IF(B77=0," ",IF(VLOOKUP($B77,[1]Женщины!$B$1:$H$65536,4,FALSE)=0," ",VLOOKUP($B77,[1]Женщины!$B$1:$H$65536,4,FALSE)))</f>
        <v>1р</v>
      </c>
      <c r="F77" s="21" t="str">
        <f>IF(B77=0," ",VLOOKUP($B77,[1]Женщины!$B$1:$H$65536,5,FALSE))</f>
        <v>Калининградская область</v>
      </c>
      <c r="G77" s="21" t="str">
        <f>IF(B77=0," ",VLOOKUP($B77,[1]Женщины!$B$1:$H$65536,6,FALSE))</f>
        <v>Калининград, КГТУ-БГАРФ</v>
      </c>
      <c r="H77" s="295"/>
      <c r="I77" s="280"/>
      <c r="J77" s="282"/>
      <c r="K77" s="21">
        <f>IF(B77=0," ",VLOOKUP($B77,[1]Женщины!$B$1:$H$65536,7,FALSE))</f>
        <v>0</v>
      </c>
    </row>
    <row r="78" spans="1:11" ht="15" thickBot="1" x14ac:dyDescent="0.35">
      <c r="A78" s="293"/>
      <c r="B78" s="36">
        <v>165</v>
      </c>
      <c r="C78" s="35" t="str">
        <f>IF(B78=0," ",VLOOKUP(B78,[1]Спортсмены!B$1:H$65536,2,FALSE))</f>
        <v>Игнатов Дмитрий</v>
      </c>
      <c r="D78" s="52" t="str">
        <f>IF(B78=0," ",VLOOKUP($B78,[1]Спортсмены!$B$1:$H$65536,3,FALSE))</f>
        <v>09.09.1998</v>
      </c>
      <c r="E78" s="36" t="str">
        <f>IF(B78=0," ",IF(VLOOKUP($B78,[1]Спортсмены!$B$1:$H$65536,4,FALSE)=0," ",VLOOKUP($B78,[1]Спортсмены!$B$1:$H$65536,4,FALSE)))</f>
        <v>1р</v>
      </c>
      <c r="F78" s="35" t="str">
        <f>IF(B78=0," ",VLOOKUP($B78,[1]Спортсмены!$B$1:$H$65536,5,FALSE))</f>
        <v>Калининградская область</v>
      </c>
      <c r="G78" s="35" t="str">
        <f>IF(B78=0," ",VLOOKUP($B78,[1]Спортсмены!$B$1:$H$65536,6,FALSE))</f>
        <v>Калининград, КГТУ-БГАРФ</v>
      </c>
      <c r="H78" s="296"/>
      <c r="I78" s="281"/>
      <c r="J78" s="106"/>
      <c r="K78" s="35">
        <f>IF(B78=0," ",VLOOKUP($B78,[1]Спортсмены!$B$1:$H$65536,7,FALSE))</f>
        <v>0</v>
      </c>
    </row>
    <row r="79" spans="1:11" ht="15.75" thickTop="1" x14ac:dyDescent="0.25">
      <c r="B79"/>
    </row>
    <row r="80" spans="1:11" ht="15" x14ac:dyDescent="0.25">
      <c r="B80"/>
    </row>
    <row r="81" spans="2:9" ht="15.6" x14ac:dyDescent="0.3">
      <c r="B81" s="110" t="s">
        <v>98</v>
      </c>
      <c r="D81" s="167"/>
      <c r="E81" s="167"/>
      <c r="G81" s="110" t="s">
        <v>99</v>
      </c>
      <c r="H81" s="9"/>
      <c r="I81" s="9"/>
    </row>
    <row r="82" spans="2:9" ht="15.75" x14ac:dyDescent="0.25">
      <c r="D82" s="167"/>
      <c r="E82" s="167"/>
      <c r="G82" s="110"/>
      <c r="H82" s="9"/>
      <c r="I82" s="9"/>
    </row>
    <row r="83" spans="2:9" ht="15.75" x14ac:dyDescent="0.25">
      <c r="B83"/>
      <c r="D83" s="167"/>
      <c r="E83" s="167"/>
      <c r="G83" s="168"/>
      <c r="H83" s="9"/>
      <c r="I83" s="9"/>
    </row>
    <row r="84" spans="2:9" ht="15.6" x14ac:dyDescent="0.3">
      <c r="B84" s="110" t="s">
        <v>100</v>
      </c>
      <c r="D84" s="167"/>
      <c r="E84" s="167"/>
      <c r="G84" s="110" t="s">
        <v>61</v>
      </c>
      <c r="H84" s="9"/>
      <c r="I84" s="9"/>
    </row>
    <row r="85" spans="2:9" ht="15" x14ac:dyDescent="0.25">
      <c r="B85"/>
    </row>
    <row r="86" spans="2:9" ht="15" x14ac:dyDescent="0.25">
      <c r="B86"/>
    </row>
    <row r="87" spans="2:9" ht="15" x14ac:dyDescent="0.25">
      <c r="B87"/>
    </row>
  </sheetData>
  <mergeCells count="83">
    <mergeCell ref="A31:A34"/>
    <mergeCell ref="H31:H34"/>
    <mergeCell ref="I31:I34"/>
    <mergeCell ref="J32:J33"/>
    <mergeCell ref="A23:A26"/>
    <mergeCell ref="H23:H26"/>
    <mergeCell ref="I23:I26"/>
    <mergeCell ref="J24:J25"/>
    <mergeCell ref="A27:A30"/>
    <mergeCell ref="H27:H30"/>
    <mergeCell ref="I27:I30"/>
    <mergeCell ref="J28:J29"/>
    <mergeCell ref="A15:A18"/>
    <mergeCell ref="H15:H18"/>
    <mergeCell ref="I15:I18"/>
    <mergeCell ref="J16:J17"/>
    <mergeCell ref="A19:A22"/>
    <mergeCell ref="H19:H22"/>
    <mergeCell ref="I19:I22"/>
    <mergeCell ref="J20:J21"/>
    <mergeCell ref="I9:I10"/>
    <mergeCell ref="J9:J10"/>
    <mergeCell ref="K9:K10"/>
    <mergeCell ref="A11:A14"/>
    <mergeCell ref="H11:H14"/>
    <mergeCell ref="I11:I14"/>
    <mergeCell ref="J12:J13"/>
    <mergeCell ref="A1:K1"/>
    <mergeCell ref="A2:K2"/>
    <mergeCell ref="A35:A38"/>
    <mergeCell ref="H35:H38"/>
    <mergeCell ref="I35:I38"/>
    <mergeCell ref="J36:J37"/>
    <mergeCell ref="J4:K4"/>
    <mergeCell ref="G6:K6"/>
    <mergeCell ref="A9:A10"/>
    <mergeCell ref="B9:B10"/>
    <mergeCell ref="C9:C10"/>
    <mergeCell ref="D9:D10"/>
    <mergeCell ref="E9:E10"/>
    <mergeCell ref="F9:F10"/>
    <mergeCell ref="G9:G10"/>
    <mergeCell ref="H9:H10"/>
    <mergeCell ref="A39:A42"/>
    <mergeCell ref="H39:H42"/>
    <mergeCell ref="I39:I42"/>
    <mergeCell ref="J40:J41"/>
    <mergeCell ref="A43:A46"/>
    <mergeCell ref="H43:H46"/>
    <mergeCell ref="I43:I46"/>
    <mergeCell ref="J44:J45"/>
    <mergeCell ref="A47:A50"/>
    <mergeCell ref="H47:H50"/>
    <mergeCell ref="I47:I50"/>
    <mergeCell ref="J48:J49"/>
    <mergeCell ref="A51:A54"/>
    <mergeCell ref="H51:H54"/>
    <mergeCell ref="I51:I54"/>
    <mergeCell ref="J52:J53"/>
    <mergeCell ref="A55:A58"/>
    <mergeCell ref="H55:H58"/>
    <mergeCell ref="I55:I58"/>
    <mergeCell ref="J56:J57"/>
    <mergeCell ref="A59:A62"/>
    <mergeCell ref="H59:H62"/>
    <mergeCell ref="I59:I62"/>
    <mergeCell ref="J60:J61"/>
    <mergeCell ref="A63:A66"/>
    <mergeCell ref="H63:H66"/>
    <mergeCell ref="I63:I66"/>
    <mergeCell ref="J64:J65"/>
    <mergeCell ref="A67:A70"/>
    <mergeCell ref="H67:H70"/>
    <mergeCell ref="I67:I70"/>
    <mergeCell ref="J68:J69"/>
    <mergeCell ref="A71:A74"/>
    <mergeCell ref="H71:H74"/>
    <mergeCell ref="I71:I74"/>
    <mergeCell ref="J72:J73"/>
    <mergeCell ref="A75:A78"/>
    <mergeCell ref="H75:H78"/>
    <mergeCell ref="I75:I78"/>
    <mergeCell ref="J76:J77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topLeftCell="A7" workbookViewId="0">
      <selection activeCell="A49" sqref="A49:XFD70"/>
    </sheetView>
  </sheetViews>
  <sheetFormatPr defaultRowHeight="14.4" x14ac:dyDescent="0.3"/>
  <cols>
    <col min="1" max="1" width="4" style="112" customWidth="1"/>
    <col min="2" max="2" width="5.5546875" style="113" bestFit="1" customWidth="1"/>
    <col min="3" max="3" width="22.33203125" style="113" customWidth="1"/>
    <col min="4" max="4" width="10.109375" style="113" bestFit="1" customWidth="1"/>
    <col min="5" max="5" width="6.44140625" style="113" customWidth="1"/>
    <col min="6" max="6" width="21" style="113" customWidth="1"/>
    <col min="7" max="7" width="31.33203125" style="114" customWidth="1"/>
    <col min="8" max="9" width="5.44140625" style="113" customWidth="1"/>
    <col min="10" max="10" width="5.44140625" customWidth="1"/>
    <col min="11" max="11" width="3" customWidth="1"/>
    <col min="12" max="12" width="5.44140625" customWidth="1"/>
    <col min="13" max="13" width="5.33203125" customWidth="1"/>
    <col min="14" max="14" width="5.6640625" customWidth="1"/>
    <col min="15" max="15" width="6.6640625" customWidth="1"/>
    <col min="16" max="16" width="6.33203125" customWidth="1"/>
    <col min="17" max="17" width="5.44140625" customWidth="1"/>
    <col min="18" max="18" width="22.44140625" customWidth="1"/>
  </cols>
  <sheetData>
    <row r="1" spans="1:18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</row>
    <row r="2" spans="1:18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</row>
    <row r="3" spans="1:18" ht="20.399999999999999" x14ac:dyDescent="0.35">
      <c r="A3" s="153"/>
      <c r="B3" s="153"/>
      <c r="C3" s="153"/>
      <c r="D3" s="153"/>
      <c r="E3" s="153"/>
      <c r="F3" s="153"/>
      <c r="G3" s="153"/>
      <c r="H3"/>
      <c r="I3"/>
      <c r="N3" s="153"/>
      <c r="O3" s="153"/>
      <c r="P3" s="153"/>
      <c r="Q3" s="153"/>
      <c r="R3" s="1" t="s">
        <v>79</v>
      </c>
    </row>
    <row r="4" spans="1:18" ht="17.399999999999999" x14ac:dyDescent="0.3">
      <c r="A4" s="154"/>
      <c r="B4" s="2"/>
      <c r="C4" s="2"/>
      <c r="D4" s="3"/>
      <c r="E4"/>
      <c r="F4" s="155"/>
      <c r="G4" s="155"/>
      <c r="H4"/>
      <c r="I4"/>
      <c r="N4" s="155"/>
      <c r="O4" s="155"/>
      <c r="P4" s="155"/>
      <c r="Q4" s="230" t="s">
        <v>80</v>
      </c>
      <c r="R4" s="230"/>
    </row>
    <row r="5" spans="1:18" ht="15.6" x14ac:dyDescent="0.3">
      <c r="A5" s="154"/>
      <c r="B5" s="2"/>
      <c r="C5" s="2"/>
      <c r="D5" s="3"/>
      <c r="E5"/>
      <c r="F5" s="231"/>
      <c r="G5" s="231"/>
      <c r="H5"/>
      <c r="I5"/>
      <c r="N5" s="4"/>
      <c r="O5" s="4"/>
      <c r="R5" s="5" t="s">
        <v>81</v>
      </c>
    </row>
    <row r="6" spans="1:18" ht="20.399999999999999" x14ac:dyDescent="0.35">
      <c r="A6" s="156"/>
      <c r="B6"/>
      <c r="C6"/>
      <c r="D6" s="75" t="s">
        <v>134</v>
      </c>
      <c r="E6" s="56">
        <v>0.375</v>
      </c>
      <c r="F6" s="55" t="s">
        <v>4</v>
      </c>
      <c r="G6" s="156"/>
      <c r="H6" s="229" t="s">
        <v>3</v>
      </c>
      <c r="I6" s="229"/>
      <c r="J6" s="229"/>
      <c r="K6" s="229"/>
      <c r="L6" s="229"/>
      <c r="M6" s="229"/>
      <c r="N6" s="229"/>
      <c r="O6" s="229"/>
      <c r="P6" s="229"/>
      <c r="Q6" s="229"/>
      <c r="R6" s="229"/>
    </row>
    <row r="7" spans="1:18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8" ht="15.6" x14ac:dyDescent="0.3">
      <c r="A8" s="154"/>
      <c r="B8" s="159"/>
      <c r="C8" s="160" t="s">
        <v>5</v>
      </c>
      <c r="D8" s="161" t="s">
        <v>51</v>
      </c>
      <c r="E8" s="162"/>
      <c r="F8" s="154"/>
      <c r="G8" s="98" t="s">
        <v>52</v>
      </c>
      <c r="H8" s="10"/>
      <c r="I8" s="10"/>
      <c r="J8" s="9"/>
    </row>
    <row r="9" spans="1:18" ht="15" customHeight="1" x14ac:dyDescent="0.3">
      <c r="A9" s="234" t="s">
        <v>6</v>
      </c>
      <c r="B9" s="232" t="s">
        <v>7</v>
      </c>
      <c r="C9" s="226" t="s">
        <v>34</v>
      </c>
      <c r="D9" s="232" t="s">
        <v>9</v>
      </c>
      <c r="E9" s="234" t="s">
        <v>35</v>
      </c>
      <c r="F9" s="234" t="s">
        <v>11</v>
      </c>
      <c r="G9" s="234" t="s">
        <v>36</v>
      </c>
      <c r="H9" s="249" t="s">
        <v>37</v>
      </c>
      <c r="I9" s="250"/>
      <c r="J9" s="250"/>
      <c r="K9" s="250"/>
      <c r="L9" s="250"/>
      <c r="M9" s="250"/>
      <c r="N9" s="251"/>
      <c r="O9" s="234" t="s">
        <v>13</v>
      </c>
      <c r="P9" s="232" t="s">
        <v>14</v>
      </c>
      <c r="Q9" s="232" t="s">
        <v>15</v>
      </c>
      <c r="R9" s="252" t="s">
        <v>16</v>
      </c>
    </row>
    <row r="10" spans="1:18" x14ac:dyDescent="0.3">
      <c r="A10" s="246"/>
      <c r="B10" s="247"/>
      <c r="C10" s="248"/>
      <c r="D10" s="247"/>
      <c r="E10" s="247"/>
      <c r="F10" s="247"/>
      <c r="G10" s="247"/>
      <c r="H10" s="226">
        <v>1</v>
      </c>
      <c r="I10" s="226">
        <v>2</v>
      </c>
      <c r="J10" s="226">
        <v>3</v>
      </c>
      <c r="K10" s="107"/>
      <c r="L10" s="226">
        <v>4</v>
      </c>
      <c r="M10" s="226">
        <v>5</v>
      </c>
      <c r="N10" s="226">
        <v>6</v>
      </c>
      <c r="O10" s="246"/>
      <c r="P10" s="247"/>
      <c r="Q10" s="247"/>
      <c r="R10" s="253"/>
    </row>
    <row r="11" spans="1:18" x14ac:dyDescent="0.3">
      <c r="A11" s="242"/>
      <c r="B11" s="233"/>
      <c r="C11" s="227"/>
      <c r="D11" s="233"/>
      <c r="E11" s="233"/>
      <c r="F11" s="233"/>
      <c r="G11" s="233"/>
      <c r="H11" s="227"/>
      <c r="I11" s="227"/>
      <c r="J11" s="227"/>
      <c r="K11" s="108"/>
      <c r="L11" s="227"/>
      <c r="M11" s="227"/>
      <c r="N11" s="227"/>
      <c r="O11" s="242"/>
      <c r="P11" s="233"/>
      <c r="Q11" s="233"/>
      <c r="R11" s="254"/>
    </row>
    <row r="12" spans="1:18" x14ac:dyDescent="0.3">
      <c r="A12" s="109">
        <v>1</v>
      </c>
      <c r="B12" s="18">
        <v>344</v>
      </c>
      <c r="C12" s="14" t="str">
        <f>IF(B12=0," ",VLOOKUP(B12,[1]Женщины!B$1:H$65536,2,FALSE))</f>
        <v>Пшичкина Марина</v>
      </c>
      <c r="D12" s="15" t="str">
        <f>IF(B12=0," ",VLOOKUP($B12,[1]Женщины!$B$1:$H$65536,3,FALSE))</f>
        <v>08.05.1997</v>
      </c>
      <c r="E12" s="13" t="str">
        <f>IF(B12=0," ",IF(VLOOKUP($B12,[1]Женщины!$B$1:$H$65536,4,FALSE)=0," ",VLOOKUP($B12,[1]Женщины!$B$1:$H$65536,4,FALSE)))</f>
        <v>МС</v>
      </c>
      <c r="F12" s="14" t="str">
        <f>IF(B12=0," ",VLOOKUP($B12,[1]Женщины!$B$1:$H$65536,5,FALSE))</f>
        <v>Пензенская область</v>
      </c>
      <c r="G12" s="14" t="str">
        <f>IF(B12=0," ",VLOOKUP($B12,[1]Женщины!$B$1:$H$65536,6,FALSE))</f>
        <v>Пенза, ПензГУ</v>
      </c>
      <c r="H12" s="77">
        <v>12.66</v>
      </c>
      <c r="I12" s="77" t="s">
        <v>38</v>
      </c>
      <c r="J12" s="77">
        <v>13.22</v>
      </c>
      <c r="K12" s="210"/>
      <c r="L12" s="77">
        <v>13.3</v>
      </c>
      <c r="M12" s="77" t="s">
        <v>38</v>
      </c>
      <c r="N12" s="77">
        <v>14.22</v>
      </c>
      <c r="O12" s="96">
        <f t="shared" ref="O12:O18" si="0">MAX(H12:J12,L12:N12)</f>
        <v>14.22</v>
      </c>
      <c r="P12" s="13" t="s">
        <v>19</v>
      </c>
      <c r="Q12" s="13" t="s">
        <v>111</v>
      </c>
      <c r="R12" s="117" t="str">
        <f>IF(B12=0," ",VLOOKUP($B12,[1]Женщины!$B$1:$H$65536,7,FALSE))</f>
        <v>Зотова Н.А.</v>
      </c>
    </row>
    <row r="13" spans="1:18" x14ac:dyDescent="0.3">
      <c r="A13" s="12">
        <v>2</v>
      </c>
      <c r="B13" s="18">
        <v>181</v>
      </c>
      <c r="C13" s="14" t="str">
        <f>IF(B13=0," ",VLOOKUP(B13,[1]Женщины!B$1:H$65536,2,FALSE))</f>
        <v>Чернобыль Валерия</v>
      </c>
      <c r="D13" s="15" t="str">
        <f>IF(B13=0," ",VLOOKUP($B13,[1]Женщины!$B$1:$H$65536,3,FALSE))</f>
        <v>04.01.1998</v>
      </c>
      <c r="E13" s="13" t="str">
        <f>IF(B13=0," ",IF(VLOOKUP($B13,[1]Женщины!$B$1:$H$65536,4,FALSE)=0," ",VLOOKUP($B13,[1]Женщины!$B$1:$H$65536,4,FALSE)))</f>
        <v>КМС</v>
      </c>
      <c r="F13" s="14" t="str">
        <f>IF(B13=0," ",VLOOKUP($B13,[1]Женщины!$B$1:$H$65536,5,FALSE))</f>
        <v>Москва</v>
      </c>
      <c r="G13" s="14" t="str">
        <f>IF(B13=0," ",VLOOKUP($B13,[1]Женщины!$B$1:$H$65536,6,FALSE))</f>
        <v>Москва, РГУФКСМиТ (ГЦОЛИФК)</v>
      </c>
      <c r="H13" s="77">
        <v>13.54</v>
      </c>
      <c r="I13" s="77">
        <v>13.47</v>
      </c>
      <c r="J13" s="77">
        <v>13.1</v>
      </c>
      <c r="K13" s="210"/>
      <c r="L13" s="77" t="s">
        <v>38</v>
      </c>
      <c r="M13" s="77" t="s">
        <v>38</v>
      </c>
      <c r="N13" s="77">
        <v>12.89</v>
      </c>
      <c r="O13" s="96">
        <f t="shared" si="0"/>
        <v>13.54</v>
      </c>
      <c r="P13" s="18" t="str">
        <f>IF(O13=0," ",IF(O13&gt;=[1]Разряды!$E$49,[1]Разряды!$E$3,IF(O13&gt;=[1]Разряды!$F$49,[1]Разряды!$F$3,IF(O13&gt;=[1]Разряды!$G$49,[1]Разряды!$G$3,IF(O13&gt;=[1]Разряды!$H$49,[1]Разряды!$H$3,IF(O13&gt;=[1]Разряды!$I$49,[1]Разряды!$I$3,IF(O13&gt;=[1]Разряды!$J$49,[1]Разряды!$J$3,"б/р")))))))</f>
        <v>1р</v>
      </c>
      <c r="Q13" s="13">
        <v>15</v>
      </c>
      <c r="R13" s="53" t="str">
        <f>IF(B13=0," ",VLOOKUP($B13,[1]Женщины!$B$1:$H$65536,7,FALSE))</f>
        <v>Иванов А.А., Миллер В.И.</v>
      </c>
    </row>
    <row r="14" spans="1:18" x14ac:dyDescent="0.3">
      <c r="A14" s="69">
        <v>3</v>
      </c>
      <c r="B14" s="18">
        <v>307</v>
      </c>
      <c r="C14" s="14" t="str">
        <f>IF(B14=0," ",VLOOKUP(B14,[1]Женщины!B$1:H$65536,2,FALSE))</f>
        <v>Аксентьева Александра</v>
      </c>
      <c r="D14" s="15" t="str">
        <f>IF(B14=0," ",VLOOKUP($B14,[1]Женщины!$B$1:$H$65536,3,FALSE))</f>
        <v>16.08.1999</v>
      </c>
      <c r="E14" s="13" t="str">
        <f>IF(B14=0," ",IF(VLOOKUP($B14,[1]Женщины!$B$1:$H$65536,4,FALSE)=0," ",VLOOKUP($B14,[1]Женщины!$B$1:$H$65536,4,FALSE)))</f>
        <v>1р</v>
      </c>
      <c r="F14" s="14" t="str">
        <f>IF(B14=0," ",VLOOKUP($B14,[1]Женщины!$B$1:$H$65536,5,FALSE))</f>
        <v>Республика Карелия</v>
      </c>
      <c r="G14" s="14" t="str">
        <f>IF(B14=0," ",VLOOKUP($B14,[1]Женщины!$B$1:$H$65536,6,FALSE))</f>
        <v xml:space="preserve">Петрозаводск, ПетрГУ </v>
      </c>
      <c r="H14" s="77">
        <v>12.23</v>
      </c>
      <c r="I14" s="77">
        <v>12.7</v>
      </c>
      <c r="J14" s="83">
        <v>11.47</v>
      </c>
      <c r="K14" s="210"/>
      <c r="L14" s="77">
        <v>12.58</v>
      </c>
      <c r="M14" s="77">
        <v>12.37</v>
      </c>
      <c r="N14" s="77" t="s">
        <v>38</v>
      </c>
      <c r="O14" s="96">
        <f t="shared" si="0"/>
        <v>12.7</v>
      </c>
      <c r="P14" s="18" t="str">
        <f>IF(O14=0," ",IF(O14&gt;=[1]Разряды!$E$49,[1]Разряды!$E$3,IF(O14&gt;=[1]Разряды!$F$49,[1]Разряды!$F$3,IF(O14&gt;=[1]Разряды!$G$49,[1]Разряды!$G$3,IF(O14&gt;=[1]Разряды!$H$49,[1]Разряды!$H$3,IF(O14&gt;=[1]Разряды!$I$49,[1]Разряды!$I$3,IF(O14&gt;=[1]Разряды!$J$49,[1]Разряды!$J$3,"б/р")))))))</f>
        <v>1р</v>
      </c>
      <c r="Q14" s="13">
        <v>13</v>
      </c>
      <c r="R14" s="14" t="str">
        <f>IF(B14=0," ",VLOOKUP($B14,[1]Женщины!$B$1:$H$65536,7,FALSE))</f>
        <v>Морцев А.Ю.</v>
      </c>
    </row>
    <row r="15" spans="1:18" ht="15" x14ac:dyDescent="0.25">
      <c r="A15" s="13">
        <v>4</v>
      </c>
      <c r="B15" s="59">
        <v>317</v>
      </c>
      <c r="C15" s="14" t="str">
        <f>IF(B15=0," ",VLOOKUP(B15,[1]Женщины!B$1:H$65536,2,FALSE))</f>
        <v>Ерёменко Ирина</v>
      </c>
      <c r="D15" s="15" t="str">
        <f>IF(B15=0," ",VLOOKUP($B15,[1]Женщины!$B$1:$H$65536,3,FALSE))</f>
        <v>30.04.1994</v>
      </c>
      <c r="E15" s="13" t="str">
        <f>IF(B15=0," ",IF(VLOOKUP($B15,[1]Женщины!$B$1:$H$65536,4,FALSE)=0," ",VLOOKUP($B15,[1]Женщины!$B$1:$H$65536,4,FALSE)))</f>
        <v>КМС</v>
      </c>
      <c r="F15" s="14" t="str">
        <f>IF(B15=0," ",VLOOKUP($B15,[1]Женщины!$B$1:$H$65536,5,FALSE))</f>
        <v>Челябинская область</v>
      </c>
      <c r="G15" s="14" t="str">
        <f>IF(B15=0," ",VLOOKUP($B15,[1]Женщины!$B$1:$H$65536,6,FALSE))</f>
        <v>Челябинск, УралГУФК</v>
      </c>
      <c r="H15" s="77">
        <v>12.33</v>
      </c>
      <c r="I15" s="77">
        <v>11.57</v>
      </c>
      <c r="J15" s="77">
        <v>12.43</v>
      </c>
      <c r="K15" s="210"/>
      <c r="L15" s="77">
        <v>12.02</v>
      </c>
      <c r="M15" s="77">
        <v>11.82</v>
      </c>
      <c r="N15" s="77">
        <v>12.12</v>
      </c>
      <c r="O15" s="96">
        <f t="shared" si="0"/>
        <v>12.43</v>
      </c>
      <c r="P15" s="18" t="str">
        <f>IF(O15=0," ",IF(O15&gt;=[1]Разряды!$E$49,[1]Разряды!$E$3,IF(O15&gt;=[1]Разряды!$F$49,[1]Разряды!$F$3,IF(O15&gt;=[1]Разряды!$G$49,[1]Разряды!$G$3,IF(O15&gt;=[1]Разряды!$H$49,[1]Разряды!$H$3,IF(O15&gt;=[1]Разряды!$I$49,[1]Разряды!$I$3,IF(O15&gt;=[1]Разряды!$J$49,[1]Разряды!$J$3,"б/р")))))))</f>
        <v>1р</v>
      </c>
      <c r="Q15" s="13">
        <v>12</v>
      </c>
      <c r="R15" s="117" t="str">
        <f>IF(B15=0," ",VLOOKUP($B15,[1]Женщины!$B$1:$H$65536,7,FALSE))</f>
        <v>Пугач С.В.</v>
      </c>
    </row>
    <row r="16" spans="1:18" x14ac:dyDescent="0.3">
      <c r="A16" s="79">
        <v>5</v>
      </c>
      <c r="B16" s="59">
        <v>254</v>
      </c>
      <c r="C16" s="14" t="str">
        <f>IF(B16=0," ",VLOOKUP(B16,[1]Женщины!B$1:H$65536,2,FALSE))</f>
        <v>Гаврилюк Кристина</v>
      </c>
      <c r="D16" s="15" t="str">
        <f>IF(B16=0," ",VLOOKUP($B16,[1]Женщины!$B$1:$H$65536,3,FALSE))</f>
        <v>14.05.1994</v>
      </c>
      <c r="E16" s="13" t="str">
        <f>IF(B16=0," ",IF(VLOOKUP($B16,[1]Женщины!$B$1:$H$65536,4,FALSE)=0," ",VLOOKUP($B16,[1]Женщины!$B$1:$H$65536,4,FALSE)))</f>
        <v>МС</v>
      </c>
      <c r="F16" s="14" t="str">
        <f>IF(B16=0," ",VLOOKUP($B16,[1]Женщины!$B$1:$H$65536,5,FALSE))</f>
        <v>Республика Татарстан</v>
      </c>
      <c r="G16" s="14" t="str">
        <f>IF(B16=0," ",VLOOKUP($B16,[1]Женщины!$B$1:$H$65536,6,FALSE))</f>
        <v>Казань, ФГБОУ ВО ПГАФКСиТ</v>
      </c>
      <c r="H16" s="77">
        <v>12.35</v>
      </c>
      <c r="I16" s="77">
        <v>12.02</v>
      </c>
      <c r="J16" s="83">
        <v>11.88</v>
      </c>
      <c r="K16" s="210"/>
      <c r="L16" s="77">
        <v>11.41</v>
      </c>
      <c r="M16" s="77">
        <v>11.45</v>
      </c>
      <c r="N16" s="77">
        <v>12.4</v>
      </c>
      <c r="O16" s="96">
        <f t="shared" si="0"/>
        <v>12.4</v>
      </c>
      <c r="P16" s="18" t="str">
        <f>IF(O16=0," ",IF(O16&gt;=[1]Разряды!$E$49,[1]Разряды!$E$3,IF(O16&gt;=[1]Разряды!$F$49,[1]Разряды!$F$3,IF(O16&gt;=[1]Разряды!$G$49,[1]Разряды!$G$3,IF(O16&gt;=[1]Разряды!$H$49,[1]Разряды!$H$3,IF(O16&gt;=[1]Разряды!$I$49,[1]Разряды!$I$3,IF(O16&gt;=[1]Разряды!$J$49,[1]Разряды!$J$3,"б/р")))))))</f>
        <v>1р</v>
      </c>
      <c r="Q16" s="13">
        <v>11</v>
      </c>
      <c r="R16" s="29" t="str">
        <f>IF(B16=0," ",VLOOKUP($B16,[1]Женщины!$B$1:$H$65536,7,FALSE))</f>
        <v>Яшин А.Н.</v>
      </c>
    </row>
    <row r="17" spans="1:18" x14ac:dyDescent="0.3">
      <c r="A17" s="79">
        <v>6</v>
      </c>
      <c r="B17" s="59">
        <v>179</v>
      </c>
      <c r="C17" s="14" t="str">
        <f>IF(B17=0," ",VLOOKUP(B17,[1]Женщины!B$1:H$65536,2,FALSE))</f>
        <v>Мурашова Виктория</v>
      </c>
      <c r="D17" s="15" t="str">
        <f>IF(B17=0," ",VLOOKUP($B17,[1]Женщины!$B$1:$H$65536,3,FALSE))</f>
        <v>29.03.1998</v>
      </c>
      <c r="E17" s="13" t="str">
        <f>IF(B17=0," ",IF(VLOOKUP($B17,[1]Женщины!$B$1:$H$65536,4,FALSE)=0," ",VLOOKUP($B17,[1]Женщины!$B$1:$H$65536,4,FALSE)))</f>
        <v>КМС</v>
      </c>
      <c r="F17" s="14" t="str">
        <f>IF(B17=0," ",VLOOKUP($B17,[1]Женщины!$B$1:$H$65536,5,FALSE))</f>
        <v>Москва</v>
      </c>
      <c r="G17" s="14" t="str">
        <f>IF(B17=0," ",VLOOKUP($B17,[1]Женщины!$B$1:$H$65536,6,FALSE))</f>
        <v>Москва, РГУФКСМиТ (ГЦОЛИФК)</v>
      </c>
      <c r="H17" s="77" t="s">
        <v>38</v>
      </c>
      <c r="I17" s="77">
        <v>10.86</v>
      </c>
      <c r="J17" s="77">
        <v>10.56</v>
      </c>
      <c r="K17" s="210"/>
      <c r="L17" s="77">
        <v>11.77</v>
      </c>
      <c r="M17" s="77">
        <v>11.52</v>
      </c>
      <c r="N17" s="77">
        <v>10.92</v>
      </c>
      <c r="O17" s="96">
        <f t="shared" si="0"/>
        <v>11.77</v>
      </c>
      <c r="P17" s="18" t="str">
        <f>IF(O17=0," ",IF(O17&gt;=[1]Разряды!$E$49,[1]Разряды!$E$3,IF(O17&gt;=[1]Разряды!$F$49,[1]Разряды!$F$3,IF(O17&gt;=[1]Разряды!$G$49,[1]Разряды!$G$3,IF(O17&gt;=[1]Разряды!$H$49,[1]Разряды!$H$3,IF(O17&gt;=[1]Разряды!$I$49,[1]Разряды!$I$3,IF(O17&gt;=[1]Разряды!$J$49,[1]Разряды!$J$3,"б/р")))))))</f>
        <v>2р</v>
      </c>
      <c r="Q17" s="13">
        <v>10</v>
      </c>
      <c r="R17" s="117" t="str">
        <f>IF(B17=0," ",VLOOKUP($B17,[1]Женщины!$B$1:$H$65536,7,FALSE))</f>
        <v>Березуцкие Н.Н., В.В.</v>
      </c>
    </row>
    <row r="18" spans="1:18" ht="15" x14ac:dyDescent="0.25">
      <c r="A18" s="79">
        <v>7</v>
      </c>
      <c r="B18" s="59">
        <v>180</v>
      </c>
      <c r="C18" s="14" t="str">
        <f>IF(B18=0," ",VLOOKUP(B18,[1]Женщины!B$1:H$65536,2,FALSE))</f>
        <v>Иванова Александра</v>
      </c>
      <c r="D18" s="15" t="str">
        <f>IF(B18=0," ",VLOOKUP($B18,[1]Женщины!$B$1:$H$65536,3,FALSE))</f>
        <v>13.07.1999</v>
      </c>
      <c r="E18" s="13" t="str">
        <f>IF(B18=0," ",IF(VLOOKUP($B18,[1]Женщины!$B$1:$H$65536,4,FALSE)=0," ",VLOOKUP($B18,[1]Женщины!$B$1:$H$65536,4,FALSE)))</f>
        <v>КМС</v>
      </c>
      <c r="F18" s="14" t="str">
        <f>IF(B18=0," ",VLOOKUP($B18,[1]Женщины!$B$1:$H$65536,5,FALSE))</f>
        <v>Москва</v>
      </c>
      <c r="G18" s="14" t="str">
        <f>IF(B18=0," ",VLOOKUP($B18,[1]Женщины!$B$1:$H$65536,6,FALSE))</f>
        <v>Москва, РГУФКСМиТ (ГЦОЛИФК)</v>
      </c>
      <c r="H18" s="77">
        <v>9.4700000000000006</v>
      </c>
      <c r="I18" s="77">
        <v>9.41</v>
      </c>
      <c r="J18" s="77">
        <v>9.77</v>
      </c>
      <c r="K18" s="210"/>
      <c r="L18" s="77">
        <v>9.4</v>
      </c>
      <c r="M18" s="77">
        <v>9.49</v>
      </c>
      <c r="N18" s="77">
        <v>10.06</v>
      </c>
      <c r="O18" s="96">
        <f t="shared" si="0"/>
        <v>10.06</v>
      </c>
      <c r="P18" s="18" t="str">
        <f>IF(O18=0," ",IF(O18&gt;=[1]Разряды!$E$49,[1]Разряды!$E$3,IF(O18&gt;=[1]Разряды!$F$49,[1]Разряды!$F$3,IF(O18&gt;=[1]Разряды!$G$49,[1]Разряды!$G$3,IF(O18&gt;=[1]Разряды!$H$49,[1]Разряды!$H$3,IF(O18&gt;=[1]Разряды!$I$49,[1]Разряды!$I$3,IF(O18&gt;=[1]Разряды!$J$49,[1]Разряды!$J$3,"б/р")))))))</f>
        <v>2р</v>
      </c>
      <c r="Q18" s="13">
        <v>9</v>
      </c>
      <c r="R18" s="117" t="str">
        <f>IF(B18=0," ",VLOOKUP($B18,[1]Женщины!$B$1:$H$65536,7,FALSE))</f>
        <v>Беденеков А.Н.</v>
      </c>
    </row>
    <row r="19" spans="1:18" ht="16.5" thickBot="1" x14ac:dyDescent="0.3">
      <c r="A19" s="74"/>
      <c r="B19" s="86"/>
      <c r="C19" s="87"/>
      <c r="D19" s="88"/>
      <c r="E19" s="88"/>
      <c r="F19" s="87"/>
      <c r="G19" s="87"/>
      <c r="H19" s="211"/>
      <c r="I19" s="211"/>
      <c r="J19" s="211"/>
      <c r="K19" s="111"/>
      <c r="L19" s="132"/>
      <c r="M19" s="89"/>
      <c r="N19" s="89"/>
      <c r="O19" s="86"/>
      <c r="P19" s="86"/>
      <c r="Q19" s="86"/>
      <c r="R19" s="90"/>
    </row>
    <row r="20" spans="1:18" ht="16.5" thickTop="1" x14ac:dyDescent="0.25">
      <c r="A20" s="213"/>
      <c r="B20" s="213"/>
      <c r="C20" s="198"/>
      <c r="D20" s="167"/>
      <c r="E20" s="167"/>
      <c r="F20" s="198"/>
      <c r="G20" s="198"/>
      <c r="H20" s="178"/>
      <c r="I20" s="178"/>
      <c r="J20" s="178"/>
      <c r="K20" s="178"/>
      <c r="L20" s="178"/>
      <c r="M20" s="178"/>
      <c r="N20" s="178"/>
      <c r="O20" s="180"/>
      <c r="P20" s="213"/>
      <c r="Q20" s="213"/>
      <c r="R20" s="168"/>
    </row>
    <row r="21" spans="1:18" ht="15.75" x14ac:dyDescent="0.25">
      <c r="A21" s="213"/>
      <c r="B21" s="213"/>
      <c r="C21" s="198"/>
      <c r="D21" s="167"/>
      <c r="E21" s="167"/>
      <c r="F21" s="198"/>
      <c r="G21" s="198"/>
      <c r="H21" s="178"/>
      <c r="I21" s="178"/>
      <c r="J21" s="178"/>
      <c r="K21" s="178"/>
      <c r="L21" s="178"/>
      <c r="M21" s="178"/>
      <c r="N21" s="178"/>
      <c r="O21" s="180"/>
      <c r="P21" s="213"/>
      <c r="Q21" s="213"/>
      <c r="R21" s="168"/>
    </row>
    <row r="23" spans="1:18" ht="15.75" x14ac:dyDescent="0.25">
      <c r="A23" s="213"/>
      <c r="B23" s="112"/>
      <c r="D23"/>
      <c r="E23" s="167"/>
      <c r="F23" s="167"/>
      <c r="G23" s="168"/>
      <c r="H23" s="167"/>
      <c r="I23" s="167"/>
      <c r="J23" s="177"/>
      <c r="K23" s="168"/>
      <c r="L23" s="196"/>
      <c r="M23" s="178"/>
      <c r="N23" s="178"/>
      <c r="O23" s="178"/>
      <c r="P23" s="180"/>
      <c r="R23" s="168"/>
    </row>
    <row r="24" spans="1:18" ht="15.75" x14ac:dyDescent="0.25">
      <c r="A24" s="213"/>
      <c r="B24" s="112"/>
      <c r="D24"/>
      <c r="E24" s="167"/>
      <c r="F24" s="167"/>
      <c r="G24" s="168"/>
      <c r="H24" s="167"/>
      <c r="I24" s="167"/>
      <c r="J24" s="167"/>
      <c r="K24" s="168"/>
      <c r="L24" s="196"/>
      <c r="M24" s="178"/>
      <c r="N24" s="178"/>
      <c r="O24" s="178"/>
      <c r="P24" s="180"/>
      <c r="R24" s="168"/>
    </row>
    <row r="25" spans="1:18" ht="15.75" x14ac:dyDescent="0.25">
      <c r="A25" s="213"/>
      <c r="B25" s="112"/>
      <c r="D25" s="81"/>
      <c r="E25"/>
      <c r="F25" s="81"/>
      <c r="G25" s="81"/>
      <c r="H25"/>
      <c r="I25"/>
      <c r="J25" s="82"/>
      <c r="L25" s="178"/>
      <c r="M25" s="178"/>
      <c r="N25" s="178"/>
      <c r="O25" s="178"/>
      <c r="P25" s="180"/>
      <c r="R25" s="168"/>
    </row>
    <row r="26" spans="1:18" ht="15.75" x14ac:dyDescent="0.25">
      <c r="A26" s="213"/>
      <c r="B26" s="213"/>
      <c r="C26" s="213"/>
      <c r="D26" s="198"/>
      <c r="E26" s="167"/>
      <c r="F26" s="167"/>
      <c r="G26" s="198"/>
      <c r="H26" s="198"/>
      <c r="I26" s="178"/>
      <c r="J26" s="178"/>
      <c r="K26" s="178"/>
      <c r="L26" s="178"/>
      <c r="M26" s="178"/>
      <c r="N26" s="178"/>
      <c r="O26" s="178"/>
      <c r="P26" s="180"/>
      <c r="Q26" s="213"/>
      <c r="R26" s="168"/>
    </row>
    <row r="27" spans="1:18" ht="15.6" x14ac:dyDescent="0.3">
      <c r="A27"/>
      <c r="B27" s="110" t="s">
        <v>98</v>
      </c>
      <c r="C27"/>
      <c r="D27" s="167"/>
      <c r="E27" s="167"/>
      <c r="F27"/>
      <c r="G27" s="110" t="s">
        <v>99</v>
      </c>
      <c r="H27" s="9"/>
      <c r="I27" s="9"/>
    </row>
    <row r="28" spans="1:18" ht="15.75" x14ac:dyDescent="0.25">
      <c r="A28"/>
      <c r="B28" s="110"/>
      <c r="C28"/>
      <c r="D28" s="167"/>
      <c r="E28" s="167"/>
      <c r="F28"/>
      <c r="G28" s="110"/>
      <c r="H28" s="9"/>
      <c r="I28" s="9"/>
    </row>
    <row r="29" spans="1:18" ht="15.75" x14ac:dyDescent="0.25">
      <c r="A29"/>
      <c r="B29"/>
      <c r="C29"/>
      <c r="D29" s="167"/>
      <c r="E29" s="167"/>
      <c r="F29"/>
      <c r="G29" s="168"/>
      <c r="H29" s="9"/>
      <c r="I29" s="9"/>
    </row>
    <row r="30" spans="1:18" ht="15.6" x14ac:dyDescent="0.3">
      <c r="A30"/>
      <c r="B30" s="110" t="s">
        <v>100</v>
      </c>
      <c r="C30"/>
      <c r="D30" s="167"/>
      <c r="E30" s="167"/>
      <c r="F30"/>
      <c r="G30" s="110" t="s">
        <v>61</v>
      </c>
      <c r="H30" s="9"/>
      <c r="I30" s="9"/>
    </row>
    <row r="31" spans="1:18" ht="15.75" x14ac:dyDescent="0.25">
      <c r="A31" s="213"/>
      <c r="B31" s="213"/>
      <c r="C31"/>
      <c r="D31"/>
      <c r="E31" s="167"/>
      <c r="F31" s="167"/>
      <c r="G31" s="168"/>
      <c r="H31" s="167"/>
      <c r="I31" s="167"/>
      <c r="J31" s="167"/>
      <c r="K31" s="168"/>
      <c r="L31" s="196"/>
      <c r="M31" s="178"/>
      <c r="N31" s="178"/>
      <c r="O31" s="180"/>
      <c r="P31" s="213"/>
      <c r="Q31" s="213"/>
      <c r="R31" s="168"/>
    </row>
    <row r="32" spans="1:18" ht="15.75" x14ac:dyDescent="0.25">
      <c r="C32" s="81"/>
      <c r="D32"/>
      <c r="E32" s="81"/>
      <c r="F32" s="81"/>
      <c r="G32"/>
      <c r="H32"/>
      <c r="I32" s="82"/>
      <c r="K32" s="178"/>
      <c r="L32" s="178"/>
      <c r="M32" s="178"/>
      <c r="N32" s="178"/>
      <c r="O32" s="180"/>
      <c r="Q32" s="213"/>
      <c r="R32" s="168"/>
    </row>
    <row r="33" spans="1:18" ht="15.75" x14ac:dyDescent="0.25">
      <c r="C33" s="81"/>
      <c r="D33"/>
      <c r="E33"/>
      <c r="F33" s="167"/>
      <c r="G33" s="167"/>
      <c r="H33" s="168"/>
      <c r="I33" s="167"/>
      <c r="J33" s="167"/>
      <c r="K33" s="178"/>
      <c r="L33" s="178"/>
      <c r="M33" s="178"/>
      <c r="N33" s="178"/>
      <c r="O33" s="180"/>
      <c r="Q33" s="213"/>
      <c r="R33" s="168"/>
    </row>
    <row r="34" spans="1:18" ht="15.75" x14ac:dyDescent="0.25">
      <c r="A34" s="91"/>
      <c r="B34" s="91"/>
      <c r="C34" s="92"/>
      <c r="D34" s="44"/>
      <c r="E34" s="44"/>
      <c r="F34" s="92"/>
      <c r="G34" s="92"/>
      <c r="H34" s="48"/>
      <c r="I34" s="48"/>
      <c r="J34" s="48"/>
      <c r="K34" s="48"/>
      <c r="L34" s="48"/>
      <c r="M34" s="48"/>
      <c r="N34" s="48"/>
      <c r="O34" s="93"/>
      <c r="P34" s="91"/>
      <c r="Q34" s="91"/>
      <c r="R34" s="45"/>
    </row>
    <row r="35" spans="1:18" ht="15.75" x14ac:dyDescent="0.25">
      <c r="A35" s="91"/>
      <c r="B35" s="91"/>
      <c r="C35" s="92"/>
      <c r="D35" s="44"/>
      <c r="E35" s="44"/>
      <c r="F35" s="92"/>
      <c r="G35" s="92"/>
      <c r="H35" s="48"/>
      <c r="I35" s="48"/>
      <c r="J35" s="48"/>
      <c r="K35" s="48"/>
      <c r="L35" s="48"/>
      <c r="M35" s="48"/>
      <c r="N35" s="48"/>
      <c r="O35" s="93"/>
      <c r="P35" s="91"/>
      <c r="Q35" s="91"/>
      <c r="R35" s="45"/>
    </row>
    <row r="36" spans="1:18" ht="15.75" x14ac:dyDescent="0.25">
      <c r="A36" s="91"/>
      <c r="B36" s="91"/>
      <c r="C36" s="92"/>
      <c r="D36" s="44"/>
      <c r="E36" s="44"/>
      <c r="F36" s="92"/>
      <c r="G36" s="92"/>
      <c r="H36" s="48"/>
      <c r="I36" s="48"/>
      <c r="J36" s="48"/>
      <c r="K36" s="48"/>
      <c r="L36" s="48"/>
      <c r="M36" s="48"/>
      <c r="N36" s="48"/>
      <c r="O36" s="93"/>
      <c r="P36" s="91"/>
      <c r="Q36" s="91"/>
      <c r="R36" s="45"/>
    </row>
    <row r="37" spans="1:18" ht="15.75" x14ac:dyDescent="0.25">
      <c r="A37" s="91"/>
      <c r="B37" s="91"/>
      <c r="C37" s="92"/>
      <c r="D37" s="44"/>
      <c r="E37" s="44"/>
      <c r="F37" s="92"/>
      <c r="G37" s="92"/>
      <c r="H37" s="48"/>
      <c r="I37" s="48"/>
      <c r="J37" s="48"/>
      <c r="K37" s="48"/>
      <c r="L37" s="48"/>
      <c r="M37" s="48"/>
      <c r="N37" s="48"/>
      <c r="O37" s="93"/>
      <c r="P37" s="91"/>
      <c r="Q37" s="91"/>
      <c r="R37" s="45"/>
    </row>
    <row r="38" spans="1:18" ht="15.75" x14ac:dyDescent="0.25">
      <c r="A38" s="91"/>
      <c r="B38" s="91"/>
      <c r="C38" s="92"/>
      <c r="D38" s="44"/>
      <c r="E38" s="44"/>
      <c r="F38" s="92"/>
      <c r="G38" s="92"/>
      <c r="H38" s="48"/>
      <c r="I38" s="48"/>
      <c r="J38" s="48"/>
      <c r="K38" s="48"/>
      <c r="L38" s="48"/>
      <c r="M38" s="48"/>
      <c r="N38" s="48"/>
      <c r="O38" s="93"/>
      <c r="P38" s="91"/>
      <c r="Q38" s="91"/>
      <c r="R38" s="45"/>
    </row>
    <row r="39" spans="1:18" ht="15.75" x14ac:dyDescent="0.25">
      <c r="A39" s="91"/>
      <c r="B39" s="91"/>
      <c r="C39" s="92"/>
      <c r="D39" s="44"/>
      <c r="E39" s="44"/>
      <c r="F39" s="92"/>
      <c r="G39" s="92"/>
      <c r="H39" s="48"/>
      <c r="I39" s="48"/>
      <c r="J39" s="48"/>
      <c r="K39" s="48"/>
      <c r="L39" s="48"/>
      <c r="M39" s="48"/>
      <c r="N39" s="48"/>
      <c r="O39" s="93"/>
      <c r="P39" s="91"/>
      <c r="Q39" s="91"/>
      <c r="R39" s="45"/>
    </row>
    <row r="40" spans="1:18" ht="15.6" x14ac:dyDescent="0.3">
      <c r="A40" s="91"/>
      <c r="B40" s="91"/>
      <c r="C40" s="92"/>
      <c r="D40" s="44"/>
      <c r="E40" s="44"/>
      <c r="F40" s="92"/>
      <c r="G40" s="92"/>
      <c r="H40" s="48"/>
      <c r="I40" s="48"/>
      <c r="J40" s="48"/>
      <c r="K40" s="48"/>
      <c r="L40" s="48"/>
      <c r="M40" s="48"/>
      <c r="N40" s="48"/>
      <c r="O40" s="93"/>
      <c r="P40" s="91"/>
      <c r="Q40" s="91"/>
      <c r="R40" s="45"/>
    </row>
    <row r="41" spans="1:18" ht="15.6" x14ac:dyDescent="0.3">
      <c r="A41" s="91"/>
      <c r="B41" s="91"/>
      <c r="C41" s="92"/>
      <c r="D41" s="44"/>
      <c r="E41" s="44"/>
      <c r="F41" s="92"/>
      <c r="G41" s="92"/>
      <c r="H41" s="48"/>
      <c r="I41" s="48"/>
      <c r="J41" s="48"/>
      <c r="K41" s="48"/>
      <c r="L41" s="48"/>
      <c r="M41" s="48"/>
      <c r="N41" s="48"/>
      <c r="O41" s="93"/>
      <c r="P41" s="91"/>
      <c r="Q41" s="91"/>
      <c r="R41" s="45"/>
    </row>
    <row r="42" spans="1:18" ht="15.6" x14ac:dyDescent="0.3">
      <c r="A42" s="91"/>
      <c r="B42" s="91"/>
      <c r="C42" s="42"/>
      <c r="D42" s="110"/>
      <c r="E42"/>
      <c r="F42" s="44"/>
      <c r="G42" s="44"/>
      <c r="H42" s="40"/>
      <c r="I42" s="46"/>
      <c r="J42" s="46"/>
      <c r="K42" s="48"/>
      <c r="L42" s="48"/>
      <c r="M42" s="48"/>
      <c r="N42" s="48"/>
      <c r="O42" s="93"/>
      <c r="P42" s="91"/>
      <c r="Q42" s="91"/>
      <c r="R42" s="45"/>
    </row>
    <row r="43" spans="1:18" ht="15.6" x14ac:dyDescent="0.3">
      <c r="A43" s="91"/>
      <c r="B43" s="91"/>
      <c r="C43" s="42"/>
      <c r="D43" s="110"/>
      <c r="E43"/>
      <c r="F43" s="44"/>
      <c r="G43" s="44"/>
      <c r="H43" s="40"/>
      <c r="I43" s="46"/>
      <c r="J43" s="46"/>
      <c r="K43" s="48"/>
      <c r="L43" s="48"/>
      <c r="M43" s="48"/>
      <c r="N43" s="48"/>
      <c r="O43" s="93"/>
      <c r="P43" s="91"/>
      <c r="Q43" s="91"/>
      <c r="R43" s="45"/>
    </row>
    <row r="44" spans="1:18" ht="15.6" x14ac:dyDescent="0.3">
      <c r="A44" s="91"/>
      <c r="B44" s="91"/>
      <c r="C44" s="42"/>
      <c r="D44" s="110"/>
      <c r="E44"/>
      <c r="F44" s="44"/>
      <c r="G44" s="44"/>
      <c r="H44" s="40"/>
      <c r="I44" s="46"/>
      <c r="J44" s="46"/>
      <c r="K44" s="48"/>
      <c r="L44" s="48"/>
      <c r="M44" s="48"/>
      <c r="N44" s="48"/>
      <c r="O44" s="93"/>
      <c r="P44" s="91"/>
      <c r="Q44" s="91"/>
      <c r="R44" s="45"/>
    </row>
    <row r="45" spans="1:18" ht="15.6" x14ac:dyDescent="0.3">
      <c r="A45" s="91"/>
      <c r="B45" s="91"/>
      <c r="C45" s="42"/>
      <c r="D45" s="110"/>
      <c r="E45"/>
      <c r="F45" s="44"/>
      <c r="G45" s="44"/>
      <c r="H45" s="40"/>
      <c r="I45" s="46"/>
      <c r="J45" s="46"/>
      <c r="K45" s="48"/>
      <c r="L45" s="48"/>
      <c r="M45" s="48"/>
      <c r="N45" s="48"/>
      <c r="O45" s="93"/>
      <c r="P45" s="91"/>
      <c r="Q45" s="91"/>
      <c r="R45" s="45"/>
    </row>
    <row r="46" spans="1:18" ht="15.6" x14ac:dyDescent="0.3">
      <c r="A46" s="91"/>
      <c r="B46" s="91"/>
      <c r="C46" s="42"/>
      <c r="D46" s="110"/>
      <c r="E46"/>
      <c r="F46" s="44"/>
      <c r="G46" s="44"/>
      <c r="H46" s="40"/>
      <c r="I46" s="46"/>
      <c r="J46" s="46"/>
      <c r="K46" s="48"/>
      <c r="L46" s="48"/>
      <c r="M46" s="48"/>
      <c r="N46" s="48"/>
      <c r="O46" s="93"/>
      <c r="P46" s="91"/>
      <c r="Q46" s="91"/>
      <c r="R46" s="45"/>
    </row>
    <row r="47" spans="1:18" ht="15.6" x14ac:dyDescent="0.3">
      <c r="A47" s="91"/>
      <c r="B47" s="91"/>
      <c r="C47" s="42"/>
      <c r="D47" s="110"/>
      <c r="E47"/>
      <c r="F47" s="44"/>
      <c r="G47" s="44"/>
      <c r="H47" s="40"/>
      <c r="I47" s="46"/>
      <c r="J47" s="46"/>
      <c r="K47" s="48"/>
      <c r="L47" s="48"/>
      <c r="M47" s="48"/>
      <c r="N47" s="48"/>
      <c r="O47" s="93"/>
      <c r="P47" s="91"/>
      <c r="Q47" s="91"/>
      <c r="R47" s="45"/>
    </row>
    <row r="48" spans="1:18" ht="15.6" x14ac:dyDescent="0.3">
      <c r="A48" s="91"/>
      <c r="B48" s="91"/>
      <c r="C48" s="42"/>
      <c r="D48"/>
      <c r="E48"/>
      <c r="F48" s="44"/>
      <c r="G48" s="44"/>
      <c r="H48" s="45"/>
      <c r="I48" s="46"/>
      <c r="J48" s="46"/>
      <c r="K48" s="48"/>
      <c r="L48" s="48"/>
      <c r="M48" s="48"/>
      <c r="N48" s="48"/>
      <c r="O48" s="93"/>
      <c r="P48" s="91"/>
      <c r="Q48" s="91"/>
      <c r="R48" s="45"/>
    </row>
  </sheetData>
  <mergeCells count="23">
    <mergeCell ref="Q9:Q11"/>
    <mergeCell ref="R9:R11"/>
    <mergeCell ref="N10:N11"/>
    <mergeCell ref="H10:H11"/>
    <mergeCell ref="I10:I11"/>
    <mergeCell ref="J10:J11"/>
    <mergeCell ref="L10:L11"/>
    <mergeCell ref="M10:M11"/>
    <mergeCell ref="F9:F11"/>
    <mergeCell ref="G9:G11"/>
    <mergeCell ref="H9:N9"/>
    <mergeCell ref="O9:O11"/>
    <mergeCell ref="P9:P11"/>
    <mergeCell ref="A9:A11"/>
    <mergeCell ref="B9:B11"/>
    <mergeCell ref="C9:C11"/>
    <mergeCell ref="D9:D11"/>
    <mergeCell ref="E9:E11"/>
    <mergeCell ref="Q4:R4"/>
    <mergeCell ref="A1:R1"/>
    <mergeCell ref="A2:R2"/>
    <mergeCell ref="F5:G5"/>
    <mergeCell ref="H6:R6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0"/>
  <sheetViews>
    <sheetView workbookViewId="0">
      <selection activeCell="A51" sqref="A51:XFD67"/>
    </sheetView>
  </sheetViews>
  <sheetFormatPr defaultRowHeight="14.4" x14ac:dyDescent="0.3"/>
  <cols>
    <col min="1" max="1" width="4" style="112" customWidth="1"/>
    <col min="2" max="2" width="5.5546875" style="113" bestFit="1" customWidth="1"/>
    <col min="3" max="3" width="22.33203125" style="113" customWidth="1"/>
    <col min="4" max="4" width="10.109375" style="113" bestFit="1" customWidth="1"/>
    <col min="5" max="5" width="6.44140625" style="113" customWidth="1"/>
    <col min="6" max="6" width="19.88671875" style="113" customWidth="1"/>
    <col min="7" max="7" width="30.88671875" style="114" customWidth="1"/>
    <col min="8" max="9" width="5.44140625" style="113" customWidth="1"/>
    <col min="10" max="10" width="5.44140625" customWidth="1"/>
    <col min="11" max="11" width="3" customWidth="1"/>
    <col min="12" max="12" width="5.44140625" customWidth="1"/>
    <col min="13" max="13" width="5.33203125" customWidth="1"/>
    <col min="14" max="14" width="5.6640625" customWidth="1"/>
    <col min="15" max="15" width="6.6640625" customWidth="1"/>
    <col min="16" max="16" width="6.33203125" customWidth="1"/>
    <col min="17" max="17" width="5.44140625" customWidth="1"/>
    <col min="18" max="18" width="20.6640625" customWidth="1"/>
  </cols>
  <sheetData>
    <row r="1" spans="1:18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</row>
    <row r="2" spans="1:18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</row>
    <row r="3" spans="1:18" ht="20.399999999999999" x14ac:dyDescent="0.35">
      <c r="A3" s="153"/>
      <c r="B3" s="153"/>
      <c r="C3" s="153"/>
      <c r="D3" s="153"/>
      <c r="E3" s="153"/>
      <c r="F3" s="153"/>
      <c r="G3" s="153"/>
      <c r="H3"/>
      <c r="I3"/>
      <c r="N3" s="153"/>
      <c r="O3" s="153"/>
      <c r="P3" s="153"/>
      <c r="Q3" s="153"/>
      <c r="R3" s="1" t="s">
        <v>79</v>
      </c>
    </row>
    <row r="4" spans="1:18" ht="17.399999999999999" x14ac:dyDescent="0.3">
      <c r="A4" s="154"/>
      <c r="B4" s="2"/>
      <c r="C4" s="2"/>
      <c r="D4" s="3"/>
      <c r="E4"/>
      <c r="F4" s="155"/>
      <c r="G4" s="155"/>
      <c r="H4"/>
      <c r="I4"/>
      <c r="N4" s="155"/>
      <c r="O4" s="155"/>
      <c r="P4" s="155"/>
      <c r="Q4" s="230" t="s">
        <v>135</v>
      </c>
      <c r="R4" s="230"/>
    </row>
    <row r="5" spans="1:18" ht="15.6" x14ac:dyDescent="0.3">
      <c r="A5" s="154"/>
      <c r="B5" s="2"/>
      <c r="C5" s="2"/>
      <c r="D5" s="3"/>
      <c r="E5"/>
      <c r="F5" s="231"/>
      <c r="G5" s="231"/>
      <c r="H5"/>
      <c r="I5"/>
      <c r="N5" s="4"/>
      <c r="O5" s="4"/>
      <c r="R5" s="5" t="s">
        <v>136</v>
      </c>
    </row>
    <row r="6" spans="1:18" ht="20.399999999999999" x14ac:dyDescent="0.35">
      <c r="A6" s="156"/>
      <c r="B6"/>
      <c r="C6"/>
      <c r="D6" s="75" t="s">
        <v>137</v>
      </c>
      <c r="E6" s="56">
        <v>0.54861111111111105</v>
      </c>
      <c r="F6" s="55" t="s">
        <v>4</v>
      </c>
      <c r="G6" s="156"/>
      <c r="H6" s="229" t="s">
        <v>3</v>
      </c>
      <c r="I6" s="229"/>
      <c r="J6" s="229"/>
      <c r="K6" s="229"/>
      <c r="L6" s="229"/>
      <c r="M6" s="229"/>
      <c r="N6" s="229"/>
      <c r="O6" s="229"/>
      <c r="P6" s="229"/>
      <c r="Q6" s="229"/>
      <c r="R6" s="229"/>
    </row>
    <row r="7" spans="1:18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8" ht="15.6" x14ac:dyDescent="0.3">
      <c r="A8" s="154"/>
      <c r="B8" s="159"/>
      <c r="C8" s="160" t="s">
        <v>5</v>
      </c>
      <c r="D8" s="161" t="s">
        <v>138</v>
      </c>
      <c r="E8" s="162"/>
      <c r="F8" s="154"/>
      <c r="G8" s="98" t="s">
        <v>139</v>
      </c>
      <c r="H8" s="10"/>
      <c r="I8" s="10"/>
      <c r="J8" s="9"/>
    </row>
    <row r="9" spans="1:18" x14ac:dyDescent="0.3">
      <c r="A9" s="234" t="s">
        <v>6</v>
      </c>
      <c r="B9" s="232" t="s">
        <v>7</v>
      </c>
      <c r="C9" s="226" t="s">
        <v>34</v>
      </c>
      <c r="D9" s="232" t="s">
        <v>9</v>
      </c>
      <c r="E9" s="234" t="s">
        <v>35</v>
      </c>
      <c r="F9" s="234" t="s">
        <v>11</v>
      </c>
      <c r="G9" s="234" t="s">
        <v>36</v>
      </c>
      <c r="H9" s="249" t="s">
        <v>37</v>
      </c>
      <c r="I9" s="250"/>
      <c r="J9" s="250"/>
      <c r="K9" s="250"/>
      <c r="L9" s="250"/>
      <c r="M9" s="250"/>
      <c r="N9" s="251"/>
      <c r="O9" s="234" t="s">
        <v>13</v>
      </c>
      <c r="P9" s="232" t="s">
        <v>14</v>
      </c>
      <c r="Q9" s="232" t="s">
        <v>15</v>
      </c>
      <c r="R9" s="252" t="s">
        <v>16</v>
      </c>
    </row>
    <row r="10" spans="1:18" x14ac:dyDescent="0.3">
      <c r="A10" s="246"/>
      <c r="B10" s="247"/>
      <c r="C10" s="248"/>
      <c r="D10" s="247"/>
      <c r="E10" s="247"/>
      <c r="F10" s="247"/>
      <c r="G10" s="247"/>
      <c r="H10" s="226">
        <v>1</v>
      </c>
      <c r="I10" s="226">
        <v>2</v>
      </c>
      <c r="J10" s="226">
        <v>3</v>
      </c>
      <c r="K10" s="107"/>
      <c r="L10" s="226">
        <v>4</v>
      </c>
      <c r="M10" s="226">
        <v>5</v>
      </c>
      <c r="N10" s="226">
        <v>6</v>
      </c>
      <c r="O10" s="246"/>
      <c r="P10" s="247"/>
      <c r="Q10" s="247"/>
      <c r="R10" s="253"/>
    </row>
    <row r="11" spans="1:18" x14ac:dyDescent="0.3">
      <c r="A11" s="242"/>
      <c r="B11" s="233"/>
      <c r="C11" s="227"/>
      <c r="D11" s="233"/>
      <c r="E11" s="233"/>
      <c r="F11" s="233"/>
      <c r="G11" s="233"/>
      <c r="H11" s="227"/>
      <c r="I11" s="227"/>
      <c r="J11" s="227"/>
      <c r="K11" s="108"/>
      <c r="L11" s="227"/>
      <c r="M11" s="227"/>
      <c r="N11" s="227"/>
      <c r="O11" s="242"/>
      <c r="P11" s="233"/>
      <c r="Q11" s="233"/>
      <c r="R11" s="254"/>
    </row>
    <row r="12" spans="1:18" x14ac:dyDescent="0.3">
      <c r="A12" s="109">
        <v>1</v>
      </c>
      <c r="B12" s="18">
        <v>180</v>
      </c>
      <c r="C12" s="14" t="str">
        <f>IF(B12=0," ",VLOOKUP(B12,[1]Женщины!B$1:H$65536,2,FALSE))</f>
        <v>Иванова Александра</v>
      </c>
      <c r="D12" s="15" t="str">
        <f>IF(B12=0," ",VLOOKUP($B12,[1]Женщины!$B$1:$H$65536,3,FALSE))</f>
        <v>13.07.1999</v>
      </c>
      <c r="E12" s="13" t="str">
        <f>IF(B12=0," ",IF(VLOOKUP($B12,[1]Женщины!$B$1:$H$65536,4,FALSE)=0," ",VLOOKUP($B12,[1]Женщины!$B$1:$H$65536,4,FALSE)))</f>
        <v>КМС</v>
      </c>
      <c r="F12" s="14" t="str">
        <f>IF(B12=0," ",VLOOKUP($B12,[1]Женщины!$B$1:$H$65536,5,FALSE))</f>
        <v>Москва</v>
      </c>
      <c r="G12" s="14" t="str">
        <f>IF(B12=0," ",VLOOKUP($B12,[1]Женщины!$B$1:$H$65536,6,FALSE))</f>
        <v>Москва, РГУФКСМиТ (ГЦОЛИФК)</v>
      </c>
      <c r="H12" s="77">
        <v>43.82</v>
      </c>
      <c r="I12" s="77">
        <v>44.45</v>
      </c>
      <c r="J12" s="77" t="s">
        <v>38</v>
      </c>
      <c r="K12" s="210">
        <v>6</v>
      </c>
      <c r="L12" s="77">
        <v>44.28</v>
      </c>
      <c r="M12" s="77">
        <v>42.86</v>
      </c>
      <c r="N12" s="77" t="s">
        <v>38</v>
      </c>
      <c r="O12" s="96">
        <f t="shared" ref="O12:O17" si="0">MAX(H12:J12,L12:N12)</f>
        <v>44.45</v>
      </c>
      <c r="P12" s="18" t="str">
        <f>IF(O12=0," ",IF(O12&gt;=[1]Разряды!$E$49,[1]Разряды!$E$3,IF(O12&gt;=[1]Разряды!$F$49,[1]Разряды!$F$3,IF(O12&gt;=[1]Разряды!$G$49,[1]Разряды!$G$3,IF(O12&gt;=[1]Разряды!$H$49,[1]Разряды!$H$3,IF(O12&gt;=[1]Разряды!$I$49,[1]Разряды!$I$3,IF(O12&gt;=[1]Разряды!$J$49,[1]Разряды!$J$3,"б/р")))))))</f>
        <v>1р</v>
      </c>
      <c r="Q12" s="13">
        <v>18</v>
      </c>
      <c r="R12" s="14" t="str">
        <f>IF(B12=0," ",VLOOKUP($B12,[1]Женщины!$B$1:$H$65536,7,FALSE))</f>
        <v>Беденеков А.Н.</v>
      </c>
    </row>
    <row r="13" spans="1:18" x14ac:dyDescent="0.3">
      <c r="A13" s="12">
        <v>2</v>
      </c>
      <c r="B13" s="18">
        <v>344</v>
      </c>
      <c r="C13" s="14" t="str">
        <f>IF(B13=0," ",VLOOKUP(B13,[1]Женщины!B$1:H$65536,2,FALSE))</f>
        <v>Пшичкина Марина</v>
      </c>
      <c r="D13" s="15" t="str">
        <f>IF(B13=0," ",VLOOKUP($B13,[1]Женщины!$B$1:$H$65536,3,FALSE))</f>
        <v>08.05.1997</v>
      </c>
      <c r="E13" s="13" t="str">
        <f>IF(B13=0," ",IF(VLOOKUP($B13,[1]Женщины!$B$1:$H$65536,4,FALSE)=0," ",VLOOKUP($B13,[1]Женщины!$B$1:$H$65536,4,FALSE)))</f>
        <v>МС</v>
      </c>
      <c r="F13" s="14" t="str">
        <f>IF(B13=0," ",VLOOKUP($B13,[1]Женщины!$B$1:$H$65536,5,FALSE))</f>
        <v>Пензенская область</v>
      </c>
      <c r="G13" s="14" t="str">
        <f>IF(B13=0," ",VLOOKUP($B13,[1]Женщины!$B$1:$H$65536,6,FALSE))</f>
        <v>Пенза, ПензГУ</v>
      </c>
      <c r="H13" s="77" t="s">
        <v>38</v>
      </c>
      <c r="I13" s="77">
        <v>33.799999999999997</v>
      </c>
      <c r="J13" s="77">
        <v>35.08</v>
      </c>
      <c r="K13" s="210">
        <v>4</v>
      </c>
      <c r="L13" s="77">
        <v>34.58</v>
      </c>
      <c r="M13" s="77">
        <v>36.25</v>
      </c>
      <c r="N13" s="77">
        <v>35.81</v>
      </c>
      <c r="O13" s="96">
        <f t="shared" si="0"/>
        <v>36.25</v>
      </c>
      <c r="P13" s="18" t="s">
        <v>32</v>
      </c>
      <c r="Q13" s="13" t="s">
        <v>20</v>
      </c>
      <c r="R13" s="117" t="str">
        <f>IF(B13=0," ",VLOOKUP($B13,[1]Женщины!$B$1:$H$65536,7,FALSE))</f>
        <v>Зотова Н.А.</v>
      </c>
    </row>
    <row r="14" spans="1:18" x14ac:dyDescent="0.3">
      <c r="A14" s="12">
        <v>3</v>
      </c>
      <c r="B14" s="59">
        <v>137</v>
      </c>
      <c r="C14" s="14" t="str">
        <f>IF(B14=0," ",VLOOKUP(B14,[1]Женщины!B$1:H$65536,2,FALSE))</f>
        <v>Колодяжная Валерия</v>
      </c>
      <c r="D14" s="15" t="str">
        <f>IF(B14=0," ",VLOOKUP($B14,[1]Женщины!$B$1:$H$65536,3,FALSE))</f>
        <v>26.03.2001</v>
      </c>
      <c r="E14" s="13" t="str">
        <f>IF(B14=0," ",IF(VLOOKUP($B14,[1]Женщины!$B$1:$H$65536,4,FALSE)=0," ",VLOOKUP($B14,[1]Женщины!$B$1:$H$65536,4,FALSE)))</f>
        <v>2р</v>
      </c>
      <c r="F14" s="14" t="str">
        <f>IF(B14=0," ",VLOOKUP($B14,[1]Женщины!$B$1:$H$65536,5,FALSE))</f>
        <v>Сахалинская область</v>
      </c>
      <c r="G14" s="14" t="str">
        <f>IF(B14=0," ",VLOOKUP($B14,[1]Женщины!$B$1:$H$65536,6,FALSE))</f>
        <v>СахГУ</v>
      </c>
      <c r="H14" s="77">
        <v>30.31</v>
      </c>
      <c r="I14" s="77">
        <v>29.37</v>
      </c>
      <c r="J14" s="77">
        <v>31.31</v>
      </c>
      <c r="K14" s="210">
        <v>3</v>
      </c>
      <c r="L14" s="77">
        <v>32.18</v>
      </c>
      <c r="M14" s="77">
        <v>31.75</v>
      </c>
      <c r="N14" s="77">
        <v>33.99</v>
      </c>
      <c r="O14" s="96">
        <f t="shared" si="0"/>
        <v>33.99</v>
      </c>
      <c r="P14" s="18" t="s">
        <v>32</v>
      </c>
      <c r="Q14" s="13">
        <v>15</v>
      </c>
      <c r="R14" s="14" t="str">
        <f>IF(B14=0," ",VLOOKUP($B14,[1]Женщины!$B$1:$H$65536,7,FALSE))</f>
        <v>Шапкина Н.В.</v>
      </c>
    </row>
    <row r="15" spans="1:18" x14ac:dyDescent="0.3">
      <c r="A15" s="79">
        <v>4</v>
      </c>
      <c r="B15" s="59">
        <v>221</v>
      </c>
      <c r="C15" s="14" t="str">
        <f>IF(B15=0," ",VLOOKUP(B15,[1]Женщины!B$1:H$65536,2,FALSE))</f>
        <v>Рычкова Ольга</v>
      </c>
      <c r="D15" s="15" t="str">
        <f>IF(B15=0," ",VLOOKUP($B15,[1]Женщины!$B$1:$H$65536,3,FALSE))</f>
        <v>13.05.1999</v>
      </c>
      <c r="E15" s="13" t="str">
        <f>IF(B15=0," ",IF(VLOOKUP($B15,[1]Женщины!$B$1:$H$65536,4,FALSE)=0," ",VLOOKUP($B15,[1]Женщины!$B$1:$H$65536,4,FALSE)))</f>
        <v>1р</v>
      </c>
      <c r="F15" s="14" t="str">
        <f>IF(B15=0," ",VLOOKUP($B15,[1]Женщины!$B$1:$H$65536,5,FALSE))</f>
        <v>Республика Мордовия</v>
      </c>
      <c r="G15" s="117" t="str">
        <f>IF(B15=0," ",VLOOKUP($B15,[1]Женщины!$B$1:$H$65536,6,FALSE))</f>
        <v>Саранск, ФГБОУ ВО "НИМГУ им. Н.П. Огарева"</v>
      </c>
      <c r="H15" s="77">
        <v>29</v>
      </c>
      <c r="I15" s="77">
        <v>29.22</v>
      </c>
      <c r="J15" s="83" t="s">
        <v>38</v>
      </c>
      <c r="K15" s="210">
        <v>1</v>
      </c>
      <c r="L15" s="77">
        <v>31.2</v>
      </c>
      <c r="M15" s="77">
        <v>29.33</v>
      </c>
      <c r="N15" s="77">
        <v>28.57</v>
      </c>
      <c r="O15" s="96">
        <f t="shared" si="0"/>
        <v>31.2</v>
      </c>
      <c r="P15" s="18" t="s">
        <v>140</v>
      </c>
      <c r="Q15" s="13">
        <v>0</v>
      </c>
      <c r="R15" s="14" t="str">
        <f>IF(B15=0," ",VLOOKUP($B15,[1]Женщины!$B$1:$H$65536,7,FALSE))</f>
        <v>Бареев Ю.К.</v>
      </c>
    </row>
    <row r="16" spans="1:18" x14ac:dyDescent="0.3">
      <c r="A16" s="13">
        <v>5</v>
      </c>
      <c r="B16" s="59">
        <v>317</v>
      </c>
      <c r="C16" s="14" t="str">
        <f>IF(B16=0," ",VLOOKUP(B16,[1]Женщины!B$1:H$65536,2,FALSE))</f>
        <v>Ерёменко Ирина</v>
      </c>
      <c r="D16" s="15" t="str">
        <f>IF(B16=0," ",VLOOKUP($B16,[1]Женщины!$B$1:$H$65536,3,FALSE))</f>
        <v>30.04.1994</v>
      </c>
      <c r="E16" s="13" t="str">
        <f>IF(B16=0," ",IF(VLOOKUP($B16,[1]Женщины!$B$1:$H$65536,4,FALSE)=0," ",VLOOKUP($B16,[1]Женщины!$B$1:$H$65536,4,FALSE)))</f>
        <v>КМС</v>
      </c>
      <c r="F16" s="14" t="str">
        <f>IF(B16=0," ",VLOOKUP($B16,[1]Женщины!$B$1:$H$65536,5,FALSE))</f>
        <v>Челябинская область</v>
      </c>
      <c r="G16" s="14" t="str">
        <f>IF(B16=0," ",VLOOKUP($B16,[1]Женщины!$B$1:$H$65536,6,FALSE))</f>
        <v>Челябинск, УралГУФК</v>
      </c>
      <c r="H16" s="77">
        <v>24.86</v>
      </c>
      <c r="I16" s="77">
        <v>28.16</v>
      </c>
      <c r="J16" s="77">
        <v>30.73</v>
      </c>
      <c r="K16" s="210">
        <v>2</v>
      </c>
      <c r="L16" s="77" t="s">
        <v>38</v>
      </c>
      <c r="M16" s="77">
        <v>28</v>
      </c>
      <c r="N16" s="77">
        <v>26</v>
      </c>
      <c r="O16" s="96">
        <f t="shared" si="0"/>
        <v>30.73</v>
      </c>
      <c r="P16" s="18" t="s">
        <v>140</v>
      </c>
      <c r="Q16" s="13">
        <v>0</v>
      </c>
      <c r="R16" s="14" t="str">
        <f>IF(B16=0," ",VLOOKUP($B16,[1]Женщины!$B$1:$H$65536,7,FALSE))</f>
        <v>Пугач С.В.</v>
      </c>
    </row>
    <row r="17" spans="1:18" x14ac:dyDescent="0.3">
      <c r="A17" s="69" t="s">
        <v>68</v>
      </c>
      <c r="B17" s="18">
        <v>138</v>
      </c>
      <c r="C17" s="14" t="str">
        <f>IF(B17=0," ",VLOOKUP(B17,[1]Женщины!B$1:H$65536,2,FALSE))</f>
        <v>Чим Марина</v>
      </c>
      <c r="D17" s="15" t="str">
        <f>IF(B17=0," ",VLOOKUP($B17,[1]Женщины!$B$1:$H$65536,3,FALSE))</f>
        <v>17.08.1993</v>
      </c>
      <c r="E17" s="13" t="str">
        <f>IF(B17=0," ",IF(VLOOKUP($B17,[1]Женщины!$B$1:$H$65536,4,FALSE)=0," ",VLOOKUP($B17,[1]Женщины!$B$1:$H$65536,4,FALSE)))</f>
        <v>1р</v>
      </c>
      <c r="F17" s="14" t="str">
        <f>IF(B17=0," ",VLOOKUP($B17,[1]Женщины!$B$1:$H$65536,5,FALSE))</f>
        <v>Сахалинская область</v>
      </c>
      <c r="G17" s="14" t="str">
        <f>IF(B17=0," ",VLOOKUP($B17,[1]Женщины!$B$1:$H$65536,6,FALSE))</f>
        <v>СахГУ</v>
      </c>
      <c r="H17" s="77">
        <v>37.43</v>
      </c>
      <c r="I17" s="77" t="s">
        <v>38</v>
      </c>
      <c r="J17" s="83" t="s">
        <v>38</v>
      </c>
      <c r="K17" s="210">
        <v>5</v>
      </c>
      <c r="L17" s="77">
        <v>35.5</v>
      </c>
      <c r="M17" s="77" t="s">
        <v>38</v>
      </c>
      <c r="N17" s="77" t="s">
        <v>38</v>
      </c>
      <c r="O17" s="96">
        <f t="shared" si="0"/>
        <v>37.43</v>
      </c>
      <c r="P17" s="18" t="s">
        <v>32</v>
      </c>
      <c r="Q17" s="13"/>
      <c r="R17" s="29" t="str">
        <f>IF(B17=0," ",VLOOKUP($B17,[1]Женщины!$B$1:$H$65536,7,FALSE))</f>
        <v>самостоятельно</v>
      </c>
    </row>
    <row r="18" spans="1:18" ht="16.5" thickBot="1" x14ac:dyDescent="0.3">
      <c r="A18" s="74"/>
      <c r="B18" s="86"/>
      <c r="C18" s="87"/>
      <c r="D18" s="88"/>
      <c r="E18" s="88"/>
      <c r="F18" s="87"/>
      <c r="G18" s="87"/>
      <c r="H18" s="211"/>
      <c r="I18" s="211"/>
      <c r="J18" s="211"/>
      <c r="K18" s="111"/>
      <c r="L18" s="132"/>
      <c r="M18" s="89"/>
      <c r="N18" s="89"/>
      <c r="O18" s="86"/>
      <c r="P18" s="86"/>
      <c r="Q18" s="86"/>
      <c r="R18" s="90"/>
    </row>
    <row r="19" spans="1:18" ht="16.5" thickTop="1" x14ac:dyDescent="0.25">
      <c r="A19" s="213"/>
      <c r="B19" s="213"/>
      <c r="C19" s="198"/>
      <c r="D19" s="167"/>
      <c r="E19" s="167"/>
      <c r="F19" s="198"/>
      <c r="G19" s="198"/>
      <c r="H19" s="178"/>
      <c r="I19" s="178"/>
      <c r="J19" s="178"/>
      <c r="K19" s="178"/>
      <c r="L19" s="178"/>
      <c r="M19" s="178"/>
      <c r="N19" s="178"/>
      <c r="O19" s="180"/>
      <c r="P19" s="213"/>
      <c r="Q19" s="213"/>
      <c r="R19" s="168"/>
    </row>
    <row r="20" spans="1:18" ht="15.75" x14ac:dyDescent="0.25">
      <c r="A20" s="213"/>
      <c r="B20" s="213"/>
      <c r="C20" s="198"/>
      <c r="D20" s="167"/>
      <c r="E20" s="167"/>
      <c r="F20" s="198"/>
      <c r="G20" s="198"/>
      <c r="H20" s="178"/>
      <c r="I20" s="178"/>
      <c r="J20" s="178"/>
      <c r="K20" s="178"/>
      <c r="L20" s="178"/>
      <c r="M20" s="178"/>
      <c r="N20" s="178"/>
      <c r="O20" s="180"/>
      <c r="P20" s="213"/>
      <c r="Q20" s="213"/>
      <c r="R20" s="168"/>
    </row>
    <row r="22" spans="1:18" ht="15.75" x14ac:dyDescent="0.25">
      <c r="A22" s="213"/>
      <c r="B22" s="112"/>
      <c r="D22"/>
      <c r="E22" s="167"/>
      <c r="F22" s="167"/>
      <c r="G22" s="168"/>
      <c r="H22" s="167"/>
      <c r="I22" s="167"/>
      <c r="J22" s="177"/>
      <c r="K22" s="168"/>
      <c r="L22" s="196"/>
      <c r="M22" s="178"/>
      <c r="N22" s="178"/>
      <c r="O22" s="178"/>
      <c r="P22" s="180"/>
      <c r="R22" s="168"/>
    </row>
    <row r="23" spans="1:18" ht="15.75" x14ac:dyDescent="0.25">
      <c r="A23" s="213"/>
      <c r="B23" s="112"/>
      <c r="D23"/>
      <c r="E23" s="167"/>
      <c r="F23" s="167"/>
      <c r="G23" s="168"/>
      <c r="H23" s="167"/>
      <c r="I23" s="167"/>
      <c r="J23" s="167"/>
      <c r="K23" s="168"/>
      <c r="L23" s="196"/>
      <c r="M23" s="178"/>
      <c r="N23" s="178"/>
      <c r="O23" s="178"/>
      <c r="P23" s="180"/>
      <c r="R23" s="168"/>
    </row>
    <row r="24" spans="1:18" ht="15.6" x14ac:dyDescent="0.3">
      <c r="A24"/>
      <c r="B24" s="110" t="s">
        <v>98</v>
      </c>
      <c r="C24"/>
      <c r="D24" s="167"/>
      <c r="E24" s="167"/>
      <c r="F24"/>
      <c r="G24" s="110" t="s">
        <v>99</v>
      </c>
      <c r="H24" s="9"/>
      <c r="I24" s="9"/>
    </row>
    <row r="25" spans="1:18" ht="15.75" x14ac:dyDescent="0.25">
      <c r="A25"/>
      <c r="B25" s="110"/>
      <c r="C25"/>
      <c r="D25" s="167"/>
      <c r="E25" s="167"/>
      <c r="F25"/>
      <c r="G25" s="110"/>
      <c r="H25" s="9"/>
      <c r="I25" s="9"/>
    </row>
    <row r="26" spans="1:18" ht="15.75" x14ac:dyDescent="0.25">
      <c r="A26"/>
      <c r="B26"/>
      <c r="C26"/>
      <c r="D26" s="167"/>
      <c r="E26" s="167"/>
      <c r="F26"/>
      <c r="G26" s="168"/>
      <c r="H26" s="9"/>
      <c r="I26" s="9"/>
    </row>
    <row r="27" spans="1:18" ht="15.6" x14ac:dyDescent="0.3">
      <c r="A27"/>
      <c r="B27" s="110" t="s">
        <v>100</v>
      </c>
      <c r="C27"/>
      <c r="D27" s="167"/>
      <c r="E27" s="167"/>
      <c r="F27"/>
      <c r="G27" s="110" t="s">
        <v>61</v>
      </c>
      <c r="H27" s="9"/>
      <c r="I27" s="9"/>
    </row>
    <row r="28" spans="1:18" ht="15.75" x14ac:dyDescent="0.25">
      <c r="A28" s="213"/>
      <c r="B28" s="213"/>
      <c r="C28"/>
      <c r="D28"/>
      <c r="E28" s="167"/>
      <c r="F28" s="167"/>
      <c r="G28" s="168"/>
      <c r="H28" s="167"/>
      <c r="I28" s="167"/>
      <c r="J28" s="167"/>
      <c r="K28" s="168"/>
      <c r="L28" s="196"/>
      <c r="M28" s="178"/>
      <c r="N28" s="178"/>
      <c r="O28" s="180"/>
      <c r="P28" s="213"/>
      <c r="Q28" s="213"/>
      <c r="R28" s="168"/>
    </row>
    <row r="29" spans="1:18" ht="15.75" x14ac:dyDescent="0.25">
      <c r="N29" s="178"/>
      <c r="O29" s="180"/>
      <c r="Q29" s="213"/>
      <c r="R29" s="168"/>
    </row>
    <row r="30" spans="1:18" ht="15.75" x14ac:dyDescent="0.25">
      <c r="N30" s="178"/>
      <c r="O30" s="180"/>
      <c r="Q30" s="213"/>
      <c r="R30" s="168"/>
    </row>
    <row r="31" spans="1:18" ht="15.75" x14ac:dyDescent="0.25">
      <c r="C31" s="81"/>
      <c r="D31"/>
      <c r="E31" s="81"/>
      <c r="F31" s="81"/>
      <c r="G31"/>
      <c r="H31"/>
      <c r="I31" s="82"/>
      <c r="K31" s="178"/>
      <c r="L31" s="178"/>
      <c r="M31" s="178"/>
      <c r="N31" s="178"/>
      <c r="O31" s="180"/>
      <c r="Q31" s="213"/>
      <c r="R31" s="168"/>
    </row>
    <row r="32" spans="1:18" ht="15.75" x14ac:dyDescent="0.25">
      <c r="C32" s="81"/>
      <c r="D32"/>
      <c r="E32"/>
      <c r="F32" s="167"/>
      <c r="G32" s="167"/>
      <c r="H32" s="168"/>
      <c r="I32" s="167"/>
      <c r="J32" s="167"/>
      <c r="K32" s="178"/>
      <c r="L32" s="178"/>
      <c r="M32" s="178"/>
      <c r="N32" s="178"/>
      <c r="O32" s="180"/>
      <c r="Q32" s="213"/>
      <c r="R32" s="168"/>
    </row>
    <row r="33" spans="1:18" ht="15.6" x14ac:dyDescent="0.3">
      <c r="C33" s="81"/>
      <c r="D33" s="110"/>
      <c r="E33"/>
      <c r="F33" s="167"/>
      <c r="G33" s="167"/>
      <c r="H33" s="110"/>
      <c r="I33" s="167"/>
      <c r="J33" s="167"/>
      <c r="K33" s="178"/>
      <c r="L33" s="178"/>
      <c r="M33" s="178"/>
      <c r="N33" s="178"/>
      <c r="O33" s="180"/>
      <c r="Q33" s="213"/>
      <c r="R33" s="168"/>
    </row>
    <row r="34" spans="1:18" ht="15.6" x14ac:dyDescent="0.3">
      <c r="C34" s="81"/>
      <c r="D34"/>
      <c r="E34" s="81"/>
      <c r="F34" s="81"/>
      <c r="G34"/>
      <c r="H34"/>
      <c r="I34" s="82"/>
      <c r="K34" s="178"/>
      <c r="L34" s="178"/>
      <c r="M34" s="178"/>
      <c r="N34" s="178"/>
      <c r="O34" s="180"/>
      <c r="Q34" s="213"/>
      <c r="R34" s="168"/>
    </row>
    <row r="35" spans="1:18" ht="15.6" x14ac:dyDescent="0.3">
      <c r="A35" s="213"/>
      <c r="B35" s="213"/>
      <c r="C35" s="198"/>
      <c r="D35" s="167"/>
      <c r="E35" s="167"/>
      <c r="F35" s="198"/>
      <c r="G35" s="198"/>
      <c r="H35" s="178"/>
      <c r="I35" s="178"/>
      <c r="J35" s="178"/>
      <c r="K35" s="178"/>
      <c r="L35" s="178"/>
      <c r="M35" s="178"/>
      <c r="N35" s="178"/>
      <c r="O35" s="180"/>
      <c r="P35" s="213"/>
      <c r="Q35" s="213"/>
      <c r="R35" s="168"/>
    </row>
    <row r="36" spans="1:18" ht="15.6" x14ac:dyDescent="0.3">
      <c r="A36" s="213"/>
      <c r="B36" s="213"/>
      <c r="C36" s="198"/>
      <c r="D36" s="167"/>
      <c r="E36" s="167"/>
      <c r="F36" s="198"/>
      <c r="G36" s="198"/>
      <c r="H36" s="178"/>
      <c r="I36" s="178"/>
      <c r="J36" s="178"/>
      <c r="K36" s="178"/>
      <c r="L36" s="178"/>
      <c r="M36" s="178"/>
      <c r="N36" s="178"/>
      <c r="O36" s="180"/>
      <c r="P36" s="213"/>
      <c r="Q36" s="213"/>
      <c r="R36" s="168"/>
    </row>
    <row r="37" spans="1:18" ht="15.6" x14ac:dyDescent="0.3">
      <c r="A37" s="213"/>
      <c r="B37" s="213"/>
      <c r="C37" s="198"/>
      <c r="D37" s="167"/>
      <c r="E37" s="167"/>
      <c r="F37" s="198"/>
      <c r="G37" s="198"/>
      <c r="H37" s="178"/>
      <c r="I37" s="178"/>
      <c r="J37" s="178"/>
      <c r="K37" s="178"/>
      <c r="L37" s="178"/>
      <c r="M37" s="178"/>
      <c r="N37" s="178"/>
      <c r="O37" s="180"/>
      <c r="P37" s="213"/>
      <c r="Q37" s="213"/>
      <c r="R37" s="168"/>
    </row>
    <row r="38" spans="1:18" ht="15.6" x14ac:dyDescent="0.3">
      <c r="A38" s="213"/>
      <c r="B38" s="213"/>
      <c r="C38" s="198"/>
      <c r="D38" s="167"/>
      <c r="E38" s="167"/>
      <c r="F38" s="198"/>
      <c r="G38" s="198"/>
      <c r="H38" s="178"/>
      <c r="I38" s="178"/>
      <c r="J38" s="178"/>
      <c r="K38" s="178"/>
      <c r="L38" s="178"/>
      <c r="M38" s="178"/>
      <c r="N38" s="178"/>
      <c r="O38" s="180"/>
      <c r="P38" s="213"/>
      <c r="Q38" s="213"/>
      <c r="R38" s="168"/>
    </row>
    <row r="39" spans="1:18" ht="15.6" x14ac:dyDescent="0.3">
      <c r="A39" s="213"/>
      <c r="B39" s="213"/>
      <c r="C39" s="198"/>
      <c r="D39" s="167"/>
      <c r="E39" s="167"/>
      <c r="F39" s="198"/>
      <c r="G39" s="198"/>
      <c r="H39" s="178"/>
      <c r="I39" s="178"/>
      <c r="J39" s="178"/>
      <c r="K39" s="178"/>
      <c r="L39" s="178"/>
      <c r="M39" s="178"/>
      <c r="N39" s="178"/>
      <c r="O39" s="180"/>
      <c r="P39" s="213"/>
      <c r="Q39" s="213"/>
      <c r="R39" s="168"/>
    </row>
    <row r="40" spans="1:18" ht="15.6" x14ac:dyDescent="0.3">
      <c r="A40" s="213"/>
      <c r="B40" s="213"/>
      <c r="C40" s="198"/>
      <c r="D40" s="167"/>
      <c r="E40" s="167"/>
      <c r="F40" s="198"/>
      <c r="G40" s="198"/>
      <c r="H40" s="178"/>
      <c r="I40" s="178"/>
      <c r="J40" s="178"/>
      <c r="K40" s="178"/>
      <c r="L40" s="178"/>
      <c r="M40" s="178"/>
      <c r="N40" s="178"/>
      <c r="O40" s="180"/>
      <c r="P40" s="213"/>
      <c r="Q40" s="213"/>
      <c r="R40" s="168"/>
    </row>
    <row r="41" spans="1:18" ht="15.6" x14ac:dyDescent="0.3">
      <c r="A41" s="213"/>
      <c r="B41" s="213"/>
      <c r="C41" s="198"/>
      <c r="D41" s="167"/>
      <c r="E41" s="167"/>
      <c r="F41" s="198"/>
      <c r="G41" s="198"/>
      <c r="H41" s="178"/>
      <c r="I41" s="178"/>
      <c r="J41" s="178"/>
      <c r="K41" s="178"/>
      <c r="L41" s="178"/>
      <c r="M41" s="178"/>
      <c r="N41" s="178"/>
      <c r="O41" s="180"/>
      <c r="P41" s="213"/>
      <c r="Q41" s="213"/>
      <c r="R41" s="168"/>
    </row>
    <row r="42" spans="1:18" ht="15.6" x14ac:dyDescent="0.3">
      <c r="A42" s="213"/>
      <c r="B42" s="213"/>
      <c r="C42" s="198"/>
      <c r="D42" s="167"/>
      <c r="E42" s="167"/>
      <c r="F42" s="198"/>
      <c r="G42" s="198"/>
      <c r="H42" s="178"/>
      <c r="I42" s="178"/>
      <c r="J42" s="178"/>
      <c r="K42" s="178"/>
      <c r="L42" s="178"/>
      <c r="M42" s="178"/>
      <c r="N42" s="178"/>
      <c r="O42" s="180"/>
      <c r="P42" s="213"/>
      <c r="Q42" s="213"/>
      <c r="R42" s="168"/>
    </row>
    <row r="43" spans="1:18" ht="15.6" x14ac:dyDescent="0.3">
      <c r="A43" s="213"/>
      <c r="B43" s="213"/>
      <c r="C43" s="198"/>
      <c r="D43" s="167"/>
      <c r="E43" s="167"/>
      <c r="F43" s="198"/>
      <c r="G43" s="198"/>
      <c r="H43" s="178"/>
      <c r="I43" s="178"/>
      <c r="J43" s="178"/>
      <c r="K43" s="178"/>
      <c r="L43" s="178"/>
      <c r="M43" s="178"/>
      <c r="N43" s="178"/>
      <c r="O43" s="180"/>
      <c r="P43" s="213"/>
      <c r="Q43" s="213"/>
      <c r="R43" s="168"/>
    </row>
    <row r="44" spans="1:18" ht="15.6" x14ac:dyDescent="0.3">
      <c r="A44" s="213"/>
      <c r="B44" s="213"/>
      <c r="C44" s="81"/>
      <c r="D44" s="110"/>
      <c r="E44"/>
      <c r="F44" s="167"/>
      <c r="G44" s="167"/>
      <c r="H44" s="110"/>
      <c r="I44" s="167"/>
      <c r="J44" s="167"/>
      <c r="K44" s="178"/>
      <c r="L44" s="178"/>
      <c r="M44" s="178"/>
      <c r="N44" s="178"/>
      <c r="O44" s="180"/>
      <c r="P44" s="213"/>
      <c r="Q44" s="213"/>
      <c r="R44" s="168"/>
    </row>
    <row r="45" spans="1:18" ht="15.6" x14ac:dyDescent="0.3">
      <c r="A45" s="213"/>
      <c r="B45" s="213"/>
      <c r="C45" s="81"/>
      <c r="D45" s="110"/>
      <c r="E45"/>
      <c r="F45" s="167"/>
      <c r="G45" s="167"/>
      <c r="H45" s="110"/>
      <c r="I45" s="167"/>
      <c r="J45" s="167"/>
      <c r="K45" s="178"/>
      <c r="L45" s="178"/>
      <c r="M45" s="178"/>
      <c r="N45" s="178"/>
      <c r="O45" s="180"/>
      <c r="P45" s="213"/>
      <c r="Q45" s="213"/>
      <c r="R45" s="168"/>
    </row>
    <row r="46" spans="1:18" ht="15.6" x14ac:dyDescent="0.3">
      <c r="A46" s="213"/>
      <c r="B46" s="213"/>
      <c r="C46" s="81"/>
      <c r="D46" s="110"/>
      <c r="E46"/>
      <c r="F46" s="167"/>
      <c r="G46" s="167"/>
      <c r="H46" s="110"/>
      <c r="I46" s="167"/>
      <c r="J46" s="167"/>
      <c r="K46" s="178"/>
      <c r="L46" s="178"/>
      <c r="M46" s="178"/>
      <c r="N46" s="178"/>
      <c r="O46" s="180"/>
      <c r="P46" s="213"/>
      <c r="Q46" s="213"/>
      <c r="R46" s="168"/>
    </row>
    <row r="47" spans="1:18" ht="15.6" x14ac:dyDescent="0.3">
      <c r="A47" s="213"/>
      <c r="B47" s="213"/>
      <c r="C47" s="81"/>
      <c r="D47" s="110"/>
      <c r="E47"/>
      <c r="F47" s="167"/>
      <c r="G47" s="167"/>
      <c r="H47" s="110"/>
      <c r="I47" s="167"/>
      <c r="J47" s="167"/>
      <c r="K47" s="178"/>
      <c r="L47" s="178"/>
      <c r="M47" s="178"/>
      <c r="N47" s="178"/>
      <c r="O47" s="180"/>
      <c r="P47" s="213"/>
      <c r="Q47" s="213"/>
      <c r="R47" s="168"/>
    </row>
    <row r="48" spans="1:18" ht="15.6" x14ac:dyDescent="0.3">
      <c r="A48" s="213"/>
      <c r="B48" s="213"/>
      <c r="C48" s="81"/>
      <c r="D48" s="110"/>
      <c r="E48"/>
      <c r="F48" s="167"/>
      <c r="G48" s="167"/>
      <c r="H48" s="110"/>
      <c r="I48" s="167"/>
      <c r="J48" s="167"/>
      <c r="K48" s="178"/>
      <c r="L48" s="178"/>
      <c r="M48" s="178"/>
      <c r="N48" s="178"/>
      <c r="O48" s="180"/>
      <c r="P48" s="213"/>
      <c r="Q48" s="213"/>
      <c r="R48" s="168"/>
    </row>
    <row r="49" spans="1:18" ht="15.6" x14ac:dyDescent="0.3">
      <c r="A49" s="213"/>
      <c r="B49" s="213"/>
      <c r="C49" s="81"/>
      <c r="D49" s="110"/>
      <c r="E49"/>
      <c r="F49" s="167"/>
      <c r="G49" s="167"/>
      <c r="H49" s="110"/>
      <c r="I49" s="167"/>
      <c r="J49" s="167"/>
      <c r="K49" s="178"/>
      <c r="L49" s="178"/>
      <c r="M49" s="178"/>
      <c r="N49" s="178"/>
      <c r="O49" s="180"/>
      <c r="P49" s="213"/>
      <c r="Q49" s="213"/>
      <c r="R49" s="168"/>
    </row>
    <row r="50" spans="1:18" ht="15.6" x14ac:dyDescent="0.3">
      <c r="A50" s="213"/>
      <c r="B50" s="213"/>
      <c r="C50" s="81"/>
      <c r="D50"/>
      <c r="E50"/>
      <c r="F50" s="167"/>
      <c r="G50" s="167"/>
      <c r="H50" s="168"/>
      <c r="I50" s="167"/>
      <c r="J50" s="167"/>
      <c r="K50" s="178"/>
      <c r="L50" s="178"/>
      <c r="M50" s="178"/>
      <c r="N50" s="178"/>
      <c r="O50" s="180"/>
      <c r="P50" s="213"/>
      <c r="Q50" s="213"/>
      <c r="R50" s="168"/>
    </row>
  </sheetData>
  <mergeCells count="23">
    <mergeCell ref="A9:A11"/>
    <mergeCell ref="B9:B11"/>
    <mergeCell ref="C9:C11"/>
    <mergeCell ref="D9:D11"/>
    <mergeCell ref="E9:E11"/>
    <mergeCell ref="A1:R1"/>
    <mergeCell ref="A2:R2"/>
    <mergeCell ref="Q4:R4"/>
    <mergeCell ref="F5:G5"/>
    <mergeCell ref="H6:R6"/>
    <mergeCell ref="F9:F11"/>
    <mergeCell ref="G9:G11"/>
    <mergeCell ref="H9:N9"/>
    <mergeCell ref="O9:O11"/>
    <mergeCell ref="P9:P11"/>
    <mergeCell ref="R9:R11"/>
    <mergeCell ref="H10:H11"/>
    <mergeCell ref="I10:I11"/>
    <mergeCell ref="J10:J11"/>
    <mergeCell ref="L10:L11"/>
    <mergeCell ref="M10:M11"/>
    <mergeCell ref="N10:N11"/>
    <mergeCell ref="Q9:Q11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"/>
  <sheetViews>
    <sheetView workbookViewId="0">
      <selection activeCell="A52" sqref="A52:XFD77"/>
    </sheetView>
  </sheetViews>
  <sheetFormatPr defaultRowHeight="14.4" x14ac:dyDescent="0.3"/>
  <cols>
    <col min="1" max="1" width="4" style="112" customWidth="1"/>
    <col min="2" max="2" width="5.5546875" style="113" bestFit="1" customWidth="1"/>
    <col min="3" max="3" width="22.33203125" style="113" customWidth="1"/>
    <col min="4" max="4" width="10.109375" style="113" bestFit="1" customWidth="1"/>
    <col min="5" max="5" width="6.44140625" style="113" customWidth="1"/>
    <col min="6" max="6" width="19.5546875" style="113" customWidth="1"/>
    <col min="7" max="7" width="30.33203125" style="114" customWidth="1"/>
    <col min="8" max="9" width="5.44140625" style="113" customWidth="1"/>
    <col min="10" max="10" width="5.44140625" customWidth="1"/>
    <col min="11" max="11" width="3" customWidth="1"/>
    <col min="12" max="12" width="5.44140625" customWidth="1"/>
    <col min="13" max="13" width="5.33203125" customWidth="1"/>
    <col min="14" max="14" width="5.6640625" customWidth="1"/>
    <col min="15" max="15" width="6.6640625" customWidth="1"/>
    <col min="16" max="16" width="6.33203125" customWidth="1"/>
    <col min="17" max="17" width="5.44140625" customWidth="1"/>
    <col min="18" max="18" width="20.33203125" customWidth="1"/>
  </cols>
  <sheetData>
    <row r="1" spans="1:18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</row>
    <row r="2" spans="1:18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</row>
    <row r="3" spans="1:18" ht="20.399999999999999" x14ac:dyDescent="0.35">
      <c r="A3" s="153"/>
      <c r="B3" s="153"/>
      <c r="C3" s="153"/>
      <c r="D3" s="153"/>
      <c r="E3" s="153"/>
      <c r="F3" s="153"/>
      <c r="G3" s="153"/>
      <c r="H3"/>
      <c r="I3"/>
      <c r="N3" s="153"/>
      <c r="O3" s="153"/>
      <c r="P3" s="153"/>
      <c r="Q3" s="153"/>
      <c r="R3" s="1" t="s">
        <v>79</v>
      </c>
    </row>
    <row r="4" spans="1:18" ht="17.399999999999999" x14ac:dyDescent="0.3">
      <c r="A4" s="154"/>
      <c r="B4" s="2"/>
      <c r="C4" s="2"/>
      <c r="D4" s="3"/>
      <c r="E4"/>
      <c r="F4" s="155"/>
      <c r="G4" s="155"/>
      <c r="H4"/>
      <c r="I4"/>
      <c r="N4" s="155"/>
      <c r="O4" s="155"/>
      <c r="P4" s="155"/>
      <c r="Q4" s="230" t="s">
        <v>80</v>
      </c>
      <c r="R4" s="230"/>
    </row>
    <row r="5" spans="1:18" ht="15.6" x14ac:dyDescent="0.3">
      <c r="A5" s="154"/>
      <c r="B5" s="2"/>
      <c r="C5" s="2"/>
      <c r="D5" s="3"/>
      <c r="E5"/>
      <c r="F5" s="231"/>
      <c r="G5" s="231"/>
      <c r="H5"/>
      <c r="I5"/>
      <c r="N5" s="4"/>
      <c r="O5" s="4"/>
      <c r="R5" s="5" t="s">
        <v>81</v>
      </c>
    </row>
    <row r="6" spans="1:18" ht="20.399999999999999" x14ac:dyDescent="0.35">
      <c r="A6" s="156"/>
      <c r="B6"/>
      <c r="C6"/>
      <c r="D6" s="75" t="s">
        <v>137</v>
      </c>
      <c r="E6" s="56">
        <v>0.59722222222222221</v>
      </c>
      <c r="F6" s="55" t="s">
        <v>4</v>
      </c>
      <c r="G6" s="156"/>
      <c r="H6" s="229" t="s">
        <v>3</v>
      </c>
      <c r="I6" s="229"/>
      <c r="J6" s="229"/>
      <c r="K6" s="229"/>
      <c r="L6" s="229"/>
      <c r="M6" s="229"/>
      <c r="N6" s="229"/>
      <c r="O6" s="229"/>
      <c r="P6" s="229"/>
      <c r="Q6" s="229"/>
      <c r="R6" s="229"/>
    </row>
    <row r="7" spans="1:18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8" ht="15.6" x14ac:dyDescent="0.3">
      <c r="A8" s="154"/>
      <c r="B8" s="159"/>
      <c r="C8" s="160" t="s">
        <v>5</v>
      </c>
      <c r="D8" s="161" t="s">
        <v>141</v>
      </c>
      <c r="E8" s="162"/>
      <c r="F8" s="154"/>
      <c r="G8" s="98" t="s">
        <v>142</v>
      </c>
      <c r="H8" s="10"/>
      <c r="I8" s="10"/>
      <c r="J8" s="9"/>
    </row>
    <row r="9" spans="1:18" x14ac:dyDescent="0.3">
      <c r="A9" s="234" t="s">
        <v>6</v>
      </c>
      <c r="B9" s="232" t="s">
        <v>7</v>
      </c>
      <c r="C9" s="226" t="s">
        <v>34</v>
      </c>
      <c r="D9" s="232" t="s">
        <v>9</v>
      </c>
      <c r="E9" s="234" t="s">
        <v>35</v>
      </c>
      <c r="F9" s="234" t="s">
        <v>11</v>
      </c>
      <c r="G9" s="234" t="s">
        <v>36</v>
      </c>
      <c r="H9" s="249" t="s">
        <v>37</v>
      </c>
      <c r="I9" s="250"/>
      <c r="J9" s="250"/>
      <c r="K9" s="250"/>
      <c r="L9" s="250"/>
      <c r="M9" s="250"/>
      <c r="N9" s="251"/>
      <c r="O9" s="234" t="s">
        <v>13</v>
      </c>
      <c r="P9" s="232" t="s">
        <v>14</v>
      </c>
      <c r="Q9" s="232" t="s">
        <v>15</v>
      </c>
      <c r="R9" s="252" t="s">
        <v>16</v>
      </c>
    </row>
    <row r="10" spans="1:18" x14ac:dyDescent="0.3">
      <c r="A10" s="246"/>
      <c r="B10" s="247"/>
      <c r="C10" s="248"/>
      <c r="D10" s="247"/>
      <c r="E10" s="247"/>
      <c r="F10" s="247"/>
      <c r="G10" s="247"/>
      <c r="H10" s="226">
        <v>1</v>
      </c>
      <c r="I10" s="226">
        <v>2</v>
      </c>
      <c r="J10" s="226">
        <v>3</v>
      </c>
      <c r="K10" s="107"/>
      <c r="L10" s="226">
        <v>4</v>
      </c>
      <c r="M10" s="226">
        <v>5</v>
      </c>
      <c r="N10" s="226">
        <v>6</v>
      </c>
      <c r="O10" s="246"/>
      <c r="P10" s="247"/>
      <c r="Q10" s="247"/>
      <c r="R10" s="253"/>
    </row>
    <row r="11" spans="1:18" x14ac:dyDescent="0.3">
      <c r="A11" s="242"/>
      <c r="B11" s="233"/>
      <c r="C11" s="227"/>
      <c r="D11" s="233"/>
      <c r="E11" s="233"/>
      <c r="F11" s="233"/>
      <c r="G11" s="233"/>
      <c r="H11" s="227"/>
      <c r="I11" s="227"/>
      <c r="J11" s="227"/>
      <c r="K11" s="108"/>
      <c r="L11" s="227"/>
      <c r="M11" s="227"/>
      <c r="N11" s="227"/>
      <c r="O11" s="242"/>
      <c r="P11" s="233"/>
      <c r="Q11" s="233"/>
      <c r="R11" s="254"/>
    </row>
    <row r="12" spans="1:18" x14ac:dyDescent="0.3">
      <c r="A12" s="109">
        <v>1</v>
      </c>
      <c r="B12" s="18">
        <v>181</v>
      </c>
      <c r="C12" s="14" t="str">
        <f>IF(B12=0," ",VLOOKUP(B12,[1]Женщины!B$1:H$65536,2,FALSE))</f>
        <v>Чернобыль Валерия</v>
      </c>
      <c r="D12" s="15" t="str">
        <f>IF(B12=0," ",VLOOKUP($B12,[1]Женщины!$B$1:$H$65536,3,FALSE))</f>
        <v>04.01.1998</v>
      </c>
      <c r="E12" s="13" t="str">
        <f>IF(B12=0," ",IF(VLOOKUP($B12,[1]Женщины!$B$1:$H$65536,4,FALSE)=0," ",VLOOKUP($B12,[1]Женщины!$B$1:$H$65536,4,FALSE)))</f>
        <v>КМС</v>
      </c>
      <c r="F12" s="14" t="str">
        <f>IF(B12=0," ",VLOOKUP($B12,[1]Женщины!$B$1:$H$65536,5,FALSE))</f>
        <v>Москва</v>
      </c>
      <c r="G12" s="14" t="str">
        <f>IF(B12=0," ",VLOOKUP($B12,[1]Женщины!$B$1:$H$65536,6,FALSE))</f>
        <v>Москва, РГУФКСМиТ (ГЦОЛИФК)</v>
      </c>
      <c r="H12" s="77" t="s">
        <v>38</v>
      </c>
      <c r="I12" s="77">
        <v>42.5</v>
      </c>
      <c r="J12" s="77">
        <v>43.88</v>
      </c>
      <c r="K12" s="210">
        <v>7</v>
      </c>
      <c r="L12" s="77">
        <v>42.08</v>
      </c>
      <c r="M12" s="77" t="s">
        <v>38</v>
      </c>
      <c r="N12" s="77">
        <v>38.65</v>
      </c>
      <c r="O12" s="96">
        <f t="shared" ref="O12:O18" si="0">MAX(H12:J12,L12:N12)</f>
        <v>43.88</v>
      </c>
      <c r="P12" s="18" t="str">
        <f>IF(O12=0," ",IF(O12&gt;=[1]Разряды!$E$46,[1]Разряды!$E$3,IF(O12&gt;=[1]Разряды!$F$46,[1]Разряды!$F$3,IF(O12&gt;=[1]Разряды!$G$46,[1]Разряды!$G$3,IF(O12&gt;=[1]Разряды!$H$46,[1]Разряды!$H$3,IF(O12&gt;=[1]Разряды!$I$46,[1]Разряды!$I$3,IF(O12&gt;=[1]Разряды!$J$46,[1]Разряды!$J$3,"б/р")))))))</f>
        <v>1р</v>
      </c>
      <c r="Q12" s="13">
        <v>18</v>
      </c>
      <c r="R12" s="117" t="str">
        <f>IF(B12=0," ",VLOOKUP($B12,[1]Женщины!$B$1:$H$65536,7,FALSE))</f>
        <v>Иванов А.А., Миллер В.И.</v>
      </c>
    </row>
    <row r="13" spans="1:18" x14ac:dyDescent="0.3">
      <c r="A13" s="12">
        <v>2</v>
      </c>
      <c r="B13" s="18">
        <v>179</v>
      </c>
      <c r="C13" s="14" t="str">
        <f>IF(B13=0," ",VLOOKUP(B13,[1]Женщины!B$1:H$65536,2,FALSE))</f>
        <v>Мурашова Виктория</v>
      </c>
      <c r="D13" s="15" t="str">
        <f>IF(B13=0," ",VLOOKUP($B13,[1]Женщины!$B$1:$H$65536,3,FALSE))</f>
        <v>29.03.1998</v>
      </c>
      <c r="E13" s="13" t="str">
        <f>IF(B13=0," ",IF(VLOOKUP($B13,[1]Женщины!$B$1:$H$65536,4,FALSE)=0," ",VLOOKUP($B13,[1]Женщины!$B$1:$H$65536,4,FALSE)))</f>
        <v>КМС</v>
      </c>
      <c r="F13" s="14" t="str">
        <f>IF(B13=0," ",VLOOKUP($B13,[1]Женщины!$B$1:$H$65536,5,FALSE))</f>
        <v>Москва</v>
      </c>
      <c r="G13" s="14" t="str">
        <f>IF(B13=0," ",VLOOKUP($B13,[1]Женщины!$B$1:$H$65536,6,FALSE))</f>
        <v>Москва, РГУФКСМиТ (ГЦОЛИФК)</v>
      </c>
      <c r="H13" s="77" t="s">
        <v>38</v>
      </c>
      <c r="I13" s="77">
        <v>39.82</v>
      </c>
      <c r="J13" s="77">
        <v>43.75</v>
      </c>
      <c r="K13" s="210">
        <v>6</v>
      </c>
      <c r="L13" s="77" t="s">
        <v>38</v>
      </c>
      <c r="M13" s="77" t="s">
        <v>38</v>
      </c>
      <c r="N13" s="77">
        <v>41.38</v>
      </c>
      <c r="O13" s="96">
        <f t="shared" si="0"/>
        <v>43.75</v>
      </c>
      <c r="P13" s="18" t="str">
        <f>IF(O13=0," ",IF(O13&gt;=[1]Разряды!$E$46,[1]Разряды!$E$3,IF(O13&gt;=[1]Разряды!$F$46,[1]Разряды!$F$3,IF(O13&gt;=[1]Разряды!$G$46,[1]Разряды!$G$3,IF(O13&gt;=[1]Разряды!$H$46,[1]Разряды!$H$3,IF(O13&gt;=[1]Разряды!$I$46,[1]Разряды!$I$3,IF(O13&gt;=[1]Разряды!$J$46,[1]Разряды!$J$3,"б/р")))))))</f>
        <v>1р</v>
      </c>
      <c r="Q13" s="13">
        <v>15</v>
      </c>
      <c r="R13" s="14" t="str">
        <f>IF(B13=0," ",VLOOKUP($B13,[1]Женщины!$B$1:$H$65536,7,FALSE))</f>
        <v>Березуцкие Н.Н., В.В.</v>
      </c>
    </row>
    <row r="14" spans="1:18" x14ac:dyDescent="0.3">
      <c r="A14" s="69">
        <v>3</v>
      </c>
      <c r="B14" s="18">
        <v>112</v>
      </c>
      <c r="C14" s="14" t="str">
        <f>IF(B14=0," ",VLOOKUP(B14,[1]Женщины!B$1:H$65536,2,FALSE))</f>
        <v>Цветкова Виктория</v>
      </c>
      <c r="D14" s="15" t="str">
        <f>IF(B14=0," ",VLOOKUP($B14,[1]Женщины!$B$1:$H$65536,3,FALSE))</f>
        <v>21.06.2000</v>
      </c>
      <c r="E14" s="13" t="str">
        <f>IF(B14=0," ",IF(VLOOKUP($B14,[1]Женщины!$B$1:$H$65536,4,FALSE)=0," ",VLOOKUP($B14,[1]Женщины!$B$1:$H$65536,4,FALSE)))</f>
        <v>КМС</v>
      </c>
      <c r="F14" s="14" t="str">
        <f>IF(B14=0," ",VLOOKUP($B14,[1]Женщины!$B$1:$H$65536,5,FALSE))</f>
        <v>Ярославская область</v>
      </c>
      <c r="G14" s="53" t="str">
        <f>IF(B14=0," ",VLOOKUP($B14,[1]Женщины!$B$1:$H$65536,6,FALSE))</f>
        <v>Ярославль, ЯГПУ им. К.Д. Ушинского</v>
      </c>
      <c r="H14" s="77">
        <v>35.01</v>
      </c>
      <c r="I14" s="77" t="s">
        <v>38</v>
      </c>
      <c r="J14" s="77">
        <v>40.04</v>
      </c>
      <c r="K14" s="210">
        <v>5</v>
      </c>
      <c r="L14" s="77">
        <v>38.1</v>
      </c>
      <c r="M14" s="77">
        <v>36.200000000000003</v>
      </c>
      <c r="N14" s="77" t="s">
        <v>38</v>
      </c>
      <c r="O14" s="96">
        <f t="shared" si="0"/>
        <v>40.04</v>
      </c>
      <c r="P14" s="18" t="str">
        <f>IF(O14=0," ",IF(O14&gt;=[1]Разряды!$E$46,[1]Разряды!$E$3,IF(O14&gt;=[1]Разряды!$F$46,[1]Разряды!$F$3,IF(O14&gt;=[1]Разряды!$G$46,[1]Разряды!$G$3,IF(O14&gt;=[1]Разряды!$H$46,[1]Разряды!$H$3,IF(O14&gt;=[1]Разряды!$I$46,[1]Разряды!$I$3,IF(O14&gt;=[1]Разряды!$J$46,[1]Разряды!$J$3,"б/р")))))))</f>
        <v>1р</v>
      </c>
      <c r="Q14" s="13">
        <v>13</v>
      </c>
      <c r="R14" s="14" t="str">
        <f>IF(B14=0," ",VLOOKUP($B14,[1]Женщины!$B$1:$H$65536,7,FALSE))</f>
        <v>Цветкова Н.В.</v>
      </c>
    </row>
    <row r="15" spans="1:18" x14ac:dyDescent="0.3">
      <c r="A15" s="13">
        <v>4</v>
      </c>
      <c r="B15" s="59">
        <v>321</v>
      </c>
      <c r="C15" s="14" t="str">
        <f>IF(B15=0," ",VLOOKUP(B15,[1]Женщины!B$1:H$65536,2,FALSE))</f>
        <v>Исаева Ксения</v>
      </c>
      <c r="D15" s="15" t="str">
        <f>IF(B15=0," ",VLOOKUP($B15,[1]Женщины!$B$1:$H$65536,3,FALSE))</f>
        <v>02.12.1996</v>
      </c>
      <c r="E15" s="13" t="str">
        <f>IF(B15=0," ",IF(VLOOKUP($B15,[1]Женщины!$B$1:$H$65536,4,FALSE)=0," ",VLOOKUP($B15,[1]Женщины!$B$1:$H$65536,4,FALSE)))</f>
        <v>МС</v>
      </c>
      <c r="F15" s="14" t="str">
        <f>IF(B15=0," ",VLOOKUP($B15,[1]Женщины!$B$1:$H$65536,5,FALSE))</f>
        <v>Челябинская область</v>
      </c>
      <c r="G15" s="14" t="str">
        <f>IF(B15=0," ",VLOOKUP($B15,[1]Женщины!$B$1:$H$65536,6,FALSE))</f>
        <v>Челябинск, УралГУФК</v>
      </c>
      <c r="H15" s="77" t="s">
        <v>38</v>
      </c>
      <c r="I15" s="77">
        <v>34.380000000000003</v>
      </c>
      <c r="J15" s="77">
        <v>38.75</v>
      </c>
      <c r="K15" s="210">
        <v>4</v>
      </c>
      <c r="L15" s="77">
        <v>37.630000000000003</v>
      </c>
      <c r="M15" s="77">
        <v>39.520000000000003</v>
      </c>
      <c r="N15" s="77">
        <v>37.86</v>
      </c>
      <c r="O15" s="96">
        <f t="shared" si="0"/>
        <v>39.520000000000003</v>
      </c>
      <c r="P15" s="18" t="str">
        <f>IF(O15=0," ",IF(O15&gt;=[1]Разряды!$E$46,[1]Разряды!$E$3,IF(O15&gt;=[1]Разряды!$F$46,[1]Разряды!$F$3,IF(O15&gt;=[1]Разряды!$G$46,[1]Разряды!$G$3,IF(O15&gt;=[1]Разряды!$H$46,[1]Разряды!$H$3,IF(O15&gt;=[1]Разряды!$I$46,[1]Разряды!$I$3,IF(O15&gt;=[1]Разряды!$J$46,[1]Разряды!$J$3,"б/р")))))))</f>
        <v>1р</v>
      </c>
      <c r="Q15" s="13">
        <v>12</v>
      </c>
      <c r="R15" s="14" t="str">
        <f>IF(B15=0," ",VLOOKUP($B15,[1]Женщины!$B$1:$H$65536,7,FALSE))</f>
        <v>Самойленко О.В.</v>
      </c>
    </row>
    <row r="16" spans="1:18" x14ac:dyDescent="0.3">
      <c r="A16" s="26">
        <v>5</v>
      </c>
      <c r="B16" s="59">
        <v>103</v>
      </c>
      <c r="C16" s="14" t="str">
        <f>IF(B16=0," ",VLOOKUP(B16,[1]Женщины!B$1:H$65536,2,FALSE))</f>
        <v>Чистякова Татьяна</v>
      </c>
      <c r="D16" s="15" t="str">
        <f>IF(B16=0," ",VLOOKUP($B16,[1]Женщины!$B$1:$H$65536,3,FALSE))</f>
        <v>15.06.1997</v>
      </c>
      <c r="E16" s="13" t="str">
        <f>IF(B16=0," ",IF(VLOOKUP($B16,[1]Женщины!$B$1:$H$65536,4,FALSE)=0," ",VLOOKUP($B16,[1]Женщины!$B$1:$H$65536,4,FALSE)))</f>
        <v>1р</v>
      </c>
      <c r="F16" s="14" t="str">
        <f>IF(B16=0," ",VLOOKUP($B16,[1]Женщины!$B$1:$H$65536,5,FALSE))</f>
        <v>Ярославская область</v>
      </c>
      <c r="G16" s="53" t="str">
        <f>IF(B16=0," ",VLOOKUP($B16,[1]Женщины!$B$1:$H$65536,6,FALSE))</f>
        <v>Ярославль, ЯГПУ им. К.Д. Ушинского</v>
      </c>
      <c r="H16" s="77">
        <v>34.33</v>
      </c>
      <c r="I16" s="77">
        <v>35.15</v>
      </c>
      <c r="J16" s="83" t="s">
        <v>38</v>
      </c>
      <c r="K16" s="210">
        <v>3</v>
      </c>
      <c r="L16" s="77">
        <v>34.46</v>
      </c>
      <c r="M16" s="77">
        <v>33.630000000000003</v>
      </c>
      <c r="N16" s="77">
        <v>33.020000000000003</v>
      </c>
      <c r="O16" s="96">
        <f t="shared" si="0"/>
        <v>35.15</v>
      </c>
      <c r="P16" s="18" t="str">
        <f>IF(O16=0," ",IF(O16&gt;=[1]Разряды!$E$46,[1]Разряды!$E$3,IF(O16&gt;=[1]Разряды!$F$46,[1]Разряды!$F$3,IF(O16&gt;=[1]Разряды!$G$46,[1]Разряды!$G$3,IF(O16&gt;=[1]Разряды!$H$46,[1]Разряды!$H$3,IF(O16&gt;=[1]Разряды!$I$46,[1]Разряды!$I$3,IF(O16&gt;=[1]Разряды!$J$46,[1]Разряды!$J$3,"б/р")))))))</f>
        <v>2р</v>
      </c>
      <c r="Q16" s="13">
        <v>11</v>
      </c>
      <c r="R16" s="117" t="str">
        <f>IF(B16=0," ",VLOOKUP($B16,[1]Женщины!$B$1:$H$65536,7,FALSE))</f>
        <v>Нальгиев А.А., Шиловская Т.А.</v>
      </c>
    </row>
    <row r="17" spans="1:18" x14ac:dyDescent="0.3">
      <c r="A17" s="13">
        <v>6</v>
      </c>
      <c r="B17" s="59">
        <v>339</v>
      </c>
      <c r="C17" s="14" t="str">
        <f>IF(B17=0," ",VLOOKUP(B17,[1]Женщины!B$1:H$65536,2,FALSE))</f>
        <v>Мельчанова Кристина</v>
      </c>
      <c r="D17" s="15" t="str">
        <f>IF(B17=0," ",VLOOKUP($B17,[1]Женщины!$B$1:$H$65536,3,FALSE))</f>
        <v>10.01.1997</v>
      </c>
      <c r="E17" s="13" t="str">
        <f>IF(B17=0," ",IF(VLOOKUP($B17,[1]Женщины!$B$1:$H$65536,4,FALSE)=0," ",VLOOKUP($B17,[1]Женщины!$B$1:$H$65536,4,FALSE)))</f>
        <v>КМС</v>
      </c>
      <c r="F17" s="14" t="str">
        <f>IF(B17=0," ",VLOOKUP($B17,[1]Женщины!$B$1:$H$65536,5,FALSE))</f>
        <v>Пензенская область</v>
      </c>
      <c r="G17" s="14" t="str">
        <f>IF(B17=0," ",VLOOKUP($B17,[1]Женщины!$B$1:$H$65536,6,FALSE))</f>
        <v>Пенза, ПензГУ</v>
      </c>
      <c r="H17" s="77">
        <v>34.19</v>
      </c>
      <c r="I17" s="77">
        <v>34.36</v>
      </c>
      <c r="J17" s="83" t="s">
        <v>38</v>
      </c>
      <c r="K17" s="210">
        <v>2</v>
      </c>
      <c r="L17" s="77" t="s">
        <v>38</v>
      </c>
      <c r="M17" s="77" t="s">
        <v>38</v>
      </c>
      <c r="N17" s="77">
        <v>33.99</v>
      </c>
      <c r="O17" s="96">
        <f t="shared" si="0"/>
        <v>34.36</v>
      </c>
      <c r="P17" s="18" t="str">
        <f>IF(O17=0," ",IF(O17&gt;=[1]Разряды!$E$46,[1]Разряды!$E$3,IF(O17&gt;=[1]Разряды!$F$46,[1]Разряды!$F$3,IF(O17&gt;=[1]Разряды!$G$46,[1]Разряды!$G$3,IF(O17&gt;=[1]Разряды!$H$46,[1]Разряды!$H$3,IF(O17&gt;=[1]Разряды!$I$46,[1]Разряды!$I$3,IF(O17&gt;=[1]Разряды!$J$46,[1]Разряды!$J$3,"б/р")))))))</f>
        <v>2р</v>
      </c>
      <c r="Q17" s="13">
        <v>10</v>
      </c>
      <c r="R17" s="29" t="str">
        <f>IF(B17=0," ",VLOOKUP($B17,[1]Женщины!$B$1:$H$65536,7,FALSE))</f>
        <v>Садов Н.</v>
      </c>
    </row>
    <row r="18" spans="1:18" x14ac:dyDescent="0.3">
      <c r="A18" s="26">
        <v>7</v>
      </c>
      <c r="B18" s="59">
        <v>330</v>
      </c>
      <c r="C18" s="14" t="str">
        <f>IF(B18=0," ",VLOOKUP(B18,[1]Женщины!B$1:H$65536,2,FALSE))</f>
        <v>Хитько Виктория</v>
      </c>
      <c r="D18" s="15" t="str">
        <f>IF(B18=0," ",VLOOKUP($B18,[1]Женщины!$B$1:$H$65536,3,FALSE))</f>
        <v>03.08.1999</v>
      </c>
      <c r="E18" s="13" t="str">
        <f>IF(B18=0," ",IF(VLOOKUP($B18,[1]Женщины!$B$1:$H$65536,4,FALSE)=0," ",VLOOKUP($B18,[1]Женщины!$B$1:$H$65536,4,FALSE)))</f>
        <v>МС</v>
      </c>
      <c r="F18" s="14" t="str">
        <f>IF(B18=0," ",VLOOKUP($B18,[1]Женщины!$B$1:$H$65536,5,FALSE))</f>
        <v>Челябинская область</v>
      </c>
      <c r="G18" s="14" t="str">
        <f>IF(B18=0," ",VLOOKUP($B18,[1]Женщины!$B$1:$H$65536,6,FALSE))</f>
        <v>Челябинск, УралГУФК</v>
      </c>
      <c r="H18" s="77" t="s">
        <v>38</v>
      </c>
      <c r="I18" s="77">
        <v>16.18</v>
      </c>
      <c r="J18" s="77">
        <v>18.45</v>
      </c>
      <c r="K18" s="210">
        <v>1</v>
      </c>
      <c r="L18" s="77">
        <v>19.190000000000001</v>
      </c>
      <c r="M18" s="77">
        <v>20.04</v>
      </c>
      <c r="N18" s="77">
        <v>19.09</v>
      </c>
      <c r="O18" s="96">
        <f t="shared" si="0"/>
        <v>20.04</v>
      </c>
      <c r="P18" s="18" t="str">
        <f>IF(O18=0," ",IF(O18&gt;=[1]Разряды!$E$46,[1]Разряды!$E$3,IF(O18&gt;=[1]Разряды!$F$46,[1]Разряды!$F$3,IF(O18&gt;=[1]Разряды!$G$46,[1]Разряды!$G$3,IF(O18&gt;=[1]Разряды!$H$46,[1]Разряды!$H$3,IF(O18&gt;=[1]Разряды!$I$46,[1]Разряды!$I$3,IF(O18&gt;=[1]Разряды!$J$46,[1]Разряды!$J$3,"б/р")))))))</f>
        <v>2юр</v>
      </c>
      <c r="Q18" s="13">
        <v>0</v>
      </c>
      <c r="R18" s="14" t="str">
        <f>IF(B18=0," ",VLOOKUP($B18,[1]Женщины!$B$1:$H$65536,7,FALSE))</f>
        <v>Бухарина О.Н.</v>
      </c>
    </row>
    <row r="19" spans="1:18" ht="16.5" thickBot="1" x14ac:dyDescent="0.3">
      <c r="A19" s="74"/>
      <c r="B19" s="86"/>
      <c r="C19" s="87"/>
      <c r="D19" s="88"/>
      <c r="E19" s="88"/>
      <c r="F19" s="87"/>
      <c r="G19" s="87"/>
      <c r="H19" s="211"/>
      <c r="I19" s="211"/>
      <c r="J19" s="211"/>
      <c r="K19" s="111"/>
      <c r="L19" s="132"/>
      <c r="M19" s="89"/>
      <c r="N19" s="89"/>
      <c r="O19" s="86"/>
      <c r="P19" s="86"/>
      <c r="Q19" s="86"/>
      <c r="R19" s="90"/>
    </row>
    <row r="20" spans="1:18" ht="16.5" thickTop="1" x14ac:dyDescent="0.25">
      <c r="A20" s="213"/>
      <c r="B20" s="213"/>
      <c r="C20" s="198"/>
      <c r="D20" s="167"/>
      <c r="E20" s="167"/>
      <c r="F20" s="198"/>
      <c r="G20" s="198"/>
      <c r="H20" s="178"/>
      <c r="I20" s="178"/>
      <c r="J20" s="178"/>
      <c r="K20" s="178"/>
      <c r="L20" s="178"/>
      <c r="M20" s="178"/>
      <c r="N20" s="178"/>
      <c r="O20" s="180"/>
      <c r="P20" s="213"/>
      <c r="Q20" s="213"/>
      <c r="R20" s="168"/>
    </row>
    <row r="21" spans="1:18" ht="15.75" x14ac:dyDescent="0.25">
      <c r="A21" s="213"/>
      <c r="B21" s="213"/>
      <c r="C21" s="198"/>
      <c r="D21" s="167"/>
      <c r="E21" s="167"/>
      <c r="F21" s="198"/>
      <c r="G21" s="198"/>
      <c r="H21" s="178"/>
      <c r="I21" s="178"/>
      <c r="J21" s="178"/>
      <c r="K21" s="178"/>
      <c r="L21" s="178"/>
      <c r="M21" s="178"/>
      <c r="N21" s="178"/>
      <c r="O21" s="180"/>
      <c r="P21" s="213"/>
      <c r="Q21" s="213"/>
      <c r="R21" s="168"/>
    </row>
    <row r="23" spans="1:18" ht="15.75" x14ac:dyDescent="0.25">
      <c r="A23" s="213"/>
      <c r="B23" s="112"/>
      <c r="D23"/>
      <c r="E23" s="167"/>
      <c r="F23" s="167"/>
      <c r="G23" s="168"/>
      <c r="H23" s="167"/>
      <c r="I23" s="167"/>
      <c r="J23" s="177"/>
      <c r="K23" s="168"/>
      <c r="L23" s="196"/>
      <c r="M23" s="178"/>
      <c r="N23" s="178"/>
      <c r="O23" s="178"/>
      <c r="P23" s="180"/>
      <c r="R23" s="168"/>
    </row>
    <row r="24" spans="1:18" ht="15.75" x14ac:dyDescent="0.25">
      <c r="A24" s="213"/>
      <c r="B24" s="112"/>
      <c r="D24"/>
      <c r="E24" s="167"/>
      <c r="F24" s="167"/>
      <c r="G24" s="168"/>
      <c r="H24" s="167"/>
      <c r="I24" s="167"/>
      <c r="J24" s="167"/>
      <c r="K24" s="168"/>
      <c r="L24" s="196"/>
      <c r="M24" s="178"/>
      <c r="N24" s="178"/>
      <c r="O24" s="178"/>
      <c r="P24" s="180"/>
      <c r="R24" s="168"/>
    </row>
    <row r="25" spans="1:18" ht="15" x14ac:dyDescent="0.25">
      <c r="A25"/>
      <c r="B25"/>
      <c r="C25" s="110"/>
      <c r="D25" s="164"/>
      <c r="E25" s="164"/>
      <c r="F25" s="179"/>
      <c r="G25" s="110"/>
      <c r="H25" s="164"/>
      <c r="I25" s="164"/>
      <c r="J25" s="164"/>
      <c r="K25" s="164"/>
      <c r="L25" s="164"/>
      <c r="M25" s="164"/>
    </row>
    <row r="26" spans="1:18" ht="15.6" x14ac:dyDescent="0.3">
      <c r="A26"/>
      <c r="B26" s="110" t="s">
        <v>98</v>
      </c>
      <c r="C26"/>
      <c r="D26" s="167"/>
      <c r="E26" s="167"/>
      <c r="F26"/>
      <c r="G26" s="110" t="s">
        <v>99</v>
      </c>
      <c r="H26" s="9"/>
      <c r="I26" s="9"/>
    </row>
    <row r="27" spans="1:18" ht="15.75" x14ac:dyDescent="0.25">
      <c r="A27"/>
      <c r="B27" s="110"/>
      <c r="C27"/>
      <c r="D27" s="167"/>
      <c r="E27" s="167"/>
      <c r="F27"/>
      <c r="G27" s="110"/>
      <c r="H27" s="9"/>
      <c r="I27" s="9"/>
    </row>
    <row r="28" spans="1:18" ht="15.75" x14ac:dyDescent="0.25">
      <c r="A28"/>
      <c r="B28"/>
      <c r="C28"/>
      <c r="D28" s="167"/>
      <c r="E28" s="167"/>
      <c r="F28"/>
      <c r="G28" s="168"/>
      <c r="H28" s="9"/>
      <c r="I28" s="9"/>
    </row>
    <row r="29" spans="1:18" ht="15.6" x14ac:dyDescent="0.3">
      <c r="A29"/>
      <c r="B29" s="110" t="s">
        <v>100</v>
      </c>
      <c r="C29"/>
      <c r="D29" s="167"/>
      <c r="E29" s="167"/>
      <c r="F29"/>
      <c r="G29" s="110" t="s">
        <v>61</v>
      </c>
      <c r="H29" s="9"/>
      <c r="I29" s="9"/>
    </row>
    <row r="30" spans="1:18" ht="15.75" x14ac:dyDescent="0.25">
      <c r="A30"/>
      <c r="B30"/>
      <c r="C30" s="167"/>
      <c r="D30" s="167"/>
      <c r="E30" s="168"/>
      <c r="F30" s="167"/>
      <c r="G30" s="167"/>
      <c r="H30" s="167"/>
      <c r="I30" s="168"/>
      <c r="J30" s="196"/>
      <c r="K30" s="178"/>
      <c r="L30" s="178"/>
    </row>
    <row r="31" spans="1:18" ht="15.75" x14ac:dyDescent="0.25">
      <c r="N31" s="178"/>
      <c r="O31" s="180"/>
      <c r="Q31" s="213"/>
      <c r="R31" s="168"/>
    </row>
    <row r="32" spans="1:18" ht="15.75" x14ac:dyDescent="0.25">
      <c r="C32" s="81"/>
      <c r="D32"/>
      <c r="E32" s="81"/>
      <c r="F32" s="81"/>
      <c r="G32"/>
      <c r="H32"/>
      <c r="I32" s="82"/>
      <c r="K32" s="178"/>
      <c r="L32" s="178"/>
      <c r="M32" s="178"/>
      <c r="N32" s="178"/>
      <c r="O32" s="180"/>
      <c r="Q32" s="213"/>
      <c r="R32" s="168"/>
    </row>
    <row r="33" spans="1:18" ht="15.6" x14ac:dyDescent="0.3">
      <c r="C33" s="81"/>
      <c r="D33"/>
      <c r="E33"/>
      <c r="F33" s="167"/>
      <c r="G33" s="167"/>
      <c r="H33" s="168"/>
      <c r="I33" s="167"/>
      <c r="J33" s="167"/>
      <c r="K33" s="178"/>
      <c r="L33" s="178"/>
      <c r="M33" s="178"/>
      <c r="N33" s="178"/>
      <c r="O33" s="180"/>
      <c r="Q33" s="213"/>
      <c r="R33" s="168"/>
    </row>
    <row r="34" spans="1:18" ht="15.6" x14ac:dyDescent="0.3">
      <c r="C34" s="81"/>
      <c r="D34" s="110"/>
      <c r="E34"/>
      <c r="F34" s="167"/>
      <c r="G34" s="167"/>
      <c r="H34" s="110"/>
      <c r="I34" s="167"/>
      <c r="J34" s="167"/>
      <c r="K34" s="178"/>
      <c r="L34" s="178"/>
      <c r="M34" s="178"/>
      <c r="N34" s="178"/>
      <c r="O34" s="180"/>
      <c r="Q34" s="213"/>
      <c r="R34" s="168"/>
    </row>
    <row r="35" spans="1:18" ht="15.6" x14ac:dyDescent="0.3">
      <c r="C35" s="81"/>
      <c r="D35"/>
      <c r="E35" s="81"/>
      <c r="F35" s="81"/>
      <c r="G35"/>
      <c r="H35"/>
      <c r="I35" s="82"/>
      <c r="K35" s="178"/>
      <c r="L35" s="178"/>
      <c r="M35" s="178"/>
      <c r="N35" s="178"/>
      <c r="O35" s="180"/>
      <c r="Q35" s="213"/>
      <c r="R35" s="168"/>
    </row>
    <row r="36" spans="1:18" ht="15.6" x14ac:dyDescent="0.3">
      <c r="A36" s="213"/>
      <c r="B36" s="213"/>
      <c r="C36" s="198"/>
      <c r="D36" s="167"/>
      <c r="E36" s="167"/>
      <c r="F36" s="198"/>
      <c r="G36" s="198"/>
      <c r="H36" s="178"/>
      <c r="I36" s="178"/>
      <c r="J36" s="178"/>
      <c r="K36" s="178"/>
      <c r="L36" s="178"/>
      <c r="M36" s="178"/>
      <c r="N36" s="178"/>
      <c r="O36" s="180"/>
      <c r="P36" s="213"/>
      <c r="Q36" s="213"/>
      <c r="R36" s="168"/>
    </row>
    <row r="37" spans="1:18" ht="15.6" x14ac:dyDescent="0.3">
      <c r="A37" s="213"/>
      <c r="B37" s="213"/>
      <c r="C37" s="198"/>
      <c r="D37" s="167"/>
      <c r="E37" s="167"/>
      <c r="F37" s="198"/>
      <c r="G37" s="198"/>
      <c r="H37" s="178"/>
      <c r="I37" s="178"/>
      <c r="J37" s="178"/>
      <c r="K37" s="178"/>
      <c r="L37" s="178"/>
      <c r="M37" s="178"/>
      <c r="N37" s="178"/>
      <c r="O37" s="180"/>
      <c r="P37" s="213"/>
      <c r="Q37" s="213"/>
      <c r="R37" s="168"/>
    </row>
    <row r="38" spans="1:18" ht="15.6" x14ac:dyDescent="0.3">
      <c r="A38" s="213"/>
      <c r="B38" s="213"/>
      <c r="C38" s="198"/>
      <c r="D38" s="167"/>
      <c r="E38" s="167"/>
      <c r="F38" s="198"/>
      <c r="G38" s="198"/>
      <c r="H38" s="178"/>
      <c r="I38" s="178"/>
      <c r="J38" s="178"/>
      <c r="K38" s="178"/>
      <c r="L38" s="178"/>
      <c r="M38" s="178"/>
      <c r="N38" s="178"/>
      <c r="O38" s="180"/>
      <c r="P38" s="213"/>
      <c r="Q38" s="213"/>
      <c r="R38" s="168"/>
    </row>
    <row r="39" spans="1:18" ht="15.6" x14ac:dyDescent="0.3">
      <c r="A39" s="213"/>
      <c r="B39" s="213"/>
      <c r="C39" s="198"/>
      <c r="D39" s="167"/>
      <c r="E39" s="167"/>
      <c r="F39" s="198"/>
      <c r="G39" s="198"/>
      <c r="H39" s="178"/>
      <c r="I39" s="178"/>
      <c r="J39" s="178"/>
      <c r="K39" s="178"/>
      <c r="L39" s="178"/>
      <c r="M39" s="178"/>
      <c r="N39" s="178"/>
      <c r="O39" s="180"/>
      <c r="P39" s="213"/>
      <c r="Q39" s="213"/>
      <c r="R39" s="168"/>
    </row>
    <row r="40" spans="1:18" ht="15.6" x14ac:dyDescent="0.3">
      <c r="A40" s="213"/>
      <c r="B40" s="213"/>
      <c r="C40" s="198"/>
      <c r="D40" s="167"/>
      <c r="E40" s="167"/>
      <c r="F40" s="198"/>
      <c r="G40" s="198"/>
      <c r="H40" s="178"/>
      <c r="I40" s="178"/>
      <c r="J40" s="178"/>
      <c r="K40" s="178"/>
      <c r="L40" s="178"/>
      <c r="M40" s="178"/>
      <c r="N40" s="178"/>
      <c r="O40" s="180"/>
      <c r="P40" s="213"/>
      <c r="Q40" s="213"/>
      <c r="R40" s="168"/>
    </row>
    <row r="41" spans="1:18" ht="15.6" x14ac:dyDescent="0.3">
      <c r="A41" s="213"/>
      <c r="B41" s="213"/>
      <c r="C41" s="198"/>
      <c r="D41" s="167"/>
      <c r="E41" s="167"/>
      <c r="F41" s="198"/>
      <c r="G41" s="198"/>
      <c r="H41" s="178"/>
      <c r="I41" s="178"/>
      <c r="J41" s="178"/>
      <c r="K41" s="178"/>
      <c r="L41" s="178"/>
      <c r="M41" s="178"/>
      <c r="N41" s="178"/>
      <c r="O41" s="180"/>
      <c r="P41" s="213"/>
      <c r="Q41" s="213"/>
      <c r="R41" s="168"/>
    </row>
    <row r="42" spans="1:18" ht="15.6" x14ac:dyDescent="0.3">
      <c r="A42" s="213"/>
      <c r="B42" s="213"/>
      <c r="C42" s="198"/>
      <c r="D42" s="167"/>
      <c r="E42" s="167"/>
      <c r="F42" s="198"/>
      <c r="G42" s="198"/>
      <c r="H42" s="178"/>
      <c r="I42" s="178"/>
      <c r="J42" s="178"/>
      <c r="K42" s="178"/>
      <c r="L42" s="178"/>
      <c r="M42" s="178"/>
      <c r="N42" s="178"/>
      <c r="O42" s="180"/>
      <c r="P42" s="213"/>
      <c r="Q42" s="213"/>
      <c r="R42" s="168"/>
    </row>
    <row r="43" spans="1:18" ht="15.6" x14ac:dyDescent="0.3">
      <c r="A43" s="213"/>
      <c r="B43" s="213"/>
      <c r="C43" s="198"/>
      <c r="D43" s="167"/>
      <c r="E43" s="167"/>
      <c r="F43" s="198"/>
      <c r="G43" s="198"/>
      <c r="H43" s="178"/>
      <c r="I43" s="178"/>
      <c r="J43" s="178"/>
      <c r="K43" s="178"/>
      <c r="L43" s="178"/>
      <c r="M43" s="178"/>
      <c r="N43" s="178"/>
      <c r="O43" s="180"/>
      <c r="P43" s="213"/>
      <c r="Q43" s="213"/>
      <c r="R43" s="168"/>
    </row>
    <row r="44" spans="1:18" ht="15.6" x14ac:dyDescent="0.3">
      <c r="A44" s="213"/>
      <c r="B44" s="213"/>
      <c r="C44" s="198"/>
      <c r="D44" s="167"/>
      <c r="E44" s="167"/>
      <c r="F44" s="198"/>
      <c r="G44" s="198"/>
      <c r="H44" s="178"/>
      <c r="I44" s="178"/>
      <c r="J44" s="178"/>
      <c r="K44" s="178"/>
      <c r="L44" s="178"/>
      <c r="M44" s="178"/>
      <c r="N44" s="178"/>
      <c r="O44" s="180"/>
      <c r="P44" s="213"/>
      <c r="Q44" s="213"/>
      <c r="R44" s="168"/>
    </row>
    <row r="45" spans="1:18" ht="15.6" x14ac:dyDescent="0.3">
      <c r="A45" s="213"/>
      <c r="B45" s="213"/>
      <c r="C45" s="81"/>
      <c r="D45" s="110"/>
      <c r="E45"/>
      <c r="F45" s="167"/>
      <c r="G45" s="167"/>
      <c r="H45" s="110"/>
      <c r="I45" s="167"/>
      <c r="J45" s="167"/>
      <c r="K45" s="178"/>
      <c r="L45" s="178"/>
      <c r="M45" s="178"/>
      <c r="N45" s="178"/>
      <c r="O45" s="180"/>
      <c r="P45" s="213"/>
      <c r="Q45" s="213"/>
      <c r="R45" s="168"/>
    </row>
    <row r="46" spans="1:18" ht="15.6" x14ac:dyDescent="0.3">
      <c r="A46" s="213"/>
      <c r="B46" s="213"/>
      <c r="C46" s="81"/>
      <c r="D46" s="110"/>
      <c r="E46"/>
      <c r="F46" s="167"/>
      <c r="G46" s="167"/>
      <c r="H46" s="110"/>
      <c r="I46" s="167"/>
      <c r="J46" s="167"/>
      <c r="K46" s="178"/>
      <c r="L46" s="178"/>
      <c r="M46" s="178"/>
      <c r="N46" s="178"/>
      <c r="O46" s="180"/>
      <c r="P46" s="213"/>
      <c r="Q46" s="213"/>
      <c r="R46" s="168"/>
    </row>
    <row r="47" spans="1:18" ht="15.6" x14ac:dyDescent="0.3">
      <c r="A47" s="213"/>
      <c r="B47" s="213"/>
      <c r="C47" s="81"/>
      <c r="D47" s="110"/>
      <c r="E47"/>
      <c r="F47" s="167"/>
      <c r="G47" s="167"/>
      <c r="H47" s="110"/>
      <c r="I47" s="167"/>
      <c r="J47" s="167"/>
      <c r="K47" s="178"/>
      <c r="L47" s="178"/>
      <c r="M47" s="178"/>
      <c r="N47" s="178"/>
      <c r="O47" s="180"/>
      <c r="P47" s="213"/>
      <c r="Q47" s="213"/>
      <c r="R47" s="168"/>
    </row>
    <row r="48" spans="1:18" ht="15.6" x14ac:dyDescent="0.3">
      <c r="A48" s="213"/>
      <c r="B48" s="213"/>
      <c r="C48" s="81"/>
      <c r="D48" s="110"/>
      <c r="E48"/>
      <c r="F48" s="167"/>
      <c r="G48" s="167"/>
      <c r="H48" s="110"/>
      <c r="I48" s="167"/>
      <c r="J48" s="167"/>
      <c r="K48" s="178"/>
      <c r="L48" s="178"/>
      <c r="M48" s="178"/>
      <c r="N48" s="178"/>
      <c r="O48" s="180"/>
      <c r="P48" s="213"/>
      <c r="Q48" s="213"/>
      <c r="R48" s="168"/>
    </row>
    <row r="49" spans="1:18" ht="15.6" x14ac:dyDescent="0.3">
      <c r="A49" s="213"/>
      <c r="B49" s="213"/>
      <c r="C49" s="81"/>
      <c r="D49" s="110"/>
      <c r="E49"/>
      <c r="F49" s="167"/>
      <c r="G49" s="167"/>
      <c r="H49" s="110"/>
      <c r="I49" s="167"/>
      <c r="J49" s="167"/>
      <c r="K49" s="178"/>
      <c r="L49" s="178"/>
      <c r="M49" s="178"/>
      <c r="N49" s="178"/>
      <c r="O49" s="180"/>
      <c r="P49" s="213"/>
      <c r="Q49" s="213"/>
      <c r="R49" s="168"/>
    </row>
    <row r="50" spans="1:18" ht="15.6" x14ac:dyDescent="0.3">
      <c r="A50" s="213"/>
      <c r="B50" s="213"/>
      <c r="C50" s="81"/>
      <c r="D50" s="110"/>
      <c r="E50"/>
      <c r="F50" s="167"/>
      <c r="G50" s="167"/>
      <c r="H50" s="110"/>
      <c r="I50" s="167"/>
      <c r="J50" s="167"/>
      <c r="K50" s="178"/>
      <c r="L50" s="178"/>
      <c r="M50" s="178"/>
      <c r="N50" s="178"/>
      <c r="O50" s="180"/>
      <c r="P50" s="213"/>
      <c r="Q50" s="213"/>
      <c r="R50" s="168"/>
    </row>
    <row r="51" spans="1:18" ht="15.6" x14ac:dyDescent="0.3">
      <c r="A51" s="213"/>
      <c r="B51" s="213"/>
      <c r="C51" s="81"/>
      <c r="D51"/>
      <c r="E51"/>
      <c r="F51" s="167"/>
      <c r="G51" s="167"/>
      <c r="H51" s="168"/>
      <c r="I51" s="167"/>
      <c r="J51" s="167"/>
      <c r="K51" s="178"/>
      <c r="L51" s="178"/>
      <c r="M51" s="178"/>
      <c r="N51" s="178"/>
      <c r="O51" s="180"/>
      <c r="P51" s="213"/>
      <c r="Q51" s="213"/>
      <c r="R51" s="168"/>
    </row>
  </sheetData>
  <mergeCells count="23">
    <mergeCell ref="A9:A11"/>
    <mergeCell ref="B9:B11"/>
    <mergeCell ref="C9:C11"/>
    <mergeCell ref="D9:D11"/>
    <mergeCell ref="E9:E11"/>
    <mergeCell ref="A1:R1"/>
    <mergeCell ref="A2:R2"/>
    <mergeCell ref="Q4:R4"/>
    <mergeCell ref="F5:G5"/>
    <mergeCell ref="H6:R6"/>
    <mergeCell ref="F9:F11"/>
    <mergeCell ref="G9:G11"/>
    <mergeCell ref="H9:N9"/>
    <mergeCell ref="O9:O11"/>
    <mergeCell ref="P9:P11"/>
    <mergeCell ref="R9:R11"/>
    <mergeCell ref="H10:H11"/>
    <mergeCell ref="I10:I11"/>
    <mergeCell ref="J10:J11"/>
    <mergeCell ref="L10:L11"/>
    <mergeCell ref="M10:M11"/>
    <mergeCell ref="N10:N11"/>
    <mergeCell ref="Q9:Q11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workbookViewId="0">
      <selection activeCell="A49" sqref="A49"/>
    </sheetView>
  </sheetViews>
  <sheetFormatPr defaultRowHeight="14.4" x14ac:dyDescent="0.3"/>
  <cols>
    <col min="1" max="1" width="4" style="112" customWidth="1"/>
    <col min="2" max="2" width="5.5546875" style="113" bestFit="1" customWidth="1"/>
    <col min="3" max="3" width="22.33203125" style="113" customWidth="1"/>
    <col min="4" max="4" width="10.109375" style="113" bestFit="1" customWidth="1"/>
    <col min="5" max="5" width="6.44140625" style="113" customWidth="1"/>
    <col min="6" max="6" width="20.109375" style="113" customWidth="1"/>
    <col min="7" max="7" width="28.33203125" style="114" customWidth="1"/>
    <col min="8" max="9" width="5.44140625" style="113" customWidth="1"/>
    <col min="10" max="10" width="5.44140625" customWidth="1"/>
    <col min="11" max="11" width="3" customWidth="1"/>
    <col min="12" max="12" width="5.44140625" customWidth="1"/>
    <col min="13" max="13" width="5.33203125" customWidth="1"/>
    <col min="14" max="14" width="5.6640625" customWidth="1"/>
    <col min="15" max="15" width="6.6640625" customWidth="1"/>
    <col min="16" max="16" width="6.33203125" customWidth="1"/>
    <col min="17" max="17" width="5.44140625" customWidth="1"/>
    <col min="18" max="18" width="21.6640625" customWidth="1"/>
  </cols>
  <sheetData>
    <row r="1" spans="1:18" ht="20.399999999999999" x14ac:dyDescent="0.35">
      <c r="A1" s="228" t="s">
        <v>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</row>
    <row r="2" spans="1:18" ht="20.399999999999999" x14ac:dyDescent="0.35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</row>
    <row r="3" spans="1:18" ht="20.399999999999999" x14ac:dyDescent="0.35">
      <c r="A3" s="153"/>
      <c r="B3" s="153"/>
      <c r="C3" s="153"/>
      <c r="D3" s="153"/>
      <c r="E3" s="153"/>
      <c r="F3" s="153"/>
      <c r="G3" s="153"/>
      <c r="H3"/>
      <c r="I3"/>
      <c r="N3" s="153"/>
      <c r="O3" s="153"/>
      <c r="P3" s="153"/>
      <c r="Q3" s="153"/>
      <c r="R3" s="1" t="s">
        <v>79</v>
      </c>
    </row>
    <row r="4" spans="1:18" ht="17.399999999999999" x14ac:dyDescent="0.3">
      <c r="A4" s="154"/>
      <c r="B4" s="2"/>
      <c r="C4" s="2"/>
      <c r="D4" s="3"/>
      <c r="E4"/>
      <c r="F4" s="155"/>
      <c r="G4" s="155"/>
      <c r="H4"/>
      <c r="I4"/>
      <c r="N4" s="155"/>
      <c r="O4" s="155"/>
      <c r="P4" s="155"/>
      <c r="Q4" s="230" t="s">
        <v>80</v>
      </c>
      <c r="R4" s="230"/>
    </row>
    <row r="5" spans="1:18" ht="15.6" x14ac:dyDescent="0.3">
      <c r="A5" s="154"/>
      <c r="B5" s="2"/>
      <c r="C5" s="2"/>
      <c r="D5" s="3"/>
      <c r="E5"/>
      <c r="F5" s="231"/>
      <c r="G5" s="231"/>
      <c r="H5"/>
      <c r="I5"/>
      <c r="N5" s="4"/>
      <c r="O5" s="4"/>
      <c r="R5" s="5" t="s">
        <v>81</v>
      </c>
    </row>
    <row r="6" spans="1:18" ht="20.399999999999999" x14ac:dyDescent="0.35">
      <c r="A6" s="156"/>
      <c r="B6"/>
      <c r="C6"/>
      <c r="D6" s="75" t="s">
        <v>137</v>
      </c>
      <c r="E6" s="56">
        <v>0.51388888888888895</v>
      </c>
      <c r="F6" s="55" t="s">
        <v>4</v>
      </c>
      <c r="G6" s="156"/>
      <c r="H6" s="229" t="s">
        <v>3</v>
      </c>
      <c r="I6" s="229"/>
      <c r="J6" s="229"/>
      <c r="K6" s="229"/>
      <c r="L6" s="229"/>
      <c r="M6" s="229"/>
      <c r="N6" s="229"/>
      <c r="O6" s="229"/>
      <c r="P6" s="229"/>
      <c r="Q6" s="229"/>
      <c r="R6" s="229"/>
    </row>
    <row r="7" spans="1:18" ht="18.75" x14ac:dyDescent="0.3">
      <c r="A7" s="154"/>
      <c r="B7" s="157"/>
      <c r="C7" s="2"/>
      <c r="D7" s="6"/>
      <c r="E7" s="7"/>
      <c r="F7" s="8"/>
      <c r="G7" s="154"/>
      <c r="H7" s="158"/>
      <c r="I7" s="158"/>
      <c r="J7" s="9"/>
    </row>
    <row r="8" spans="1:18" ht="15.6" x14ac:dyDescent="0.3">
      <c r="A8" s="154"/>
      <c r="B8" s="159"/>
      <c r="C8" s="160" t="s">
        <v>5</v>
      </c>
      <c r="D8" s="161" t="s">
        <v>143</v>
      </c>
      <c r="E8" s="162"/>
      <c r="F8" s="154"/>
      <c r="G8" s="98" t="s">
        <v>144</v>
      </c>
      <c r="H8" s="10"/>
      <c r="I8" s="10"/>
      <c r="J8" s="9"/>
    </row>
    <row r="9" spans="1:18" x14ac:dyDescent="0.3">
      <c r="A9" s="234" t="s">
        <v>6</v>
      </c>
      <c r="B9" s="232" t="s">
        <v>7</v>
      </c>
      <c r="C9" s="226" t="s">
        <v>34</v>
      </c>
      <c r="D9" s="232" t="s">
        <v>9</v>
      </c>
      <c r="E9" s="234" t="s">
        <v>35</v>
      </c>
      <c r="F9" s="234" t="s">
        <v>11</v>
      </c>
      <c r="G9" s="234" t="s">
        <v>36</v>
      </c>
      <c r="H9" s="249" t="s">
        <v>37</v>
      </c>
      <c r="I9" s="250"/>
      <c r="J9" s="250"/>
      <c r="K9" s="250"/>
      <c r="L9" s="250"/>
      <c r="M9" s="250"/>
      <c r="N9" s="251"/>
      <c r="O9" s="234" t="s">
        <v>13</v>
      </c>
      <c r="P9" s="232" t="s">
        <v>14</v>
      </c>
      <c r="Q9" s="232" t="s">
        <v>15</v>
      </c>
      <c r="R9" s="252" t="s">
        <v>16</v>
      </c>
    </row>
    <row r="10" spans="1:18" x14ac:dyDescent="0.3">
      <c r="A10" s="246"/>
      <c r="B10" s="247"/>
      <c r="C10" s="248"/>
      <c r="D10" s="247"/>
      <c r="E10" s="247"/>
      <c r="F10" s="247"/>
      <c r="G10" s="247"/>
      <c r="H10" s="226">
        <v>1</v>
      </c>
      <c r="I10" s="226">
        <v>2</v>
      </c>
      <c r="J10" s="226">
        <v>3</v>
      </c>
      <c r="K10" s="107"/>
      <c r="L10" s="226">
        <v>4</v>
      </c>
      <c r="M10" s="226">
        <v>5</v>
      </c>
      <c r="N10" s="226">
        <v>6</v>
      </c>
      <c r="O10" s="246"/>
      <c r="P10" s="247"/>
      <c r="Q10" s="247"/>
      <c r="R10" s="253"/>
    </row>
    <row r="11" spans="1:18" x14ac:dyDescent="0.3">
      <c r="A11" s="242"/>
      <c r="B11" s="233"/>
      <c r="C11" s="227"/>
      <c r="D11" s="233"/>
      <c r="E11" s="233"/>
      <c r="F11" s="233"/>
      <c r="G11" s="233"/>
      <c r="H11" s="227"/>
      <c r="I11" s="227"/>
      <c r="J11" s="227"/>
      <c r="K11" s="108"/>
      <c r="L11" s="227"/>
      <c r="M11" s="227"/>
      <c r="N11" s="227"/>
      <c r="O11" s="242"/>
      <c r="P11" s="233"/>
      <c r="Q11" s="233"/>
      <c r="R11" s="254"/>
    </row>
    <row r="12" spans="1:18" x14ac:dyDescent="0.3">
      <c r="A12" s="109">
        <v>1</v>
      </c>
      <c r="B12" s="18">
        <v>321</v>
      </c>
      <c r="C12" s="14" t="str">
        <f>IF(B12=0," ",VLOOKUP(B12,[1]Женщины!B$1:H$65536,2,FALSE))</f>
        <v>Исаева Ксения</v>
      </c>
      <c r="D12" s="15" t="str">
        <f>IF(B12=0," ",VLOOKUP($B12,[1]Женщины!$B$1:$H$65536,3,FALSE))</f>
        <v>02.12.1996</v>
      </c>
      <c r="E12" s="13" t="str">
        <f>IF(B12=0," ",IF(VLOOKUP($B12,[1]Женщины!$B$1:$H$65536,4,FALSE)=0," ",VLOOKUP($B12,[1]Женщины!$B$1:$H$65536,4,FALSE)))</f>
        <v>МС</v>
      </c>
      <c r="F12" s="14" t="str">
        <f>IF(B12=0," ",VLOOKUP($B12,[1]Женщины!$B$1:$H$65536,5,FALSE))</f>
        <v>Челябинская область</v>
      </c>
      <c r="G12" s="14" t="str">
        <f>IF(B12=0," ",VLOOKUP($B12,[1]Женщины!$B$1:$H$65536,6,FALSE))</f>
        <v>Челябинск, УралГУФК</v>
      </c>
      <c r="H12" s="77" t="s">
        <v>38</v>
      </c>
      <c r="I12" s="77">
        <v>56.85</v>
      </c>
      <c r="J12" s="77">
        <v>57.84</v>
      </c>
      <c r="K12" s="210">
        <v>4</v>
      </c>
      <c r="L12" s="77">
        <v>59.65</v>
      </c>
      <c r="M12" s="77" t="s">
        <v>38</v>
      </c>
      <c r="N12" s="77" t="s">
        <v>38</v>
      </c>
      <c r="O12" s="96">
        <f>MAX(H12:J12,L12:N12)</f>
        <v>59.65</v>
      </c>
      <c r="P12" s="13" t="s">
        <v>62</v>
      </c>
      <c r="Q12" s="13" t="s">
        <v>84</v>
      </c>
      <c r="R12" s="14" t="str">
        <f>IF(B12=0," ",VLOOKUP($B12,[1]Женщины!$B$1:$H$65536,7,FALSE))</f>
        <v>Самойленко О.В.</v>
      </c>
    </row>
    <row r="13" spans="1:18" x14ac:dyDescent="0.3">
      <c r="A13" s="12">
        <v>2</v>
      </c>
      <c r="B13" s="18">
        <v>339</v>
      </c>
      <c r="C13" s="14" t="str">
        <f>IF(B13=0," ",VLOOKUP(B13,[1]Женщины!B$1:H$65536,2,FALSE))</f>
        <v>Мельчанова Кристина</v>
      </c>
      <c r="D13" s="15" t="str">
        <f>IF(B13=0," ",VLOOKUP($B13,[1]Женщины!$B$1:$H$65536,3,FALSE))</f>
        <v>10.01.1997</v>
      </c>
      <c r="E13" s="13" t="str">
        <f>IF(B13=0," ",IF(VLOOKUP($B13,[1]Женщины!$B$1:$H$65536,4,FALSE)=0," ",VLOOKUP($B13,[1]Женщины!$B$1:$H$65536,4,FALSE)))</f>
        <v>КМС</v>
      </c>
      <c r="F13" s="14" t="str">
        <f>IF(B13=0," ",VLOOKUP($B13,[1]Женщины!$B$1:$H$65536,5,FALSE))</f>
        <v>Пензенская область</v>
      </c>
      <c r="G13" s="14" t="str">
        <f>IF(B13=0," ",VLOOKUP($B13,[1]Женщины!$B$1:$H$65536,6,FALSE))</f>
        <v>Пенза, ПензГУ</v>
      </c>
      <c r="H13" s="77">
        <v>55.55</v>
      </c>
      <c r="I13" s="77" t="s">
        <v>38</v>
      </c>
      <c r="J13" s="83">
        <v>54.45</v>
      </c>
      <c r="K13" s="210">
        <v>3</v>
      </c>
      <c r="L13" s="77">
        <v>51.19</v>
      </c>
      <c r="M13" s="77">
        <v>52.59</v>
      </c>
      <c r="N13" s="77">
        <v>53.57</v>
      </c>
      <c r="O13" s="96">
        <f>MAX(H13:J13,L13:N13)</f>
        <v>55.55</v>
      </c>
      <c r="P13" s="13" t="s">
        <v>19</v>
      </c>
      <c r="Q13" s="13" t="s">
        <v>106</v>
      </c>
      <c r="R13" s="14" t="str">
        <f>IF(B13=0," ",VLOOKUP($B13,[1]Женщины!$B$1:$H$65536,7,FALSE))</f>
        <v>Садов Н.</v>
      </c>
    </row>
    <row r="14" spans="1:18" x14ac:dyDescent="0.3">
      <c r="A14" s="69">
        <v>3</v>
      </c>
      <c r="B14" s="18">
        <v>330</v>
      </c>
      <c r="C14" s="14" t="str">
        <f>IF(B14=0," ",VLOOKUP(B14,[1]Женщины!B$1:H$65536,2,FALSE))</f>
        <v>Хитько Виктория</v>
      </c>
      <c r="D14" s="15" t="str">
        <f>IF(B14=0," ",VLOOKUP($B14,[1]Женщины!$B$1:$H$65536,3,FALSE))</f>
        <v>03.08.1999</v>
      </c>
      <c r="E14" s="13" t="str">
        <f>IF(B14=0," ",IF(VLOOKUP($B14,[1]Женщины!$B$1:$H$65536,4,FALSE)=0," ",VLOOKUP($B14,[1]Женщины!$B$1:$H$65536,4,FALSE)))</f>
        <v>МС</v>
      </c>
      <c r="F14" s="14" t="str">
        <f>IF(B14=0," ",VLOOKUP($B14,[1]Женщины!$B$1:$H$65536,5,FALSE))</f>
        <v>Челябинская область</v>
      </c>
      <c r="G14" s="14" t="str">
        <f>IF(B14=0," ",VLOOKUP($B14,[1]Женщины!$B$1:$H$65536,6,FALSE))</f>
        <v>Челябинск, УралГУФК</v>
      </c>
      <c r="H14" s="77">
        <v>48.65</v>
      </c>
      <c r="I14" s="77">
        <v>51.18</v>
      </c>
      <c r="J14" s="77" t="s">
        <v>38</v>
      </c>
      <c r="K14" s="210">
        <v>2</v>
      </c>
      <c r="L14" s="77">
        <v>54.02</v>
      </c>
      <c r="M14" s="77">
        <v>51.59</v>
      </c>
      <c r="N14" s="77" t="s">
        <v>38</v>
      </c>
      <c r="O14" s="96">
        <f>MAX(H14:J14,L14:N14)</f>
        <v>54.02</v>
      </c>
      <c r="P14" s="13" t="s">
        <v>19</v>
      </c>
      <c r="Q14" s="13" t="s">
        <v>107</v>
      </c>
      <c r="R14" s="29" t="str">
        <f>IF(B14=0," ",VLOOKUP($B14,[1]Женщины!$B$1:$H$65536,7,FALSE))</f>
        <v>Бухарина О.Н.</v>
      </c>
    </row>
    <row r="15" spans="1:18" x14ac:dyDescent="0.3">
      <c r="A15" s="13">
        <v>4</v>
      </c>
      <c r="B15" s="59">
        <v>220</v>
      </c>
      <c r="C15" s="14" t="str">
        <f>IF(B15=0," ",VLOOKUP(B15,[1]Женщины!B$1:H$65536,2,FALSE))</f>
        <v>Сидорова Юлия</v>
      </c>
      <c r="D15" s="15" t="str">
        <f>IF(B15=0," ",VLOOKUP($B15,[1]Женщины!$B$1:$H$65536,3,FALSE))</f>
        <v>20.07.2000</v>
      </c>
      <c r="E15" s="13" t="str">
        <f>IF(B15=0," ",IF(VLOOKUP($B15,[1]Женщины!$B$1:$H$65536,4,FALSE)=0," ",VLOOKUP($B15,[1]Женщины!$B$1:$H$65536,4,FALSE)))</f>
        <v>КМС</v>
      </c>
      <c r="F15" s="14" t="str">
        <f>IF(B15=0," ",VLOOKUP($B15,[1]Женщины!$B$1:$H$65536,5,FALSE))</f>
        <v>Республика Мордовия</v>
      </c>
      <c r="G15" s="118" t="str">
        <f>IF(B15=0," ",VLOOKUP($B15,[1]Женщины!$B$1:$H$65536,6,FALSE))</f>
        <v>Саранск, ФГБОУ ВО "НИМГУ им. Н.П. Огарева"</v>
      </c>
      <c r="H15" s="77" t="s">
        <v>38</v>
      </c>
      <c r="I15" s="77">
        <v>48.9</v>
      </c>
      <c r="J15" s="77">
        <v>49</v>
      </c>
      <c r="K15" s="210">
        <v>1</v>
      </c>
      <c r="L15" s="77">
        <v>51.06</v>
      </c>
      <c r="M15" s="77" t="s">
        <v>38</v>
      </c>
      <c r="N15" s="77">
        <v>50.72</v>
      </c>
      <c r="O15" s="96">
        <f>MAX(H15:J15,L15:N15)</f>
        <v>51.06</v>
      </c>
      <c r="P15" s="13" t="s">
        <v>19</v>
      </c>
      <c r="Q15" s="13" t="s">
        <v>86</v>
      </c>
      <c r="R15" s="117" t="str">
        <f>IF(B15=0," ",VLOOKUP($B15,[1]Женщины!$B$1:$H$65536,7,FALSE))</f>
        <v>Феоктистова М.В., Шерина С.Э.</v>
      </c>
    </row>
    <row r="16" spans="1:18" ht="16.5" thickBot="1" x14ac:dyDescent="0.3">
      <c r="A16" s="74"/>
      <c r="B16" s="86"/>
      <c r="C16" s="87"/>
      <c r="D16" s="88"/>
      <c r="E16" s="88"/>
      <c r="F16" s="87"/>
      <c r="G16" s="87"/>
      <c r="H16" s="211"/>
      <c r="I16" s="211"/>
      <c r="J16" s="211"/>
      <c r="K16" s="111"/>
      <c r="L16" s="132"/>
      <c r="M16" s="89"/>
      <c r="N16" s="89"/>
      <c r="O16" s="86"/>
      <c r="P16" s="86"/>
      <c r="Q16" s="86"/>
      <c r="R16" s="90"/>
    </row>
    <row r="17" spans="1:18" ht="16.5" thickTop="1" x14ac:dyDescent="0.25">
      <c r="A17" s="213"/>
      <c r="B17" s="213"/>
      <c r="C17" s="198"/>
      <c r="D17" s="167"/>
      <c r="E17" s="167"/>
      <c r="F17" s="198"/>
      <c r="G17" s="198"/>
      <c r="H17" s="178"/>
      <c r="I17" s="178"/>
      <c r="J17" s="178"/>
      <c r="K17" s="178"/>
      <c r="L17" s="178"/>
      <c r="M17" s="178"/>
      <c r="N17" s="178"/>
      <c r="O17" s="180"/>
      <c r="P17" s="213"/>
      <c r="Q17" s="213"/>
      <c r="R17" s="168"/>
    </row>
    <row r="18" spans="1:18" ht="15.75" x14ac:dyDescent="0.25">
      <c r="A18" s="213"/>
      <c r="B18" s="213"/>
      <c r="C18" s="198"/>
      <c r="D18" s="167"/>
      <c r="E18" s="167"/>
      <c r="F18" s="198"/>
      <c r="G18" s="198"/>
      <c r="H18" s="178"/>
      <c r="I18" s="178"/>
      <c r="J18" s="178"/>
      <c r="K18" s="178"/>
      <c r="L18" s="178"/>
      <c r="M18" s="178"/>
      <c r="N18" s="178"/>
      <c r="O18" s="180"/>
      <c r="P18" s="213"/>
      <c r="Q18" s="213"/>
      <c r="R18" s="168"/>
    </row>
    <row r="20" spans="1:18" ht="15.75" x14ac:dyDescent="0.25">
      <c r="A20" s="213"/>
      <c r="B20" s="112"/>
      <c r="D20"/>
      <c r="E20" s="167"/>
      <c r="F20" s="167"/>
      <c r="G20" s="168"/>
      <c r="H20" s="167"/>
      <c r="I20" s="167"/>
      <c r="J20" s="177"/>
      <c r="K20" s="168"/>
      <c r="L20" s="196"/>
      <c r="M20" s="178"/>
      <c r="N20" s="178"/>
      <c r="O20" s="178"/>
      <c r="P20" s="180"/>
      <c r="R20" s="168"/>
    </row>
    <row r="21" spans="1:18" ht="15.75" x14ac:dyDescent="0.25">
      <c r="A21" s="213"/>
      <c r="B21" s="112"/>
      <c r="D21"/>
      <c r="E21" s="167"/>
      <c r="F21" s="167"/>
      <c r="G21" s="168"/>
      <c r="H21" s="167"/>
      <c r="I21" s="167"/>
      <c r="J21" s="167"/>
      <c r="K21" s="168"/>
      <c r="L21" s="196"/>
      <c r="M21" s="178"/>
      <c r="N21" s="178"/>
      <c r="O21" s="178"/>
      <c r="P21" s="180"/>
      <c r="R21" s="168"/>
    </row>
    <row r="22" spans="1:18" ht="15.6" x14ac:dyDescent="0.3">
      <c r="A22"/>
      <c r="B22" s="110" t="s">
        <v>98</v>
      </c>
      <c r="C22"/>
      <c r="D22" s="167"/>
      <c r="E22" s="167"/>
      <c r="F22"/>
      <c r="G22" s="110" t="s">
        <v>99</v>
      </c>
      <c r="H22" s="9"/>
      <c r="I22" s="9"/>
    </row>
    <row r="23" spans="1:18" ht="15.75" x14ac:dyDescent="0.25">
      <c r="A23"/>
      <c r="B23" s="110"/>
      <c r="C23"/>
      <c r="D23" s="167"/>
      <c r="E23" s="167"/>
      <c r="F23"/>
      <c r="G23" s="110"/>
      <c r="H23" s="9"/>
      <c r="I23" s="9"/>
    </row>
    <row r="24" spans="1:18" ht="15.75" x14ac:dyDescent="0.25">
      <c r="A24"/>
      <c r="B24"/>
      <c r="C24"/>
      <c r="D24" s="167"/>
      <c r="E24" s="167"/>
      <c r="F24"/>
      <c r="G24" s="168"/>
      <c r="H24" s="9"/>
      <c r="I24" s="9"/>
    </row>
    <row r="25" spans="1:18" ht="15.6" x14ac:dyDescent="0.3">
      <c r="A25"/>
      <c r="B25" s="110" t="s">
        <v>100</v>
      </c>
      <c r="C25"/>
      <c r="D25" s="167"/>
      <c r="E25" s="167"/>
      <c r="F25"/>
      <c r="G25" s="110" t="s">
        <v>61</v>
      </c>
      <c r="H25" s="9"/>
      <c r="I25" s="9"/>
    </row>
    <row r="26" spans="1:18" ht="15.75" x14ac:dyDescent="0.25">
      <c r="A26" s="213"/>
      <c r="B26" s="213"/>
      <c r="C26"/>
      <c r="D26"/>
      <c r="E26" s="167"/>
      <c r="F26" s="167"/>
      <c r="G26" s="168"/>
      <c r="H26" s="167"/>
      <c r="I26" s="167"/>
      <c r="J26" s="167"/>
      <c r="K26" s="168"/>
      <c r="L26" s="196"/>
      <c r="M26" s="178"/>
      <c r="N26" s="178"/>
      <c r="O26" s="180"/>
      <c r="P26" s="213"/>
      <c r="Q26" s="213"/>
      <c r="R26" s="168"/>
    </row>
    <row r="27" spans="1:18" ht="15.75" x14ac:dyDescent="0.25">
      <c r="N27" s="178"/>
      <c r="O27" s="180"/>
      <c r="Q27" s="213"/>
      <c r="R27" s="168"/>
    </row>
    <row r="28" spans="1:18" ht="15.75" x14ac:dyDescent="0.25">
      <c r="N28" s="178"/>
      <c r="O28" s="180"/>
      <c r="Q28" s="213"/>
      <c r="R28" s="168"/>
    </row>
    <row r="29" spans="1:18" ht="15.75" x14ac:dyDescent="0.25">
      <c r="C29" s="81"/>
      <c r="D29"/>
      <c r="E29" s="81"/>
      <c r="F29" s="81"/>
      <c r="G29"/>
      <c r="H29"/>
      <c r="I29" s="82"/>
      <c r="K29" s="178"/>
      <c r="L29" s="178"/>
      <c r="M29" s="178"/>
      <c r="N29" s="178"/>
      <c r="O29" s="180"/>
      <c r="Q29" s="213"/>
      <c r="R29" s="168"/>
    </row>
    <row r="30" spans="1:18" ht="15.75" x14ac:dyDescent="0.25">
      <c r="C30" s="81"/>
      <c r="D30"/>
      <c r="E30"/>
      <c r="F30" s="167"/>
      <c r="G30" s="167"/>
      <c r="H30" s="168"/>
      <c r="I30" s="167"/>
      <c r="J30" s="167"/>
      <c r="K30" s="178"/>
      <c r="L30" s="178"/>
      <c r="M30" s="178"/>
      <c r="N30" s="178"/>
      <c r="O30" s="180"/>
      <c r="Q30" s="213"/>
      <c r="R30" s="168"/>
    </row>
    <row r="31" spans="1:18" ht="15.75" x14ac:dyDescent="0.25">
      <c r="C31" s="81"/>
      <c r="D31" s="110"/>
      <c r="E31"/>
      <c r="F31" s="167"/>
      <c r="G31" s="167"/>
      <c r="H31" s="110"/>
      <c r="I31" s="167"/>
      <c r="J31" s="167"/>
      <c r="K31" s="178"/>
      <c r="L31" s="178"/>
      <c r="M31" s="178"/>
      <c r="N31" s="178"/>
      <c r="O31" s="180"/>
      <c r="Q31" s="213"/>
      <c r="R31" s="168"/>
    </row>
    <row r="32" spans="1:18" ht="15.6" x14ac:dyDescent="0.3">
      <c r="C32" s="81"/>
      <c r="D32"/>
      <c r="E32" s="81"/>
      <c r="F32" s="81"/>
      <c r="G32"/>
      <c r="H32"/>
      <c r="I32" s="82"/>
      <c r="K32" s="178"/>
      <c r="L32" s="178"/>
      <c r="M32" s="178"/>
      <c r="N32" s="178"/>
      <c r="O32" s="180"/>
      <c r="Q32" s="213"/>
      <c r="R32" s="168"/>
    </row>
    <row r="33" spans="1:18" ht="15.6" x14ac:dyDescent="0.3">
      <c r="A33" s="213"/>
      <c r="B33" s="213"/>
      <c r="C33" s="198"/>
      <c r="D33" s="167"/>
      <c r="E33" s="167"/>
      <c r="F33" s="198"/>
      <c r="G33" s="198"/>
      <c r="H33" s="178"/>
      <c r="I33" s="178"/>
      <c r="J33" s="178"/>
      <c r="K33" s="178"/>
      <c r="L33" s="178"/>
      <c r="M33" s="178"/>
      <c r="N33" s="178"/>
      <c r="O33" s="180"/>
      <c r="P33" s="213"/>
      <c r="Q33" s="213"/>
      <c r="R33" s="168"/>
    </row>
    <row r="34" spans="1:18" ht="15.6" x14ac:dyDescent="0.3">
      <c r="A34" s="213"/>
      <c r="B34" s="213"/>
      <c r="C34" s="198"/>
      <c r="D34" s="167"/>
      <c r="E34" s="167"/>
      <c r="F34" s="198"/>
      <c r="G34" s="198"/>
      <c r="H34" s="178"/>
      <c r="I34" s="178"/>
      <c r="J34" s="178"/>
      <c r="K34" s="178"/>
      <c r="L34" s="178"/>
      <c r="M34" s="178"/>
      <c r="N34" s="178"/>
      <c r="O34" s="180"/>
      <c r="P34" s="213"/>
      <c r="Q34" s="213"/>
      <c r="R34" s="168"/>
    </row>
    <row r="35" spans="1:18" ht="15.6" x14ac:dyDescent="0.3">
      <c r="A35" s="213"/>
      <c r="B35" s="213"/>
      <c r="C35" s="198"/>
      <c r="D35" s="167"/>
      <c r="E35" s="167"/>
      <c r="F35" s="198"/>
      <c r="G35" s="198"/>
      <c r="H35" s="178"/>
      <c r="I35" s="178"/>
      <c r="J35" s="178"/>
      <c r="K35" s="178"/>
      <c r="L35" s="178"/>
      <c r="M35" s="178"/>
      <c r="N35" s="178"/>
      <c r="O35" s="180"/>
      <c r="P35" s="213"/>
      <c r="Q35" s="213"/>
      <c r="R35" s="168"/>
    </row>
    <row r="36" spans="1:18" ht="15.6" x14ac:dyDescent="0.3">
      <c r="A36" s="213"/>
      <c r="B36" s="213"/>
      <c r="C36" s="198"/>
      <c r="D36" s="167"/>
      <c r="E36" s="167"/>
      <c r="F36" s="198"/>
      <c r="G36" s="198"/>
      <c r="H36" s="178"/>
      <c r="I36" s="178"/>
      <c r="J36" s="178"/>
      <c r="K36" s="178"/>
      <c r="L36" s="178"/>
      <c r="M36" s="178"/>
      <c r="N36" s="178"/>
      <c r="O36" s="180"/>
      <c r="P36" s="213"/>
      <c r="Q36" s="213"/>
      <c r="R36" s="168"/>
    </row>
    <row r="37" spans="1:18" ht="15.6" x14ac:dyDescent="0.3">
      <c r="A37" s="213"/>
      <c r="B37" s="213"/>
      <c r="C37" s="198"/>
      <c r="D37" s="167"/>
      <c r="E37" s="167"/>
      <c r="F37" s="198"/>
      <c r="G37" s="198"/>
      <c r="H37" s="178"/>
      <c r="I37" s="178"/>
      <c r="J37" s="178"/>
      <c r="K37" s="178"/>
      <c r="L37" s="178"/>
      <c r="M37" s="178"/>
      <c r="N37" s="178"/>
      <c r="O37" s="180"/>
      <c r="P37" s="213"/>
      <c r="Q37" s="213"/>
      <c r="R37" s="168"/>
    </row>
    <row r="38" spans="1:18" ht="15.6" x14ac:dyDescent="0.3">
      <c r="A38" s="213"/>
      <c r="B38" s="213"/>
      <c r="C38" s="198"/>
      <c r="D38" s="167"/>
      <c r="E38" s="167"/>
      <c r="F38" s="198"/>
      <c r="G38" s="198"/>
      <c r="H38" s="178"/>
      <c r="I38" s="178"/>
      <c r="J38" s="178"/>
      <c r="K38" s="178"/>
      <c r="L38" s="178"/>
      <c r="M38" s="178"/>
      <c r="N38" s="178"/>
      <c r="O38" s="180"/>
      <c r="P38" s="213"/>
      <c r="Q38" s="213"/>
      <c r="R38" s="168"/>
    </row>
    <row r="39" spans="1:18" ht="15.6" x14ac:dyDescent="0.3">
      <c r="A39" s="213"/>
      <c r="B39" s="213"/>
      <c r="C39" s="198"/>
      <c r="D39" s="167"/>
      <c r="E39" s="167"/>
      <c r="F39" s="198"/>
      <c r="G39" s="198"/>
      <c r="H39" s="178"/>
      <c r="I39" s="178"/>
      <c r="J39" s="178"/>
      <c r="K39" s="178"/>
      <c r="L39" s="178"/>
      <c r="M39" s="178"/>
      <c r="N39" s="178"/>
      <c r="O39" s="180"/>
      <c r="P39" s="213"/>
      <c r="Q39" s="213"/>
      <c r="R39" s="168"/>
    </row>
    <row r="40" spans="1:18" ht="15.6" x14ac:dyDescent="0.3">
      <c r="A40" s="213"/>
      <c r="B40" s="213"/>
      <c r="C40" s="198"/>
      <c r="D40" s="167"/>
      <c r="E40" s="167"/>
      <c r="F40" s="198"/>
      <c r="G40" s="198"/>
      <c r="H40" s="178"/>
      <c r="I40" s="178"/>
      <c r="J40" s="178"/>
      <c r="K40" s="178"/>
      <c r="L40" s="178"/>
      <c r="M40" s="178"/>
      <c r="N40" s="178"/>
      <c r="O40" s="180"/>
      <c r="P40" s="213"/>
      <c r="Q40" s="213"/>
      <c r="R40" s="168"/>
    </row>
    <row r="41" spans="1:18" ht="15.6" x14ac:dyDescent="0.3">
      <c r="A41" s="213"/>
      <c r="B41" s="213"/>
      <c r="C41" s="198"/>
      <c r="D41" s="167"/>
      <c r="E41" s="167"/>
      <c r="F41" s="198"/>
      <c r="G41" s="198"/>
      <c r="H41" s="178"/>
      <c r="I41" s="178"/>
      <c r="J41" s="178"/>
      <c r="K41" s="178"/>
      <c r="L41" s="178"/>
      <c r="M41" s="178"/>
      <c r="N41" s="178"/>
      <c r="O41" s="180"/>
      <c r="P41" s="213"/>
      <c r="Q41" s="213"/>
      <c r="R41" s="168"/>
    </row>
    <row r="42" spans="1:18" ht="15.6" x14ac:dyDescent="0.3">
      <c r="A42" s="213"/>
      <c r="B42" s="213"/>
      <c r="C42" s="81"/>
      <c r="D42" s="110"/>
      <c r="E42"/>
      <c r="F42" s="167"/>
      <c r="G42" s="167"/>
      <c r="H42" s="110"/>
      <c r="I42" s="167"/>
      <c r="J42" s="167"/>
      <c r="K42" s="178"/>
      <c r="L42" s="178"/>
      <c r="M42" s="178"/>
      <c r="N42" s="178"/>
      <c r="O42" s="180"/>
      <c r="P42" s="213"/>
      <c r="Q42" s="213"/>
      <c r="R42" s="168"/>
    </row>
    <row r="43" spans="1:18" ht="15.6" x14ac:dyDescent="0.3">
      <c r="A43" s="213"/>
      <c r="B43" s="213"/>
      <c r="C43" s="81"/>
      <c r="D43" s="110"/>
      <c r="E43"/>
      <c r="F43" s="167"/>
      <c r="G43" s="167"/>
      <c r="H43" s="110"/>
      <c r="I43" s="167"/>
      <c r="J43" s="167"/>
      <c r="K43" s="178"/>
      <c r="L43" s="178"/>
      <c r="M43" s="178"/>
      <c r="N43" s="178"/>
      <c r="O43" s="180"/>
      <c r="P43" s="213"/>
      <c r="Q43" s="213"/>
      <c r="R43" s="168"/>
    </row>
    <row r="44" spans="1:18" ht="15.6" x14ac:dyDescent="0.3">
      <c r="A44" s="213"/>
      <c r="B44" s="213"/>
      <c r="C44" s="81"/>
      <c r="D44" s="110"/>
      <c r="E44"/>
      <c r="F44" s="167"/>
      <c r="G44" s="167"/>
      <c r="H44" s="110"/>
      <c r="I44" s="167"/>
      <c r="J44" s="167"/>
      <c r="K44" s="178"/>
      <c r="L44" s="178"/>
      <c r="M44" s="178"/>
      <c r="N44" s="178"/>
      <c r="O44" s="180"/>
      <c r="P44" s="213"/>
      <c r="Q44" s="213"/>
      <c r="R44" s="168"/>
    </row>
    <row r="45" spans="1:18" ht="15.6" x14ac:dyDescent="0.3">
      <c r="A45" s="213"/>
      <c r="B45" s="213"/>
      <c r="C45" s="81"/>
      <c r="D45" s="110"/>
      <c r="E45"/>
      <c r="F45" s="167"/>
      <c r="G45" s="167"/>
      <c r="H45" s="110"/>
      <c r="I45" s="167"/>
      <c r="J45" s="167"/>
      <c r="K45" s="178"/>
      <c r="L45" s="178"/>
      <c r="M45" s="178"/>
      <c r="N45" s="178"/>
      <c r="O45" s="180"/>
      <c r="P45" s="213"/>
      <c r="Q45" s="213"/>
      <c r="R45" s="168"/>
    </row>
    <row r="46" spans="1:18" ht="15.6" x14ac:dyDescent="0.3">
      <c r="A46" s="213"/>
      <c r="B46" s="213"/>
      <c r="C46" s="81"/>
      <c r="D46" s="110"/>
      <c r="E46"/>
      <c r="F46" s="167"/>
      <c r="G46" s="167"/>
      <c r="H46" s="110"/>
      <c r="I46" s="167"/>
      <c r="J46" s="167"/>
      <c r="K46" s="178"/>
      <c r="L46" s="178"/>
      <c r="M46" s="178"/>
      <c r="N46" s="178"/>
      <c r="O46" s="180"/>
      <c r="P46" s="213"/>
      <c r="Q46" s="213"/>
      <c r="R46" s="168"/>
    </row>
    <row r="47" spans="1:18" ht="15.6" x14ac:dyDescent="0.3">
      <c r="A47" s="213"/>
      <c r="B47" s="213"/>
      <c r="C47" s="81"/>
      <c r="D47" s="110"/>
      <c r="E47"/>
      <c r="F47" s="167"/>
      <c r="G47" s="167"/>
      <c r="H47" s="110"/>
      <c r="I47" s="167"/>
      <c r="J47" s="167"/>
      <c r="K47" s="178"/>
      <c r="L47" s="178"/>
      <c r="M47" s="178"/>
      <c r="N47" s="178"/>
      <c r="O47" s="180"/>
      <c r="P47" s="213"/>
      <c r="Q47" s="213"/>
      <c r="R47" s="168"/>
    </row>
    <row r="48" spans="1:18" ht="15.6" x14ac:dyDescent="0.3">
      <c r="A48" s="213"/>
      <c r="B48" s="213"/>
      <c r="C48" s="81"/>
      <c r="D48"/>
      <c r="E48"/>
      <c r="F48" s="167"/>
      <c r="G48" s="167"/>
      <c r="H48" s="168"/>
      <c r="I48" s="167"/>
      <c r="J48" s="167"/>
      <c r="K48" s="178"/>
      <c r="L48" s="178"/>
      <c r="M48" s="178"/>
      <c r="N48" s="178"/>
      <c r="O48" s="180"/>
      <c r="P48" s="213"/>
      <c r="Q48" s="213"/>
      <c r="R48" s="168"/>
    </row>
  </sheetData>
  <mergeCells count="23">
    <mergeCell ref="A9:A11"/>
    <mergeCell ref="B9:B11"/>
    <mergeCell ref="C9:C11"/>
    <mergeCell ref="D9:D11"/>
    <mergeCell ref="E9:E11"/>
    <mergeCell ref="A1:R1"/>
    <mergeCell ref="A2:R2"/>
    <mergeCell ref="Q4:R4"/>
    <mergeCell ref="F5:G5"/>
    <mergeCell ref="H6:R6"/>
    <mergeCell ref="F9:F11"/>
    <mergeCell ref="G9:G11"/>
    <mergeCell ref="H9:N9"/>
    <mergeCell ref="O9:O11"/>
    <mergeCell ref="P9:P11"/>
    <mergeCell ref="R9:R11"/>
    <mergeCell ref="H10:H11"/>
    <mergeCell ref="I10:I11"/>
    <mergeCell ref="J10:J11"/>
    <mergeCell ref="L10:L11"/>
    <mergeCell ref="M10:M11"/>
    <mergeCell ref="N10:N11"/>
    <mergeCell ref="Q9:Q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22</vt:i4>
      </vt:variant>
    </vt:vector>
  </HeadingPairs>
  <TitlesOfParts>
    <vt:vector size="22" baseType="lpstr">
      <vt:lpstr>100ж</vt:lpstr>
      <vt:lpstr>200ж</vt:lpstr>
      <vt:lpstr>400ж</vt:lpstr>
      <vt:lpstr>800ж</vt:lpstr>
      <vt:lpstr>1500ж</vt:lpstr>
      <vt:lpstr>3000ж</vt:lpstr>
      <vt:lpstr>100сб ж</vt:lpstr>
      <vt:lpstr>400сб ж</vt:lpstr>
      <vt:lpstr>сх ж</vt:lpstr>
      <vt:lpstr>3000сп</vt:lpstr>
      <vt:lpstr>длина ж</vt:lpstr>
      <vt:lpstr>тройной ж</vt:lpstr>
      <vt:lpstr>высота ж</vt:lpstr>
      <vt:lpstr>прил выс.</vt:lpstr>
      <vt:lpstr>шест ж</vt:lpstr>
      <vt:lpstr>прил. шест</vt:lpstr>
      <vt:lpstr>эст 4х100 ж</vt:lpstr>
      <vt:lpstr>эст.4х400  </vt:lpstr>
      <vt:lpstr>ядро ж</vt:lpstr>
      <vt:lpstr>копье</vt:lpstr>
      <vt:lpstr>диск</vt:lpstr>
      <vt:lpstr>молот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2019-07-01T16:13:58Z</dcterms:modified>
</cp:coreProperties>
</file>