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849" activeTab="14"/>
  </bookViews>
  <sheets>
    <sheet name="60" sheetId="1" r:id="rId1"/>
    <sheet name="200" sheetId="2" r:id="rId2"/>
    <sheet name="400" sheetId="3" r:id="rId3"/>
    <sheet name="800" sheetId="4" r:id="rId4"/>
    <sheet name="1500" sheetId="5" r:id="rId5"/>
    <sheet name="3000" sheetId="6" r:id="rId6"/>
    <sheet name="60сб" sheetId="7" r:id="rId7"/>
    <sheet name="2000 и 3000 сп" sheetId="8" r:id="rId8"/>
    <sheet name="ходьба" sheetId="9" r:id="rId9"/>
    <sheet name="длина" sheetId="10" r:id="rId10"/>
    <sheet name="ядро" sheetId="11" r:id="rId11"/>
    <sheet name="высота" sheetId="12" r:id="rId12"/>
    <sheet name="шест" sheetId="13" r:id="rId13"/>
    <sheet name="тройной" sheetId="14" r:id="rId14"/>
    <sheet name="эстафета 4х200" sheetId="15" r:id="rId15"/>
    <sheet name="многоборье" sheetId="16" r:id="rId16"/>
  </sheets>
  <externalReferences>
    <externalReference r:id="rId17"/>
  </externalReferences>
  <calcPr calcId="125725"/>
</workbook>
</file>

<file path=xl/calcChain.xml><?xml version="1.0" encoding="utf-8"?>
<calcChain xmlns="http://schemas.openxmlformats.org/spreadsheetml/2006/main">
  <c r="G71" i="4"/>
  <c r="Y28" i="16"/>
  <c r="V28"/>
  <c r="G28"/>
  <c r="F28"/>
  <c r="E28"/>
  <c r="D28"/>
  <c r="C28"/>
  <c r="Y20"/>
  <c r="G20"/>
  <c r="F20"/>
  <c r="E20"/>
  <c r="D20"/>
  <c r="C20"/>
  <c r="Y19"/>
  <c r="V19"/>
  <c r="G19"/>
  <c r="F19"/>
  <c r="E19"/>
  <c r="D19"/>
  <c r="C19"/>
  <c r="W11"/>
  <c r="G11"/>
  <c r="F11"/>
  <c r="E11"/>
  <c r="D11"/>
  <c r="C11"/>
  <c r="W10"/>
  <c r="T10"/>
  <c r="G10"/>
  <c r="F10"/>
  <c r="E10"/>
  <c r="D10"/>
  <c r="C10"/>
  <c r="W9"/>
  <c r="T9"/>
  <c r="G9"/>
  <c r="F9"/>
  <c r="E9"/>
  <c r="D9"/>
  <c r="C9"/>
  <c r="W8"/>
  <c r="T8"/>
  <c r="G8"/>
  <c r="F8"/>
  <c r="E8"/>
  <c r="D8"/>
  <c r="C8"/>
  <c r="K87" i="15"/>
  <c r="G87"/>
  <c r="F87"/>
  <c r="E87"/>
  <c r="D87"/>
  <c r="C87"/>
  <c r="K86"/>
  <c r="G86"/>
  <c r="F86"/>
  <c r="E86"/>
  <c r="D86"/>
  <c r="C86"/>
  <c r="K85"/>
  <c r="G85"/>
  <c r="F85"/>
  <c r="E85"/>
  <c r="D85"/>
  <c r="C85"/>
  <c r="K84"/>
  <c r="I84"/>
  <c r="G84"/>
  <c r="F84"/>
  <c r="E84"/>
  <c r="D84"/>
  <c r="C84"/>
  <c r="K83"/>
  <c r="G83"/>
  <c r="F83"/>
  <c r="E83"/>
  <c r="D83"/>
  <c r="C83"/>
  <c r="K82"/>
  <c r="G82"/>
  <c r="F82"/>
  <c r="E82"/>
  <c r="D82"/>
  <c r="C82"/>
  <c r="K81"/>
  <c r="G81"/>
  <c r="F81"/>
  <c r="E81"/>
  <c r="D81"/>
  <c r="C81"/>
  <c r="K80"/>
  <c r="I80"/>
  <c r="G80"/>
  <c r="F80"/>
  <c r="E80"/>
  <c r="D80"/>
  <c r="C80"/>
  <c r="K79"/>
  <c r="G79"/>
  <c r="F79"/>
  <c r="E79"/>
  <c r="D79"/>
  <c r="C79"/>
  <c r="K78"/>
  <c r="G78"/>
  <c r="F78"/>
  <c r="E78"/>
  <c r="D78"/>
  <c r="C78"/>
  <c r="K77"/>
  <c r="G77"/>
  <c r="F77"/>
  <c r="E77"/>
  <c r="D77"/>
  <c r="C77"/>
  <c r="K76"/>
  <c r="I76"/>
  <c r="G76"/>
  <c r="F76"/>
  <c r="E76"/>
  <c r="D76"/>
  <c r="C76"/>
  <c r="K75"/>
  <c r="G75"/>
  <c r="F75"/>
  <c r="E75"/>
  <c r="D75"/>
  <c r="C75"/>
  <c r="K74"/>
  <c r="G74"/>
  <c r="F74"/>
  <c r="E74"/>
  <c r="D74"/>
  <c r="C74"/>
  <c r="K73"/>
  <c r="G73"/>
  <c r="F73"/>
  <c r="E73"/>
  <c r="D73"/>
  <c r="C73"/>
  <c r="K72"/>
  <c r="I72"/>
  <c r="G72"/>
  <c r="F72"/>
  <c r="E72"/>
  <c r="D72"/>
  <c r="C72"/>
  <c r="K66"/>
  <c r="G66"/>
  <c r="F66"/>
  <c r="E66"/>
  <c r="D66"/>
  <c r="C66"/>
  <c r="K65"/>
  <c r="G65"/>
  <c r="F65"/>
  <c r="E65"/>
  <c r="D65"/>
  <c r="C65"/>
  <c r="K64"/>
  <c r="G64"/>
  <c r="F64"/>
  <c r="E64"/>
  <c r="D64"/>
  <c r="C64"/>
  <c r="K63"/>
  <c r="G63"/>
  <c r="F63"/>
  <c r="E63"/>
  <c r="D63"/>
  <c r="C63"/>
  <c r="K62"/>
  <c r="G62"/>
  <c r="F62"/>
  <c r="E62"/>
  <c r="D62"/>
  <c r="C62"/>
  <c r="K61"/>
  <c r="G61"/>
  <c r="F61"/>
  <c r="E61"/>
  <c r="D61"/>
  <c r="C61"/>
  <c r="K60"/>
  <c r="G60"/>
  <c r="F60"/>
  <c r="E60"/>
  <c r="D60"/>
  <c r="C60"/>
  <c r="K59"/>
  <c r="I59"/>
  <c r="G59"/>
  <c r="F59"/>
  <c r="E59"/>
  <c r="D59"/>
  <c r="C59"/>
  <c r="K54"/>
  <c r="G54"/>
  <c r="F54"/>
  <c r="E54"/>
  <c r="D54"/>
  <c r="C54"/>
  <c r="K53"/>
  <c r="G53"/>
  <c r="F53"/>
  <c r="E53"/>
  <c r="D53"/>
  <c r="C53"/>
  <c r="K52"/>
  <c r="G52"/>
  <c r="F52"/>
  <c r="E52"/>
  <c r="D52"/>
  <c r="C52"/>
  <c r="K51"/>
  <c r="I51"/>
  <c r="G51"/>
  <c r="F51"/>
  <c r="E51"/>
  <c r="D51"/>
  <c r="C51"/>
  <c r="K50"/>
  <c r="G50"/>
  <c r="F50"/>
  <c r="E50"/>
  <c r="D50"/>
  <c r="C50"/>
  <c r="K49"/>
  <c r="G49"/>
  <c r="F49"/>
  <c r="E49"/>
  <c r="D49"/>
  <c r="C49"/>
  <c r="K48"/>
  <c r="G48"/>
  <c r="F48"/>
  <c r="E48"/>
  <c r="D48"/>
  <c r="C48"/>
  <c r="K47"/>
  <c r="I47"/>
  <c r="G47"/>
  <c r="F47"/>
  <c r="E47"/>
  <c r="D47"/>
  <c r="C47"/>
  <c r="K46"/>
  <c r="G46"/>
  <c r="F46"/>
  <c r="E46"/>
  <c r="D46"/>
  <c r="C46"/>
  <c r="K45"/>
  <c r="G45"/>
  <c r="F45"/>
  <c r="E45"/>
  <c r="D45"/>
  <c r="C45"/>
  <c r="K44"/>
  <c r="G44"/>
  <c r="F44"/>
  <c r="E44"/>
  <c r="D44"/>
  <c r="C44"/>
  <c r="K43"/>
  <c r="I43"/>
  <c r="G43"/>
  <c r="F43"/>
  <c r="E43"/>
  <c r="D43"/>
  <c r="C43"/>
  <c r="K42"/>
  <c r="G42"/>
  <c r="F42"/>
  <c r="E42"/>
  <c r="D42"/>
  <c r="C42"/>
  <c r="K41"/>
  <c r="G41"/>
  <c r="F41"/>
  <c r="E41"/>
  <c r="D41"/>
  <c r="C41"/>
  <c r="K40"/>
  <c r="G40"/>
  <c r="F40"/>
  <c r="E40"/>
  <c r="D40"/>
  <c r="C40"/>
  <c r="K39"/>
  <c r="I39"/>
  <c r="G39"/>
  <c r="F39"/>
  <c r="E39"/>
  <c r="D39"/>
  <c r="C39"/>
  <c r="K38"/>
  <c r="G38"/>
  <c r="F38"/>
  <c r="E38"/>
  <c r="D38"/>
  <c r="C38"/>
  <c r="K37"/>
  <c r="G37"/>
  <c r="F37"/>
  <c r="E37"/>
  <c r="D37"/>
  <c r="C37"/>
  <c r="K36"/>
  <c r="G36"/>
  <c r="F36"/>
  <c r="E36"/>
  <c r="D36"/>
  <c r="C36"/>
  <c r="K35"/>
  <c r="I35"/>
  <c r="G35"/>
  <c r="F35"/>
  <c r="E35"/>
  <c r="D35"/>
  <c r="C35"/>
  <c r="K29"/>
  <c r="G29"/>
  <c r="F29"/>
  <c r="E29"/>
  <c r="D29"/>
  <c r="C29"/>
  <c r="K28"/>
  <c r="G28"/>
  <c r="F28"/>
  <c r="E28"/>
  <c r="D28"/>
  <c r="C28"/>
  <c r="K27"/>
  <c r="G27"/>
  <c r="F27"/>
  <c r="E27"/>
  <c r="D27"/>
  <c r="C27"/>
  <c r="K26"/>
  <c r="I26"/>
  <c r="G26"/>
  <c r="F26"/>
  <c r="E26"/>
  <c r="D26"/>
  <c r="C26"/>
  <c r="K25"/>
  <c r="G25"/>
  <c r="F25"/>
  <c r="E25"/>
  <c r="D25"/>
  <c r="C25"/>
  <c r="K24"/>
  <c r="G24"/>
  <c r="F24"/>
  <c r="E24"/>
  <c r="D24"/>
  <c r="C24"/>
  <c r="K23"/>
  <c r="G23"/>
  <c r="F23"/>
  <c r="E23"/>
  <c r="D23"/>
  <c r="C23"/>
  <c r="K22"/>
  <c r="I22"/>
  <c r="G22"/>
  <c r="F22"/>
  <c r="E22"/>
  <c r="D22"/>
  <c r="C22"/>
  <c r="K21"/>
  <c r="G21"/>
  <c r="F21"/>
  <c r="E21"/>
  <c r="D21"/>
  <c r="C21"/>
  <c r="K20"/>
  <c r="G20"/>
  <c r="F20"/>
  <c r="E20"/>
  <c r="D20"/>
  <c r="C20"/>
  <c r="K19"/>
  <c r="G19"/>
  <c r="F19"/>
  <c r="E19"/>
  <c r="D19"/>
  <c r="C19"/>
  <c r="K18"/>
  <c r="I18"/>
  <c r="G18"/>
  <c r="F18"/>
  <c r="E18"/>
  <c r="D18"/>
  <c r="C18"/>
  <c r="K17"/>
  <c r="G17"/>
  <c r="F17"/>
  <c r="E17"/>
  <c r="D17"/>
  <c r="C17"/>
  <c r="K16"/>
  <c r="G16"/>
  <c r="F16"/>
  <c r="E16"/>
  <c r="D16"/>
  <c r="C16"/>
  <c r="K15"/>
  <c r="G15"/>
  <c r="F15"/>
  <c r="E15"/>
  <c r="D15"/>
  <c r="C15"/>
  <c r="K14"/>
  <c r="I14"/>
  <c r="G14"/>
  <c r="F14"/>
  <c r="E14"/>
  <c r="D14"/>
  <c r="C14"/>
  <c r="K13"/>
  <c r="G13"/>
  <c r="F13"/>
  <c r="E13"/>
  <c r="D13"/>
  <c r="C13"/>
  <c r="K12"/>
  <c r="G12"/>
  <c r="F12"/>
  <c r="E12"/>
  <c r="D12"/>
  <c r="C12"/>
  <c r="K11"/>
  <c r="G11"/>
  <c r="F11"/>
  <c r="E11"/>
  <c r="D11"/>
  <c r="C11"/>
  <c r="K10"/>
  <c r="I10"/>
  <c r="G10"/>
  <c r="F10"/>
  <c r="E10"/>
  <c r="D10"/>
  <c r="C10"/>
  <c r="R30" i="14"/>
  <c r="P30"/>
  <c r="G30"/>
  <c r="F30"/>
  <c r="E30"/>
  <c r="D30"/>
  <c r="C30"/>
  <c r="R29"/>
  <c r="P29"/>
  <c r="G29"/>
  <c r="F29"/>
  <c r="E29"/>
  <c r="D29"/>
  <c r="C29"/>
  <c r="R28"/>
  <c r="P28"/>
  <c r="G28"/>
  <c r="F28"/>
  <c r="E28"/>
  <c r="D28"/>
  <c r="C28"/>
  <c r="R21"/>
  <c r="P21"/>
  <c r="G21"/>
  <c r="F21"/>
  <c r="E21"/>
  <c r="D21"/>
  <c r="C21"/>
  <c r="R20"/>
  <c r="P20"/>
  <c r="G20"/>
  <c r="F20"/>
  <c r="E20"/>
  <c r="D20"/>
  <c r="C20"/>
  <c r="R19"/>
  <c r="P19"/>
  <c r="G19"/>
  <c r="F19"/>
  <c r="E19"/>
  <c r="D19"/>
  <c r="C19"/>
  <c r="R11"/>
  <c r="P11"/>
  <c r="G11"/>
  <c r="F11"/>
  <c r="E11"/>
  <c r="D11"/>
  <c r="C11"/>
  <c r="Y26" i="13"/>
  <c r="W26"/>
  <c r="H26"/>
  <c r="G26"/>
  <c r="F26"/>
  <c r="E26"/>
  <c r="D26"/>
  <c r="Y20"/>
  <c r="W20"/>
  <c r="H20"/>
  <c r="G20"/>
  <c r="F20"/>
  <c r="E20"/>
  <c r="D20"/>
  <c r="Y19"/>
  <c r="W19"/>
  <c r="H19"/>
  <c r="G19"/>
  <c r="F19"/>
  <c r="E19"/>
  <c r="D19"/>
  <c r="Y18"/>
  <c r="W18"/>
  <c r="H18"/>
  <c r="G18"/>
  <c r="F18"/>
  <c r="E18"/>
  <c r="D18"/>
  <c r="Y17"/>
  <c r="W17"/>
  <c r="H17"/>
  <c r="G17"/>
  <c r="F17"/>
  <c r="E17"/>
  <c r="D17"/>
  <c r="Y11"/>
  <c r="W11"/>
  <c r="H11"/>
  <c r="G11"/>
  <c r="F11"/>
  <c r="E11"/>
  <c r="D11"/>
  <c r="Y10"/>
  <c r="W10"/>
  <c r="H10"/>
  <c r="G10"/>
  <c r="F10"/>
  <c r="E10"/>
  <c r="D10"/>
  <c r="Y51" i="12"/>
  <c r="W51"/>
  <c r="H51"/>
  <c r="G51"/>
  <c r="F51"/>
  <c r="E51"/>
  <c r="D51"/>
  <c r="Y50"/>
  <c r="W50"/>
  <c r="H50"/>
  <c r="G50"/>
  <c r="F50"/>
  <c r="E50"/>
  <c r="D50"/>
  <c r="Y49"/>
  <c r="W49"/>
  <c r="H49"/>
  <c r="G49"/>
  <c r="F49"/>
  <c r="E49"/>
  <c r="D49"/>
  <c r="Y48"/>
  <c r="W48"/>
  <c r="H48"/>
  <c r="G48"/>
  <c r="F48"/>
  <c r="E48"/>
  <c r="D48"/>
  <c r="Y42"/>
  <c r="W42"/>
  <c r="H42"/>
  <c r="G42"/>
  <c r="F42"/>
  <c r="E42"/>
  <c r="D42"/>
  <c r="Y36"/>
  <c r="W36"/>
  <c r="H36"/>
  <c r="G36"/>
  <c r="F36"/>
  <c r="E36"/>
  <c r="D36"/>
  <c r="Y35"/>
  <c r="W35"/>
  <c r="H35"/>
  <c r="G35"/>
  <c r="F35"/>
  <c r="E35"/>
  <c r="D35"/>
  <c r="Y34"/>
  <c r="W34"/>
  <c r="H34"/>
  <c r="G34"/>
  <c r="F34"/>
  <c r="E34"/>
  <c r="D34"/>
  <c r="Y33"/>
  <c r="W33"/>
  <c r="H33"/>
  <c r="G33"/>
  <c r="F33"/>
  <c r="E33"/>
  <c r="D33"/>
  <c r="Y32"/>
  <c r="W32"/>
  <c r="H32"/>
  <c r="G32"/>
  <c r="F32"/>
  <c r="E32"/>
  <c r="D32"/>
  <c r="Y24"/>
  <c r="W24"/>
  <c r="H24"/>
  <c r="G24"/>
  <c r="F24"/>
  <c r="E24"/>
  <c r="D24"/>
  <c r="Y23"/>
  <c r="W23"/>
  <c r="H23"/>
  <c r="G23"/>
  <c r="F23"/>
  <c r="E23"/>
  <c r="D23"/>
  <c r="Y22"/>
  <c r="W22"/>
  <c r="H22"/>
  <c r="G22"/>
  <c r="F22"/>
  <c r="E22"/>
  <c r="D22"/>
  <c r="Y21"/>
  <c r="W21"/>
  <c r="H21"/>
  <c r="G21"/>
  <c r="F21"/>
  <c r="E21"/>
  <c r="D21"/>
  <c r="Y20"/>
  <c r="W20"/>
  <c r="H20"/>
  <c r="G20"/>
  <c r="F20"/>
  <c r="E20"/>
  <c r="D20"/>
  <c r="Y13"/>
  <c r="W13"/>
  <c r="H13"/>
  <c r="G13"/>
  <c r="F13"/>
  <c r="E13"/>
  <c r="D13"/>
  <c r="Y12"/>
  <c r="W12"/>
  <c r="H12"/>
  <c r="G12"/>
  <c r="F12"/>
  <c r="E12"/>
  <c r="D12"/>
  <c r="Y11"/>
  <c r="W11"/>
  <c r="H11"/>
  <c r="G11"/>
  <c r="F11"/>
  <c r="E11"/>
  <c r="D11"/>
  <c r="Y10"/>
  <c r="W10"/>
  <c r="H10"/>
  <c r="G10"/>
  <c r="F10"/>
  <c r="E10"/>
  <c r="D10"/>
  <c r="R40" i="11"/>
  <c r="P40"/>
  <c r="G40"/>
  <c r="F40"/>
  <c r="E40"/>
  <c r="D40"/>
  <c r="C40"/>
  <c r="R34"/>
  <c r="P34"/>
  <c r="G34"/>
  <c r="F34"/>
  <c r="E34"/>
  <c r="D34"/>
  <c r="C34"/>
  <c r="R33"/>
  <c r="P33"/>
  <c r="G33"/>
  <c r="F33"/>
  <c r="E33"/>
  <c r="D33"/>
  <c r="C33"/>
  <c r="R27"/>
  <c r="P27"/>
  <c r="G27"/>
  <c r="F27"/>
  <c r="E27"/>
  <c r="D27"/>
  <c r="C27"/>
  <c r="R26"/>
  <c r="P26"/>
  <c r="G26"/>
  <c r="F26"/>
  <c r="E26"/>
  <c r="D26"/>
  <c r="C26"/>
  <c r="R25"/>
  <c r="P25"/>
  <c r="G25"/>
  <c r="F25"/>
  <c r="E25"/>
  <c r="D25"/>
  <c r="C25"/>
  <c r="R24"/>
  <c r="P24"/>
  <c r="G24"/>
  <c r="F24"/>
  <c r="E24"/>
  <c r="D24"/>
  <c r="C24"/>
  <c r="R23"/>
  <c r="P23"/>
  <c r="G23"/>
  <c r="F23"/>
  <c r="E23"/>
  <c r="D23"/>
  <c r="C23"/>
  <c r="R17"/>
  <c r="P17"/>
  <c r="G17"/>
  <c r="F17"/>
  <c r="E17"/>
  <c r="D17"/>
  <c r="C17"/>
  <c r="R16"/>
  <c r="P16"/>
  <c r="G16"/>
  <c r="F16"/>
  <c r="E16"/>
  <c r="D16"/>
  <c r="C16"/>
  <c r="R15"/>
  <c r="P15"/>
  <c r="G15"/>
  <c r="F15"/>
  <c r="E15"/>
  <c r="D15"/>
  <c r="C15"/>
  <c r="R14"/>
  <c r="P14"/>
  <c r="G14"/>
  <c r="F14"/>
  <c r="E14"/>
  <c r="D14"/>
  <c r="C14"/>
  <c r="R13"/>
  <c r="P13"/>
  <c r="G13"/>
  <c r="F13"/>
  <c r="E13"/>
  <c r="D13"/>
  <c r="C13"/>
  <c r="R12"/>
  <c r="P12"/>
  <c r="G12"/>
  <c r="F12"/>
  <c r="E12"/>
  <c r="D12"/>
  <c r="C12"/>
  <c r="R11"/>
  <c r="P11"/>
  <c r="G11"/>
  <c r="F11"/>
  <c r="E11"/>
  <c r="D11"/>
  <c r="C11"/>
  <c r="R44" i="10"/>
  <c r="P44"/>
  <c r="G44"/>
  <c r="F44"/>
  <c r="E44"/>
  <c r="D44"/>
  <c r="C44"/>
  <c r="R43"/>
  <c r="P43"/>
  <c r="G43"/>
  <c r="F43"/>
  <c r="E43"/>
  <c r="D43"/>
  <c r="C43"/>
  <c r="R42"/>
  <c r="P42"/>
  <c r="G42"/>
  <c r="F42"/>
  <c r="E42"/>
  <c r="D42"/>
  <c r="C42"/>
  <c r="R41"/>
  <c r="P41"/>
  <c r="G41"/>
  <c r="F41"/>
  <c r="E41"/>
  <c r="D41"/>
  <c r="C41"/>
  <c r="R34"/>
  <c r="P34"/>
  <c r="G34"/>
  <c r="F34"/>
  <c r="E34"/>
  <c r="D34"/>
  <c r="C34"/>
  <c r="R33"/>
  <c r="P33"/>
  <c r="G33"/>
  <c r="F33"/>
  <c r="E33"/>
  <c r="D33"/>
  <c r="C33"/>
  <c r="R32"/>
  <c r="P32"/>
  <c r="G32"/>
  <c r="F32"/>
  <c r="E32"/>
  <c r="D32"/>
  <c r="C32"/>
  <c r="R31"/>
  <c r="P31"/>
  <c r="G31"/>
  <c r="F31"/>
  <c r="E31"/>
  <c r="D31"/>
  <c r="C31"/>
  <c r="R30"/>
  <c r="P30"/>
  <c r="G30"/>
  <c r="F30"/>
  <c r="E30"/>
  <c r="D30"/>
  <c r="C30"/>
  <c r="R22"/>
  <c r="P22"/>
  <c r="G22"/>
  <c r="F22"/>
  <c r="E22"/>
  <c r="D22"/>
  <c r="C22"/>
  <c r="R21"/>
  <c r="P21"/>
  <c r="G21"/>
  <c r="F21"/>
  <c r="E21"/>
  <c r="D21"/>
  <c r="C21"/>
  <c r="R20"/>
  <c r="P20"/>
  <c r="G20"/>
  <c r="F20"/>
  <c r="E20"/>
  <c r="D20"/>
  <c r="C20"/>
  <c r="R19"/>
  <c r="P19"/>
  <c r="G19"/>
  <c r="F19"/>
  <c r="E19"/>
  <c r="D19"/>
  <c r="C19"/>
  <c r="R18"/>
  <c r="P18"/>
  <c r="G18"/>
  <c r="F18"/>
  <c r="E18"/>
  <c r="D18"/>
  <c r="C18"/>
  <c r="R17"/>
  <c r="P17"/>
  <c r="G17"/>
  <c r="F17"/>
  <c r="E17"/>
  <c r="D17"/>
  <c r="C17"/>
  <c r="R16"/>
  <c r="P16"/>
  <c r="G16"/>
  <c r="F16"/>
  <c r="E16"/>
  <c r="D16"/>
  <c r="C16"/>
  <c r="R15"/>
  <c r="P15"/>
  <c r="G15"/>
  <c r="F15"/>
  <c r="E15"/>
  <c r="D15"/>
  <c r="C15"/>
  <c r="R14"/>
  <c r="P14"/>
  <c r="G14"/>
  <c r="F14"/>
  <c r="E14"/>
  <c r="D14"/>
  <c r="C14"/>
  <c r="R13"/>
  <c r="P13"/>
  <c r="G13"/>
  <c r="F13"/>
  <c r="E13"/>
  <c r="D13"/>
  <c r="C13"/>
  <c r="R12"/>
  <c r="P12"/>
  <c r="G12"/>
  <c r="F12"/>
  <c r="E12"/>
  <c r="D12"/>
  <c r="C12"/>
  <c r="R11"/>
  <c r="P11"/>
  <c r="G11"/>
  <c r="F11"/>
  <c r="E11"/>
  <c r="D11"/>
  <c r="C11"/>
  <c r="L17" i="9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3"/>
  <c r="J13"/>
  <c r="G13"/>
  <c r="F13"/>
  <c r="E13"/>
  <c r="D13"/>
  <c r="C13"/>
  <c r="L11"/>
  <c r="J11"/>
  <c r="G11"/>
  <c r="F11"/>
  <c r="E11"/>
  <c r="D11"/>
  <c r="C11"/>
  <c r="L25" i="8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1"/>
  <c r="J21"/>
  <c r="G21"/>
  <c r="F21"/>
  <c r="E21"/>
  <c r="D21"/>
  <c r="C21"/>
  <c r="L12"/>
  <c r="J12"/>
  <c r="G12"/>
  <c r="F12"/>
  <c r="E12"/>
  <c r="D12"/>
  <c r="C12"/>
  <c r="L11"/>
  <c r="J11"/>
  <c r="G11"/>
  <c r="F11"/>
  <c r="E11"/>
  <c r="D11"/>
  <c r="C11"/>
  <c r="L26" i="7"/>
  <c r="G26"/>
  <c r="F26"/>
  <c r="E26"/>
  <c r="D26"/>
  <c r="C26"/>
  <c r="L25"/>
  <c r="G25"/>
  <c r="F25"/>
  <c r="E25"/>
  <c r="D25"/>
  <c r="C25"/>
  <c r="L22"/>
  <c r="G22"/>
  <c r="F22"/>
  <c r="E22"/>
  <c r="D22"/>
  <c r="C22"/>
  <c r="L21"/>
  <c r="G21"/>
  <c r="F21"/>
  <c r="E21"/>
  <c r="D21"/>
  <c r="C21"/>
  <c r="L19"/>
  <c r="G19"/>
  <c r="F19"/>
  <c r="E19"/>
  <c r="D19"/>
  <c r="C19"/>
  <c r="L18"/>
  <c r="G18"/>
  <c r="F18"/>
  <c r="E18"/>
  <c r="D18"/>
  <c r="C18"/>
  <c r="L17"/>
  <c r="G17"/>
  <c r="F17"/>
  <c r="E17"/>
  <c r="D17"/>
  <c r="C17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G213" i="6"/>
  <c r="F213"/>
  <c r="E213"/>
  <c r="D213"/>
  <c r="C213"/>
  <c r="G212"/>
  <c r="F212"/>
  <c r="E212"/>
  <c r="D212"/>
  <c r="C212"/>
  <c r="G211"/>
  <c r="F211"/>
  <c r="E211"/>
  <c r="D211"/>
  <c r="C211"/>
  <c r="G210"/>
  <c r="F210"/>
  <c r="E210"/>
  <c r="D210"/>
  <c r="C210"/>
  <c r="G209"/>
  <c r="F209"/>
  <c r="E209"/>
  <c r="D209"/>
  <c r="C209"/>
  <c r="G208"/>
  <c r="F208"/>
  <c r="E208"/>
  <c r="D208"/>
  <c r="C208"/>
  <c r="G207"/>
  <c r="F207"/>
  <c r="E207"/>
  <c r="D207"/>
  <c r="C207"/>
  <c r="G206"/>
  <c r="F206"/>
  <c r="E206"/>
  <c r="D206"/>
  <c r="C206"/>
  <c r="G205"/>
  <c r="F205"/>
  <c r="E205"/>
  <c r="D205"/>
  <c r="C205"/>
  <c r="G204"/>
  <c r="F204"/>
  <c r="E204"/>
  <c r="D204"/>
  <c r="C204"/>
  <c r="G203"/>
  <c r="F203"/>
  <c r="E203"/>
  <c r="D203"/>
  <c r="C203"/>
  <c r="G202"/>
  <c r="F202"/>
  <c r="E202"/>
  <c r="D202"/>
  <c r="C202"/>
  <c r="G170"/>
  <c r="F170"/>
  <c r="E170"/>
  <c r="D170"/>
  <c r="C170"/>
  <c r="G169"/>
  <c r="F169"/>
  <c r="E169"/>
  <c r="D169"/>
  <c r="C169"/>
  <c r="G168"/>
  <c r="F168"/>
  <c r="E168"/>
  <c r="D168"/>
  <c r="C168"/>
  <c r="G167"/>
  <c r="F167"/>
  <c r="E167"/>
  <c r="D167"/>
  <c r="C167"/>
  <c r="G166"/>
  <c r="F166"/>
  <c r="E166"/>
  <c r="D166"/>
  <c r="C166"/>
  <c r="G165"/>
  <c r="F165"/>
  <c r="E165"/>
  <c r="D165"/>
  <c r="C165"/>
  <c r="G164"/>
  <c r="F164"/>
  <c r="E164"/>
  <c r="D164"/>
  <c r="C164"/>
  <c r="G163"/>
  <c r="F163"/>
  <c r="E163"/>
  <c r="D163"/>
  <c r="C163"/>
  <c r="G162"/>
  <c r="F162"/>
  <c r="E162"/>
  <c r="D162"/>
  <c r="C162"/>
  <c r="G161"/>
  <c r="F161"/>
  <c r="E161"/>
  <c r="D161"/>
  <c r="C161"/>
  <c r="G160"/>
  <c r="F160"/>
  <c r="E160"/>
  <c r="D160"/>
  <c r="C160"/>
  <c r="G159"/>
  <c r="F159"/>
  <c r="E159"/>
  <c r="D159"/>
  <c r="C159"/>
  <c r="G134"/>
  <c r="F134"/>
  <c r="E134"/>
  <c r="D134"/>
  <c r="C134"/>
  <c r="G133"/>
  <c r="F133"/>
  <c r="E133"/>
  <c r="D133"/>
  <c r="C133"/>
  <c r="G132"/>
  <c r="F132"/>
  <c r="E132"/>
  <c r="D132"/>
  <c r="C132"/>
  <c r="G131"/>
  <c r="F131"/>
  <c r="E131"/>
  <c r="D131"/>
  <c r="C131"/>
  <c r="G130"/>
  <c r="F130"/>
  <c r="E130"/>
  <c r="D130"/>
  <c r="C130"/>
  <c r="G129"/>
  <c r="F129"/>
  <c r="E129"/>
  <c r="D129"/>
  <c r="C129"/>
  <c r="G128"/>
  <c r="F128"/>
  <c r="E128"/>
  <c r="D128"/>
  <c r="C128"/>
  <c r="G127"/>
  <c r="F127"/>
  <c r="E127"/>
  <c r="D127"/>
  <c r="C127"/>
  <c r="G126"/>
  <c r="F126"/>
  <c r="E126"/>
  <c r="D126"/>
  <c r="C126"/>
  <c r="G125"/>
  <c r="F125"/>
  <c r="E125"/>
  <c r="D125"/>
  <c r="C125"/>
  <c r="G124"/>
  <c r="F124"/>
  <c r="E124"/>
  <c r="D124"/>
  <c r="C124"/>
  <c r="G123"/>
  <c r="F123"/>
  <c r="E123"/>
  <c r="D123"/>
  <c r="C123"/>
  <c r="G122"/>
  <c r="F122"/>
  <c r="E122"/>
  <c r="D122"/>
  <c r="C122"/>
  <c r="G121"/>
  <c r="F121"/>
  <c r="E121"/>
  <c r="D121"/>
  <c r="C121"/>
  <c r="G120"/>
  <c r="F120"/>
  <c r="E120"/>
  <c r="D120"/>
  <c r="C120"/>
  <c r="G119"/>
  <c r="F119"/>
  <c r="E119"/>
  <c r="D119"/>
  <c r="C119"/>
  <c r="G118"/>
  <c r="F118"/>
  <c r="E118"/>
  <c r="D118"/>
  <c r="C118"/>
  <c r="G117"/>
  <c r="F117"/>
  <c r="E117"/>
  <c r="D117"/>
  <c r="C117"/>
  <c r="G116"/>
  <c r="F116"/>
  <c r="E116"/>
  <c r="D116"/>
  <c r="C116"/>
  <c r="G85"/>
  <c r="F85"/>
  <c r="E85"/>
  <c r="D85"/>
  <c r="C85"/>
  <c r="G84"/>
  <c r="F84"/>
  <c r="E84"/>
  <c r="D84"/>
  <c r="C84"/>
  <c r="G83"/>
  <c r="F83"/>
  <c r="E83"/>
  <c r="D83"/>
  <c r="C83"/>
  <c r="G82"/>
  <c r="F82"/>
  <c r="E82"/>
  <c r="D82"/>
  <c r="C82"/>
  <c r="G81"/>
  <c r="F81"/>
  <c r="E81"/>
  <c r="D81"/>
  <c r="C81"/>
  <c r="G80"/>
  <c r="F80"/>
  <c r="E80"/>
  <c r="D80"/>
  <c r="C80"/>
  <c r="G79"/>
  <c r="F79"/>
  <c r="E79"/>
  <c r="D79"/>
  <c r="C79"/>
  <c r="G78"/>
  <c r="F78"/>
  <c r="E78"/>
  <c r="D78"/>
  <c r="C78"/>
  <c r="G77"/>
  <c r="F77"/>
  <c r="E77"/>
  <c r="D77"/>
  <c r="C77"/>
  <c r="G76"/>
  <c r="F76"/>
  <c r="E76"/>
  <c r="D76"/>
  <c r="C76"/>
  <c r="G75"/>
  <c r="F75"/>
  <c r="E75"/>
  <c r="D75"/>
  <c r="C75"/>
  <c r="G74"/>
  <c r="F74"/>
  <c r="E74"/>
  <c r="D74"/>
  <c r="C74"/>
  <c r="L41"/>
  <c r="G41"/>
  <c r="F41"/>
  <c r="E41"/>
  <c r="D41"/>
  <c r="C41"/>
  <c r="L40"/>
  <c r="G40"/>
  <c r="F40"/>
  <c r="E40"/>
  <c r="D40"/>
  <c r="C40"/>
  <c r="L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0"/>
  <c r="J20"/>
  <c r="G20"/>
  <c r="F20"/>
  <c r="E20"/>
  <c r="D20"/>
  <c r="C20"/>
  <c r="L19"/>
  <c r="J19"/>
  <c r="G19"/>
  <c r="F19"/>
  <c r="E19"/>
  <c r="D19"/>
  <c r="C19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61" i="5"/>
  <c r="J61"/>
  <c r="G61"/>
  <c r="F61"/>
  <c r="E61"/>
  <c r="D61"/>
  <c r="C61"/>
  <c r="L60"/>
  <c r="G60"/>
  <c r="F60"/>
  <c r="E60"/>
  <c r="D60"/>
  <c r="C60"/>
  <c r="L59"/>
  <c r="G59"/>
  <c r="F59"/>
  <c r="E59"/>
  <c r="D59"/>
  <c r="C59"/>
  <c r="L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7"/>
  <c r="J47"/>
  <c r="G47"/>
  <c r="F47"/>
  <c r="E47"/>
  <c r="D47"/>
  <c r="C47"/>
  <c r="L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1"/>
  <c r="G31"/>
  <c r="F31"/>
  <c r="E31"/>
  <c r="D31"/>
  <c r="C31"/>
  <c r="L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88" i="4"/>
  <c r="J88"/>
  <c r="G88"/>
  <c r="F88"/>
  <c r="E88"/>
  <c r="D88"/>
  <c r="C88"/>
  <c r="L87"/>
  <c r="J87"/>
  <c r="G87"/>
  <c r="F87"/>
  <c r="E87"/>
  <c r="D87"/>
  <c r="C87"/>
  <c r="L86"/>
  <c r="J86"/>
  <c r="G86"/>
  <c r="F86"/>
  <c r="E86"/>
  <c r="D86"/>
  <c r="C86"/>
  <c r="L85"/>
  <c r="J85"/>
  <c r="G85"/>
  <c r="F85"/>
  <c r="E85"/>
  <c r="D85"/>
  <c r="C85"/>
  <c r="L84"/>
  <c r="J84"/>
  <c r="G84"/>
  <c r="F84"/>
  <c r="E84"/>
  <c r="D84"/>
  <c r="C84"/>
  <c r="L83"/>
  <c r="J83"/>
  <c r="G83"/>
  <c r="F83"/>
  <c r="E83"/>
  <c r="D83"/>
  <c r="C83"/>
  <c r="L82"/>
  <c r="J82"/>
  <c r="G82"/>
  <c r="F82"/>
  <c r="E82"/>
  <c r="D82"/>
  <c r="C82"/>
  <c r="L81"/>
  <c r="J81"/>
  <c r="G81"/>
  <c r="F81"/>
  <c r="E81"/>
  <c r="D81"/>
  <c r="C81"/>
  <c r="L80"/>
  <c r="J80"/>
  <c r="G80"/>
  <c r="F80"/>
  <c r="E80"/>
  <c r="D80"/>
  <c r="C80"/>
  <c r="L79"/>
  <c r="J79"/>
  <c r="G79"/>
  <c r="F79"/>
  <c r="E79"/>
  <c r="D79"/>
  <c r="C79"/>
  <c r="L78"/>
  <c r="J78"/>
  <c r="G78"/>
  <c r="F78"/>
  <c r="E78"/>
  <c r="D78"/>
  <c r="C78"/>
  <c r="L75"/>
  <c r="G75"/>
  <c r="F75"/>
  <c r="E75"/>
  <c r="D75"/>
  <c r="C75"/>
  <c r="L74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97" i="3"/>
  <c r="J97"/>
  <c r="G97"/>
  <c r="F97"/>
  <c r="E97"/>
  <c r="D97"/>
  <c r="C97"/>
  <c r="L96"/>
  <c r="G96"/>
  <c r="F96"/>
  <c r="E96"/>
  <c r="D96"/>
  <c r="C96"/>
  <c r="L95"/>
  <c r="J95"/>
  <c r="G95"/>
  <c r="F95"/>
  <c r="E95"/>
  <c r="D95"/>
  <c r="C95"/>
  <c r="L94"/>
  <c r="J94"/>
  <c r="G94"/>
  <c r="F94"/>
  <c r="E94"/>
  <c r="D94"/>
  <c r="C94"/>
  <c r="L93"/>
  <c r="J93"/>
  <c r="G93"/>
  <c r="F93"/>
  <c r="E93"/>
  <c r="D93"/>
  <c r="C93"/>
  <c r="L92"/>
  <c r="J92"/>
  <c r="G92"/>
  <c r="F92"/>
  <c r="E92"/>
  <c r="D92"/>
  <c r="C92"/>
  <c r="L91"/>
  <c r="J91"/>
  <c r="G91"/>
  <c r="F91"/>
  <c r="E91"/>
  <c r="D91"/>
  <c r="C91"/>
  <c r="L90"/>
  <c r="J90"/>
  <c r="G90"/>
  <c r="F90"/>
  <c r="E90"/>
  <c r="D90"/>
  <c r="C90"/>
  <c r="L89"/>
  <c r="J89"/>
  <c r="G89"/>
  <c r="F89"/>
  <c r="E89"/>
  <c r="D89"/>
  <c r="C89"/>
  <c r="L88"/>
  <c r="J88"/>
  <c r="G88"/>
  <c r="F88"/>
  <c r="E88"/>
  <c r="D88"/>
  <c r="C88"/>
  <c r="L87"/>
  <c r="J87"/>
  <c r="G87"/>
  <c r="F87"/>
  <c r="E87"/>
  <c r="D87"/>
  <c r="C87"/>
  <c r="L86"/>
  <c r="J86"/>
  <c r="G86"/>
  <c r="F86"/>
  <c r="E86"/>
  <c r="D86"/>
  <c r="C86"/>
  <c r="L84"/>
  <c r="J84"/>
  <c r="G84"/>
  <c r="F84"/>
  <c r="E84"/>
  <c r="D84"/>
  <c r="C84"/>
  <c r="L83"/>
  <c r="J83"/>
  <c r="G83"/>
  <c r="F83"/>
  <c r="E83"/>
  <c r="D83"/>
  <c r="C83"/>
  <c r="L82"/>
  <c r="J82"/>
  <c r="G82"/>
  <c r="F82"/>
  <c r="E82"/>
  <c r="D82"/>
  <c r="C82"/>
  <c r="L81"/>
  <c r="J81"/>
  <c r="G81"/>
  <c r="F81"/>
  <c r="E81"/>
  <c r="D81"/>
  <c r="C81"/>
  <c r="L80"/>
  <c r="J80"/>
  <c r="G80"/>
  <c r="F80"/>
  <c r="E80"/>
  <c r="D80"/>
  <c r="C80"/>
  <c r="L79"/>
  <c r="J79"/>
  <c r="G79"/>
  <c r="F79"/>
  <c r="E79"/>
  <c r="D79"/>
  <c r="C79"/>
  <c r="L78"/>
  <c r="J78"/>
  <c r="G78"/>
  <c r="F78"/>
  <c r="E78"/>
  <c r="D78"/>
  <c r="C78"/>
  <c r="L77"/>
  <c r="J77"/>
  <c r="G77"/>
  <c r="F77"/>
  <c r="E77"/>
  <c r="D77"/>
  <c r="C77"/>
  <c r="L76"/>
  <c r="J76"/>
  <c r="G76"/>
  <c r="F76"/>
  <c r="E76"/>
  <c r="D76"/>
  <c r="C76"/>
  <c r="L75"/>
  <c r="J75"/>
  <c r="G75"/>
  <c r="F75"/>
  <c r="E75"/>
  <c r="D75"/>
  <c r="C75"/>
  <c r="L74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10"/>
  <c r="J10"/>
  <c r="G10"/>
  <c r="F10"/>
  <c r="E10"/>
  <c r="D10"/>
  <c r="C10"/>
  <c r="C10" i="2"/>
  <c r="D10"/>
  <c r="E10"/>
  <c r="F10"/>
  <c r="G10"/>
  <c r="J10"/>
  <c r="L10"/>
  <c r="C11"/>
  <c r="D11"/>
  <c r="E11"/>
  <c r="F11"/>
  <c r="G11"/>
  <c r="J11"/>
  <c r="L11"/>
  <c r="C12"/>
  <c r="D12"/>
  <c r="E12"/>
  <c r="F12"/>
  <c r="G12"/>
  <c r="J12"/>
  <c r="L12"/>
  <c r="C13"/>
  <c r="D13"/>
  <c r="E13"/>
  <c r="F13"/>
  <c r="G13"/>
  <c r="J13"/>
  <c r="L13"/>
  <c r="C14"/>
  <c r="D14"/>
  <c r="E14"/>
  <c r="F14"/>
  <c r="G14"/>
  <c r="J14"/>
  <c r="L14"/>
  <c r="C15"/>
  <c r="D15"/>
  <c r="E15"/>
  <c r="F15"/>
  <c r="G15"/>
  <c r="J15"/>
  <c r="L15"/>
  <c r="C16"/>
  <c r="D16"/>
  <c r="E16"/>
  <c r="F16"/>
  <c r="G16"/>
  <c r="J16"/>
  <c r="L16"/>
  <c r="C17"/>
  <c r="D17"/>
  <c r="E17"/>
  <c r="F17"/>
  <c r="G17"/>
  <c r="J17"/>
  <c r="L17"/>
  <c r="C18"/>
  <c r="D18"/>
  <c r="E18"/>
  <c r="F18"/>
  <c r="G18"/>
  <c r="J18"/>
  <c r="L18"/>
  <c r="C19"/>
  <c r="D19"/>
  <c r="E19"/>
  <c r="F19"/>
  <c r="G19"/>
  <c r="J19"/>
  <c r="L19"/>
  <c r="C20"/>
  <c r="D20"/>
  <c r="E20"/>
  <c r="F20"/>
  <c r="G20"/>
  <c r="J20"/>
  <c r="L20"/>
  <c r="C21"/>
  <c r="D21"/>
  <c r="E21"/>
  <c r="F21"/>
  <c r="G21"/>
  <c r="J21"/>
  <c r="L21"/>
  <c r="C22"/>
  <c r="D22"/>
  <c r="E22"/>
  <c r="F22"/>
  <c r="G22"/>
  <c r="J22"/>
  <c r="L22"/>
  <c r="C23"/>
  <c r="D23"/>
  <c r="E23"/>
  <c r="F23"/>
  <c r="G23"/>
  <c r="J23"/>
  <c r="L23"/>
  <c r="C24"/>
  <c r="D24"/>
  <c r="E24"/>
  <c r="F24"/>
  <c r="G24"/>
  <c r="J24"/>
  <c r="L24"/>
  <c r="C25"/>
  <c r="D25"/>
  <c r="E25"/>
  <c r="F25"/>
  <c r="G25"/>
  <c r="J25"/>
  <c r="L25"/>
  <c r="C26"/>
  <c r="D26"/>
  <c r="E26"/>
  <c r="F26"/>
  <c r="G26"/>
  <c r="J26"/>
  <c r="L26"/>
  <c r="C27"/>
  <c r="D27"/>
  <c r="E27"/>
  <c r="F27"/>
  <c r="G27"/>
  <c r="J27"/>
  <c r="L27"/>
  <c r="C28"/>
  <c r="D28"/>
  <c r="E28"/>
  <c r="F28"/>
  <c r="G28"/>
  <c r="J28"/>
  <c r="L28"/>
  <c r="C29"/>
  <c r="D29"/>
  <c r="E29"/>
  <c r="F29"/>
  <c r="G29"/>
  <c r="J29"/>
  <c r="L29"/>
  <c r="C30"/>
  <c r="D30"/>
  <c r="E30"/>
  <c r="F30"/>
  <c r="G30"/>
  <c r="J30"/>
  <c r="L30"/>
  <c r="C31"/>
  <c r="D31"/>
  <c r="E31"/>
  <c r="F31"/>
  <c r="G31"/>
  <c r="J31"/>
  <c r="L31"/>
  <c r="C32"/>
  <c r="D32"/>
  <c r="E32"/>
  <c r="F32"/>
  <c r="G32"/>
  <c r="J32"/>
  <c r="L32"/>
  <c r="C33"/>
  <c r="D33"/>
  <c r="E33"/>
  <c r="F33"/>
  <c r="G33"/>
  <c r="J33"/>
  <c r="L33"/>
  <c r="C34"/>
  <c r="D34"/>
  <c r="E34"/>
  <c r="F34"/>
  <c r="G34"/>
  <c r="J34"/>
  <c r="L34"/>
  <c r="C35"/>
  <c r="D35"/>
  <c r="E35"/>
  <c r="F35"/>
  <c r="G35"/>
  <c r="J35"/>
  <c r="L35"/>
  <c r="C36"/>
  <c r="D36"/>
  <c r="E36"/>
  <c r="F36"/>
  <c r="G36"/>
  <c r="J36"/>
  <c r="L36"/>
  <c r="C37"/>
  <c r="D37"/>
  <c r="E37"/>
  <c r="F37"/>
  <c r="G37"/>
  <c r="J37"/>
  <c r="L37"/>
  <c r="C38"/>
  <c r="D38"/>
  <c r="E38"/>
  <c r="F38"/>
  <c r="G38"/>
  <c r="J38"/>
  <c r="L38"/>
  <c r="C39"/>
  <c r="D39"/>
  <c r="E39"/>
  <c r="F39"/>
  <c r="G39"/>
  <c r="J39"/>
  <c r="L39"/>
  <c r="C40"/>
  <c r="D40"/>
  <c r="E40"/>
  <c r="F40"/>
  <c r="G40"/>
  <c r="J40"/>
  <c r="L40"/>
  <c r="C41"/>
  <c r="D41"/>
  <c r="E41"/>
  <c r="F41"/>
  <c r="G41"/>
  <c r="J41"/>
  <c r="L41"/>
  <c r="C42"/>
  <c r="D42"/>
  <c r="E42"/>
  <c r="F42"/>
  <c r="G42"/>
  <c r="J42"/>
  <c r="L42"/>
  <c r="C43"/>
  <c r="D43"/>
  <c r="E43"/>
  <c r="F43"/>
  <c r="G43"/>
  <c r="J43"/>
  <c r="L43"/>
  <c r="C44"/>
  <c r="D44"/>
  <c r="E44"/>
  <c r="F44"/>
  <c r="G44"/>
  <c r="J44"/>
  <c r="L44"/>
  <c r="C45"/>
  <c r="D45"/>
  <c r="E45"/>
  <c r="F45"/>
  <c r="G45"/>
  <c r="J45"/>
  <c r="L45"/>
  <c r="C46"/>
  <c r="D46"/>
  <c r="E46"/>
  <c r="F46"/>
  <c r="G46"/>
  <c r="L46"/>
  <c r="C47"/>
  <c r="D47"/>
  <c r="E47"/>
  <c r="F47"/>
  <c r="G47"/>
  <c r="L47"/>
  <c r="C51"/>
  <c r="D51"/>
  <c r="E51"/>
  <c r="F51"/>
  <c r="G51"/>
  <c r="J51"/>
  <c r="L51"/>
  <c r="C52"/>
  <c r="D52"/>
  <c r="E52"/>
  <c r="F52"/>
  <c r="G52"/>
  <c r="J52"/>
  <c r="L52"/>
  <c r="C53"/>
  <c r="D53"/>
  <c r="E53"/>
  <c r="F53"/>
  <c r="G53"/>
  <c r="J53"/>
  <c r="L53"/>
  <c r="C54"/>
  <c r="D54"/>
  <c r="E54"/>
  <c r="F54"/>
  <c r="G54"/>
  <c r="J54"/>
  <c r="L54"/>
  <c r="C55"/>
  <c r="D55"/>
  <c r="E55"/>
  <c r="F55"/>
  <c r="G55"/>
  <c r="J55"/>
  <c r="L55"/>
  <c r="C56"/>
  <c r="D56"/>
  <c r="E56"/>
  <c r="F56"/>
  <c r="G56"/>
  <c r="J56"/>
  <c r="L56"/>
  <c r="C57"/>
  <c r="D57"/>
  <c r="E57"/>
  <c r="F57"/>
  <c r="G57"/>
  <c r="J57"/>
  <c r="L57"/>
  <c r="C58"/>
  <c r="D58"/>
  <c r="E58"/>
  <c r="F58"/>
  <c r="G58"/>
  <c r="J58"/>
  <c r="L58"/>
  <c r="C59"/>
  <c r="D59"/>
  <c r="E59"/>
  <c r="F59"/>
  <c r="G59"/>
  <c r="J59"/>
  <c r="L59"/>
  <c r="C60"/>
  <c r="D60"/>
  <c r="E60"/>
  <c r="F60"/>
  <c r="G60"/>
  <c r="J60"/>
  <c r="L60"/>
  <c r="C61"/>
  <c r="D61"/>
  <c r="E61"/>
  <c r="F61"/>
  <c r="G61"/>
  <c r="J61"/>
  <c r="L61"/>
  <c r="C62"/>
  <c r="D62"/>
  <c r="E62"/>
  <c r="F62"/>
  <c r="G62"/>
  <c r="J62"/>
  <c r="L62"/>
  <c r="C63"/>
  <c r="D63"/>
  <c r="E63"/>
  <c r="F63"/>
  <c r="G63"/>
  <c r="J63"/>
  <c r="L63"/>
  <c r="C64"/>
  <c r="D64"/>
  <c r="E64"/>
  <c r="F64"/>
  <c r="G64"/>
  <c r="J64"/>
  <c r="L64"/>
  <c r="C65"/>
  <c r="D65"/>
  <c r="E65"/>
  <c r="F65"/>
  <c r="G65"/>
  <c r="J65"/>
  <c r="L65"/>
  <c r="C66"/>
  <c r="D66"/>
  <c r="E66"/>
  <c r="F66"/>
  <c r="G66"/>
  <c r="J66"/>
  <c r="L66"/>
  <c r="C67"/>
  <c r="D67"/>
  <c r="E67"/>
  <c r="F67"/>
  <c r="G67"/>
  <c r="J67"/>
  <c r="L67"/>
  <c r="C68"/>
  <c r="D68"/>
  <c r="E68"/>
  <c r="F68"/>
  <c r="G68"/>
  <c r="J68"/>
  <c r="L68"/>
  <c r="C69"/>
  <c r="D69"/>
  <c r="E69"/>
  <c r="F69"/>
  <c r="G69"/>
  <c r="J69"/>
  <c r="L69"/>
  <c r="C70"/>
  <c r="D70"/>
  <c r="E70"/>
  <c r="F70"/>
  <c r="G70"/>
  <c r="J70"/>
  <c r="L70"/>
  <c r="C71"/>
  <c r="D71"/>
  <c r="E71"/>
  <c r="F71"/>
  <c r="G71"/>
  <c r="J71"/>
  <c r="L71"/>
  <c r="C72"/>
  <c r="D72"/>
  <c r="E72"/>
  <c r="F72"/>
  <c r="G72"/>
  <c r="J72"/>
  <c r="L72"/>
  <c r="C73"/>
  <c r="D73"/>
  <c r="E73"/>
  <c r="F73"/>
  <c r="G73"/>
  <c r="J73"/>
  <c r="L73"/>
  <c r="C74"/>
  <c r="D74"/>
  <c r="E74"/>
  <c r="F74"/>
  <c r="G74"/>
  <c r="L74"/>
  <c r="C75"/>
  <c r="D75"/>
  <c r="E75"/>
  <c r="F75"/>
  <c r="G75"/>
  <c r="L75"/>
  <c r="C79"/>
  <c r="D79"/>
  <c r="E79"/>
  <c r="F79"/>
  <c r="G79"/>
  <c r="J79"/>
  <c r="L79"/>
  <c r="C80"/>
  <c r="D80"/>
  <c r="E80"/>
  <c r="F80"/>
  <c r="G80"/>
  <c r="J80"/>
  <c r="L80"/>
  <c r="C81"/>
  <c r="D81"/>
  <c r="E81"/>
  <c r="F81"/>
  <c r="G81"/>
  <c r="J81"/>
  <c r="L81"/>
  <c r="C82"/>
  <c r="D82"/>
  <c r="E82"/>
  <c r="F82"/>
  <c r="G82"/>
  <c r="J82"/>
  <c r="L82"/>
  <c r="C83"/>
  <c r="D83"/>
  <c r="E83"/>
  <c r="F83"/>
  <c r="G83"/>
  <c r="J83"/>
  <c r="L83"/>
  <c r="C84"/>
  <c r="D84"/>
  <c r="E84"/>
  <c r="F84"/>
  <c r="G84"/>
  <c r="J84"/>
  <c r="L84"/>
  <c r="C85"/>
  <c r="D85"/>
  <c r="E85"/>
  <c r="F85"/>
  <c r="G85"/>
  <c r="J85"/>
  <c r="L85"/>
  <c r="C86"/>
  <c r="D86"/>
  <c r="E86"/>
  <c r="F86"/>
  <c r="G86"/>
  <c r="J86"/>
  <c r="L86"/>
  <c r="C87"/>
  <c r="D87"/>
  <c r="E87"/>
  <c r="F87"/>
  <c r="G87"/>
  <c r="J87"/>
  <c r="L87"/>
  <c r="C88"/>
  <c r="D88"/>
  <c r="E88"/>
  <c r="F88"/>
  <c r="G88"/>
  <c r="J88"/>
  <c r="L88"/>
  <c r="C89"/>
  <c r="D89"/>
  <c r="E89"/>
  <c r="F89"/>
  <c r="G89"/>
  <c r="J89"/>
  <c r="L89"/>
  <c r="C90"/>
  <c r="D90"/>
  <c r="E90"/>
  <c r="F90"/>
  <c r="G90"/>
  <c r="J90"/>
  <c r="L90"/>
  <c r="C91"/>
  <c r="D91"/>
  <c r="E91"/>
  <c r="F91"/>
  <c r="G91"/>
  <c r="J91"/>
  <c r="L91"/>
  <c r="C92"/>
  <c r="D92"/>
  <c r="E92"/>
  <c r="F92"/>
  <c r="G92"/>
  <c r="J92"/>
  <c r="L92"/>
  <c r="C95"/>
  <c r="D95"/>
  <c r="E95"/>
  <c r="F95"/>
  <c r="G95"/>
  <c r="J95"/>
  <c r="L95"/>
  <c r="C96"/>
  <c r="D96"/>
  <c r="E96"/>
  <c r="F96"/>
  <c r="G96"/>
  <c r="J96"/>
  <c r="L96"/>
  <c r="C97"/>
  <c r="D97"/>
  <c r="E97"/>
  <c r="F97"/>
  <c r="G97"/>
  <c r="J97"/>
  <c r="L97"/>
  <c r="C98"/>
  <c r="D98"/>
  <c r="E98"/>
  <c r="F98"/>
  <c r="G98"/>
  <c r="J98"/>
  <c r="L98"/>
  <c r="C99"/>
  <c r="D99"/>
  <c r="E99"/>
  <c r="F99"/>
  <c r="G99"/>
  <c r="J99"/>
  <c r="L99"/>
  <c r="C100"/>
  <c r="D100"/>
  <c r="E100"/>
  <c r="F100"/>
  <c r="G100"/>
  <c r="J100"/>
  <c r="L100"/>
  <c r="C101"/>
  <c r="D101"/>
  <c r="E101"/>
  <c r="F101"/>
  <c r="G101"/>
  <c r="J101"/>
  <c r="L101"/>
  <c r="C102"/>
  <c r="D102"/>
  <c r="E102"/>
  <c r="F102"/>
  <c r="G102"/>
  <c r="J102"/>
  <c r="L102"/>
  <c r="C103"/>
  <c r="D103"/>
  <c r="E103"/>
  <c r="F103"/>
  <c r="G103"/>
  <c r="J103"/>
  <c r="L103"/>
  <c r="C104"/>
  <c r="D104"/>
  <c r="E104"/>
  <c r="F104"/>
  <c r="G104"/>
  <c r="J104"/>
  <c r="L104"/>
  <c r="C105"/>
  <c r="D105"/>
  <c r="E105"/>
  <c r="F105"/>
  <c r="G105"/>
  <c r="J105"/>
  <c r="L105"/>
  <c r="C106"/>
  <c r="D106"/>
  <c r="E106"/>
  <c r="F106"/>
  <c r="G106"/>
  <c r="J106"/>
  <c r="L106"/>
  <c r="C107"/>
  <c r="D107"/>
  <c r="E107"/>
  <c r="F107"/>
  <c r="G107"/>
  <c r="L107"/>
  <c r="L101" i="1"/>
  <c r="J101"/>
  <c r="G101"/>
  <c r="F101"/>
  <c r="E101"/>
  <c r="D101"/>
  <c r="C101"/>
  <c r="L100"/>
  <c r="J100"/>
  <c r="G100"/>
  <c r="F100"/>
  <c r="E100"/>
  <c r="D100"/>
  <c r="C100"/>
  <c r="L99"/>
  <c r="J99"/>
  <c r="G99"/>
  <c r="F99"/>
  <c r="E99"/>
  <c r="D99"/>
  <c r="C99"/>
  <c r="L98"/>
  <c r="J98"/>
  <c r="G98"/>
  <c r="F98"/>
  <c r="E98"/>
  <c r="D98"/>
  <c r="C98"/>
  <c r="L97"/>
  <c r="J97"/>
  <c r="G97"/>
  <c r="F97"/>
  <c r="E97"/>
  <c r="D97"/>
  <c r="C97"/>
  <c r="L96"/>
  <c r="J96"/>
  <c r="G96"/>
  <c r="F96"/>
  <c r="E96"/>
  <c r="D96"/>
  <c r="C96"/>
  <c r="L95"/>
  <c r="J95"/>
  <c r="G95"/>
  <c r="F95"/>
  <c r="E95"/>
  <c r="D95"/>
  <c r="C95"/>
  <c r="L94"/>
  <c r="J94"/>
  <c r="G94"/>
  <c r="F94"/>
  <c r="E94"/>
  <c r="D94"/>
  <c r="C94"/>
  <c r="L93"/>
  <c r="J93"/>
  <c r="G93"/>
  <c r="F93"/>
  <c r="E93"/>
  <c r="D93"/>
  <c r="C93"/>
  <c r="L92"/>
  <c r="J92"/>
  <c r="G92"/>
  <c r="F92"/>
  <c r="E92"/>
  <c r="D92"/>
  <c r="C92"/>
  <c r="L91"/>
  <c r="J91"/>
  <c r="G91"/>
  <c r="F91"/>
  <c r="E91"/>
  <c r="D91"/>
  <c r="C91"/>
  <c r="L90"/>
  <c r="J90"/>
  <c r="G90"/>
  <c r="F90"/>
  <c r="E90"/>
  <c r="D90"/>
  <c r="C90"/>
  <c r="L89"/>
  <c r="J89"/>
  <c r="G89"/>
  <c r="F89"/>
  <c r="E89"/>
  <c r="D89"/>
  <c r="C89"/>
  <c r="L86"/>
  <c r="J86"/>
  <c r="G86"/>
  <c r="F86"/>
  <c r="E86"/>
  <c r="D86"/>
  <c r="C86"/>
  <c r="L85"/>
  <c r="J85"/>
  <c r="G85"/>
  <c r="F85"/>
  <c r="E85"/>
  <c r="D85"/>
  <c r="C85"/>
  <c r="L84"/>
  <c r="J84"/>
  <c r="G84"/>
  <c r="F84"/>
  <c r="E84"/>
  <c r="D84"/>
  <c r="C84"/>
  <c r="L83"/>
  <c r="J83"/>
  <c r="G83"/>
  <c r="F83"/>
  <c r="E83"/>
  <c r="D83"/>
  <c r="C83"/>
  <c r="L82"/>
  <c r="J82"/>
  <c r="G82"/>
  <c r="F82"/>
  <c r="E82"/>
  <c r="D82"/>
  <c r="C82"/>
  <c r="L81"/>
  <c r="J81"/>
  <c r="G81"/>
  <c r="F81"/>
  <c r="E81"/>
  <c r="D81"/>
  <c r="C81"/>
  <c r="L80"/>
  <c r="J80"/>
  <c r="G80"/>
  <c r="F80"/>
  <c r="E80"/>
  <c r="D80"/>
  <c r="C80"/>
  <c r="L79"/>
  <c r="J79"/>
  <c r="G79"/>
  <c r="F79"/>
  <c r="E79"/>
  <c r="D79"/>
  <c r="C79"/>
  <c r="L78"/>
  <c r="J78"/>
  <c r="G78"/>
  <c r="F78"/>
  <c r="E78"/>
  <c r="D78"/>
  <c r="C78"/>
  <c r="L77"/>
  <c r="J77"/>
  <c r="G77"/>
  <c r="F77"/>
  <c r="E77"/>
  <c r="D77"/>
  <c r="C77"/>
  <c r="L76"/>
  <c r="J76"/>
  <c r="G76"/>
  <c r="F76"/>
  <c r="E76"/>
  <c r="D76"/>
  <c r="C76"/>
  <c r="L75"/>
  <c r="G75"/>
  <c r="F75"/>
  <c r="E75"/>
  <c r="D75"/>
  <c r="C75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G13"/>
  <c r="F13"/>
  <c r="E13"/>
  <c r="D13"/>
  <c r="C13"/>
  <c r="L12"/>
  <c r="G12"/>
  <c r="F12"/>
  <c r="E12"/>
  <c r="D12"/>
  <c r="C12"/>
  <c r="L11"/>
  <c r="J11"/>
  <c r="G11"/>
  <c r="F11"/>
  <c r="E11"/>
  <c r="D11"/>
  <c r="C11"/>
</calcChain>
</file>

<file path=xl/sharedStrings.xml><?xml version="1.0" encoding="utf-8"?>
<sst xmlns="http://schemas.openxmlformats.org/spreadsheetml/2006/main" count="1343" uniqueCount="256">
  <si>
    <t>Открытое первенство Ярославской области</t>
  </si>
  <si>
    <t>Первенство Северо-Западного Федерального округа России</t>
  </si>
  <si>
    <t>М = 6,39  М23= 6,45  М20= 6,51</t>
  </si>
  <si>
    <t>Результаты личного первенства</t>
  </si>
  <si>
    <t>Е = 6,42  Е23= 6,50   Е20= 6,51</t>
  </si>
  <si>
    <t>мужчины бег на 60 м</t>
  </si>
  <si>
    <t>л/а манеж "Ярославль"</t>
  </si>
  <si>
    <t>Р = 6,52  Р23= 6,59  Р20= 6,69</t>
  </si>
  <si>
    <t>19-20 января 2013 г.</t>
  </si>
  <si>
    <t>Р18= 6,71</t>
  </si>
  <si>
    <t>Забеги</t>
  </si>
  <si>
    <t>19.01.2013г. - 12:15</t>
  </si>
  <si>
    <t>Рманежа = 6,80  Р23= 6,85  Р20= 6,97 Р18=7,09 Р16=6,8</t>
  </si>
  <si>
    <t>Финал</t>
  </si>
  <si>
    <t>19.01.2013г. - 15:30</t>
  </si>
  <si>
    <t>М</t>
  </si>
  <si>
    <t>№ уч.</t>
  </si>
  <si>
    <t>Фамилия, имя участника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</si>
  <si>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</si>
  <si>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</si>
  <si>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</si>
  <si>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</si>
  <si>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</si>
  <si>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</si>
  <si>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Очки</t>
  </si>
  <si>
    <t>Ф.И.О. тренера</t>
  </si>
  <si>
    <t>забеги</t>
  </si>
  <si>
    <t>финал</t>
  </si>
  <si>
    <t>Юноши 1996-1997 г.р.</t>
  </si>
  <si>
    <t>1р</t>
  </si>
  <si>
    <t>л</t>
  </si>
  <si>
    <t>пр. 162.6</t>
  </si>
  <si>
    <t>19.01.2013г. - 12:45</t>
  </si>
  <si>
    <t>19.01.2013г. - 15:35</t>
  </si>
  <si>
    <t>Юниоры 1994-1995 г.р.</t>
  </si>
  <si>
    <t>пр.162.6</t>
  </si>
  <si>
    <t>ЛЁГКАЯ АТЛЕТИКА</t>
  </si>
  <si>
    <t>Чемпионат и первенство Северо-Западного Федерального округа России</t>
  </si>
  <si>
    <t>19.01.2013г. - 13:00</t>
  </si>
  <si>
    <t>19.01.2013г. - 15:40</t>
  </si>
  <si>
    <t>Юниоры 1991-1993 г.р.</t>
  </si>
  <si>
    <t>Р ман</t>
  </si>
  <si>
    <t>МС</t>
  </si>
  <si>
    <t>20+5</t>
  </si>
  <si>
    <t>19.01.2013г. - 13:10</t>
  </si>
  <si>
    <t>Мужчины</t>
  </si>
  <si>
    <t>19.01.2013г. - 15:45</t>
  </si>
  <si>
    <t>Организация</t>
  </si>
  <si>
    <t>Приход</t>
  </si>
  <si>
    <t>Показания секундометристов</t>
  </si>
  <si>
    <t>г. Ярославль,</t>
  </si>
  <si>
    <t>1 забег</t>
  </si>
  <si>
    <t>юниоры 1991-1993 г.р.</t>
  </si>
  <si>
    <t>мужчины</t>
  </si>
  <si>
    <t>Рманежа = 21,89  Р23= 22,29  Р20= 22,49 Р18=22,92 Р16=23,4</t>
  </si>
  <si>
    <t>163.3</t>
  </si>
  <si>
    <t>20.01.2013 г. - 17:00</t>
  </si>
  <si>
    <t>20.01.2013г. - 12:45</t>
  </si>
  <si>
    <t xml:space="preserve">л </t>
  </si>
  <si>
    <t>Юниоры 1991-1993г.р.</t>
  </si>
  <si>
    <t>20.01.2013 г. - 16:55</t>
  </si>
  <si>
    <t>20.01.2013г. - 12:30</t>
  </si>
  <si>
    <t>163.6</t>
  </si>
  <si>
    <t>162.6</t>
  </si>
  <si>
    <t>20.01.2013 г. - 16:50</t>
  </si>
  <si>
    <t>20.01.2013г. - 12:10</t>
  </si>
  <si>
    <t>Р18= 21,89</t>
  </si>
  <si>
    <t>Р = 20,53  Р23= 20,82  Р20= 21,22</t>
  </si>
  <si>
    <t>мужчины бег на 200 м</t>
  </si>
  <si>
    <t>Е = 20,25  Е23= 20,36   Е20= 20,57</t>
  </si>
  <si>
    <t>М = 19,92  М23= 20,26  М20= 20,37</t>
  </si>
  <si>
    <t>163.5</t>
  </si>
  <si>
    <t>20.01.2013 г. - 16:45</t>
  </si>
  <si>
    <t>20.01.2013г. - 11:45</t>
  </si>
  <si>
    <t>М = 44,57  М23= 44,57  М20= 44,80</t>
  </si>
  <si>
    <t>Е = 45,05  Е23= 45,39   Е20= 46,39</t>
  </si>
  <si>
    <t>мужчины  бег на 400 м</t>
  </si>
  <si>
    <t>Р = 45,90  Р23= 46,18  Р20= 46,72</t>
  </si>
  <si>
    <t>Р18= 48,65</t>
  </si>
  <si>
    <t>Фин. забеги</t>
  </si>
  <si>
    <t>19.01.2013г. - 18:35</t>
  </si>
  <si>
    <t>Рманежа = 48,62  Р23= 49,09  Р20= 49,96 Р18=50,54 Р16=51,34</t>
  </si>
  <si>
    <t>пр.</t>
  </si>
  <si>
    <t>19.01.2013г. - 18:55</t>
  </si>
  <si>
    <t>19.01.2013г. - 19:15</t>
  </si>
  <si>
    <t>19.01.2013г. - 19:25</t>
  </si>
  <si>
    <t>диск.</t>
  </si>
  <si>
    <t>М = 1:42,67  М23= 1:44,15  М20= 1:44,35</t>
  </si>
  <si>
    <t>Е = 1:42,67  Е23= 1:44,15   Е20= 1:44,35</t>
  </si>
  <si>
    <t>мужчины бег на 800 м</t>
  </si>
  <si>
    <t>Р = 1:44,15  Р23= 1:44,15  Р20= 1:44,35</t>
  </si>
  <si>
    <r>
      <t>Р18= 1:52,29</t>
    </r>
    <r>
      <rPr>
        <b/>
        <sz val="10"/>
        <rFont val="Symbol"/>
        <family val="1"/>
        <charset val="2"/>
      </rPr>
      <t>*</t>
    </r>
  </si>
  <si>
    <t>20.01.2013 г. - 15:30</t>
  </si>
  <si>
    <t>Рманежа = 1:50,53  Р23= 1:52,29  Р20= 1:52,29 Р18=1:52,29 Р16=2:00,04</t>
  </si>
  <si>
    <t>20.01.2013 г. - 15:45</t>
  </si>
  <si>
    <t>20.01.2013 г. - 16:00</t>
  </si>
  <si>
    <t>20.01.2013 г. - 16:10</t>
  </si>
  <si>
    <r>
      <t xml:space="preserve">Начало в </t>
    </r>
    <r>
      <rPr>
        <b/>
        <i/>
        <u/>
        <sz val="16"/>
        <rFont val="Arial"/>
        <family val="2"/>
        <charset val="204"/>
      </rPr>
      <t>15:30</t>
    </r>
  </si>
  <si>
    <t>№ п/п</t>
  </si>
  <si>
    <t>М = 3:31,18  М23= 3:33,08  М20= 3:36,28</t>
  </si>
  <si>
    <t>Е = 3:33,32  Е23= 3:34,99   Е20= 3:39,83</t>
  </si>
  <si>
    <t>Мужчины, бег на 1500 м</t>
  </si>
  <si>
    <t>Р = 3:36,68  Р23= 3:42,13  Р20= 3:48,53</t>
  </si>
  <si>
    <t>Р18= 3:48,95</t>
  </si>
  <si>
    <t>19.01.2013г. - 16:30</t>
  </si>
  <si>
    <t>Рманежа = 3:47,27  Р23= 3:53,96 Р20= 3:59,30 Р18=3:59,30 Р16=4:21,88</t>
  </si>
  <si>
    <t>19.01.2013г. - 16:35</t>
  </si>
  <si>
    <t>справка</t>
  </si>
  <si>
    <t>19.01.2013г. - 17:05</t>
  </si>
  <si>
    <t>19.01.2013г. - 17:10</t>
  </si>
  <si>
    <t>М = 7:24,90  М23= 7:24,90  М20= 7:32,89</t>
  </si>
  <si>
    <t>Е = 7:32,41  Е23= 7:45,46  Е20= 8:00,35</t>
  </si>
  <si>
    <t>мужчины бег на 3000 м</t>
  </si>
  <si>
    <t>Р = 7:42,54  Р23= 7:55,12  Р20= 8:05,59</t>
  </si>
  <si>
    <t>Р18= 8:19,4</t>
  </si>
  <si>
    <t>20.01.2013 г. - 13:25</t>
  </si>
  <si>
    <t>Рманежа = 8:13,51 Р23= 8:20,53 Р20= 8:43,29 Р18=8:47,22 Р16=9:20,5</t>
  </si>
  <si>
    <t>20.01.2013 г. - 13:35</t>
  </si>
  <si>
    <t>Бег на 3000 м</t>
  </si>
  <si>
    <t>юноши 1996-1997 г.р., юниоры 1994-1995 г.р.</t>
  </si>
  <si>
    <r>
      <t xml:space="preserve">Начало в </t>
    </r>
    <r>
      <rPr>
        <b/>
        <i/>
        <u/>
        <sz val="16"/>
        <rFont val="Arial"/>
        <family val="2"/>
        <charset val="204"/>
      </rPr>
      <t>13:25</t>
    </r>
  </si>
  <si>
    <r>
      <t xml:space="preserve">Начало в </t>
    </r>
    <r>
      <rPr>
        <b/>
        <i/>
        <u/>
        <sz val="16"/>
        <rFont val="Arial"/>
        <family val="2"/>
        <charset val="204"/>
      </rPr>
      <t>13:35</t>
    </r>
  </si>
  <si>
    <t>М = 7,30  М23= 7,33  М20= 7,55</t>
  </si>
  <si>
    <t>Е = 7,30  Е23= 7,41   Е20= 7,60</t>
  </si>
  <si>
    <t>Мужчины, бег на 60 м с/б</t>
  </si>
  <si>
    <t>Р = 7,44  Р23= 7,52  Р20= 7,66</t>
  </si>
  <si>
    <t>Р18= 7,73</t>
  </si>
  <si>
    <t>Рманежа = 8,28 Р23= 8,85 Р20= 8,45 Р18=8,50 Р16=8,8</t>
  </si>
  <si>
    <t>20.01.2013г. - 14:10</t>
  </si>
  <si>
    <t>фин. забеги</t>
  </si>
  <si>
    <t>КМС</t>
  </si>
  <si>
    <t>М = 5:13,77  М23= 5:24,49  М20= 5:30,6</t>
  </si>
  <si>
    <t>Е = 5:21,56  Е23= 5:24,49   Е20= 5:30,6</t>
  </si>
  <si>
    <t>мужчины 2000 м с/п</t>
  </si>
  <si>
    <t>Р = 5:21,56  Р23= 5:27,09  Р20= 5:37,70</t>
  </si>
  <si>
    <t>Р18= 5:47,31</t>
  </si>
  <si>
    <t>19.01.2013 г. - 10:45</t>
  </si>
  <si>
    <t xml:space="preserve">Рманежа Р18=6:27,97 </t>
  </si>
  <si>
    <t>Юноши 1996-1997 г.р. - 2000 м с/п</t>
  </si>
  <si>
    <t>М = 8:17,46  М23= 8:19,16  М20= 8:39,78</t>
  </si>
  <si>
    <t>Е = 8:17,46  М23= 8:19,16  М20= 8:39,78</t>
  </si>
  <si>
    <t xml:space="preserve"> мужчины 3000 м с/п</t>
  </si>
  <si>
    <t>Р = 8:19,16  М23= 8:19,16  М20= 8:39,78</t>
  </si>
  <si>
    <t>Р18= 8:53,3</t>
  </si>
  <si>
    <t>19.01.2013 г. - 10:55</t>
  </si>
  <si>
    <t>Рманежа М= 8:47,71. М23= 8:59,31 Р20=9:15,4</t>
  </si>
  <si>
    <t>Чемпионат и Первенство Северо-Западного Федерального округа России</t>
  </si>
  <si>
    <t>М = 18:07,08  М23= 18:15,91  М20= 19:04,5</t>
  </si>
  <si>
    <t>Е = 18:07,08  Е23= 18:15,91   Е20= 19:04,5</t>
  </si>
  <si>
    <t xml:space="preserve">Мужчины с/х 5000 м </t>
  </si>
  <si>
    <t>Р = 18:07,08 Р23= 18:15,91  Р20= 19:27,2</t>
  </si>
  <si>
    <t>Р18= 19:30,08</t>
  </si>
  <si>
    <t>Фин. заход</t>
  </si>
  <si>
    <t>19.01.2013г. - 10:00</t>
  </si>
  <si>
    <t>Рманежа = 21:00,77 Р23= 21:30,5 Р20= 21:30,5 Р18=21:30,5 Р16=26:27,0</t>
  </si>
  <si>
    <t>фин. заход</t>
  </si>
  <si>
    <t>М = 8,79  М23= 8,56  М20= 8,22</t>
  </si>
  <si>
    <t>л/а манеж "Ярославль", г. Ярославль</t>
  </si>
  <si>
    <t>Е = 8,71  Е23= 8,56   Е20= 8,22</t>
  </si>
  <si>
    <t>Прыжки в длину</t>
  </si>
  <si>
    <t>Р = 8,43 Р23= 8,41  Р20= 7,95</t>
  </si>
  <si>
    <t>Р18= 7,76</t>
  </si>
  <si>
    <t>Рманежа = 7,50  Р23= 7,02  Р20= 6,93 Р18=6,63 Р16=6,04</t>
  </si>
  <si>
    <t>Финальные соревнования:</t>
  </si>
  <si>
    <t>20.01.2013 г.-12:40</t>
  </si>
  <si>
    <t>Место</t>
  </si>
  <si>
    <t>Нагр.
№</t>
  </si>
  <si>
    <t>Фамилия, имя</t>
  </si>
  <si>
    <t>Г.р.</t>
  </si>
  <si>
    <t>Заяв.разряд</t>
  </si>
  <si>
    <t>Организация, город</t>
  </si>
  <si>
    <t>Результаты попыток</t>
  </si>
  <si>
    <t>-</t>
  </si>
  <si>
    <t>20.01.2013 г.-14:10</t>
  </si>
  <si>
    <t>М = 22,66  М23= 21,73 М20= 22,35</t>
  </si>
  <si>
    <t>Е = 22,55  Е23= 21,24   Е20= 22,35</t>
  </si>
  <si>
    <t>Толкание ядра</t>
  </si>
  <si>
    <t>Р = 21,40 Р23= 20,75  Р20= 20,62</t>
  </si>
  <si>
    <t>Р18= 19,27</t>
  </si>
  <si>
    <t>Рманежа = 16,40  Р23= 16,01  Р20= 16,06 Р18=15,17 Р16=12,25</t>
  </si>
  <si>
    <t>вес- 5 кг</t>
  </si>
  <si>
    <r>
      <t>19.01.2013 г.-</t>
    </r>
    <r>
      <rPr>
        <b/>
        <i/>
        <sz val="12"/>
        <rFont val="Arial"/>
        <family val="2"/>
        <charset val="204"/>
      </rPr>
      <t>12:20</t>
    </r>
  </si>
  <si>
    <t>х</t>
  </si>
  <si>
    <t>вес- 6,0 кг</t>
  </si>
  <si>
    <t>вес-7.26кг</t>
  </si>
  <si>
    <t>вес- 7,26 кг</t>
  </si>
  <si>
    <t>Прыжки в высоту</t>
  </si>
  <si>
    <t>Р18= 1,95</t>
  </si>
  <si>
    <t>Нач. выс.</t>
  </si>
  <si>
    <t>Высоты</t>
  </si>
  <si>
    <t>А</t>
  </si>
  <si>
    <t>Б</t>
  </si>
  <si>
    <t>Рез-т</t>
  </si>
  <si>
    <t>очки</t>
  </si>
  <si>
    <t>о</t>
  </si>
  <si>
    <t>ххх</t>
  </si>
  <si>
    <t>хо</t>
  </si>
  <si>
    <t>ххо</t>
  </si>
  <si>
    <t>М = 2,43  М23= 2,43  М20= 2,35</t>
  </si>
  <si>
    <t>Е = 2,42  Е23= 2,41   Е20= 2,35</t>
  </si>
  <si>
    <t>Р = 2,40 Р23= 2,39  Р20= 2,29</t>
  </si>
  <si>
    <t>Юноши 1996-1997г.р.</t>
  </si>
  <si>
    <t>Рманежа = 2,29  Р23= 2,25  Р20= 2,25 Р18=2,08 Р16=1,75</t>
  </si>
  <si>
    <t>19.01.2013 г.-15:10</t>
  </si>
  <si>
    <t>Рманежа = 2,29  Р23= 2,25  Р20= 2,25 Р18=2,8 Р16=1,75</t>
  </si>
  <si>
    <t>19.01.2013 г.-17:20</t>
  </si>
  <si>
    <t>17+5</t>
  </si>
  <si>
    <t>Прыжки с шестом</t>
  </si>
  <si>
    <t>М = 6,15  М23= 5,90  М20= 5,68</t>
  </si>
  <si>
    <t>Е = 6,15  Е23= 5,90   Е20= 5,68</t>
  </si>
  <si>
    <t>Р = 2,40 Р23= 5,82  Р20= 5,67</t>
  </si>
  <si>
    <t>Р18= 5,40</t>
  </si>
  <si>
    <t>Рманежа = 5,40  Р23= 5,40  Р20= 4,90 Р18=4,60 Р16=4,20</t>
  </si>
  <si>
    <t>19.01.2013 г.-16:00</t>
  </si>
  <si>
    <t>М = 17,92  М23= 17,92 М20= 17,14</t>
  </si>
  <si>
    <t>Е = 17,92  Е23= 17,92   Е20= 17,14</t>
  </si>
  <si>
    <t xml:space="preserve">Тройной прыжок </t>
  </si>
  <si>
    <t>Р = 17,77 Р23= 17,23  Р20= 16,89</t>
  </si>
  <si>
    <t>Р18= 16,23</t>
  </si>
  <si>
    <t>Рманежа = 16,55  Р23= 16,55  Р20= 16,55 Р18=14,25 Р16=12,51</t>
  </si>
  <si>
    <t>19.01.2013 г.-10:45</t>
  </si>
  <si>
    <t>19.01.2013 г.-13:00</t>
  </si>
  <si>
    <t>л/а манеж "Ярославль",  г. Ярославль</t>
  </si>
  <si>
    <t>М = 1:22,11  М23= 1:25,36  М20= 1:25,36</t>
  </si>
  <si>
    <t>Е = 1:22,11  Е23= 1:25,36  Е20= 1:25,36</t>
  </si>
  <si>
    <t>Р = 1:23,04 Р23= 1:26,18  Р20= 1:26,18</t>
  </si>
  <si>
    <t>Р18= 1:30,55</t>
  </si>
  <si>
    <t>Эстафета 4 х200 м</t>
  </si>
  <si>
    <t>20.01.2013 г. - 17:35</t>
  </si>
  <si>
    <t>Рманежа = 1:30,25 Р23= 1:30,25 Р20= 1:32,79 Р18=1:33,29 Р16=1:43,0</t>
  </si>
  <si>
    <t>Заявл. разряд</t>
  </si>
  <si>
    <t>Вып.
разряд</t>
  </si>
  <si>
    <t>О</t>
  </si>
  <si>
    <t>Разряд</t>
  </si>
  <si>
    <t>дискв.</t>
  </si>
  <si>
    <t>Шестиборье</t>
  </si>
  <si>
    <t>Р18= 4912</t>
  </si>
  <si>
    <t>Рманежа Р18=3997</t>
  </si>
  <si>
    <t>Рман</t>
  </si>
  <si>
    <t>Г. р.</t>
  </si>
  <si>
    <t>длина</t>
  </si>
  <si>
    <t>ядро</t>
  </si>
  <si>
    <t>60 с/б</t>
  </si>
  <si>
    <t>выс</t>
  </si>
  <si>
    <t>Сумма</t>
  </si>
  <si>
    <t xml:space="preserve"> Вып.
разр.</t>
  </si>
  <si>
    <t>1ю</t>
  </si>
  <si>
    <t>М = 6645  М23= 6499 М20= 6022</t>
  </si>
  <si>
    <t xml:space="preserve"> </t>
  </si>
  <si>
    <t>Е = 6438  Е23= 6283   Е20= 5984</t>
  </si>
  <si>
    <t>Р = 6412 Р23= 6133  Р20= 5932</t>
  </si>
  <si>
    <t>Семиборье</t>
  </si>
  <si>
    <t>Р18= 5498</t>
  </si>
  <si>
    <t xml:space="preserve">Рманежа = 5253  Р23= 5253  Р20= 4694 </t>
  </si>
  <si>
    <t>шест</t>
  </si>
  <si>
    <t>2р</t>
  </si>
</sst>
</file>

<file path=xl/styles.xml><?xml version="1.0" encoding="utf-8"?>
<styleSheet xmlns="http://schemas.openxmlformats.org/spreadsheetml/2006/main">
  <numFmts count="8">
    <numFmt numFmtId="164" formatCode="ss.00;@"/>
    <numFmt numFmtId="165" formatCode="ss.0;@"/>
    <numFmt numFmtId="166" formatCode="s.00;@"/>
    <numFmt numFmtId="167" formatCode="h:mm;@"/>
    <numFmt numFmtId="168" formatCode="m:ss.00;@"/>
    <numFmt numFmtId="169" formatCode="ss.0"/>
    <numFmt numFmtId="170" formatCode="dd/mm/yy;@"/>
    <numFmt numFmtId="171" formatCode="m:ss.00"/>
  </numFmts>
  <fonts count="43">
    <font>
      <sz val="11"/>
      <color theme="1"/>
      <name val="Calibri"/>
      <family val="2"/>
      <charset val="204"/>
      <scheme val="minor"/>
    </font>
    <font>
      <i/>
      <sz val="16"/>
      <name val="Cambria"/>
      <family val="1"/>
      <charset val="204"/>
      <scheme val="major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4"/>
      <color rgb="FFFF0000"/>
      <name val="Cambria"/>
      <family val="1"/>
      <charset val="204"/>
      <scheme val="major"/>
    </font>
    <font>
      <b/>
      <sz val="10"/>
      <name val="Arial Cyr"/>
      <charset val="204"/>
    </font>
    <font>
      <b/>
      <sz val="10"/>
      <color rgb="FFFF000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sz val="10"/>
      <color rgb="FFFF0000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i/>
      <sz val="18"/>
      <name val="Cambria"/>
      <family val="1"/>
      <charset val="204"/>
      <scheme val="major"/>
    </font>
    <font>
      <b/>
      <i/>
      <u/>
      <sz val="16"/>
      <name val="Arial"/>
      <family val="2"/>
      <charset val="204"/>
    </font>
    <font>
      <b/>
      <sz val="10"/>
      <name val="Arial"/>
      <family val="2"/>
    </font>
    <font>
      <b/>
      <sz val="16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Symbol"/>
      <family val="1"/>
      <charset val="2"/>
    </font>
    <font>
      <i/>
      <sz val="10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15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Border="1" applyAlignment="1"/>
    <xf numFmtId="0" fontId="8" fillId="0" borderId="0" xfId="0" applyFont="1" applyBorder="1" applyAlignment="1">
      <alignment horizontal="left"/>
    </xf>
    <xf numFmtId="0" fontId="9" fillId="0" borderId="0" xfId="0" applyFont="1"/>
    <xf numFmtId="14" fontId="2" fillId="0" borderId="0" xfId="0" applyNumberFormat="1" applyFont="1" applyAlignment="1"/>
    <xf numFmtId="0" fontId="2" fillId="0" borderId="0" xfId="0" applyFont="1" applyBorder="1" applyAlignment="1"/>
    <xf numFmtId="0" fontId="10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/>
    <xf numFmtId="0" fontId="11" fillId="0" borderId="1" xfId="0" applyFont="1" applyBorder="1" applyAlignment="1"/>
    <xf numFmtId="0" fontId="12" fillId="0" borderId="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2" fillId="0" borderId="8" xfId="0" applyFont="1" applyBorder="1"/>
    <xf numFmtId="49" fontId="12" fillId="0" borderId="8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2" fillId="0" borderId="9" xfId="0" applyFont="1" applyBorder="1"/>
    <xf numFmtId="49" fontId="12" fillId="0" borderId="9" xfId="0" applyNumberFormat="1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2" fillId="0" borderId="0" xfId="0" applyFont="1" applyBorder="1"/>
    <xf numFmtId="49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14" fillId="0" borderId="0" xfId="0" applyFont="1" applyBorder="1" applyAlignment="1">
      <alignment horizontal="center"/>
    </xf>
    <xf numFmtId="166" fontId="1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14" fontId="2" fillId="0" borderId="8" xfId="0" applyNumberFormat="1" applyFont="1" applyBorder="1" applyAlignment="1"/>
    <xf numFmtId="166" fontId="15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6" fillId="0" borderId="0" xfId="0" applyFont="1"/>
    <xf numFmtId="165" fontId="2" fillId="0" borderId="7" xfId="0" applyNumberFormat="1" applyFon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9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/>
    <xf numFmtId="0" fontId="2" fillId="0" borderId="8" xfId="0" applyFont="1" applyBorder="1" applyAlignment="1">
      <alignment horizontal="center"/>
    </xf>
    <xf numFmtId="0" fontId="8" fillId="0" borderId="0" xfId="0" applyFont="1" applyAlignment="1"/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7" fillId="0" borderId="0" xfId="0" applyFont="1" applyAlignment="1"/>
    <xf numFmtId="0" fontId="1" fillId="0" borderId="0" xfId="0" applyFont="1" applyAlignment="1"/>
    <xf numFmtId="0" fontId="1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2" fillId="0" borderId="8" xfId="0" applyFont="1" applyFill="1" applyBorder="1"/>
    <xf numFmtId="0" fontId="12" fillId="0" borderId="8" xfId="0" applyFont="1" applyFill="1" applyBorder="1" applyAlignment="1">
      <alignment horizontal="center"/>
    </xf>
    <xf numFmtId="0" fontId="12" fillId="0" borderId="8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/>
    <xf numFmtId="0" fontId="0" fillId="0" borderId="8" xfId="0" applyFill="1" applyBorder="1" applyAlignment="1">
      <alignment horizontal="center"/>
    </xf>
    <xf numFmtId="0" fontId="12" fillId="0" borderId="7" xfId="0" applyFont="1" applyBorder="1" applyAlignment="1"/>
    <xf numFmtId="0" fontId="12" fillId="0" borderId="17" xfId="0" applyFont="1" applyBorder="1" applyAlignment="1">
      <alignment horizontal="left"/>
    </xf>
    <xf numFmtId="0" fontId="12" fillId="0" borderId="7" xfId="0" applyFont="1" applyBorder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2" fillId="0" borderId="17" xfId="0" applyFont="1" applyBorder="1"/>
    <xf numFmtId="0" fontId="2" fillId="0" borderId="8" xfId="0" applyFont="1" applyBorder="1" applyAlignment="1"/>
    <xf numFmtId="0" fontId="8" fillId="0" borderId="8" xfId="0" applyFont="1" applyBorder="1" applyAlignment="1"/>
    <xf numFmtId="0" fontId="9" fillId="0" borderId="8" xfId="0" applyFont="1" applyBorder="1"/>
    <xf numFmtId="0" fontId="10" fillId="0" borderId="8" xfId="0" applyFont="1" applyBorder="1" applyAlignment="1"/>
    <xf numFmtId="166" fontId="12" fillId="0" borderId="7" xfId="0" applyNumberFormat="1" applyFont="1" applyBorder="1" applyAlignment="1">
      <alignment horizontal="center"/>
    </xf>
    <xf numFmtId="0" fontId="11" fillId="0" borderId="8" xfId="0" applyFont="1" applyBorder="1" applyAlignment="1"/>
    <xf numFmtId="0" fontId="12" fillId="0" borderId="8" xfId="0" applyFont="1" applyBorder="1" applyAlignment="1">
      <alignment wrapText="1"/>
    </xf>
    <xf numFmtId="14" fontId="2" fillId="0" borderId="0" xfId="0" applyNumberFormat="1" applyFont="1" applyAlignment="1">
      <alignment horizontal="right"/>
    </xf>
    <xf numFmtId="0" fontId="11" fillId="0" borderId="0" xfId="0" applyFont="1" applyBorder="1" applyAlignment="1"/>
    <xf numFmtId="0" fontId="12" fillId="0" borderId="17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/>
    </xf>
    <xf numFmtId="49" fontId="12" fillId="0" borderId="17" xfId="0" applyNumberFormat="1" applyFont="1" applyBorder="1" applyAlignment="1">
      <alignment horizontal="center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14" fillId="0" borderId="17" xfId="0" applyFon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0" fontId="0" fillId="0" borderId="17" xfId="0" applyBorder="1"/>
    <xf numFmtId="0" fontId="12" fillId="0" borderId="8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/>
    </xf>
    <xf numFmtId="14" fontId="2" fillId="0" borderId="7" xfId="0" applyNumberFormat="1" applyFont="1" applyBorder="1" applyAlignment="1"/>
    <xf numFmtId="0" fontId="2" fillId="0" borderId="7" xfId="0" applyFont="1" applyBorder="1" applyAlignment="1">
      <alignment horizontal="center" wrapText="1"/>
    </xf>
    <xf numFmtId="0" fontId="22" fillId="0" borderId="8" xfId="0" applyFont="1" applyBorder="1" applyAlignment="1">
      <alignment wrapText="1"/>
    </xf>
    <xf numFmtId="0" fontId="11" fillId="0" borderId="8" xfId="0" applyFont="1" applyBorder="1" applyAlignment="1">
      <alignment horizontal="center" wrapText="1"/>
    </xf>
    <xf numFmtId="0" fontId="15" fillId="0" borderId="8" xfId="0" applyFont="1" applyBorder="1" applyAlignment="1">
      <alignment vertical="center" wrapText="1"/>
    </xf>
    <xf numFmtId="166" fontId="0" fillId="0" borderId="8" xfId="0" applyNumberForma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49" fontId="12" fillId="0" borderId="8" xfId="0" applyNumberFormat="1" applyFont="1" applyBorder="1" applyAlignment="1">
      <alignment horizontal="center" vertical="center"/>
    </xf>
    <xf numFmtId="0" fontId="15" fillId="0" borderId="8" xfId="0" applyFont="1" applyBorder="1"/>
    <xf numFmtId="0" fontId="0" fillId="0" borderId="8" xfId="0" applyNumberFormat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0" fontId="15" fillId="0" borderId="8" xfId="0" applyFont="1" applyBorder="1" applyAlignment="1">
      <alignment wrapText="1"/>
    </xf>
    <xf numFmtId="0" fontId="0" fillId="0" borderId="8" xfId="0" applyNumberForma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168" fontId="0" fillId="0" borderId="8" xfId="0" applyNumberFormat="1" applyBorder="1" applyAlignment="1">
      <alignment horizontal="center"/>
    </xf>
    <xf numFmtId="168" fontId="12" fillId="0" borderId="8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7" xfId="0" applyBorder="1"/>
    <xf numFmtId="164" fontId="12" fillId="0" borderId="8" xfId="0" applyNumberFormat="1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12" fillId="0" borderId="9" xfId="0" applyFont="1" applyFill="1" applyBorder="1" applyAlignment="1">
      <alignment horizontal="center" vertical="center"/>
    </xf>
    <xf numFmtId="169" fontId="0" fillId="0" borderId="0" xfId="0" applyNumberFormat="1" applyBorder="1"/>
    <xf numFmtId="169" fontId="0" fillId="0" borderId="0" xfId="0" applyNumberFormat="1"/>
    <xf numFmtId="166" fontId="15" fillId="0" borderId="8" xfId="0" applyNumberFormat="1" applyFont="1" applyBorder="1" applyAlignment="1"/>
    <xf numFmtId="0" fontId="14" fillId="0" borderId="7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168" fontId="0" fillId="0" borderId="9" xfId="0" applyNumberFormat="1" applyBorder="1" applyAlignment="1">
      <alignment horizontal="center"/>
    </xf>
    <xf numFmtId="0" fontId="13" fillId="0" borderId="8" xfId="0" applyFont="1" applyBorder="1" applyAlignment="1">
      <alignment horizontal="center"/>
    </xf>
    <xf numFmtId="169" fontId="0" fillId="0" borderId="9" xfId="0" applyNumberFormat="1" applyBorder="1"/>
    <xf numFmtId="0" fontId="12" fillId="0" borderId="0" xfId="0" applyFont="1" applyBorder="1" applyAlignment="1">
      <alignment horizontal="left"/>
    </xf>
    <xf numFmtId="0" fontId="2" fillId="0" borderId="7" xfId="0" applyFont="1" applyBorder="1" applyAlignment="1"/>
    <xf numFmtId="0" fontId="8" fillId="0" borderId="7" xfId="0" applyFont="1" applyBorder="1" applyAlignment="1"/>
    <xf numFmtId="0" fontId="10" fillId="0" borderId="7" xfId="0" applyFont="1" applyBorder="1" applyAlignment="1"/>
    <xf numFmtId="168" fontId="24" fillId="0" borderId="8" xfId="0" applyNumberFormat="1" applyFon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13" fillId="0" borderId="8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4" fontId="0" fillId="0" borderId="0" xfId="0" applyNumberFormat="1"/>
    <xf numFmtId="0" fontId="13" fillId="0" borderId="9" xfId="0" applyFont="1" applyBorder="1" applyAlignment="1">
      <alignment horizontal="center" vertical="center"/>
    </xf>
    <xf numFmtId="0" fontId="12" fillId="0" borderId="18" xfId="0" applyFont="1" applyBorder="1"/>
    <xf numFmtId="0" fontId="12" fillId="0" borderId="18" xfId="0" applyFont="1" applyBorder="1" applyAlignment="1">
      <alignment horizontal="center"/>
    </xf>
    <xf numFmtId="0" fontId="12" fillId="0" borderId="19" xfId="0" applyFont="1" applyBorder="1"/>
    <xf numFmtId="168" fontId="0" fillId="0" borderId="17" xfId="0" applyNumberFormat="1" applyBorder="1" applyAlignment="1">
      <alignment horizontal="center"/>
    </xf>
    <xf numFmtId="49" fontId="12" fillId="0" borderId="18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wrapText="1"/>
    </xf>
    <xf numFmtId="0" fontId="25" fillId="0" borderId="0" xfId="0" applyFont="1" applyAlignment="1"/>
    <xf numFmtId="0" fontId="26" fillId="0" borderId="0" xfId="0" applyFont="1" applyBorder="1" applyAlignment="1"/>
    <xf numFmtId="0" fontId="27" fillId="0" borderId="0" xfId="0" applyFont="1" applyBorder="1" applyAlignment="1"/>
    <xf numFmtId="0" fontId="19" fillId="0" borderId="0" xfId="0" applyFont="1" applyAlignment="1"/>
    <xf numFmtId="0" fontId="28" fillId="0" borderId="0" xfId="0" applyFont="1"/>
    <xf numFmtId="0" fontId="2" fillId="0" borderId="0" xfId="0" applyFont="1" applyBorder="1" applyAlignment="1">
      <alignment vertical="center"/>
    </xf>
    <xf numFmtId="0" fontId="13" fillId="0" borderId="1" xfId="0" applyFont="1" applyBorder="1" applyAlignment="1"/>
    <xf numFmtId="0" fontId="29" fillId="0" borderId="0" xfId="0" applyFont="1" applyBorder="1" applyAlignment="1"/>
    <xf numFmtId="169" fontId="13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169" fontId="28" fillId="0" borderId="0" xfId="0" applyNumberFormat="1" applyFont="1" applyAlignment="1">
      <alignment horizontal="center"/>
    </xf>
    <xf numFmtId="169" fontId="28" fillId="0" borderId="0" xfId="0" applyNumberFormat="1" applyFont="1"/>
    <xf numFmtId="170" fontId="1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/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49" fontId="15" fillId="0" borderId="8" xfId="0" applyNumberFormat="1" applyFont="1" applyBorder="1" applyAlignment="1">
      <alignment horizontal="center"/>
    </xf>
    <xf numFmtId="0" fontId="12" fillId="0" borderId="10" xfId="0" applyNumberFormat="1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/>
    </xf>
    <xf numFmtId="0" fontId="12" fillId="0" borderId="10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49" fontId="15" fillId="0" borderId="8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2" fontId="1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/>
    </xf>
    <xf numFmtId="0" fontId="12" fillId="0" borderId="9" xfId="0" applyFont="1" applyBorder="1" applyAlignment="1">
      <alignment horizontal="left"/>
    </xf>
    <xf numFmtId="0" fontId="12" fillId="0" borderId="22" xfId="0" applyNumberFormat="1" applyFont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12" fillId="0" borderId="18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3" fillId="0" borderId="24" xfId="0" applyFont="1" applyBorder="1" applyAlignment="1">
      <alignment horizontal="center" vertical="center"/>
    </xf>
    <xf numFmtId="0" fontId="15" fillId="0" borderId="10" xfId="0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left"/>
    </xf>
    <xf numFmtId="0" fontId="12" fillId="0" borderId="22" xfId="0" applyNumberFormat="1" applyFont="1" applyBorder="1" applyAlignment="1">
      <alignment horizontal="center" vertical="center"/>
    </xf>
    <xf numFmtId="2" fontId="12" fillId="0" borderId="22" xfId="0" applyNumberFormat="1" applyFont="1" applyBorder="1" applyAlignment="1">
      <alignment horizontal="center"/>
    </xf>
    <xf numFmtId="2" fontId="21" fillId="0" borderId="23" xfId="0" applyNumberFormat="1" applyFont="1" applyBorder="1" applyAlignment="1">
      <alignment horizontal="center"/>
    </xf>
    <xf numFmtId="2" fontId="31" fillId="0" borderId="9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14" fontId="15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2" fontId="31" fillId="0" borderId="18" xfId="0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center"/>
    </xf>
    <xf numFmtId="0" fontId="31" fillId="0" borderId="0" xfId="0" applyFont="1" applyBorder="1"/>
    <xf numFmtId="0" fontId="31" fillId="0" borderId="0" xfId="0" applyNumberFormat="1" applyFont="1" applyBorder="1" applyAlignment="1">
      <alignment horizontal="center"/>
    </xf>
    <xf numFmtId="0" fontId="29" fillId="0" borderId="0" xfId="0" applyFont="1" applyAlignment="1"/>
    <xf numFmtId="2" fontId="12" fillId="2" borderId="10" xfId="0" applyNumberFormat="1" applyFont="1" applyFill="1" applyBorder="1" applyAlignment="1">
      <alignment horizontal="center"/>
    </xf>
    <xf numFmtId="2" fontId="12" fillId="2" borderId="10" xfId="0" applyNumberFormat="1" applyFont="1" applyFill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/>
    </xf>
    <xf numFmtId="0" fontId="31" fillId="0" borderId="9" xfId="0" applyFont="1" applyBorder="1"/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/>
    </xf>
    <xf numFmtId="0" fontId="21" fillId="0" borderId="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27" fillId="0" borderId="0" xfId="0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170" fontId="13" fillId="0" borderId="1" xfId="0" applyNumberFormat="1" applyFont="1" applyBorder="1" applyAlignment="1"/>
    <xf numFmtId="49" fontId="32" fillId="0" borderId="8" xfId="0" applyNumberFormat="1" applyFont="1" applyBorder="1" applyAlignment="1">
      <alignment horizontal="center"/>
    </xf>
    <xf numFmtId="49" fontId="32" fillId="0" borderId="9" xfId="0" applyNumberFormat="1" applyFont="1" applyBorder="1" applyAlignment="1">
      <alignment horizontal="center"/>
    </xf>
    <xf numFmtId="0" fontId="15" fillId="0" borderId="9" xfId="0" applyFont="1" applyBorder="1"/>
    <xf numFmtId="2" fontId="12" fillId="0" borderId="22" xfId="0" applyNumberFormat="1" applyFont="1" applyBorder="1" applyAlignment="1">
      <alignment horizontal="center" vertical="center"/>
    </xf>
    <xf numFmtId="2" fontId="12" fillId="2" borderId="22" xfId="0" applyNumberFormat="1" applyFont="1" applyFill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49" fontId="15" fillId="0" borderId="9" xfId="0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49" fontId="15" fillId="0" borderId="19" xfId="0" applyNumberFormat="1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5" fillId="0" borderId="19" xfId="0" applyFont="1" applyBorder="1"/>
    <xf numFmtId="2" fontId="12" fillId="0" borderId="26" xfId="0" applyNumberFormat="1" applyFont="1" applyBorder="1" applyAlignment="1">
      <alignment horizontal="center" vertical="center"/>
    </xf>
    <xf numFmtId="2" fontId="12" fillId="2" borderId="26" xfId="0" applyNumberFormat="1" applyFont="1" applyFill="1" applyBorder="1" applyAlignment="1">
      <alignment horizontal="center"/>
    </xf>
    <xf numFmtId="2" fontId="12" fillId="0" borderId="26" xfId="0" applyNumberFormat="1" applyFont="1" applyBorder="1" applyAlignment="1">
      <alignment horizontal="center"/>
    </xf>
    <xf numFmtId="2" fontId="2" fillId="0" borderId="27" xfId="0" applyNumberFormat="1" applyFont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12" fillId="0" borderId="28" xfId="0" applyFont="1" applyBorder="1"/>
    <xf numFmtId="49" fontId="12" fillId="0" borderId="28" xfId="0" applyNumberFormat="1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2" fontId="12" fillId="0" borderId="29" xfId="0" applyNumberFormat="1" applyFont="1" applyBorder="1" applyAlignment="1">
      <alignment horizontal="center" vertical="center"/>
    </xf>
    <xf numFmtId="2" fontId="12" fillId="2" borderId="29" xfId="0" applyNumberFormat="1" applyFont="1" applyFill="1" applyBorder="1" applyAlignment="1">
      <alignment horizontal="center"/>
    </xf>
    <xf numFmtId="2" fontId="12" fillId="0" borderId="29" xfId="0" applyNumberFormat="1" applyFont="1" applyBorder="1" applyAlignment="1">
      <alignment horizontal="center"/>
    </xf>
    <xf numFmtId="2" fontId="2" fillId="0" borderId="30" xfId="0" applyNumberFormat="1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9" fillId="0" borderId="1" xfId="0" applyFont="1" applyBorder="1" applyAlignment="1"/>
    <xf numFmtId="169" fontId="2" fillId="0" borderId="1" xfId="0" applyNumberFormat="1" applyFont="1" applyBorder="1" applyAlignment="1"/>
    <xf numFmtId="169" fontId="28" fillId="0" borderId="20" xfId="0" applyNumberFormat="1" applyFont="1" applyBorder="1" applyAlignment="1">
      <alignment horizontal="center"/>
    </xf>
    <xf numFmtId="0" fontId="12" fillId="4" borderId="10" xfId="0" applyFont="1" applyFill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0" fontId="31" fillId="0" borderId="9" xfId="0" applyNumberFormat="1" applyFont="1" applyBorder="1" applyAlignment="1">
      <alignment horizontal="center"/>
    </xf>
    <xf numFmtId="0" fontId="31" fillId="0" borderId="22" xfId="0" applyFont="1" applyBorder="1" applyAlignment="1">
      <alignment horizontal="center"/>
    </xf>
    <xf numFmtId="0" fontId="31" fillId="4" borderId="22" xfId="0" applyFont="1" applyFill="1" applyBorder="1" applyAlignment="1">
      <alignment horizontal="center"/>
    </xf>
    <xf numFmtId="1" fontId="31" fillId="0" borderId="9" xfId="0" applyNumberFormat="1" applyFont="1" applyBorder="1" applyAlignment="1">
      <alignment horizontal="center"/>
    </xf>
    <xf numFmtId="0" fontId="12" fillId="4" borderId="10" xfId="0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31" fillId="0" borderId="0" xfId="0" applyNumberFormat="1" applyFont="1" applyBorder="1" applyAlignment="1">
      <alignment horizontal="center"/>
    </xf>
    <xf numFmtId="0" fontId="13" fillId="0" borderId="8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4" borderId="22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15" fillId="0" borderId="9" xfId="0" applyFont="1" applyBorder="1" applyAlignment="1">
      <alignment wrapText="1"/>
    </xf>
    <xf numFmtId="0" fontId="31" fillId="0" borderId="15" xfId="0" applyFont="1" applyBorder="1" applyAlignment="1">
      <alignment horizontal="center"/>
    </xf>
    <xf numFmtId="169" fontId="2" fillId="0" borderId="1" xfId="0" applyNumberFormat="1" applyFont="1" applyBorder="1" applyAlignment="1">
      <alignment horizontal="center"/>
    </xf>
    <xf numFmtId="0" fontId="15" fillId="0" borderId="8" xfId="0" applyFont="1" applyBorder="1" applyAlignment="1"/>
    <xf numFmtId="0" fontId="15" fillId="0" borderId="0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49" fontId="15" fillId="0" borderId="28" xfId="0" applyNumberFormat="1" applyFont="1" applyBorder="1" applyAlignment="1">
      <alignment horizontal="center"/>
    </xf>
    <xf numFmtId="0" fontId="15" fillId="0" borderId="28" xfId="0" applyFont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4" borderId="29" xfId="0" applyFont="1" applyFill="1" applyBorder="1" applyAlignment="1">
      <alignment horizontal="center"/>
    </xf>
    <xf numFmtId="2" fontId="2" fillId="0" borderId="28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36" xfId="0" applyBorder="1" applyAlignment="1">
      <alignment horizontal="center"/>
    </xf>
    <xf numFmtId="0" fontId="12" fillId="0" borderId="36" xfId="0" applyFont="1" applyBorder="1"/>
    <xf numFmtId="0" fontId="12" fillId="0" borderId="36" xfId="0" applyFont="1" applyBorder="1" applyAlignment="1">
      <alignment horizontal="center"/>
    </xf>
    <xf numFmtId="0" fontId="15" fillId="0" borderId="36" xfId="0" applyFont="1" applyBorder="1"/>
    <xf numFmtId="0" fontId="34" fillId="0" borderId="35" xfId="0" applyFont="1" applyBorder="1" applyAlignment="1">
      <alignment horizontal="center"/>
    </xf>
    <xf numFmtId="0" fontId="34" fillId="0" borderId="18" xfId="0" applyFont="1" applyBorder="1" applyAlignment="1">
      <alignment horizontal="center"/>
    </xf>
    <xf numFmtId="49" fontId="15" fillId="0" borderId="36" xfId="0" applyNumberFormat="1" applyFont="1" applyBorder="1" applyAlignment="1">
      <alignment horizontal="center"/>
    </xf>
    <xf numFmtId="49" fontId="15" fillId="0" borderId="7" xfId="0" applyNumberFormat="1" applyFont="1" applyBorder="1" applyAlignment="1">
      <alignment horizontal="center"/>
    </xf>
    <xf numFmtId="0" fontId="15" fillId="0" borderId="7" xfId="0" applyFont="1" applyBorder="1"/>
    <xf numFmtId="0" fontId="34" fillId="0" borderId="0" xfId="0" applyFont="1" applyBorder="1" applyAlignment="1">
      <alignment horizontal="center"/>
    </xf>
    <xf numFmtId="0" fontId="0" fillId="0" borderId="0" xfId="0" applyNumberFormat="1"/>
    <xf numFmtId="170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2" fillId="0" borderId="36" xfId="0" applyFont="1" applyBorder="1" applyAlignment="1">
      <alignment vertical="center"/>
    </xf>
    <xf numFmtId="49" fontId="15" fillId="0" borderId="7" xfId="0" applyNumberFormat="1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5" fillId="0" borderId="36" xfId="0" applyFont="1" applyBorder="1" applyAlignment="1">
      <alignment vertical="center"/>
    </xf>
    <xf numFmtId="0" fontId="15" fillId="0" borderId="36" xfId="0" applyFont="1" applyBorder="1" applyAlignment="1">
      <alignment wrapText="1"/>
    </xf>
    <xf numFmtId="14" fontId="15" fillId="0" borderId="0" xfId="0" applyNumberFormat="1" applyFont="1" applyBorder="1" applyAlignment="1">
      <alignment horizontal="center"/>
    </xf>
    <xf numFmtId="0" fontId="15" fillId="0" borderId="0" xfId="0" applyFont="1" applyBorder="1"/>
    <xf numFmtId="171" fontId="34" fillId="0" borderId="0" xfId="0" applyNumberFormat="1" applyFont="1" applyBorder="1" applyAlignment="1">
      <alignment horizontal="center" vertical="center"/>
    </xf>
    <xf numFmtId="0" fontId="34" fillId="0" borderId="0" xfId="0" applyFont="1"/>
    <xf numFmtId="0" fontId="36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1" xfId="0" applyFont="1" applyBorder="1"/>
    <xf numFmtId="0" fontId="36" fillId="0" borderId="1" xfId="0" applyFont="1" applyBorder="1"/>
    <xf numFmtId="0" fontId="37" fillId="0" borderId="1" xfId="0" applyFont="1" applyBorder="1"/>
    <xf numFmtId="0" fontId="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4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/>
    </xf>
    <xf numFmtId="166" fontId="34" fillId="0" borderId="19" xfId="0" applyNumberFormat="1" applyFont="1" applyBorder="1" applyAlignment="1">
      <alignment horizontal="center"/>
    </xf>
    <xf numFmtId="0" fontId="36" fillId="4" borderId="19" xfId="0" applyFont="1" applyFill="1" applyBorder="1" applyAlignment="1">
      <alignment horizontal="center"/>
    </xf>
    <xf numFmtId="2" fontId="34" fillId="0" borderId="19" xfId="0" applyNumberFormat="1" applyFont="1" applyBorder="1" applyAlignment="1">
      <alignment horizontal="center"/>
    </xf>
    <xf numFmtId="0" fontId="34" fillId="0" borderId="19" xfId="0" applyFont="1" applyBorder="1" applyAlignment="1">
      <alignment horizontal="center"/>
    </xf>
    <xf numFmtId="168" fontId="38" fillId="0" borderId="19" xfId="0" applyNumberFormat="1" applyFont="1" applyBorder="1" applyAlignment="1">
      <alignment horizontal="center" vertical="center"/>
    </xf>
    <xf numFmtId="0" fontId="37" fillId="0" borderId="19" xfId="0" applyFont="1" applyBorder="1" applyAlignment="1">
      <alignment horizontal="center"/>
    </xf>
    <xf numFmtId="0" fontId="15" fillId="0" borderId="19" xfId="0" applyFont="1" applyBorder="1" applyAlignment="1"/>
    <xf numFmtId="0" fontId="41" fillId="0" borderId="8" xfId="0" applyFont="1" applyBorder="1" applyAlignment="1">
      <alignment horizontal="center"/>
    </xf>
    <xf numFmtId="166" fontId="34" fillId="0" borderId="7" xfId="0" applyNumberFormat="1" applyFont="1" applyBorder="1" applyAlignment="1">
      <alignment horizontal="center"/>
    </xf>
    <xf numFmtId="0" fontId="36" fillId="4" borderId="7" xfId="0" applyFont="1" applyFill="1" applyBorder="1" applyAlignment="1">
      <alignment horizontal="center"/>
    </xf>
    <xf numFmtId="2" fontId="34" fillId="0" borderId="7" xfId="0" applyNumberFormat="1" applyFont="1" applyBorder="1" applyAlignment="1">
      <alignment horizontal="center"/>
    </xf>
    <xf numFmtId="166" fontId="34" fillId="0" borderId="8" xfId="0" applyNumberFormat="1" applyFont="1" applyBorder="1" applyAlignment="1">
      <alignment horizontal="center"/>
    </xf>
    <xf numFmtId="0" fontId="34" fillId="0" borderId="7" xfId="0" applyFont="1" applyBorder="1" applyAlignment="1">
      <alignment horizontal="center"/>
    </xf>
    <xf numFmtId="168" fontId="34" fillId="0" borderId="7" xfId="0" applyNumberFormat="1" applyFont="1" applyBorder="1" applyAlignment="1">
      <alignment horizontal="center" vertical="center"/>
    </xf>
    <xf numFmtId="0" fontId="36" fillId="4" borderId="8" xfId="0" applyFont="1" applyFill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4" fillId="0" borderId="8" xfId="0" applyNumberFormat="1" applyFont="1" applyBorder="1" applyAlignment="1">
      <alignment horizontal="center"/>
    </xf>
    <xf numFmtId="0" fontId="34" fillId="0" borderId="8" xfId="0" applyFont="1" applyBorder="1" applyAlignment="1">
      <alignment horizontal="center"/>
    </xf>
    <xf numFmtId="168" fontId="34" fillId="0" borderId="8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center"/>
    </xf>
    <xf numFmtId="0" fontId="34" fillId="0" borderId="9" xfId="0" applyFont="1" applyBorder="1" applyAlignment="1">
      <alignment horizontal="center"/>
    </xf>
    <xf numFmtId="2" fontId="34" fillId="0" borderId="9" xfId="0" applyNumberFormat="1" applyFont="1" applyBorder="1" applyAlignment="1">
      <alignment horizontal="center"/>
    </xf>
    <xf numFmtId="0" fontId="36" fillId="4" borderId="9" xfId="0" applyFont="1" applyFill="1" applyBorder="1" applyAlignment="1">
      <alignment horizontal="center"/>
    </xf>
    <xf numFmtId="168" fontId="34" fillId="0" borderId="9" xfId="0" applyNumberFormat="1" applyFont="1" applyBorder="1" applyAlignment="1">
      <alignment horizontal="center" vertical="center"/>
    </xf>
    <xf numFmtId="0" fontId="37" fillId="0" borderId="9" xfId="0" applyFont="1" applyBorder="1" applyAlignment="1">
      <alignment horizontal="center"/>
    </xf>
    <xf numFmtId="0" fontId="15" fillId="0" borderId="9" xfId="0" applyFont="1" applyBorder="1" applyAlignment="1"/>
    <xf numFmtId="0" fontId="15" fillId="0" borderId="0" xfId="0" applyFont="1" applyBorder="1" applyAlignment="1"/>
    <xf numFmtId="0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34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2" fontId="34" fillId="0" borderId="0" xfId="0" applyNumberFormat="1" applyFont="1" applyFill="1" applyBorder="1" applyAlignment="1">
      <alignment horizontal="center"/>
    </xf>
    <xf numFmtId="168" fontId="34" fillId="0" borderId="0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0" fillId="0" borderId="0" xfId="0" applyFill="1" applyBorder="1"/>
    <xf numFmtId="0" fontId="42" fillId="0" borderId="6" xfId="0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center"/>
    </xf>
    <xf numFmtId="49" fontId="12" fillId="0" borderId="19" xfId="0" applyNumberFormat="1" applyFont="1" applyBorder="1"/>
    <xf numFmtId="49" fontId="12" fillId="0" borderId="9" xfId="0" applyNumberFormat="1" applyFont="1" applyBorder="1"/>
    <xf numFmtId="0" fontId="41" fillId="0" borderId="28" xfId="0" applyFont="1" applyBorder="1" applyAlignment="1">
      <alignment horizontal="center" vertical="center"/>
    </xf>
    <xf numFmtId="0" fontId="12" fillId="0" borderId="28" xfId="0" applyFont="1" applyBorder="1" applyAlignment="1">
      <alignment vertical="center"/>
    </xf>
    <xf numFmtId="49" fontId="12" fillId="0" borderId="28" xfId="0" applyNumberFormat="1" applyFont="1" applyBorder="1" applyAlignment="1">
      <alignment horizontal="center" vertical="center"/>
    </xf>
    <xf numFmtId="49" fontId="12" fillId="0" borderId="28" xfId="0" applyNumberFormat="1" applyFont="1" applyBorder="1" applyAlignment="1">
      <alignment vertical="center"/>
    </xf>
    <xf numFmtId="166" fontId="34" fillId="0" borderId="28" xfId="0" applyNumberFormat="1" applyFont="1" applyBorder="1" applyAlignment="1">
      <alignment horizontal="center" vertical="center"/>
    </xf>
    <xf numFmtId="0" fontId="36" fillId="4" borderId="28" xfId="0" applyFont="1" applyFill="1" applyBorder="1" applyAlignment="1">
      <alignment horizontal="center" vertical="center"/>
    </xf>
    <xf numFmtId="2" fontId="34" fillId="0" borderId="28" xfId="0" applyNumberFormat="1" applyFont="1" applyBorder="1" applyAlignment="1">
      <alignment horizontal="center" vertical="center"/>
    </xf>
    <xf numFmtId="0" fontId="34" fillId="0" borderId="28" xfId="0" applyFont="1" applyBorder="1" applyAlignment="1">
      <alignment horizontal="center" vertical="center"/>
    </xf>
    <xf numFmtId="168" fontId="38" fillId="0" borderId="28" xfId="0" applyNumberFormat="1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15" fillId="0" borderId="28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4" fontId="2" fillId="0" borderId="0" xfId="0" applyNumberFormat="1" applyFont="1" applyAlignment="1">
      <alignment horizontal="right"/>
    </xf>
    <xf numFmtId="0" fontId="2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1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170" fontId="13" fillId="0" borderId="1" xfId="0" applyNumberFormat="1" applyFont="1" applyBorder="1" applyAlignment="1">
      <alignment horizontal="center"/>
    </xf>
    <xf numFmtId="0" fontId="1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30" fillId="0" borderId="12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12" fillId="0" borderId="14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9" fontId="28" fillId="0" borderId="31" xfId="0" applyNumberFormat="1" applyFont="1" applyBorder="1" applyAlignment="1">
      <alignment horizontal="center"/>
    </xf>
    <xf numFmtId="169" fontId="28" fillId="0" borderId="24" xfId="0" applyNumberFormat="1" applyFont="1" applyBorder="1" applyAlignment="1">
      <alignment horizontal="center"/>
    </xf>
    <xf numFmtId="169" fontId="28" fillId="0" borderId="20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169" fontId="28" fillId="0" borderId="12" xfId="0" applyNumberFormat="1" applyFont="1" applyBorder="1" applyAlignment="1">
      <alignment horizontal="center"/>
    </xf>
    <xf numFmtId="169" fontId="28" fillId="0" borderId="3" xfId="0" applyNumberFormat="1" applyFont="1" applyBorder="1" applyAlignment="1">
      <alignment horizontal="center"/>
    </xf>
    <xf numFmtId="169" fontId="28" fillId="0" borderId="4" xfId="0" applyNumberFormat="1" applyFont="1" applyBorder="1" applyAlignment="1">
      <alignment horizontal="center"/>
    </xf>
    <xf numFmtId="0" fontId="15" fillId="0" borderId="2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169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3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/>
    </xf>
    <xf numFmtId="0" fontId="12" fillId="0" borderId="3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171" fontId="34" fillId="0" borderId="35" xfId="0" applyNumberFormat="1" applyFont="1" applyBorder="1" applyAlignment="1">
      <alignment horizontal="center" vertical="center"/>
    </xf>
    <xf numFmtId="171" fontId="34" fillId="0" borderId="0" xfId="0" applyNumberFormat="1" applyFont="1" applyBorder="1" applyAlignment="1">
      <alignment horizontal="center" vertical="center"/>
    </xf>
    <xf numFmtId="171" fontId="34" fillId="0" borderId="18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/>
    </xf>
    <xf numFmtId="0" fontId="0" fillId="0" borderId="29" xfId="0" applyNumberForma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68" fontId="34" fillId="0" borderId="35" xfId="0" applyNumberFormat="1" applyFont="1" applyBorder="1" applyAlignment="1">
      <alignment horizontal="center" vertical="center"/>
    </xf>
    <xf numFmtId="168" fontId="34" fillId="0" borderId="0" xfId="0" applyNumberFormat="1" applyFont="1" applyBorder="1" applyAlignment="1">
      <alignment horizontal="center" vertical="center"/>
    </xf>
    <xf numFmtId="168" fontId="34" fillId="0" borderId="18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5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57;&#1047;&#1060;&#1054;%20&#1080;%20&#1086;&#1073;&#1083;.%20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6,7-и б"/>
      <sheetName val="2 сп"/>
      <sheetName val="3 сп"/>
      <sheetName val="ходьба"/>
      <sheetName val="эст.ж"/>
      <sheetName val="эст.м"/>
      <sheetName val="финалы"/>
      <sheetName val="команды"/>
      <sheetName val="Лист1"/>
    </sheetNames>
    <sheetDataSet>
      <sheetData sheetId="0">
        <row r="3">
          <cell r="C3" t="str">
            <v>мс</v>
          </cell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5">
          <cell r="D5">
            <v>2.5740740740740742E-4</v>
          </cell>
          <cell r="E5">
            <v>2.6898148148148148E-4</v>
          </cell>
          <cell r="F5">
            <v>2.8287037037037039E-4</v>
          </cell>
          <cell r="G5">
            <v>2.9907407407407405E-4</v>
          </cell>
          <cell r="H5">
            <v>3.2685185185185183E-4</v>
          </cell>
          <cell r="I5">
            <v>3.5578703703703705E-4</v>
          </cell>
          <cell r="J5">
            <v>3.9629629629629628E-4</v>
          </cell>
        </row>
        <row r="6">
          <cell r="D6">
            <v>5.8622685185185177E-4</v>
          </cell>
          <cell r="E6">
            <v>6.15162037037037E-4</v>
          </cell>
          <cell r="F6">
            <v>6.6145833333333334E-4</v>
          </cell>
          <cell r="G6">
            <v>7.0775462962962947E-4</v>
          </cell>
          <cell r="H6">
            <v>7.6562499999999992E-4</v>
          </cell>
          <cell r="I6">
            <v>8.2349537037037037E-4</v>
          </cell>
          <cell r="J6">
            <v>8.8136574074074072E-4</v>
          </cell>
        </row>
        <row r="7">
          <cell r="D7">
            <v>1.3559027777777779E-3</v>
          </cell>
          <cell r="E7">
            <v>1.4253472222222222E-3</v>
          </cell>
          <cell r="F7">
            <v>1.5295138888888891E-3</v>
          </cell>
          <cell r="G7">
            <v>1.6452546296296295E-3</v>
          </cell>
          <cell r="H7">
            <v>1.7609953703703702E-3</v>
          </cell>
          <cell r="I7">
            <v>1.8767361111111111E-3</v>
          </cell>
          <cell r="J7">
            <v>1.9924768518518516E-3</v>
          </cell>
        </row>
        <row r="8">
          <cell r="D8">
            <v>2.7689814814814816E-3</v>
          </cell>
          <cell r="E8">
            <v>2.9194444444444446E-3</v>
          </cell>
          <cell r="F8">
            <v>3.0930555555555555E-3</v>
          </cell>
          <cell r="G8">
            <v>3.3245370370370373E-3</v>
          </cell>
          <cell r="H8">
            <v>3.6138888888888887E-3</v>
          </cell>
          <cell r="I8">
            <v>3.8453703703703705E-3</v>
          </cell>
          <cell r="J8">
            <v>4.3083333333333333E-3</v>
          </cell>
        </row>
        <row r="9">
          <cell r="D9">
            <v>5.9402777777777778E-3</v>
          </cell>
          <cell r="E9">
            <v>6.2875000000000006E-3</v>
          </cell>
          <cell r="F9">
            <v>6.7504629629629625E-3</v>
          </cell>
          <cell r="G9">
            <v>7.2134259259259261E-3</v>
          </cell>
          <cell r="H9">
            <v>7.6763888888888888E-3</v>
          </cell>
          <cell r="I9">
            <v>8.3708333333333326E-3</v>
          </cell>
          <cell r="J9">
            <v>9.2967592592592598E-3</v>
          </cell>
        </row>
        <row r="10">
          <cell r="D10">
            <v>1.0202546296296296E-3</v>
          </cell>
          <cell r="E10">
            <v>1.0665509259259259E-3</v>
          </cell>
          <cell r="F10">
            <v>1.1186342592592593E-3</v>
          </cell>
          <cell r="G10">
            <v>1.1822916666666668E-3</v>
          </cell>
          <cell r="H10">
            <v>1.2980324074074073E-3</v>
          </cell>
          <cell r="I10">
            <v>1.4137731481481482E-3</v>
          </cell>
          <cell r="J10">
            <v>1.5758101851851851E-3</v>
          </cell>
        </row>
        <row r="12">
          <cell r="D12">
            <v>9.4212962962962976E-5</v>
          </cell>
          <cell r="E12">
            <v>1E-4</v>
          </cell>
          <cell r="F12">
            <v>1.0694444444444445E-4</v>
          </cell>
          <cell r="G12">
            <v>1.1388888888888889E-4</v>
          </cell>
          <cell r="H12">
            <v>1.2083333333333332E-4</v>
          </cell>
          <cell r="I12">
            <v>1.2777777777777779E-4</v>
          </cell>
        </row>
        <row r="13">
          <cell r="D13">
            <v>4.1684027777777778E-3</v>
          </cell>
          <cell r="E13">
            <v>4.3998842592592588E-3</v>
          </cell>
          <cell r="F13">
            <v>4.7471064814814815E-3</v>
          </cell>
          <cell r="G13">
            <v>5.2100694444444443E-3</v>
          </cell>
          <cell r="H13">
            <v>5.5572916666666661E-3</v>
          </cell>
        </row>
        <row r="14">
          <cell r="D14">
            <v>6.5410879629629638E-3</v>
          </cell>
          <cell r="E14">
            <v>6.8883101851851857E-3</v>
          </cell>
          <cell r="F14">
            <v>7.4091435185185189E-3</v>
          </cell>
          <cell r="G14">
            <v>7.9878472222222208E-3</v>
          </cell>
        </row>
        <row r="15">
          <cell r="C15">
            <v>2.15</v>
          </cell>
          <cell r="D15">
            <v>2.02</v>
          </cell>
          <cell r="E15">
            <v>1.9</v>
          </cell>
          <cell r="F15">
            <v>1.75</v>
          </cell>
          <cell r="G15">
            <v>1.6</v>
          </cell>
          <cell r="H15">
            <v>1.5</v>
          </cell>
        </row>
        <row r="16">
          <cell r="C16">
            <v>7.6</v>
          </cell>
          <cell r="D16">
            <v>7.1</v>
          </cell>
          <cell r="E16">
            <v>6.75</v>
          </cell>
          <cell r="F16">
            <v>6.25</v>
          </cell>
          <cell r="G16">
            <v>5.6</v>
          </cell>
          <cell r="H16">
            <v>5</v>
          </cell>
        </row>
        <row r="17">
          <cell r="C17">
            <v>16</v>
          </cell>
          <cell r="D17">
            <v>15.1</v>
          </cell>
          <cell r="E17">
            <v>14.2</v>
          </cell>
          <cell r="F17">
            <v>13.2</v>
          </cell>
          <cell r="G17">
            <v>12.2</v>
          </cell>
          <cell r="H17">
            <v>11.4</v>
          </cell>
        </row>
        <row r="18">
          <cell r="D18">
            <v>4.7</v>
          </cell>
          <cell r="E18">
            <v>4.2</v>
          </cell>
          <cell r="F18">
            <v>3.7</v>
          </cell>
          <cell r="G18">
            <v>3.2</v>
          </cell>
          <cell r="H18">
            <v>2.8</v>
          </cell>
          <cell r="I18">
            <v>2.4</v>
          </cell>
          <cell r="J18">
            <v>2.1</v>
          </cell>
        </row>
        <row r="25">
          <cell r="D25">
            <v>15.9</v>
          </cell>
          <cell r="E25">
            <v>14.5</v>
          </cell>
          <cell r="F25">
            <v>12.5</v>
          </cell>
          <cell r="G25">
            <v>10.5</v>
          </cell>
          <cell r="H25">
            <v>9</v>
          </cell>
        </row>
        <row r="26">
          <cell r="D26">
            <v>15.6</v>
          </cell>
          <cell r="E26">
            <v>14</v>
          </cell>
          <cell r="F26">
            <v>12</v>
          </cell>
          <cell r="G26">
            <v>10</v>
          </cell>
        </row>
        <row r="27">
          <cell r="D27">
            <v>16</v>
          </cell>
          <cell r="E27">
            <v>14.7</v>
          </cell>
          <cell r="F27">
            <v>12.7</v>
          </cell>
          <cell r="G27">
            <v>10.7</v>
          </cell>
          <cell r="H27">
            <v>9.6999999999999993</v>
          </cell>
          <cell r="I27">
            <v>8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774</v>
          </cell>
          <cell r="C3" t="str">
            <v>Сигов Павел</v>
          </cell>
          <cell r="D3" t="str">
            <v>2201.1995</v>
          </cell>
          <cell r="E3" t="str">
            <v>2р</v>
          </cell>
          <cell r="F3" t="str">
            <v>Вологодская</v>
          </cell>
          <cell r="G3" t="str">
            <v>Вологда, ДЮСШ "Спартак"</v>
          </cell>
          <cell r="H3" t="str">
            <v>Волков В.Н.</v>
          </cell>
          <cell r="I3" t="str">
            <v>ядро</v>
          </cell>
        </row>
        <row r="4">
          <cell r="B4">
            <v>775</v>
          </cell>
          <cell r="C4" t="str">
            <v>Припузов Алексей</v>
          </cell>
          <cell r="D4" t="str">
            <v>19.10.1996</v>
          </cell>
          <cell r="E4" t="str">
            <v>2р</v>
          </cell>
          <cell r="F4" t="str">
            <v>Вологодская</v>
          </cell>
          <cell r="G4" t="str">
            <v>Вологда, ДЮСШ "Спартак"</v>
          </cell>
          <cell r="H4" t="str">
            <v>Волков В.Н.</v>
          </cell>
          <cell r="I4" t="str">
            <v>высота</v>
          </cell>
        </row>
        <row r="5">
          <cell r="B5">
            <v>787</v>
          </cell>
          <cell r="C5" t="str">
            <v>Акуличев Михаил</v>
          </cell>
          <cell r="D5" t="str">
            <v>09.11.1994</v>
          </cell>
          <cell r="E5" t="str">
            <v>2р</v>
          </cell>
          <cell r="F5" t="str">
            <v>Вологодская</v>
          </cell>
          <cell r="G5" t="str">
            <v>Вологда, ДЮСШ "Спартак"</v>
          </cell>
          <cell r="H5" t="str">
            <v>Волков В.Н.</v>
          </cell>
        </row>
        <row r="6">
          <cell r="B6">
            <v>263</v>
          </cell>
          <cell r="C6" t="str">
            <v>Митусов Николай</v>
          </cell>
          <cell r="D6" t="str">
            <v>22.08.1991</v>
          </cell>
          <cell r="E6" t="str">
            <v>КМС</v>
          </cell>
          <cell r="F6" t="str">
            <v>Вологодская</v>
          </cell>
          <cell r="G6" t="str">
            <v>Вологда, ВИПЭ</v>
          </cell>
          <cell r="H6" t="str">
            <v>Фомичев А.В.</v>
          </cell>
          <cell r="I6">
            <v>1500</v>
          </cell>
        </row>
        <row r="7">
          <cell r="B7">
            <v>264</v>
          </cell>
          <cell r="C7" t="str">
            <v>Потапов Олег</v>
          </cell>
          <cell r="D7" t="str">
            <v>07.08.1992</v>
          </cell>
          <cell r="E7" t="str">
            <v>КМС</v>
          </cell>
          <cell r="F7" t="str">
            <v>Вологодская</v>
          </cell>
          <cell r="G7" t="str">
            <v>Вологда, БУ ФКиСВО "ЦСП СКО"</v>
          </cell>
          <cell r="H7" t="str">
            <v>Синицкий А.Д.</v>
          </cell>
          <cell r="I7">
            <v>400</v>
          </cell>
        </row>
        <row r="8">
          <cell r="B8">
            <v>265</v>
          </cell>
          <cell r="C8" t="str">
            <v>Осипов Максим</v>
          </cell>
          <cell r="D8" t="str">
            <v>29.07.1994</v>
          </cell>
          <cell r="E8" t="str">
            <v>КМС</v>
          </cell>
          <cell r="F8" t="str">
            <v>Вологодская</v>
          </cell>
          <cell r="G8" t="str">
            <v>Череповец, ДЮСШ-2</v>
          </cell>
          <cell r="H8" t="str">
            <v>Зайцева Л.А.</v>
          </cell>
          <cell r="I8">
            <v>60</v>
          </cell>
        </row>
        <row r="9">
          <cell r="B9">
            <v>191</v>
          </cell>
          <cell r="C9" t="str">
            <v>Икконен Илья</v>
          </cell>
          <cell r="D9" t="str">
            <v>28.12.1994</v>
          </cell>
          <cell r="E9" t="str">
            <v>1р</v>
          </cell>
          <cell r="F9" t="str">
            <v>Вологодская</v>
          </cell>
          <cell r="G9" t="str">
            <v>Череповец, ДЮСШ-2</v>
          </cell>
          <cell r="H9" t="str">
            <v>Столбова О.В., Лебедев А.В.</v>
          </cell>
          <cell r="I9">
            <v>400</v>
          </cell>
        </row>
        <row r="10">
          <cell r="B10">
            <v>193</v>
          </cell>
          <cell r="C10" t="str">
            <v>Маликов Евгений</v>
          </cell>
          <cell r="D10" t="str">
            <v>28.09.1994</v>
          </cell>
          <cell r="E10" t="str">
            <v>1р</v>
          </cell>
          <cell r="F10" t="str">
            <v>Вологодская</v>
          </cell>
          <cell r="G10" t="str">
            <v>Череповец, ДЮСШ-2</v>
          </cell>
          <cell r="H10" t="str">
            <v>Полторацкий С.В.</v>
          </cell>
          <cell r="I10">
            <v>400</v>
          </cell>
        </row>
        <row r="11">
          <cell r="B11">
            <v>196</v>
          </cell>
          <cell r="C11" t="str">
            <v>Бобылев Семен</v>
          </cell>
          <cell r="D11" t="str">
            <v>13.07.1995</v>
          </cell>
          <cell r="E11" t="str">
            <v>1р</v>
          </cell>
          <cell r="F11" t="str">
            <v>Вологодская</v>
          </cell>
          <cell r="G11" t="str">
            <v>Череповец, ДЮСШ-2</v>
          </cell>
          <cell r="H11" t="str">
            <v>Боголюбов В.Л.</v>
          </cell>
          <cell r="I11">
            <v>400</v>
          </cell>
        </row>
        <row r="12">
          <cell r="B12">
            <v>198</v>
          </cell>
          <cell r="C12" t="str">
            <v>Филатьев Денис</v>
          </cell>
          <cell r="D12" t="str">
            <v>10.01.1995</v>
          </cell>
          <cell r="E12" t="str">
            <v>1р</v>
          </cell>
          <cell r="F12" t="str">
            <v>Вологодская</v>
          </cell>
          <cell r="G12" t="str">
            <v>Череповец, ДЮСШ-2</v>
          </cell>
          <cell r="H12" t="str">
            <v>Полторацкий С.В.</v>
          </cell>
          <cell r="I12">
            <v>60</v>
          </cell>
        </row>
        <row r="13">
          <cell r="B13">
            <v>200</v>
          </cell>
          <cell r="C13" t="str">
            <v>Игумнов Владислав</v>
          </cell>
          <cell r="D13" t="str">
            <v>22.03.1995</v>
          </cell>
          <cell r="E13" t="str">
            <v>1р</v>
          </cell>
          <cell r="F13" t="str">
            <v>Вологодская</v>
          </cell>
          <cell r="G13" t="str">
            <v>Череповец, ДЮСШ-2</v>
          </cell>
          <cell r="H13" t="str">
            <v>Боголюбов В.Л., Карепин Ю.С.</v>
          </cell>
          <cell r="I13">
            <v>400</v>
          </cell>
        </row>
        <row r="14">
          <cell r="B14">
            <v>202</v>
          </cell>
          <cell r="C14" t="str">
            <v>Карбовский Илья</v>
          </cell>
          <cell r="D14" t="str">
            <v>08.01.1996</v>
          </cell>
          <cell r="E14" t="str">
            <v>2р</v>
          </cell>
          <cell r="F14" t="str">
            <v>Вологодская</v>
          </cell>
          <cell r="G14" t="str">
            <v>Череповец, ДЮСШ-2</v>
          </cell>
          <cell r="H14" t="str">
            <v>Боголюбов В.Л.</v>
          </cell>
          <cell r="I14">
            <v>400</v>
          </cell>
        </row>
        <row r="15">
          <cell r="B15">
            <v>203</v>
          </cell>
          <cell r="C15" t="str">
            <v>Кошелев Александр</v>
          </cell>
          <cell r="D15" t="str">
            <v>16.01.1997</v>
          </cell>
          <cell r="E15" t="str">
            <v>2р</v>
          </cell>
          <cell r="F15" t="str">
            <v>Вологодская</v>
          </cell>
          <cell r="G15" t="str">
            <v>Вологда, БУ ФКиСВО "ЦСП"</v>
          </cell>
          <cell r="H15" t="str">
            <v>Кошелев Е.Ю.</v>
          </cell>
          <cell r="I15">
            <v>1500</v>
          </cell>
        </row>
        <row r="16">
          <cell r="B16">
            <v>204</v>
          </cell>
          <cell r="C16" t="str">
            <v>Шубин Андрей</v>
          </cell>
          <cell r="D16" t="str">
            <v>17.09.1997</v>
          </cell>
          <cell r="E16" t="str">
            <v>1р</v>
          </cell>
          <cell r="F16" t="str">
            <v>Вологодская</v>
          </cell>
          <cell r="G16" t="str">
            <v>Вологда, БУ ФКиСВО "ЦСП"</v>
          </cell>
          <cell r="H16" t="str">
            <v>Волков В.Н.</v>
          </cell>
          <cell r="I16">
            <v>60</v>
          </cell>
        </row>
        <row r="17">
          <cell r="B17">
            <v>205</v>
          </cell>
          <cell r="C17" t="str">
            <v>Воробьев Денис</v>
          </cell>
          <cell r="D17" t="str">
            <v>12.06.1996</v>
          </cell>
          <cell r="E17" t="str">
            <v>1р</v>
          </cell>
          <cell r="F17" t="str">
            <v>Вологодская</v>
          </cell>
          <cell r="G17" t="str">
            <v>Вологда, БУ ФКиСВО "ЦСП"</v>
          </cell>
          <cell r="H17" t="str">
            <v>Лазарев М.Г.</v>
          </cell>
          <cell r="I17">
            <v>60</v>
          </cell>
        </row>
        <row r="18">
          <cell r="B18">
            <v>206</v>
          </cell>
          <cell r="C18" t="str">
            <v>Лопатин Александр</v>
          </cell>
          <cell r="D18" t="str">
            <v>16.05.1997</v>
          </cell>
          <cell r="E18" t="str">
            <v>3р</v>
          </cell>
          <cell r="F18" t="str">
            <v>Вологодская</v>
          </cell>
          <cell r="G18" t="str">
            <v>Великий Устюг, ДЮСШ</v>
          </cell>
          <cell r="H18" t="str">
            <v>Бурчевский В.З.</v>
          </cell>
          <cell r="I18">
            <v>60</v>
          </cell>
        </row>
        <row r="19">
          <cell r="B19">
            <v>211</v>
          </cell>
          <cell r="C19" t="str">
            <v>Кононенко Павел</v>
          </cell>
          <cell r="D19" t="str">
            <v>02.02.1997</v>
          </cell>
          <cell r="E19" t="str">
            <v>1р</v>
          </cell>
          <cell r="F19" t="str">
            <v>Вологодская</v>
          </cell>
          <cell r="G19" t="str">
            <v>Череповец, ДЮСШ-2</v>
          </cell>
          <cell r="H19" t="str">
            <v>Столбова О.В.</v>
          </cell>
          <cell r="I19">
            <v>60</v>
          </cell>
        </row>
        <row r="20">
          <cell r="B20">
            <v>212</v>
          </cell>
          <cell r="C20" t="str">
            <v>Груничев Илья</v>
          </cell>
          <cell r="D20" t="str">
            <v>1997</v>
          </cell>
          <cell r="E20" t="str">
            <v>2р</v>
          </cell>
          <cell r="F20" t="str">
            <v>Вологодская</v>
          </cell>
          <cell r="G20" t="str">
            <v>Шексна, ДЮСШ</v>
          </cell>
          <cell r="H20" t="str">
            <v>Киселев В.Д.</v>
          </cell>
          <cell r="I20">
            <v>400</v>
          </cell>
        </row>
        <row r="21">
          <cell r="B21">
            <v>800</v>
          </cell>
          <cell r="C21" t="str">
            <v>Кузнецов Михаил</v>
          </cell>
          <cell r="D21" t="str">
            <v>1995</v>
          </cell>
          <cell r="E21" t="str">
            <v>2р</v>
          </cell>
          <cell r="F21" t="str">
            <v>Вологодская</v>
          </cell>
          <cell r="G21" t="str">
            <v>Шексна, ДЮСШ</v>
          </cell>
          <cell r="H21" t="str">
            <v>Киселев В.Д.</v>
          </cell>
        </row>
        <row r="22">
          <cell r="B22">
            <v>801</v>
          </cell>
          <cell r="C22" t="str">
            <v>Серебров Сергей</v>
          </cell>
          <cell r="D22" t="str">
            <v>1997</v>
          </cell>
          <cell r="E22" t="str">
            <v>3р</v>
          </cell>
          <cell r="F22" t="str">
            <v>Вологодская</v>
          </cell>
          <cell r="G22" t="str">
            <v>Шексна, ДЮСШ</v>
          </cell>
          <cell r="H22" t="str">
            <v>Киселев В.Д.</v>
          </cell>
        </row>
        <row r="23">
          <cell r="B23">
            <v>795</v>
          </cell>
          <cell r="C23" t="str">
            <v xml:space="preserve">Збойнов Андрей </v>
          </cell>
          <cell r="D23" t="str">
            <v>1997</v>
          </cell>
          <cell r="E23" t="str">
            <v>2р</v>
          </cell>
          <cell r="F23" t="str">
            <v>Вологодская</v>
          </cell>
          <cell r="G23" t="str">
            <v>Шексна, ДЮСШ</v>
          </cell>
          <cell r="H23" t="str">
            <v>Киселев В.Д.</v>
          </cell>
          <cell r="I23">
            <v>1500</v>
          </cell>
        </row>
        <row r="24">
          <cell r="B24">
            <v>796</v>
          </cell>
          <cell r="C24" t="str">
            <v>Гришин Валерий</v>
          </cell>
          <cell r="D24" t="str">
            <v>17.10.1996</v>
          </cell>
          <cell r="E24" t="str">
            <v>3р</v>
          </cell>
          <cell r="F24" t="str">
            <v>Ярославская</v>
          </cell>
          <cell r="G24" t="str">
            <v>Рыбинск, СДЮСШОР-2</v>
          </cell>
          <cell r="H24" t="str">
            <v>Пивентьевы С.А. И.В.</v>
          </cell>
          <cell r="I24">
            <v>60</v>
          </cell>
        </row>
        <row r="25">
          <cell r="B25">
            <v>232</v>
          </cell>
          <cell r="C25" t="str">
            <v>Беляев Илья</v>
          </cell>
          <cell r="D25" t="str">
            <v>18.01.1998</v>
          </cell>
          <cell r="E25" t="str">
            <v>2р</v>
          </cell>
          <cell r="F25" t="str">
            <v>Вологодская</v>
          </cell>
          <cell r="G25" t="str">
            <v>Череповец, ДЮСШ-2</v>
          </cell>
          <cell r="H25" t="str">
            <v>Лебедев А.В.</v>
          </cell>
          <cell r="I25">
            <v>60</v>
          </cell>
        </row>
        <row r="26">
          <cell r="B26">
            <v>231</v>
          </cell>
          <cell r="C26" t="str">
            <v>Ялышев Виталий</v>
          </cell>
          <cell r="D26" t="str">
            <v>1997</v>
          </cell>
          <cell r="E26" t="str">
            <v>2р</v>
          </cell>
          <cell r="F26" t="str">
            <v>Вологодская</v>
          </cell>
          <cell r="G26" t="str">
            <v>Череповец, ДЮСШ-2</v>
          </cell>
          <cell r="H26" t="str">
            <v>Столбова О.В.</v>
          </cell>
          <cell r="I26">
            <v>400</v>
          </cell>
        </row>
        <row r="27">
          <cell r="B27">
            <v>217</v>
          </cell>
          <cell r="C27" t="str">
            <v>Рафилович Максим</v>
          </cell>
          <cell r="D27" t="str">
            <v>07.02.1986</v>
          </cell>
          <cell r="E27" t="str">
            <v>МС</v>
          </cell>
          <cell r="F27" t="str">
            <v>Вологодская</v>
          </cell>
          <cell r="G27" t="str">
            <v>Вологда, БУ ФКиСВО "ЦСП"</v>
          </cell>
          <cell r="H27" t="str">
            <v>Селюцкий С.А.</v>
          </cell>
          <cell r="I27">
            <v>400</v>
          </cell>
        </row>
        <row r="28">
          <cell r="B28">
            <v>220</v>
          </cell>
          <cell r="C28" t="str">
            <v>Шкуропатов Дмитрий</v>
          </cell>
          <cell r="D28" t="str">
            <v>30.03.1993</v>
          </cell>
          <cell r="E28" t="str">
            <v>КМС</v>
          </cell>
          <cell r="F28" t="str">
            <v>Вологодская</v>
          </cell>
          <cell r="G28" t="str">
            <v>Вологда, БУ ФКиСВО "ЦСП"</v>
          </cell>
          <cell r="H28" t="str">
            <v>Смелов Н.А., Демин А.Н.</v>
          </cell>
          <cell r="I28">
            <v>400</v>
          </cell>
        </row>
        <row r="29">
          <cell r="B29">
            <v>226</v>
          </cell>
          <cell r="C29" t="str">
            <v>Плетенёв Павел</v>
          </cell>
          <cell r="D29" t="str">
            <v>04.09.1991</v>
          </cell>
          <cell r="E29" t="str">
            <v>1р</v>
          </cell>
          <cell r="F29" t="str">
            <v>Вологодская</v>
          </cell>
          <cell r="G29" t="str">
            <v>Вологда, ВИПЭ, Динамо</v>
          </cell>
          <cell r="H29" t="str">
            <v>Фомичев А.В.</v>
          </cell>
          <cell r="I29">
            <v>1500</v>
          </cell>
        </row>
        <row r="30">
          <cell r="B30">
            <v>252</v>
          </cell>
          <cell r="C30" t="str">
            <v>Ефимов Артем</v>
          </cell>
          <cell r="D30" t="str">
            <v>1990</v>
          </cell>
          <cell r="E30" t="str">
            <v>1р</v>
          </cell>
          <cell r="F30" t="str">
            <v>Вологодская</v>
          </cell>
          <cell r="G30" t="str">
            <v>Сокольский МР</v>
          </cell>
          <cell r="H30" t="str">
            <v>Шахов Н.М.</v>
          </cell>
          <cell r="I30">
            <v>1500</v>
          </cell>
        </row>
        <row r="31">
          <cell r="B31">
            <v>228</v>
          </cell>
          <cell r="C31" t="str">
            <v>Киселёв Алексей</v>
          </cell>
          <cell r="D31" t="str">
            <v>27.05.1992</v>
          </cell>
          <cell r="E31" t="str">
            <v>КМС</v>
          </cell>
          <cell r="F31" t="str">
            <v>Вологодская</v>
          </cell>
          <cell r="G31" t="str">
            <v>Вологда, ВоГТУ</v>
          </cell>
          <cell r="H31" t="str">
            <v>Киселев В.А.</v>
          </cell>
        </row>
        <row r="32">
          <cell r="B32">
            <v>229</v>
          </cell>
          <cell r="C32" t="str">
            <v>Наркевич Вячеслав</v>
          </cell>
          <cell r="D32" t="str">
            <v>10.05.1998</v>
          </cell>
          <cell r="E32" t="str">
            <v>3р</v>
          </cell>
          <cell r="F32" t="str">
            <v>Вологодская</v>
          </cell>
          <cell r="G32" t="str">
            <v>Череповец, ДЮСШ-2</v>
          </cell>
          <cell r="H32" t="str">
            <v>Столбова О.В., Купцова Е.А.</v>
          </cell>
          <cell r="I32">
            <v>400</v>
          </cell>
        </row>
        <row r="33">
          <cell r="B33">
            <v>230</v>
          </cell>
          <cell r="C33" t="str">
            <v>Ефимов Александр</v>
          </cell>
          <cell r="D33" t="str">
            <v>04.09.1998</v>
          </cell>
          <cell r="E33" t="str">
            <v>3р</v>
          </cell>
          <cell r="F33" t="str">
            <v>Вологодская</v>
          </cell>
          <cell r="G33" t="str">
            <v>Череповец, ДЮСШ-2</v>
          </cell>
          <cell r="H33" t="str">
            <v>Столбова О.В.</v>
          </cell>
          <cell r="I33">
            <v>400</v>
          </cell>
        </row>
        <row r="34">
          <cell r="B34">
            <v>233</v>
          </cell>
          <cell r="C34" t="str">
            <v>Красушкин Андрей</v>
          </cell>
          <cell r="D34" t="str">
            <v>01.07.1997</v>
          </cell>
          <cell r="E34" t="str">
            <v>2р</v>
          </cell>
          <cell r="F34" t="str">
            <v>Вологодская</v>
          </cell>
          <cell r="G34" t="str">
            <v>Череповец, ДЮСШ-2</v>
          </cell>
          <cell r="H34" t="str">
            <v>Столбова О.В.</v>
          </cell>
          <cell r="I34">
            <v>60</v>
          </cell>
        </row>
        <row r="35">
          <cell r="B35">
            <v>239</v>
          </cell>
          <cell r="C35" t="str">
            <v>Одров Владимир</v>
          </cell>
          <cell r="D35" t="str">
            <v>29.03.1996</v>
          </cell>
          <cell r="E35" t="str">
            <v>2р</v>
          </cell>
          <cell r="F35" t="str">
            <v>Вологодская</v>
          </cell>
          <cell r="G35" t="str">
            <v>Череповец, ДЮСШ-2</v>
          </cell>
          <cell r="H35" t="str">
            <v>Боголюбов В.Л.</v>
          </cell>
          <cell r="I35">
            <v>400</v>
          </cell>
        </row>
        <row r="36">
          <cell r="B36">
            <v>65</v>
          </cell>
          <cell r="C36" t="str">
            <v>Ремезов Алексей</v>
          </cell>
          <cell r="D36" t="str">
            <v>14.05.1989</v>
          </cell>
          <cell r="E36" t="str">
            <v>МС</v>
          </cell>
          <cell r="F36" t="str">
            <v>Костромская</v>
          </cell>
          <cell r="G36" t="str">
            <v>Кострома, КСДЮСШОР</v>
          </cell>
          <cell r="H36" t="str">
            <v>Дружков А.Н.</v>
          </cell>
          <cell r="I36">
            <v>1500</v>
          </cell>
        </row>
        <row r="37">
          <cell r="B37">
            <v>90</v>
          </cell>
          <cell r="C37" t="str">
            <v>Шакиров Илья</v>
          </cell>
          <cell r="D37" t="str">
            <v>04.06.1988</v>
          </cell>
          <cell r="E37" t="str">
            <v>МС</v>
          </cell>
          <cell r="F37" t="str">
            <v>Костромская</v>
          </cell>
          <cell r="G37" t="str">
            <v>Кострома, КСДЮСШОР</v>
          </cell>
          <cell r="H37" t="str">
            <v>Дружков А.Н.</v>
          </cell>
          <cell r="I37" t="str">
            <v>3000с/п</v>
          </cell>
        </row>
        <row r="38">
          <cell r="B38">
            <v>71</v>
          </cell>
          <cell r="C38" t="str">
            <v>Золотков Александр</v>
          </cell>
          <cell r="D38" t="str">
            <v>27.06.1992</v>
          </cell>
          <cell r="E38" t="str">
            <v>КМС</v>
          </cell>
          <cell r="F38" t="str">
            <v>Костромская</v>
          </cell>
          <cell r="G38" t="str">
            <v>Кострома, КСДЮСШОР</v>
          </cell>
          <cell r="H38" t="str">
            <v>Дружков А.Н.</v>
          </cell>
          <cell r="I38">
            <v>1500</v>
          </cell>
        </row>
        <row r="39">
          <cell r="B39">
            <v>94</v>
          </cell>
          <cell r="C39" t="str">
            <v>Горюнов Никита</v>
          </cell>
          <cell r="D39" t="str">
            <v>28.10.1992</v>
          </cell>
          <cell r="E39" t="str">
            <v>1р</v>
          </cell>
          <cell r="F39" t="str">
            <v>Костромская</v>
          </cell>
          <cell r="G39" t="str">
            <v>Кострома, КСДЮСШОР</v>
          </cell>
          <cell r="H39" t="str">
            <v>Дружков А.Н.</v>
          </cell>
        </row>
        <row r="40">
          <cell r="B40">
            <v>58</v>
          </cell>
          <cell r="C40" t="str">
            <v>Зинохин Роман</v>
          </cell>
          <cell r="D40" t="str">
            <v>21.12.1993</v>
          </cell>
          <cell r="E40" t="str">
            <v>1р</v>
          </cell>
          <cell r="F40" t="str">
            <v>Костромская</v>
          </cell>
          <cell r="G40" t="str">
            <v>Кострома, КСДЮСШОР</v>
          </cell>
          <cell r="H40" t="str">
            <v>Дружков А.Н.</v>
          </cell>
          <cell r="I40">
            <v>1500</v>
          </cell>
        </row>
        <row r="41">
          <cell r="B41">
            <v>79</v>
          </cell>
          <cell r="C41" t="str">
            <v>Рупасов Дмитрий</v>
          </cell>
          <cell r="D41" t="str">
            <v>17.03.1995</v>
          </cell>
          <cell r="E41" t="str">
            <v>1р</v>
          </cell>
          <cell r="F41" t="str">
            <v>Костромская</v>
          </cell>
          <cell r="G41" t="str">
            <v>Кострома, КСДЮСШОР</v>
          </cell>
          <cell r="H41" t="str">
            <v>Дружков А.Н.</v>
          </cell>
          <cell r="I41">
            <v>1500</v>
          </cell>
        </row>
        <row r="42">
          <cell r="B42">
            <v>54</v>
          </cell>
          <cell r="C42" t="str">
            <v>Якунин Ярослав</v>
          </cell>
          <cell r="D42" t="str">
            <v>10.08.1995</v>
          </cell>
          <cell r="E42" t="str">
            <v>1р</v>
          </cell>
          <cell r="F42" t="str">
            <v>Костромская</v>
          </cell>
          <cell r="G42" t="str">
            <v>Кострома, КСДЮСШОР</v>
          </cell>
          <cell r="H42" t="str">
            <v>Ефалов Н.Л.</v>
          </cell>
          <cell r="I42">
            <v>400</v>
          </cell>
        </row>
        <row r="43">
          <cell r="B43">
            <v>72</v>
          </cell>
          <cell r="C43" t="str">
            <v>Смирнов Дмитрий</v>
          </cell>
          <cell r="D43" t="str">
            <v>14.01.1995</v>
          </cell>
          <cell r="E43" t="str">
            <v>1р</v>
          </cell>
          <cell r="F43" t="str">
            <v>Костромская</v>
          </cell>
          <cell r="G43" t="str">
            <v>Мантурово, КСДЮСШОР</v>
          </cell>
          <cell r="H43" t="str">
            <v>Смирнов А.А.</v>
          </cell>
          <cell r="I43">
            <v>1500</v>
          </cell>
        </row>
        <row r="44">
          <cell r="B44">
            <v>3</v>
          </cell>
          <cell r="C44" t="str">
            <v>Беляев Антон</v>
          </cell>
          <cell r="D44" t="str">
            <v>06.03.1995</v>
          </cell>
          <cell r="E44" t="str">
            <v>1р</v>
          </cell>
          <cell r="F44" t="str">
            <v>Костромская</v>
          </cell>
          <cell r="G44" t="str">
            <v>Шарья, КОСДЮСШОР</v>
          </cell>
          <cell r="H44" t="str">
            <v>Шалагинов М.А.</v>
          </cell>
          <cell r="I44" t="str">
            <v>3-ой</v>
          </cell>
        </row>
        <row r="45">
          <cell r="B45">
            <v>101</v>
          </cell>
          <cell r="C45" t="str">
            <v>Кокин Артем</v>
          </cell>
          <cell r="D45" t="str">
            <v>28.03.1995</v>
          </cell>
          <cell r="E45" t="str">
            <v>1р</v>
          </cell>
          <cell r="F45" t="str">
            <v>Костромская</v>
          </cell>
          <cell r="G45" t="str">
            <v>Кострома, КСДЮСШОР</v>
          </cell>
          <cell r="H45" t="str">
            <v>Дружков А.Н.</v>
          </cell>
          <cell r="I45">
            <v>400</v>
          </cell>
        </row>
        <row r="46">
          <cell r="B46">
            <v>102</v>
          </cell>
          <cell r="C46" t="str">
            <v>Камилатов Михаил</v>
          </cell>
          <cell r="D46" t="str">
            <v>10.08.1995</v>
          </cell>
          <cell r="E46" t="str">
            <v>1р</v>
          </cell>
          <cell r="F46" t="str">
            <v>Костромская</v>
          </cell>
          <cell r="G46" t="str">
            <v>Кострома, КСДЮСШОР</v>
          </cell>
          <cell r="H46" t="str">
            <v>Дружков А.Н.</v>
          </cell>
          <cell r="I46">
            <v>400</v>
          </cell>
        </row>
        <row r="47">
          <cell r="B47">
            <v>771</v>
          </cell>
          <cell r="C47" t="str">
            <v>Шатров Олег</v>
          </cell>
          <cell r="D47" t="str">
            <v>03.04.1994</v>
          </cell>
          <cell r="E47" t="str">
            <v>2р</v>
          </cell>
          <cell r="F47" t="str">
            <v>Костромская</v>
          </cell>
          <cell r="G47" t="str">
            <v>Шарья, КОСДЮСШОР</v>
          </cell>
          <cell r="H47" t="str">
            <v>Аскеров А.М.</v>
          </cell>
          <cell r="I47">
            <v>400</v>
          </cell>
        </row>
        <row r="48">
          <cell r="B48">
            <v>109</v>
          </cell>
          <cell r="C48" t="str">
            <v>Платонов Иван</v>
          </cell>
          <cell r="D48" t="str">
            <v>21.07.1996</v>
          </cell>
          <cell r="E48" t="str">
            <v>2р</v>
          </cell>
          <cell r="F48" t="str">
            <v>Костромская</v>
          </cell>
          <cell r="G48" t="str">
            <v>Кострома, КСДЮСШОР</v>
          </cell>
          <cell r="H48" t="str">
            <v>Макаров В.Н.</v>
          </cell>
          <cell r="I48">
            <v>60</v>
          </cell>
        </row>
        <row r="49">
          <cell r="B49">
            <v>110</v>
          </cell>
          <cell r="C49" t="str">
            <v>Самойленко Павел</v>
          </cell>
          <cell r="D49" t="str">
            <v>30.03.1988</v>
          </cell>
          <cell r="E49" t="str">
            <v>МС</v>
          </cell>
          <cell r="F49" t="str">
            <v>Костромская</v>
          </cell>
          <cell r="G49" t="str">
            <v>Буй, КСДЮСШОР</v>
          </cell>
          <cell r="H49" t="str">
            <v>Лякин С.И.</v>
          </cell>
          <cell r="I49" t="str">
            <v>с/ходьба</v>
          </cell>
        </row>
        <row r="50">
          <cell r="B50">
            <v>111</v>
          </cell>
          <cell r="C50" t="str">
            <v>Маланов Дмитрий</v>
          </cell>
          <cell r="D50" t="str">
            <v>13.11.1991</v>
          </cell>
          <cell r="E50" t="str">
            <v>МС</v>
          </cell>
          <cell r="F50" t="str">
            <v>Костромская</v>
          </cell>
          <cell r="G50" t="str">
            <v>Буй, КСДЮСШОР</v>
          </cell>
          <cell r="H50" t="str">
            <v>Лякин С.И.</v>
          </cell>
          <cell r="I50" t="str">
            <v>с/ходьба</v>
          </cell>
        </row>
        <row r="51">
          <cell r="B51">
            <v>112</v>
          </cell>
          <cell r="C51" t="str">
            <v>Виноградов Кирилл</v>
          </cell>
          <cell r="D51" t="str">
            <v>12.12.1999</v>
          </cell>
          <cell r="E51" t="str">
            <v>2р</v>
          </cell>
          <cell r="F51" t="str">
            <v>Костромская</v>
          </cell>
          <cell r="G51" t="str">
            <v>Буй, КСДЮСШОР</v>
          </cell>
          <cell r="H51" t="str">
            <v>Лякин С.И.</v>
          </cell>
          <cell r="I51" t="str">
            <v>с/ходьба</v>
          </cell>
        </row>
        <row r="52">
          <cell r="B52">
            <v>113</v>
          </cell>
          <cell r="C52" t="str">
            <v>Маланов Илья</v>
          </cell>
          <cell r="D52" t="str">
            <v>16.01.1999</v>
          </cell>
          <cell r="E52" t="str">
            <v>3р</v>
          </cell>
          <cell r="F52" t="str">
            <v>Костромская</v>
          </cell>
          <cell r="G52" t="str">
            <v>Буй, КСДЮСШОР</v>
          </cell>
          <cell r="H52" t="str">
            <v>Лякин С.И.</v>
          </cell>
          <cell r="I52" t="str">
            <v>с/ходьба</v>
          </cell>
        </row>
        <row r="53">
          <cell r="B53">
            <v>117</v>
          </cell>
          <cell r="C53" t="str">
            <v>Ямщиков Кирилл</v>
          </cell>
          <cell r="D53" t="str">
            <v>24.05.1995</v>
          </cell>
          <cell r="E53" t="str">
            <v>1р</v>
          </cell>
          <cell r="F53" t="str">
            <v>Костромская</v>
          </cell>
          <cell r="G53" t="str">
            <v>Кострома, КСДЮСШОР</v>
          </cell>
          <cell r="H53" t="str">
            <v>Куликов В.П.</v>
          </cell>
          <cell r="I53">
            <v>60</v>
          </cell>
        </row>
        <row r="54">
          <cell r="B54">
            <v>118</v>
          </cell>
          <cell r="C54" t="str">
            <v>Джиган Сергей</v>
          </cell>
          <cell r="D54" t="str">
            <v>11.05.1988</v>
          </cell>
          <cell r="E54" t="str">
            <v>КМС</v>
          </cell>
          <cell r="F54" t="str">
            <v>Костромская</v>
          </cell>
          <cell r="G54" t="str">
            <v>Кострома, КСДЮСШОР</v>
          </cell>
          <cell r="H54" t="str">
            <v>Дружков А.Н.</v>
          </cell>
        </row>
        <row r="55">
          <cell r="B55">
            <v>119</v>
          </cell>
          <cell r="C55" t="str">
            <v>Смирнов Александр</v>
          </cell>
          <cell r="D55" t="str">
            <v>22.10.1989</v>
          </cell>
          <cell r="E55" t="str">
            <v>КМС</v>
          </cell>
          <cell r="F55" t="str">
            <v>Костромская</v>
          </cell>
          <cell r="G55" t="str">
            <v>Кострома, КСДЮСШОР</v>
          </cell>
          <cell r="H55" t="str">
            <v>Якунин Ю.И.</v>
          </cell>
          <cell r="I55">
            <v>1500</v>
          </cell>
        </row>
        <row r="56">
          <cell r="B56">
            <v>121</v>
          </cell>
          <cell r="C56" t="str">
            <v>Скотников Александр</v>
          </cell>
          <cell r="D56" t="str">
            <v>1985</v>
          </cell>
          <cell r="E56" t="str">
            <v>КМС</v>
          </cell>
          <cell r="F56" t="str">
            <v>Ивановская</v>
          </cell>
          <cell r="G56" t="str">
            <v>Иваново</v>
          </cell>
          <cell r="H56" t="str">
            <v>Торгов Е.Н.</v>
          </cell>
          <cell r="I56">
            <v>1500</v>
          </cell>
        </row>
        <row r="57">
          <cell r="B57">
            <v>25</v>
          </cell>
          <cell r="C57" t="str">
            <v>Лебедев Никита</v>
          </cell>
          <cell r="D57" t="str">
            <v>1985</v>
          </cell>
          <cell r="E57" t="str">
            <v>МС</v>
          </cell>
          <cell r="F57" t="str">
            <v>Ивановская</v>
          </cell>
          <cell r="G57" t="str">
            <v>Иваново</v>
          </cell>
          <cell r="H57" t="str">
            <v>Чахунов Е.И.</v>
          </cell>
          <cell r="I57" t="str">
            <v>3-й</v>
          </cell>
        </row>
        <row r="58">
          <cell r="B58">
            <v>123</v>
          </cell>
          <cell r="C58" t="str">
            <v>Никитин Антон</v>
          </cell>
          <cell r="D58" t="str">
            <v>1989</v>
          </cell>
          <cell r="E58" t="str">
            <v>КМС</v>
          </cell>
          <cell r="F58" t="str">
            <v>Ивановская</v>
          </cell>
          <cell r="G58" t="str">
            <v>Иваново, СДЮСШОР-6</v>
          </cell>
          <cell r="H58" t="str">
            <v>Кокшарова И.В., Гудова В.А.</v>
          </cell>
          <cell r="I58" t="str">
            <v>высота</v>
          </cell>
        </row>
        <row r="59">
          <cell r="B59">
            <v>124</v>
          </cell>
          <cell r="C59" t="str">
            <v>Наумчев Дмитрий</v>
          </cell>
          <cell r="D59" t="str">
            <v>1984</v>
          </cell>
          <cell r="E59" t="str">
            <v>МС</v>
          </cell>
          <cell r="F59" t="str">
            <v>Ивановская</v>
          </cell>
          <cell r="G59" t="str">
            <v>Шуя</v>
          </cell>
          <cell r="H59" t="str">
            <v>Морозов А.В.</v>
          </cell>
          <cell r="I59" t="str">
            <v>с/ходьба</v>
          </cell>
        </row>
        <row r="60">
          <cell r="B60">
            <v>125</v>
          </cell>
          <cell r="C60" t="str">
            <v>Смолин Михаил</v>
          </cell>
          <cell r="D60" t="str">
            <v>1981</v>
          </cell>
          <cell r="E60" t="str">
            <v>КМС</v>
          </cell>
          <cell r="F60" t="str">
            <v>Ивановская</v>
          </cell>
          <cell r="G60" t="str">
            <v>Иваново</v>
          </cell>
          <cell r="H60" t="str">
            <v>Магницкий М.В.</v>
          </cell>
        </row>
        <row r="61">
          <cell r="B61">
            <v>122</v>
          </cell>
          <cell r="C61" t="str">
            <v>Теплов Роман</v>
          </cell>
          <cell r="D61" t="str">
            <v>1991</v>
          </cell>
          <cell r="E61" t="str">
            <v>КМС</v>
          </cell>
          <cell r="F61" t="str">
            <v>Ивановская</v>
          </cell>
          <cell r="G61" t="str">
            <v>Иваново, СК ИГЭУ</v>
          </cell>
          <cell r="H61" t="str">
            <v>Чахунов Е.И.</v>
          </cell>
          <cell r="I61">
            <v>60</v>
          </cell>
        </row>
        <row r="62">
          <cell r="B62">
            <v>127</v>
          </cell>
          <cell r="C62" t="str">
            <v>Розов Игорь</v>
          </cell>
          <cell r="D62" t="str">
            <v>1991</v>
          </cell>
          <cell r="E62" t="str">
            <v>КМС</v>
          </cell>
          <cell r="F62" t="str">
            <v>Ивановская</v>
          </cell>
          <cell r="G62" t="str">
            <v>Иваново, СДЮСШОР-6, СК ИЭГУ</v>
          </cell>
          <cell r="H62" t="str">
            <v>Магницкий М.В., Мальцев Е.В.</v>
          </cell>
        </row>
        <row r="63">
          <cell r="B63">
            <v>130</v>
          </cell>
          <cell r="C63" t="str">
            <v>Лыткин Алексей</v>
          </cell>
          <cell r="D63" t="str">
            <v>1991</v>
          </cell>
          <cell r="E63" t="str">
            <v>КМС</v>
          </cell>
          <cell r="F63" t="str">
            <v>Ивановская</v>
          </cell>
          <cell r="G63" t="str">
            <v>Иваново, СДЮСШОР 6 - СК ИГЭУ</v>
          </cell>
          <cell r="H63" t="str">
            <v>Магницкий М.В.</v>
          </cell>
          <cell r="I63">
            <v>60</v>
          </cell>
        </row>
        <row r="64">
          <cell r="B64">
            <v>131</v>
          </cell>
          <cell r="C64" t="str">
            <v>Анжауров Антон</v>
          </cell>
          <cell r="D64" t="str">
            <v>1992</v>
          </cell>
          <cell r="E64" t="str">
            <v>КМС</v>
          </cell>
          <cell r="F64" t="str">
            <v>Ивановская</v>
          </cell>
          <cell r="G64" t="str">
            <v>Иваново, СДЮСШОР 6 - ИГХТУ</v>
          </cell>
          <cell r="H64" t="str">
            <v>Кокшарова И.В.</v>
          </cell>
          <cell r="I64">
            <v>60</v>
          </cell>
        </row>
        <row r="65">
          <cell r="B65">
            <v>43</v>
          </cell>
          <cell r="C65" t="str">
            <v>Лямаев Максим</v>
          </cell>
          <cell r="D65" t="str">
            <v>1991</v>
          </cell>
          <cell r="E65" t="str">
            <v>КМС</v>
          </cell>
          <cell r="F65" t="str">
            <v>Ивановская</v>
          </cell>
          <cell r="G65" t="str">
            <v>Иваново, СДЮСШОР 6 - ИГХТУ</v>
          </cell>
          <cell r="H65" t="str">
            <v>Кустов В.Н., Мальцев Е.В.</v>
          </cell>
          <cell r="I65" t="str">
            <v>3-й</v>
          </cell>
        </row>
        <row r="66">
          <cell r="B66">
            <v>45</v>
          </cell>
          <cell r="C66" t="str">
            <v>Разживин Евгений</v>
          </cell>
          <cell r="D66" t="str">
            <v>1991</v>
          </cell>
          <cell r="E66" t="str">
            <v>КМС</v>
          </cell>
          <cell r="F66" t="str">
            <v>Ивановская</v>
          </cell>
          <cell r="G66" t="str">
            <v>Иваново</v>
          </cell>
          <cell r="H66" t="str">
            <v>Магницкий М.В.</v>
          </cell>
          <cell r="I66" t="str">
            <v>3-й</v>
          </cell>
        </row>
        <row r="67">
          <cell r="B67">
            <v>52</v>
          </cell>
          <cell r="C67" t="str">
            <v>Веревкин Михаил</v>
          </cell>
          <cell r="D67" t="str">
            <v>1992</v>
          </cell>
          <cell r="E67" t="str">
            <v>КМС</v>
          </cell>
          <cell r="F67" t="str">
            <v>Ивановская</v>
          </cell>
          <cell r="G67" t="str">
            <v>Кинешма, СДЮСШОР, СК ИГЭУ</v>
          </cell>
          <cell r="H67" t="str">
            <v>Мухин Е.И.</v>
          </cell>
          <cell r="I67" t="str">
            <v>высота</v>
          </cell>
        </row>
        <row r="68">
          <cell r="B68">
            <v>476</v>
          </cell>
          <cell r="C68" t="str">
            <v>Яремко Виктор</v>
          </cell>
          <cell r="D68" t="str">
            <v>1992</v>
          </cell>
          <cell r="E68" t="str">
            <v>КМС</v>
          </cell>
          <cell r="F68" t="str">
            <v>Ивановская</v>
          </cell>
          <cell r="G68" t="str">
            <v>Иваново</v>
          </cell>
          <cell r="H68" t="str">
            <v>Кустов В.Н.</v>
          </cell>
          <cell r="I68" t="str">
            <v>с/ходьба</v>
          </cell>
        </row>
        <row r="69">
          <cell r="B69">
            <v>134</v>
          </cell>
          <cell r="C69" t="str">
            <v>Соловьёв Сергей</v>
          </cell>
          <cell r="D69" t="str">
            <v>1992</v>
          </cell>
          <cell r="E69" t="str">
            <v>КМС</v>
          </cell>
          <cell r="F69" t="str">
            <v>Ивановская</v>
          </cell>
          <cell r="G69" t="str">
            <v>Иваново, СДЮСШОР 6 - СК ИГЭУ</v>
          </cell>
          <cell r="H69" t="str">
            <v>Гильмутдинов Ю.В., Лукичёв А.В.</v>
          </cell>
          <cell r="I69">
            <v>1500</v>
          </cell>
        </row>
        <row r="70">
          <cell r="B70">
            <v>135</v>
          </cell>
          <cell r="C70" t="str">
            <v>Евдокимов Кирилл</v>
          </cell>
          <cell r="D70" t="str">
            <v>1995</v>
          </cell>
          <cell r="E70" t="str">
            <v>1р</v>
          </cell>
          <cell r="F70" t="str">
            <v>Ивановская</v>
          </cell>
          <cell r="G70" t="str">
            <v>Кинешма, СДЮСШОР</v>
          </cell>
          <cell r="H70" t="str">
            <v>Мальцев Е.В.</v>
          </cell>
          <cell r="I70">
            <v>60</v>
          </cell>
        </row>
        <row r="71">
          <cell r="B71">
            <v>136</v>
          </cell>
          <cell r="C71" t="str">
            <v>Сомов Александр</v>
          </cell>
          <cell r="D71" t="str">
            <v>1995</v>
          </cell>
          <cell r="E71" t="str">
            <v>1р</v>
          </cell>
          <cell r="F71" t="str">
            <v>Ивановская</v>
          </cell>
          <cell r="G71" t="str">
            <v>Иваново, СДЮСШОР-6</v>
          </cell>
          <cell r="H71" t="str">
            <v>Рябова И.Д.</v>
          </cell>
          <cell r="I71">
            <v>60</v>
          </cell>
        </row>
        <row r="72">
          <cell r="B72">
            <v>137</v>
          </cell>
          <cell r="C72" t="str">
            <v>Савченко Сергей</v>
          </cell>
          <cell r="D72" t="str">
            <v>01.10.1994</v>
          </cell>
          <cell r="E72" t="str">
            <v>КМС</v>
          </cell>
          <cell r="F72" t="str">
            <v>Ивановская</v>
          </cell>
          <cell r="G72" t="str">
            <v>Иваново, СДЮСШОР 6 - СК ИГЭУ</v>
          </cell>
          <cell r="H72" t="str">
            <v>Магницкий М.В.</v>
          </cell>
        </row>
        <row r="73">
          <cell r="B73">
            <v>138</v>
          </cell>
          <cell r="C73" t="str">
            <v>Суржов Илья</v>
          </cell>
          <cell r="D73" t="str">
            <v>1995</v>
          </cell>
          <cell r="E73" t="str">
            <v>1р</v>
          </cell>
          <cell r="F73" t="str">
            <v>Ивановская</v>
          </cell>
          <cell r="G73" t="str">
            <v>Иваново</v>
          </cell>
          <cell r="H73" t="str">
            <v>Торгов Е.Н., Кашникова Т.А.</v>
          </cell>
          <cell r="I73">
            <v>1500</v>
          </cell>
        </row>
        <row r="74">
          <cell r="B74">
            <v>140</v>
          </cell>
          <cell r="C74" t="str">
            <v>Беляков Илья</v>
          </cell>
          <cell r="D74" t="str">
            <v>1997</v>
          </cell>
          <cell r="E74" t="str">
            <v>1р</v>
          </cell>
          <cell r="F74" t="str">
            <v>Ивановская</v>
          </cell>
          <cell r="G74" t="str">
            <v>Иваново, СДЮСШОР-6</v>
          </cell>
          <cell r="H74" t="str">
            <v>Иванченко С.Д.</v>
          </cell>
          <cell r="I74">
            <v>60</v>
          </cell>
        </row>
        <row r="75">
          <cell r="B75">
            <v>141</v>
          </cell>
          <cell r="C75" t="str">
            <v>Журавлев Михаил</v>
          </cell>
          <cell r="D75" t="str">
            <v>1996</v>
          </cell>
          <cell r="E75" t="str">
            <v>2р</v>
          </cell>
          <cell r="F75" t="str">
            <v>Ивановская</v>
          </cell>
          <cell r="G75" t="str">
            <v>Фурманов, СДЮСШОР-6</v>
          </cell>
          <cell r="H75" t="str">
            <v>Лукичев А.В., Малкова И.В.</v>
          </cell>
          <cell r="I75">
            <v>1500</v>
          </cell>
        </row>
        <row r="76">
          <cell r="B76">
            <v>142</v>
          </cell>
          <cell r="C76" t="str">
            <v>Соловьёв Владислав</v>
          </cell>
          <cell r="D76" t="str">
            <v>1996</v>
          </cell>
          <cell r="E76" t="str">
            <v>2р</v>
          </cell>
          <cell r="F76" t="str">
            <v>Ивановская</v>
          </cell>
          <cell r="G76" t="str">
            <v>Иваново</v>
          </cell>
          <cell r="H76" t="str">
            <v>Лукичев А.В., Малкова И.В.</v>
          </cell>
          <cell r="I76">
            <v>1500</v>
          </cell>
        </row>
        <row r="77">
          <cell r="B77">
            <v>56</v>
          </cell>
          <cell r="C77" t="str">
            <v>Тюрин Антон</v>
          </cell>
          <cell r="D77" t="str">
            <v>1996</v>
          </cell>
          <cell r="E77" t="str">
            <v>2р</v>
          </cell>
          <cell r="F77" t="str">
            <v>Ивановская</v>
          </cell>
          <cell r="G77" t="str">
            <v>Иваново, ДЮСШ-1</v>
          </cell>
          <cell r="H77" t="str">
            <v>Магницкий М.В.</v>
          </cell>
          <cell r="I77" t="str">
            <v>3-й</v>
          </cell>
        </row>
        <row r="78">
          <cell r="B78">
            <v>57</v>
          </cell>
          <cell r="C78" t="str">
            <v>Косарев Анатолий</v>
          </cell>
          <cell r="D78" t="str">
            <v>1997</v>
          </cell>
          <cell r="E78" t="str">
            <v>КМС</v>
          </cell>
          <cell r="F78" t="str">
            <v>Ивановская</v>
          </cell>
          <cell r="G78" t="str">
            <v>Кинешма, СДЮСШОР</v>
          </cell>
          <cell r="H78" t="str">
            <v>Кузинов Н.В.</v>
          </cell>
          <cell r="I78" t="str">
            <v>высота</v>
          </cell>
        </row>
        <row r="79">
          <cell r="B79">
            <v>59</v>
          </cell>
          <cell r="C79" t="str">
            <v>Митрофанов Андрей</v>
          </cell>
          <cell r="D79" t="str">
            <v>1996</v>
          </cell>
          <cell r="E79" t="str">
            <v>2р</v>
          </cell>
          <cell r="F79" t="str">
            <v>Ивановская</v>
          </cell>
          <cell r="G79" t="str">
            <v>Иваново, ДЮСШ-1</v>
          </cell>
          <cell r="H79" t="str">
            <v>Смирнов С.А.</v>
          </cell>
          <cell r="I79" t="str">
            <v>ядро</v>
          </cell>
        </row>
        <row r="80">
          <cell r="B80">
            <v>143</v>
          </cell>
          <cell r="C80" t="str">
            <v>Патрушев Кирилл</v>
          </cell>
          <cell r="D80" t="str">
            <v>1996</v>
          </cell>
          <cell r="E80" t="str">
            <v>1р</v>
          </cell>
          <cell r="F80" t="str">
            <v>Ивановская</v>
          </cell>
          <cell r="G80" t="str">
            <v>Иваново</v>
          </cell>
          <cell r="H80" t="str">
            <v>Магницкий М.В.</v>
          </cell>
          <cell r="I80">
            <v>60</v>
          </cell>
        </row>
        <row r="81">
          <cell r="B81">
            <v>148</v>
          </cell>
          <cell r="C81" t="str">
            <v>Платонов Артём</v>
          </cell>
          <cell r="D81" t="str">
            <v>06.07.1990</v>
          </cell>
          <cell r="E81" t="str">
            <v>КМС</v>
          </cell>
          <cell r="F81" t="str">
            <v>Ивановская</v>
          </cell>
          <cell r="G81" t="str">
            <v>Иваново</v>
          </cell>
          <cell r="H81" t="str">
            <v>Кокшарова И.В.</v>
          </cell>
          <cell r="I81">
            <v>400</v>
          </cell>
        </row>
        <row r="82">
          <cell r="B82">
            <v>149</v>
          </cell>
          <cell r="C82" t="str">
            <v>Печёнкин Алексей</v>
          </cell>
          <cell r="D82" t="str">
            <v>05.12.1990</v>
          </cell>
          <cell r="E82" t="str">
            <v>1р</v>
          </cell>
          <cell r="F82" t="str">
            <v>Ивановская</v>
          </cell>
          <cell r="G82" t="str">
            <v>Иваново</v>
          </cell>
          <cell r="H82" t="str">
            <v>Кокшарова И.В.</v>
          </cell>
        </row>
        <row r="83">
          <cell r="B83">
            <v>150</v>
          </cell>
          <cell r="C83" t="str">
            <v>Лебедев Максим</v>
          </cell>
          <cell r="D83" t="str">
            <v>13.11.1991</v>
          </cell>
          <cell r="E83" t="str">
            <v>1р</v>
          </cell>
          <cell r="F83" t="str">
            <v>Ивановская</v>
          </cell>
          <cell r="G83" t="str">
            <v>Иваново</v>
          </cell>
          <cell r="H83" t="str">
            <v>Кокшарова И.В.</v>
          </cell>
          <cell r="I83">
            <v>400</v>
          </cell>
        </row>
        <row r="84">
          <cell r="B84">
            <v>156</v>
          </cell>
          <cell r="C84" t="str">
            <v>Аношин Иван</v>
          </cell>
          <cell r="D84" t="str">
            <v>1996</v>
          </cell>
          <cell r="E84" t="str">
            <v>1р</v>
          </cell>
          <cell r="F84" t="str">
            <v>Ивановская</v>
          </cell>
          <cell r="G84" t="str">
            <v>Кинешма, СДЮСШОР</v>
          </cell>
          <cell r="H84" t="str">
            <v>Мальцев Е.В.</v>
          </cell>
          <cell r="I84">
            <v>60</v>
          </cell>
        </row>
        <row r="85">
          <cell r="B85">
            <v>157</v>
          </cell>
          <cell r="C85" t="str">
            <v>Попцов Александр</v>
          </cell>
          <cell r="D85" t="str">
            <v>1996</v>
          </cell>
          <cell r="E85" t="str">
            <v>2р</v>
          </cell>
          <cell r="F85" t="str">
            <v>Ивановская</v>
          </cell>
          <cell r="G85" t="str">
            <v>Иваново</v>
          </cell>
          <cell r="H85" t="str">
            <v>Белов А.С.</v>
          </cell>
          <cell r="I85" t="str">
            <v>60, 400</v>
          </cell>
        </row>
        <row r="86">
          <cell r="B86">
            <v>74</v>
          </cell>
          <cell r="C86" t="str">
            <v>Воробьёв Андрей</v>
          </cell>
          <cell r="D86" t="str">
            <v>1991</v>
          </cell>
          <cell r="E86" t="str">
            <v>КМС</v>
          </cell>
          <cell r="F86" t="str">
            <v>Ивановская</v>
          </cell>
          <cell r="G86" t="str">
            <v>Иваново</v>
          </cell>
          <cell r="H86" t="str">
            <v>Смирнов С.А.</v>
          </cell>
          <cell r="I86" t="str">
            <v>высота</v>
          </cell>
        </row>
        <row r="87">
          <cell r="B87">
            <v>77</v>
          </cell>
          <cell r="C87" t="str">
            <v>Мольков Александр</v>
          </cell>
          <cell r="D87" t="str">
            <v>1991</v>
          </cell>
          <cell r="E87" t="str">
            <v>1р</v>
          </cell>
          <cell r="F87" t="str">
            <v>Ивановская</v>
          </cell>
          <cell r="G87" t="str">
            <v>Иваново</v>
          </cell>
          <cell r="H87" t="str">
            <v>Чахунов Е.И.</v>
          </cell>
          <cell r="I87" t="str">
            <v>3-й</v>
          </cell>
        </row>
        <row r="88">
          <cell r="B88">
            <v>805</v>
          </cell>
          <cell r="C88" t="str">
            <v>Корчуганов Иван</v>
          </cell>
          <cell r="D88" t="str">
            <v>1993</v>
          </cell>
          <cell r="E88" t="str">
            <v>1р</v>
          </cell>
          <cell r="F88" t="str">
            <v>Ивановская</v>
          </cell>
          <cell r="G88" t="str">
            <v>Иваново</v>
          </cell>
          <cell r="H88" t="str">
            <v>Гильмутдинов Ю.В.</v>
          </cell>
          <cell r="I88">
            <v>400</v>
          </cell>
        </row>
        <row r="89">
          <cell r="B89">
            <v>806</v>
          </cell>
          <cell r="C89" t="str">
            <v>Степанов Сергей</v>
          </cell>
          <cell r="D89" t="str">
            <v>1994</v>
          </cell>
          <cell r="E89" t="str">
            <v>1р</v>
          </cell>
          <cell r="F89" t="str">
            <v>Ивановская</v>
          </cell>
          <cell r="G89" t="str">
            <v>Иваново</v>
          </cell>
          <cell r="H89" t="str">
            <v>Гильмутдинов Ю.В.</v>
          </cell>
        </row>
        <row r="90">
          <cell r="B90">
            <v>804</v>
          </cell>
          <cell r="C90" t="str">
            <v>Пыталев Андрей</v>
          </cell>
          <cell r="D90" t="str">
            <v>1992</v>
          </cell>
          <cell r="E90" t="str">
            <v>1р</v>
          </cell>
          <cell r="F90" t="str">
            <v>Ивановская</v>
          </cell>
          <cell r="G90" t="str">
            <v>Иваново</v>
          </cell>
          <cell r="H90" t="str">
            <v>Гильмутдинов Ю.В.</v>
          </cell>
          <cell r="I90">
            <v>1500</v>
          </cell>
        </row>
        <row r="91">
          <cell r="B91">
            <v>255</v>
          </cell>
          <cell r="C91" t="str">
            <v>Попов Александр</v>
          </cell>
          <cell r="D91" t="str">
            <v>12.01.1989</v>
          </cell>
          <cell r="E91" t="str">
            <v>КМС</v>
          </cell>
          <cell r="F91" t="str">
            <v>Калининградская</v>
          </cell>
          <cell r="G91" t="str">
            <v>Калининград, СДЮСШОР-4</v>
          </cell>
          <cell r="H91" t="str">
            <v>Григорьев А.А.</v>
          </cell>
        </row>
        <row r="92">
          <cell r="B92">
            <v>267</v>
          </cell>
          <cell r="C92" t="str">
            <v>Кортелёв Фёдор</v>
          </cell>
          <cell r="D92" t="str">
            <v>09.11.1992</v>
          </cell>
          <cell r="E92" t="str">
            <v>1р</v>
          </cell>
          <cell r="F92" t="str">
            <v>Калининградская</v>
          </cell>
          <cell r="G92" t="str">
            <v>Калининград, СДЮСШОР-4</v>
          </cell>
          <cell r="H92" t="str">
            <v>Степочкина Е.К.</v>
          </cell>
        </row>
        <row r="93">
          <cell r="B93">
            <v>268</v>
          </cell>
          <cell r="C93" t="str">
            <v>Подлипайло Дмитрий</v>
          </cell>
          <cell r="D93" t="str">
            <v>17.02.1994</v>
          </cell>
          <cell r="E93" t="str">
            <v>КМС</v>
          </cell>
          <cell r="F93" t="str">
            <v>Калининградская</v>
          </cell>
          <cell r="G93" t="str">
            <v>Калининград, УОР</v>
          </cell>
          <cell r="H93" t="str">
            <v>Антунович Г.П., Лещинский В.В.</v>
          </cell>
          <cell r="I93">
            <v>400</v>
          </cell>
        </row>
        <row r="94">
          <cell r="B94">
            <v>329</v>
          </cell>
          <cell r="C94" t="str">
            <v>Чекин Илья</v>
          </cell>
          <cell r="D94" t="str">
            <v>04.01.1995</v>
          </cell>
          <cell r="E94" t="str">
            <v>КМС</v>
          </cell>
          <cell r="F94" t="str">
            <v>Калининградская</v>
          </cell>
          <cell r="G94" t="str">
            <v>Калининград, СДЮСШОР-4</v>
          </cell>
          <cell r="H94" t="str">
            <v>Балашов С.Г., Балашова В.А.</v>
          </cell>
          <cell r="I94" t="str">
            <v>3-й</v>
          </cell>
        </row>
        <row r="95">
          <cell r="B95">
            <v>273</v>
          </cell>
          <cell r="C95" t="str">
            <v>Маклыгин Мартин</v>
          </cell>
          <cell r="D95" t="str">
            <v>01.05.1996</v>
          </cell>
          <cell r="E95" t="str">
            <v>1р</v>
          </cell>
          <cell r="F95" t="str">
            <v>Калининградская</v>
          </cell>
          <cell r="G95" t="str">
            <v>Светлый, УОР</v>
          </cell>
          <cell r="H95" t="str">
            <v>Антунович Г.П., Лобков В.Г.</v>
          </cell>
        </row>
        <row r="96">
          <cell r="B96">
            <v>275</v>
          </cell>
          <cell r="C96" t="str">
            <v>Смирнов Пайшао</v>
          </cell>
          <cell r="D96" t="str">
            <v>01.08.1996</v>
          </cell>
          <cell r="E96" t="str">
            <v>1р</v>
          </cell>
          <cell r="F96" t="str">
            <v>Калининградская</v>
          </cell>
          <cell r="G96" t="str">
            <v>Калининград, УОР</v>
          </cell>
          <cell r="H96" t="str">
            <v>Антунович Г.П., Лещинский В.В.</v>
          </cell>
          <cell r="I96">
            <v>60</v>
          </cell>
        </row>
        <row r="97">
          <cell r="B97">
            <v>279</v>
          </cell>
          <cell r="C97" t="str">
            <v>Клоцбах Алексей</v>
          </cell>
          <cell r="D97" t="str">
            <v>12.11.1997</v>
          </cell>
          <cell r="E97" t="str">
            <v>1р</v>
          </cell>
          <cell r="F97" t="str">
            <v>Калининградская</v>
          </cell>
          <cell r="G97" t="str">
            <v>Калининград, СДЮСШОР-4</v>
          </cell>
          <cell r="H97" t="str">
            <v>Гадиатова Н.В., Гадиатов С.</v>
          </cell>
          <cell r="I97">
            <v>400</v>
          </cell>
        </row>
        <row r="98">
          <cell r="B98">
            <v>297</v>
          </cell>
          <cell r="C98" t="str">
            <v>Семенов Руслан</v>
          </cell>
          <cell r="D98" t="str">
            <v>1986</v>
          </cell>
          <cell r="E98" t="str">
            <v>1р</v>
          </cell>
          <cell r="F98" t="str">
            <v>Мурманская</v>
          </cell>
          <cell r="G98" t="str">
            <v>Мурманск, СДЮСШОР-4</v>
          </cell>
          <cell r="H98" t="str">
            <v>Фарутин Н.В., Сидорова З.А.</v>
          </cell>
          <cell r="I98">
            <v>60</v>
          </cell>
        </row>
        <row r="99">
          <cell r="B99">
            <v>299</v>
          </cell>
          <cell r="C99" t="str">
            <v>Фарутин Алексей</v>
          </cell>
          <cell r="D99" t="str">
            <v>1979</v>
          </cell>
          <cell r="E99" t="str">
            <v>МС</v>
          </cell>
          <cell r="F99" t="str">
            <v>Мурманская</v>
          </cell>
          <cell r="G99" t="str">
            <v>Мурманск, МВД</v>
          </cell>
          <cell r="H99" t="str">
            <v>Фарутин Н.В.</v>
          </cell>
          <cell r="I99">
            <v>60</v>
          </cell>
        </row>
        <row r="100">
          <cell r="B100">
            <v>336</v>
          </cell>
          <cell r="C100" t="str">
            <v>Радзишевский Евгений</v>
          </cell>
          <cell r="D100" t="str">
            <v>1993</v>
          </cell>
          <cell r="E100" t="str">
            <v>КМС</v>
          </cell>
          <cell r="F100" t="str">
            <v>Мурманская</v>
          </cell>
          <cell r="G100" t="str">
            <v>Мурманск, СДЮСШОР-4, Динамо</v>
          </cell>
          <cell r="H100" t="str">
            <v>Фарутин Н.В.,Попова И.С.</v>
          </cell>
          <cell r="I100">
            <v>60</v>
          </cell>
        </row>
        <row r="101">
          <cell r="B101">
            <v>338</v>
          </cell>
          <cell r="C101" t="str">
            <v>Миронов Евгений</v>
          </cell>
          <cell r="D101" t="str">
            <v>1993</v>
          </cell>
          <cell r="E101" t="str">
            <v>КМС</v>
          </cell>
          <cell r="F101" t="str">
            <v>Мурманская</v>
          </cell>
          <cell r="G101" t="str">
            <v>Мурманск, СДЮСШОР-4</v>
          </cell>
          <cell r="H101" t="str">
            <v>Кацан Т.Н.</v>
          </cell>
          <cell r="I101">
            <v>400</v>
          </cell>
        </row>
        <row r="102">
          <cell r="C102" t="str">
            <v>Лобов Кирилл</v>
          </cell>
          <cell r="D102" t="str">
            <v>1992</v>
          </cell>
          <cell r="F102" t="str">
            <v>Мурманская</v>
          </cell>
          <cell r="G102" t="str">
            <v>Мурманск, СДЮСШОР-4</v>
          </cell>
          <cell r="I102">
            <v>60</v>
          </cell>
        </row>
        <row r="103">
          <cell r="B103">
            <v>343</v>
          </cell>
          <cell r="C103" t="str">
            <v>Пахомов Олег</v>
          </cell>
          <cell r="D103" t="str">
            <v>1995</v>
          </cell>
          <cell r="E103" t="str">
            <v>2р</v>
          </cell>
          <cell r="F103" t="str">
            <v>Мурманская</v>
          </cell>
          <cell r="G103" t="str">
            <v>Мурманск, СДЮСШОР-4</v>
          </cell>
          <cell r="H103" t="str">
            <v>Шаверина Е.Н., Савенков П.В.</v>
          </cell>
          <cell r="I103">
            <v>400</v>
          </cell>
        </row>
        <row r="104">
          <cell r="B104">
            <v>346</v>
          </cell>
          <cell r="C104" t="str">
            <v>Климец Максим</v>
          </cell>
          <cell r="D104" t="str">
            <v>1997</v>
          </cell>
          <cell r="E104" t="str">
            <v>2р</v>
          </cell>
          <cell r="F104" t="str">
            <v>Мурманская</v>
          </cell>
          <cell r="G104" t="str">
            <v>Мурманск, СДЮСШОР-4</v>
          </cell>
          <cell r="H104" t="str">
            <v>Игнатьева Л.А.</v>
          </cell>
          <cell r="I104">
            <v>400</v>
          </cell>
        </row>
        <row r="105">
          <cell r="B105">
            <v>348</v>
          </cell>
          <cell r="C105" t="str">
            <v>Волков Никита</v>
          </cell>
          <cell r="D105" t="str">
            <v>1997</v>
          </cell>
          <cell r="E105" t="str">
            <v>2р</v>
          </cell>
          <cell r="F105" t="str">
            <v>Мурманская</v>
          </cell>
          <cell r="G105" t="str">
            <v>Мурманск, СДЮСШОР-4</v>
          </cell>
          <cell r="H105" t="str">
            <v>Ахметов А.Р.</v>
          </cell>
          <cell r="I105">
            <v>60</v>
          </cell>
        </row>
        <row r="106">
          <cell r="B106">
            <v>352</v>
          </cell>
          <cell r="C106" t="str">
            <v>Бурдейный Максим</v>
          </cell>
          <cell r="D106" t="str">
            <v>1997</v>
          </cell>
          <cell r="E106" t="str">
            <v>2р</v>
          </cell>
          <cell r="F106" t="str">
            <v>Мурманская</v>
          </cell>
          <cell r="G106" t="str">
            <v>Мурманск, СДЮСШОР-4</v>
          </cell>
          <cell r="H106" t="str">
            <v>Кацан В.В., Т.Н.</v>
          </cell>
          <cell r="I106">
            <v>60</v>
          </cell>
        </row>
        <row r="107">
          <cell r="C107" t="str">
            <v>Бурсевич Евгений</v>
          </cell>
          <cell r="D107" t="str">
            <v>1997</v>
          </cell>
          <cell r="F107" t="str">
            <v>Мурманская</v>
          </cell>
          <cell r="G107" t="str">
            <v>Мурманск</v>
          </cell>
          <cell r="I107">
            <v>1500</v>
          </cell>
        </row>
        <row r="108">
          <cell r="B108">
            <v>354</v>
          </cell>
          <cell r="C108" t="str">
            <v>Улижов Вадим</v>
          </cell>
          <cell r="D108" t="str">
            <v>1977</v>
          </cell>
          <cell r="E108" t="str">
            <v>МСМК</v>
          </cell>
          <cell r="F108" t="str">
            <v>Мурманская</v>
          </cell>
          <cell r="G108" t="str">
            <v>Мурманск, ШВСМ</v>
          </cell>
          <cell r="H108" t="str">
            <v>Милорадов П.В.</v>
          </cell>
          <cell r="I108">
            <v>1500</v>
          </cell>
        </row>
        <row r="109">
          <cell r="B109">
            <v>237</v>
          </cell>
          <cell r="C109" t="str">
            <v>Антоненко Валерий</v>
          </cell>
          <cell r="D109" t="str">
            <v>1983</v>
          </cell>
          <cell r="E109" t="str">
            <v>КМС</v>
          </cell>
          <cell r="F109" t="str">
            <v>р-ка Коми</v>
          </cell>
          <cell r="G109" t="str">
            <v>Коми, Сыктывкар, КДЮСШ-1</v>
          </cell>
          <cell r="H109" t="str">
            <v>Панюкова М.А.</v>
          </cell>
          <cell r="I109">
            <v>60</v>
          </cell>
        </row>
        <row r="110">
          <cell r="B110">
            <v>238</v>
          </cell>
          <cell r="C110" t="str">
            <v>Трушкин Александр</v>
          </cell>
          <cell r="D110" t="str">
            <v>1996</v>
          </cell>
          <cell r="E110" t="str">
            <v>1р</v>
          </cell>
          <cell r="F110" t="str">
            <v>р-ка Коми</v>
          </cell>
          <cell r="G110" t="str">
            <v>Коми, Ухта</v>
          </cell>
          <cell r="H110" t="str">
            <v>Углова С.И.</v>
          </cell>
          <cell r="I110">
            <v>60</v>
          </cell>
        </row>
        <row r="111">
          <cell r="B111">
            <v>240</v>
          </cell>
          <cell r="C111" t="str">
            <v>Разутов Денис</v>
          </cell>
          <cell r="D111" t="str">
            <v>1997</v>
          </cell>
          <cell r="E111" t="str">
            <v>1р</v>
          </cell>
          <cell r="F111" t="str">
            <v>р-ка Коми</v>
          </cell>
          <cell r="G111" t="str">
            <v>Коми, Сыктывкар, КДЮСШ-1</v>
          </cell>
          <cell r="H111" t="str">
            <v>Панюкова М.А.</v>
          </cell>
          <cell r="I111">
            <v>60</v>
          </cell>
        </row>
        <row r="112">
          <cell r="B112">
            <v>243</v>
          </cell>
          <cell r="C112" t="str">
            <v>Панюков Александр</v>
          </cell>
          <cell r="D112" t="str">
            <v>1991</v>
          </cell>
          <cell r="E112" t="str">
            <v>1р</v>
          </cell>
          <cell r="F112" t="str">
            <v>р-ка Коми</v>
          </cell>
          <cell r="G112" t="str">
            <v>Коми, Сыктывкар, КДЮСШ-1</v>
          </cell>
          <cell r="H112" t="str">
            <v>Панюкова М.А.</v>
          </cell>
          <cell r="I112">
            <v>60</v>
          </cell>
        </row>
        <row r="113">
          <cell r="C113" t="str">
            <v>Лавров Александр</v>
          </cell>
          <cell r="D113" t="str">
            <v>1993</v>
          </cell>
          <cell r="E113" t="str">
            <v>1р</v>
          </cell>
          <cell r="F113" t="str">
            <v>р-ка Коми</v>
          </cell>
          <cell r="G113" t="str">
            <v>Коми</v>
          </cell>
          <cell r="H113" t="str">
            <v>Панюкова М.А.</v>
          </cell>
          <cell r="I113">
            <v>400</v>
          </cell>
        </row>
        <row r="114">
          <cell r="B114">
            <v>249</v>
          </cell>
          <cell r="C114" t="str">
            <v>Корниенко Илья</v>
          </cell>
          <cell r="D114" t="str">
            <v>1995</v>
          </cell>
          <cell r="E114" t="str">
            <v>1р</v>
          </cell>
          <cell r="F114" t="str">
            <v>р-ка Коми</v>
          </cell>
          <cell r="G114" t="str">
            <v>Коми, Сыктывкар, КДЮСШ-1</v>
          </cell>
          <cell r="H114" t="str">
            <v>Панюкова М.А.</v>
          </cell>
          <cell r="I114">
            <v>400</v>
          </cell>
        </row>
        <row r="115">
          <cell r="B115">
            <v>282</v>
          </cell>
          <cell r="C115" t="str">
            <v>Когут Максим</v>
          </cell>
          <cell r="D115" t="str">
            <v>1988</v>
          </cell>
          <cell r="E115" t="str">
            <v>КМС</v>
          </cell>
          <cell r="F115" t="str">
            <v>р-ка Коми</v>
          </cell>
          <cell r="G115" t="str">
            <v>Коми, Сыктывкар, КДЮСШ-1</v>
          </cell>
          <cell r="H115" t="str">
            <v>Панюкова М.А.</v>
          </cell>
          <cell r="I115">
            <v>400</v>
          </cell>
        </row>
        <row r="116">
          <cell r="B116">
            <v>283</v>
          </cell>
          <cell r="C116" t="str">
            <v>Шадрин Яков</v>
          </cell>
          <cell r="D116" t="str">
            <v>1993</v>
          </cell>
          <cell r="E116" t="str">
            <v>1р</v>
          </cell>
          <cell r="F116" t="str">
            <v>р-ка Коми</v>
          </cell>
          <cell r="G116" t="str">
            <v>Коми, Сыктывкар, КДЮСШ-1</v>
          </cell>
          <cell r="H116" t="str">
            <v>Панюкова М.А.</v>
          </cell>
          <cell r="I116">
            <v>400</v>
          </cell>
        </row>
        <row r="117">
          <cell r="B117">
            <v>286</v>
          </cell>
          <cell r="C117" t="str">
            <v>Пелещук Виктор</v>
          </cell>
          <cell r="D117" t="str">
            <v>1996</v>
          </cell>
          <cell r="E117" t="str">
            <v>2р</v>
          </cell>
          <cell r="F117" t="str">
            <v>р-ка Коми</v>
          </cell>
          <cell r="G117" t="str">
            <v>Коми, Сыктывкар, КДЮСШ-1</v>
          </cell>
          <cell r="H117" t="str">
            <v>Панюкова М.А.</v>
          </cell>
          <cell r="I117">
            <v>1500</v>
          </cell>
        </row>
        <row r="118">
          <cell r="B118">
            <v>288</v>
          </cell>
          <cell r="C118" t="str">
            <v>Морохин Николай</v>
          </cell>
          <cell r="D118" t="str">
            <v>1993</v>
          </cell>
          <cell r="E118" t="str">
            <v>1р</v>
          </cell>
          <cell r="F118" t="str">
            <v>р-ка Коми</v>
          </cell>
          <cell r="G118" t="str">
            <v>Коми, Сыктывкар, КГПИ</v>
          </cell>
          <cell r="H118" t="str">
            <v>Когут М.Ю.</v>
          </cell>
          <cell r="I118">
            <v>1500</v>
          </cell>
        </row>
        <row r="119">
          <cell r="B119">
            <v>290</v>
          </cell>
          <cell r="C119" t="str">
            <v>Савельев Алексей</v>
          </cell>
          <cell r="D119" t="str">
            <v>1987</v>
          </cell>
          <cell r="E119" t="str">
            <v>КМС</v>
          </cell>
          <cell r="F119" t="str">
            <v>р-ка Коми</v>
          </cell>
          <cell r="G119" t="str">
            <v>Коми, Сыктывкар, КГПИ</v>
          </cell>
          <cell r="H119" t="str">
            <v>Когут М.Ю.</v>
          </cell>
          <cell r="I119">
            <v>400</v>
          </cell>
        </row>
        <row r="120">
          <cell r="B120">
            <v>543</v>
          </cell>
          <cell r="C120" t="str">
            <v>Скрылев Сергей</v>
          </cell>
          <cell r="D120" t="str">
            <v>31.03.1997</v>
          </cell>
          <cell r="E120" t="str">
            <v>1р</v>
          </cell>
          <cell r="F120" t="str">
            <v>Новгородская</v>
          </cell>
          <cell r="G120" t="str">
            <v>В.Новгород</v>
          </cell>
          <cell r="H120" t="str">
            <v>Савенков П.А.</v>
          </cell>
          <cell r="I120">
            <v>60</v>
          </cell>
        </row>
        <row r="121">
          <cell r="B121">
            <v>544</v>
          </cell>
          <cell r="C121" t="str">
            <v>Семенов Александр</v>
          </cell>
          <cell r="D121" t="str">
            <v>02.12.1997</v>
          </cell>
          <cell r="E121" t="str">
            <v>2р</v>
          </cell>
          <cell r="F121" t="str">
            <v>Новгородская</v>
          </cell>
          <cell r="G121" t="str">
            <v>В.Новгород</v>
          </cell>
          <cell r="H121" t="str">
            <v>Семенов А.В.</v>
          </cell>
          <cell r="I121">
            <v>400</v>
          </cell>
        </row>
        <row r="122">
          <cell r="B122">
            <v>545</v>
          </cell>
          <cell r="C122" t="str">
            <v>Маров Андрей</v>
          </cell>
          <cell r="D122" t="str">
            <v>15.11.1996</v>
          </cell>
          <cell r="E122" t="str">
            <v>2р</v>
          </cell>
          <cell r="F122" t="str">
            <v>Новгородская</v>
          </cell>
          <cell r="G122" t="str">
            <v>В.Новгород</v>
          </cell>
          <cell r="H122" t="str">
            <v>Савенков П.А.</v>
          </cell>
          <cell r="I122">
            <v>400</v>
          </cell>
        </row>
        <row r="123">
          <cell r="B123">
            <v>546</v>
          </cell>
          <cell r="C123" t="str">
            <v>Смирнов Михаил</v>
          </cell>
          <cell r="D123" t="str">
            <v>26.12.1996</v>
          </cell>
          <cell r="E123" t="str">
            <v>2р</v>
          </cell>
          <cell r="F123" t="str">
            <v>Новгородская</v>
          </cell>
          <cell r="G123" t="str">
            <v>В.Новгород</v>
          </cell>
          <cell r="H123" t="str">
            <v>Савенков П.А.</v>
          </cell>
          <cell r="I123">
            <v>60</v>
          </cell>
        </row>
        <row r="124">
          <cell r="B124">
            <v>547</v>
          </cell>
          <cell r="C124" t="str">
            <v>Александров Иван</v>
          </cell>
          <cell r="D124" t="str">
            <v>07.11.1995</v>
          </cell>
          <cell r="E124" t="str">
            <v>2р</v>
          </cell>
          <cell r="F124" t="str">
            <v>Новгородская</v>
          </cell>
          <cell r="G124" t="str">
            <v>В.Новгород</v>
          </cell>
          <cell r="H124" t="str">
            <v>Соколов П.А.</v>
          </cell>
          <cell r="I124">
            <v>400</v>
          </cell>
        </row>
        <row r="125">
          <cell r="B125">
            <v>548</v>
          </cell>
          <cell r="C125" t="str">
            <v>Малинов Александр</v>
          </cell>
          <cell r="D125" t="str">
            <v>27.04.1994</v>
          </cell>
          <cell r="E125" t="str">
            <v>1р</v>
          </cell>
          <cell r="F125" t="str">
            <v>Новгородская</v>
          </cell>
          <cell r="G125" t="str">
            <v>В.Новгород</v>
          </cell>
          <cell r="H125" t="str">
            <v>Савенков П.А.</v>
          </cell>
          <cell r="I125">
            <v>60</v>
          </cell>
        </row>
        <row r="126">
          <cell r="B126">
            <v>551</v>
          </cell>
          <cell r="C126" t="str">
            <v>Соколов Александр</v>
          </cell>
          <cell r="D126" t="str">
            <v>18.02.1995</v>
          </cell>
          <cell r="E126" t="str">
            <v>1р</v>
          </cell>
          <cell r="F126" t="str">
            <v>Новгородская</v>
          </cell>
          <cell r="G126" t="str">
            <v>В.Новгород</v>
          </cell>
          <cell r="H126" t="str">
            <v>Семенов А.В.</v>
          </cell>
          <cell r="I126">
            <v>60</v>
          </cell>
        </row>
        <row r="127">
          <cell r="B127">
            <v>552</v>
          </cell>
          <cell r="C127" t="str">
            <v>Абакумов Мстислав</v>
          </cell>
          <cell r="D127" t="str">
            <v>06.06.1995</v>
          </cell>
          <cell r="E127" t="str">
            <v>КМС</v>
          </cell>
          <cell r="F127" t="str">
            <v>Новгородская</v>
          </cell>
          <cell r="G127" t="str">
            <v>В.Новгород</v>
          </cell>
          <cell r="H127" t="str">
            <v>Семенов А.В.</v>
          </cell>
          <cell r="I127">
            <v>60</v>
          </cell>
        </row>
        <row r="128">
          <cell r="B128">
            <v>553</v>
          </cell>
          <cell r="C128" t="str">
            <v>Старостин Дмитрий</v>
          </cell>
          <cell r="D128" t="str">
            <v>02.06.1995</v>
          </cell>
          <cell r="E128" t="str">
            <v>1р</v>
          </cell>
          <cell r="F128" t="str">
            <v>Новгородская</v>
          </cell>
          <cell r="G128" t="str">
            <v>В.Новгород</v>
          </cell>
          <cell r="H128" t="str">
            <v>Соколов П.А.</v>
          </cell>
          <cell r="I128">
            <v>60</v>
          </cell>
        </row>
        <row r="129">
          <cell r="B129">
            <v>557</v>
          </cell>
          <cell r="C129" t="str">
            <v>Иванский Сергей</v>
          </cell>
          <cell r="D129" t="str">
            <v>14.01.1993</v>
          </cell>
          <cell r="E129" t="str">
            <v>1р</v>
          </cell>
          <cell r="F129" t="str">
            <v>Новгородская</v>
          </cell>
          <cell r="G129" t="str">
            <v>В.Новгород</v>
          </cell>
          <cell r="H129" t="str">
            <v>Савенков П.А.</v>
          </cell>
          <cell r="I129">
            <v>60</v>
          </cell>
        </row>
        <row r="130">
          <cell r="B130">
            <v>671</v>
          </cell>
          <cell r="C130" t="str">
            <v>Панкратов Никита</v>
          </cell>
          <cell r="D130" t="str">
            <v>27.02.1995</v>
          </cell>
          <cell r="E130" t="str">
            <v>1р</v>
          </cell>
          <cell r="F130" t="str">
            <v>Архангельская</v>
          </cell>
          <cell r="G130" t="str">
            <v>Архангельск, ДЮСШ-1</v>
          </cell>
          <cell r="H130" t="str">
            <v>Луцева И.В.</v>
          </cell>
          <cell r="I130">
            <v>400</v>
          </cell>
        </row>
        <row r="131">
          <cell r="B131">
            <v>672</v>
          </cell>
          <cell r="C131" t="str">
            <v>Никитин Владимир</v>
          </cell>
          <cell r="D131" t="str">
            <v>11.01.1994</v>
          </cell>
          <cell r="E131" t="str">
            <v>2р</v>
          </cell>
          <cell r="F131" t="str">
            <v>Архангельская</v>
          </cell>
          <cell r="G131" t="str">
            <v>Архангельск, ДЮСШ-1</v>
          </cell>
          <cell r="H131" t="str">
            <v>Луцева И.В.</v>
          </cell>
          <cell r="I131">
            <v>1500</v>
          </cell>
        </row>
        <row r="132">
          <cell r="B132">
            <v>673</v>
          </cell>
          <cell r="C132" t="str">
            <v>Полосков Антон</v>
          </cell>
          <cell r="D132" t="str">
            <v>24.04.1995</v>
          </cell>
          <cell r="E132" t="str">
            <v>1р</v>
          </cell>
          <cell r="F132" t="str">
            <v>Архангельская</v>
          </cell>
          <cell r="G132" t="str">
            <v>Архангельск, ДЮСШ-1</v>
          </cell>
          <cell r="H132" t="str">
            <v>Луцева И.В.</v>
          </cell>
          <cell r="I132">
            <v>400</v>
          </cell>
        </row>
        <row r="133">
          <cell r="B133">
            <v>674</v>
          </cell>
          <cell r="C133" t="str">
            <v>Рябчиков Андрей</v>
          </cell>
          <cell r="D133" t="str">
            <v>12.09.1997</v>
          </cell>
          <cell r="E133" t="str">
            <v>2р</v>
          </cell>
          <cell r="F133" t="str">
            <v>Архангельская</v>
          </cell>
          <cell r="G133" t="str">
            <v>Архангельск, ДЮСШ-1</v>
          </cell>
          <cell r="H133" t="str">
            <v>Брюхова О.Б.</v>
          </cell>
          <cell r="I133" t="str">
            <v>60, 400</v>
          </cell>
        </row>
        <row r="134">
          <cell r="B134">
            <v>675</v>
          </cell>
          <cell r="C134" t="str">
            <v>Боровой Захар</v>
          </cell>
          <cell r="D134" t="str">
            <v>03.01.1997</v>
          </cell>
          <cell r="E134" t="str">
            <v>2р</v>
          </cell>
          <cell r="F134" t="str">
            <v>Архангельская</v>
          </cell>
          <cell r="G134" t="str">
            <v>Архангельск, ДЮСШ-1</v>
          </cell>
          <cell r="H134" t="str">
            <v>Ушанов С.А.</v>
          </cell>
          <cell r="I134">
            <v>400</v>
          </cell>
        </row>
        <row r="135">
          <cell r="B135">
            <v>676</v>
          </cell>
          <cell r="C135" t="str">
            <v>Якушев Артем</v>
          </cell>
          <cell r="D135" t="str">
            <v>27.05.1997</v>
          </cell>
          <cell r="E135" t="str">
            <v>2р</v>
          </cell>
          <cell r="F135" t="str">
            <v>Архангельская</v>
          </cell>
          <cell r="G135" t="str">
            <v>Архангельск, ДЮСШ-1</v>
          </cell>
          <cell r="H135" t="str">
            <v>Ушанов С.А.</v>
          </cell>
          <cell r="I135">
            <v>400</v>
          </cell>
        </row>
        <row r="136">
          <cell r="B136">
            <v>677</v>
          </cell>
          <cell r="C136" t="str">
            <v>Галев Илья</v>
          </cell>
          <cell r="D136" t="str">
            <v>12.01.1998</v>
          </cell>
          <cell r="E136" t="str">
            <v>1р</v>
          </cell>
          <cell r="F136" t="str">
            <v>Архангельская</v>
          </cell>
          <cell r="G136" t="str">
            <v>Архангельск, ДЮСШ-1</v>
          </cell>
          <cell r="H136" t="str">
            <v>Ушанов С.А.</v>
          </cell>
          <cell r="I136">
            <v>60</v>
          </cell>
        </row>
        <row r="137">
          <cell r="B137">
            <v>678</v>
          </cell>
          <cell r="C137" t="str">
            <v>Рудный Павел</v>
          </cell>
          <cell r="D137" t="str">
            <v>20.04.1998</v>
          </cell>
          <cell r="E137" t="str">
            <v>2р</v>
          </cell>
          <cell r="F137" t="str">
            <v>Архангельская</v>
          </cell>
          <cell r="G137" t="str">
            <v>Архангельск, ДЮСШ-1</v>
          </cell>
          <cell r="H137" t="str">
            <v>Ушанов С.А.</v>
          </cell>
          <cell r="I137">
            <v>400</v>
          </cell>
        </row>
        <row r="138">
          <cell r="B138">
            <v>679</v>
          </cell>
          <cell r="C138" t="str">
            <v>Куклин Лев</v>
          </cell>
          <cell r="D138" t="str">
            <v>09.08.1998</v>
          </cell>
          <cell r="E138" t="str">
            <v>3р</v>
          </cell>
          <cell r="F138" t="str">
            <v>Архангельская</v>
          </cell>
          <cell r="G138" t="str">
            <v>Архангельск, ДЮСШ-1</v>
          </cell>
          <cell r="H138" t="str">
            <v>Ушанов С.А.</v>
          </cell>
          <cell r="I138">
            <v>400</v>
          </cell>
        </row>
        <row r="139">
          <cell r="B139">
            <v>369</v>
          </cell>
          <cell r="C139" t="str">
            <v>Фалёв Дмитрий</v>
          </cell>
          <cell r="D139" t="str">
            <v>29.04.1983</v>
          </cell>
          <cell r="E139" t="str">
            <v>МС</v>
          </cell>
          <cell r="F139" t="str">
            <v>Архангельская</v>
          </cell>
          <cell r="G139" t="str">
            <v>Северодвинск, ЦСП "Поморье"</v>
          </cell>
          <cell r="H139" t="str">
            <v>Лебедев В.Н.</v>
          </cell>
          <cell r="I139">
            <v>60</v>
          </cell>
        </row>
        <row r="140">
          <cell r="B140">
            <v>371</v>
          </cell>
          <cell r="C140" t="str">
            <v>Шаренков Алексей</v>
          </cell>
          <cell r="D140" t="str">
            <v>16.12.1985</v>
          </cell>
          <cell r="E140" t="str">
            <v>МС</v>
          </cell>
          <cell r="F140" t="str">
            <v>Архангельская</v>
          </cell>
          <cell r="G140" t="str">
            <v>Архангельск, САФУ</v>
          </cell>
          <cell r="H140" t="str">
            <v>Водовозов В.А.</v>
          </cell>
          <cell r="I140">
            <v>400</v>
          </cell>
        </row>
        <row r="141">
          <cell r="B141">
            <v>383</v>
          </cell>
          <cell r="C141" t="str">
            <v xml:space="preserve">Железов Евгений </v>
          </cell>
          <cell r="D141" t="str">
            <v>19.11.1989</v>
          </cell>
          <cell r="E141" t="str">
            <v>КМС</v>
          </cell>
          <cell r="F141" t="str">
            <v>Архангельская</v>
          </cell>
          <cell r="G141" t="str">
            <v>Архангельск, САФУ</v>
          </cell>
          <cell r="H141" t="str">
            <v>Водовозов В.А.</v>
          </cell>
          <cell r="I141">
            <v>400</v>
          </cell>
        </row>
        <row r="142">
          <cell r="B142">
            <v>384</v>
          </cell>
          <cell r="C142" t="str">
            <v>Кубышев Дмитрий</v>
          </cell>
          <cell r="D142" t="str">
            <v>16.04.1986</v>
          </cell>
          <cell r="E142" t="str">
            <v>КМС</v>
          </cell>
          <cell r="F142" t="str">
            <v>Архангельская</v>
          </cell>
          <cell r="G142" t="str">
            <v>Архангельск, ЦСП "Поморье"</v>
          </cell>
          <cell r="H142" t="str">
            <v>Мосеев А.А.</v>
          </cell>
          <cell r="I142">
            <v>60</v>
          </cell>
        </row>
        <row r="143">
          <cell r="B143">
            <v>385</v>
          </cell>
          <cell r="C143" t="str">
            <v>Макковеев Александр</v>
          </cell>
          <cell r="D143" t="str">
            <v>09.06.1986</v>
          </cell>
          <cell r="E143" t="str">
            <v>1р</v>
          </cell>
          <cell r="F143" t="str">
            <v>Архангельская</v>
          </cell>
          <cell r="G143" t="str">
            <v>Архангельск, ЦСП "Поморье"</v>
          </cell>
          <cell r="H143" t="str">
            <v>Чернов А.В.</v>
          </cell>
          <cell r="I143">
            <v>1500</v>
          </cell>
        </row>
        <row r="144">
          <cell r="B144">
            <v>387</v>
          </cell>
          <cell r="C144" t="str">
            <v>Стародубцев Сергей</v>
          </cell>
          <cell r="D144" t="str">
            <v>1985</v>
          </cell>
          <cell r="E144" t="str">
            <v>1р</v>
          </cell>
          <cell r="F144" t="str">
            <v>Архангельская</v>
          </cell>
          <cell r="G144" t="str">
            <v>Архангельск, ЦСП "Поморье"</v>
          </cell>
          <cell r="H144" t="str">
            <v>Мосеев А.А.</v>
          </cell>
          <cell r="I144">
            <v>400</v>
          </cell>
        </row>
        <row r="145">
          <cell r="B145">
            <v>388</v>
          </cell>
          <cell r="C145" t="str">
            <v>Колотыгин Александр</v>
          </cell>
          <cell r="D145" t="str">
            <v>1987</v>
          </cell>
          <cell r="E145" t="str">
            <v>1р</v>
          </cell>
          <cell r="F145" t="str">
            <v>Архангельская</v>
          </cell>
          <cell r="G145" t="str">
            <v>Архангельск, ЦСП "Поморье"</v>
          </cell>
          <cell r="H145" t="str">
            <v>Мосеев А.А.</v>
          </cell>
          <cell r="I145">
            <v>400</v>
          </cell>
        </row>
        <row r="146">
          <cell r="B146">
            <v>389</v>
          </cell>
          <cell r="C146" t="str">
            <v>Буторин Александр</v>
          </cell>
          <cell r="D146" t="str">
            <v>20.05.1991</v>
          </cell>
          <cell r="E146" t="str">
            <v>КМС</v>
          </cell>
          <cell r="F146" t="str">
            <v>Архангельская</v>
          </cell>
          <cell r="G146" t="str">
            <v>Архангельск, ЦСП "Поморье"</v>
          </cell>
          <cell r="H146" t="str">
            <v>Мосеев А.А.</v>
          </cell>
          <cell r="I146">
            <v>400</v>
          </cell>
        </row>
        <row r="147">
          <cell r="B147">
            <v>390</v>
          </cell>
          <cell r="C147" t="str">
            <v>Антонов Антон</v>
          </cell>
          <cell r="D147" t="str">
            <v>30.09.1991</v>
          </cell>
          <cell r="E147" t="str">
            <v>КМС</v>
          </cell>
          <cell r="F147" t="str">
            <v>Архангельская</v>
          </cell>
          <cell r="G147" t="str">
            <v>Архангельск, САФУ</v>
          </cell>
          <cell r="H147" t="str">
            <v>Водовозов В.А.</v>
          </cell>
          <cell r="I147">
            <v>1500</v>
          </cell>
        </row>
        <row r="148">
          <cell r="B148">
            <v>391</v>
          </cell>
          <cell r="C148" t="str">
            <v>Узких Владимир</v>
          </cell>
          <cell r="D148" t="str">
            <v>1991</v>
          </cell>
          <cell r="E148" t="str">
            <v>КМС</v>
          </cell>
          <cell r="F148" t="str">
            <v>Архангельская</v>
          </cell>
          <cell r="G148" t="str">
            <v>Архангельск, ЦСП "Поморье"</v>
          </cell>
          <cell r="H148" t="str">
            <v>Мосеев А.А.</v>
          </cell>
          <cell r="I148">
            <v>60</v>
          </cell>
        </row>
        <row r="149">
          <cell r="B149">
            <v>392</v>
          </cell>
          <cell r="C149" t="str">
            <v>Ворошилов Александр</v>
          </cell>
          <cell r="D149" t="str">
            <v>1992</v>
          </cell>
          <cell r="E149" t="str">
            <v>1р</v>
          </cell>
          <cell r="F149" t="str">
            <v>Архангельская</v>
          </cell>
          <cell r="G149" t="str">
            <v>Архангельск, САФУ</v>
          </cell>
          <cell r="H149" t="str">
            <v>Водовозов В.А.</v>
          </cell>
          <cell r="I149">
            <v>1500</v>
          </cell>
        </row>
        <row r="150">
          <cell r="B150">
            <v>437</v>
          </cell>
          <cell r="C150" t="str">
            <v>Окулов Вячеслав</v>
          </cell>
          <cell r="D150" t="str">
            <v>10.04.1994</v>
          </cell>
          <cell r="E150" t="str">
            <v>КМС</v>
          </cell>
          <cell r="F150" t="str">
            <v>Архангельская</v>
          </cell>
          <cell r="G150" t="str">
            <v>Коряжма, ДЮСШ</v>
          </cell>
          <cell r="H150" t="str">
            <v>Казанцев Л.А.</v>
          </cell>
          <cell r="I150">
            <v>60</v>
          </cell>
        </row>
        <row r="151">
          <cell r="B151">
            <v>438</v>
          </cell>
          <cell r="C151" t="str">
            <v>Мамедов Руслан</v>
          </cell>
          <cell r="D151" t="str">
            <v>1991</v>
          </cell>
          <cell r="E151" t="str">
            <v>КМС</v>
          </cell>
          <cell r="F151" t="str">
            <v>Архангельская</v>
          </cell>
          <cell r="G151" t="str">
            <v>Архангельск, САФУ</v>
          </cell>
          <cell r="H151" t="str">
            <v>Мосеев А.А.</v>
          </cell>
          <cell r="I151">
            <v>400</v>
          </cell>
        </row>
        <row r="152">
          <cell r="B152">
            <v>439</v>
          </cell>
          <cell r="C152" t="str">
            <v>Кубасов Леонид</v>
          </cell>
          <cell r="D152" t="str">
            <v>1991</v>
          </cell>
          <cell r="E152" t="str">
            <v>1р</v>
          </cell>
          <cell r="F152" t="str">
            <v>Архангельская</v>
          </cell>
          <cell r="G152" t="str">
            <v>Архангельск, САФУ</v>
          </cell>
          <cell r="H152" t="str">
            <v>Водовозов В.А.</v>
          </cell>
          <cell r="I152">
            <v>60</v>
          </cell>
        </row>
        <row r="153">
          <cell r="B153">
            <v>440</v>
          </cell>
          <cell r="C153" t="str">
            <v>Лодыгин Дмитрий</v>
          </cell>
          <cell r="D153" t="str">
            <v>30.04.1992</v>
          </cell>
          <cell r="E153" t="str">
            <v>1р</v>
          </cell>
          <cell r="F153" t="str">
            <v>Архангельская</v>
          </cell>
          <cell r="G153" t="str">
            <v>Архангельск, САФУ</v>
          </cell>
          <cell r="H153" t="str">
            <v>Мосеев А.А.</v>
          </cell>
          <cell r="I153">
            <v>1500</v>
          </cell>
        </row>
        <row r="154">
          <cell r="B154">
            <v>450</v>
          </cell>
          <cell r="C154" t="str">
            <v>Коткин Сергей</v>
          </cell>
          <cell r="D154" t="str">
            <v>16.07.1993</v>
          </cell>
          <cell r="E154" t="str">
            <v>2р</v>
          </cell>
          <cell r="F154" t="str">
            <v>Архангельская</v>
          </cell>
          <cell r="G154" t="str">
            <v>Архангельск, СГМУ</v>
          </cell>
          <cell r="H154" t="str">
            <v>Агеева О.Н., Водовозов В.А.</v>
          </cell>
          <cell r="I154">
            <v>400</v>
          </cell>
        </row>
        <row r="155">
          <cell r="B155">
            <v>452</v>
          </cell>
          <cell r="C155" t="str">
            <v>Попов Сергей</v>
          </cell>
          <cell r="D155" t="str">
            <v>02.05.1994</v>
          </cell>
          <cell r="E155" t="str">
            <v>КМС</v>
          </cell>
          <cell r="F155" t="str">
            <v>Архангельская</v>
          </cell>
          <cell r="G155" t="str">
            <v>Коряжма, ДЮСШ</v>
          </cell>
          <cell r="H155" t="str">
            <v>Казанцев Л.А.</v>
          </cell>
          <cell r="I155">
            <v>60</v>
          </cell>
        </row>
        <row r="156">
          <cell r="B156">
            <v>455</v>
          </cell>
          <cell r="C156" t="str">
            <v>Резник Иван</v>
          </cell>
          <cell r="D156" t="str">
            <v>1994</v>
          </cell>
          <cell r="E156" t="str">
            <v>1р</v>
          </cell>
          <cell r="F156" t="str">
            <v>Архангельская</v>
          </cell>
          <cell r="G156" t="str">
            <v>Архангельск</v>
          </cell>
          <cell r="H156" t="str">
            <v>Чернов А.В.</v>
          </cell>
          <cell r="I156">
            <v>1500</v>
          </cell>
        </row>
        <row r="157">
          <cell r="B157">
            <v>457</v>
          </cell>
          <cell r="C157" t="str">
            <v>Груздев Илья</v>
          </cell>
          <cell r="D157" t="str">
            <v>1994</v>
          </cell>
          <cell r="E157" t="str">
            <v>КМС</v>
          </cell>
          <cell r="F157" t="str">
            <v>Архангельская</v>
          </cell>
          <cell r="G157" t="str">
            <v>Коряжма, ДЮСШ</v>
          </cell>
          <cell r="H157" t="str">
            <v>Казанцев Л.А.</v>
          </cell>
          <cell r="I157">
            <v>60</v>
          </cell>
        </row>
        <row r="158">
          <cell r="B158">
            <v>458</v>
          </cell>
          <cell r="C158" t="str">
            <v>Новоторов Владислав</v>
          </cell>
          <cell r="D158" t="str">
            <v>1996</v>
          </cell>
          <cell r="E158" t="str">
            <v>1р</v>
          </cell>
          <cell r="F158" t="str">
            <v>Архангельская</v>
          </cell>
          <cell r="G158" t="str">
            <v>Котлас, КПУ</v>
          </cell>
          <cell r="H158" t="str">
            <v>Комлев С.А.</v>
          </cell>
          <cell r="I158">
            <v>400</v>
          </cell>
        </row>
        <row r="159">
          <cell r="B159">
            <v>460</v>
          </cell>
          <cell r="C159" t="str">
            <v>Харченко Гергий</v>
          </cell>
          <cell r="D159" t="str">
            <v>1996</v>
          </cell>
          <cell r="E159" t="str">
            <v>1р</v>
          </cell>
          <cell r="F159" t="str">
            <v>Архангельская</v>
          </cell>
          <cell r="G159" t="str">
            <v>Котлас, ДЮСШ</v>
          </cell>
          <cell r="H159" t="str">
            <v>Комлев С.А.</v>
          </cell>
          <cell r="I159">
            <v>60</v>
          </cell>
        </row>
        <row r="160">
          <cell r="B160">
            <v>461</v>
          </cell>
          <cell r="C160" t="str">
            <v>Евстафьев Дмитрий</v>
          </cell>
          <cell r="D160" t="str">
            <v>1996</v>
          </cell>
          <cell r="E160" t="str">
            <v>2р</v>
          </cell>
          <cell r="F160" t="str">
            <v>Архангельская</v>
          </cell>
          <cell r="G160" t="str">
            <v>Мезень</v>
          </cell>
          <cell r="H160" t="str">
            <v>Феклистов В.А.</v>
          </cell>
          <cell r="I160">
            <v>60</v>
          </cell>
        </row>
        <row r="161">
          <cell r="B161">
            <v>797</v>
          </cell>
          <cell r="C161" t="str">
            <v>Гапшевичус Иван</v>
          </cell>
          <cell r="D161" t="str">
            <v>1997</v>
          </cell>
          <cell r="E161" t="str">
            <v>2р</v>
          </cell>
          <cell r="F161" t="str">
            <v>Архангельская</v>
          </cell>
          <cell r="G161" t="str">
            <v>Коряжма, ДЮСШ</v>
          </cell>
          <cell r="H161" t="str">
            <v>Казанцев Л.А.</v>
          </cell>
          <cell r="I161">
            <v>400</v>
          </cell>
        </row>
        <row r="162">
          <cell r="B162">
            <v>789</v>
          </cell>
          <cell r="C162" t="str">
            <v>Савончик Артем</v>
          </cell>
          <cell r="D162" t="str">
            <v>1997</v>
          </cell>
          <cell r="E162" t="str">
            <v>2р</v>
          </cell>
          <cell r="F162" t="str">
            <v>Архангельская</v>
          </cell>
          <cell r="G162" t="str">
            <v>Коряжма, ДЮСШ</v>
          </cell>
          <cell r="H162" t="str">
            <v>Казанцев Л.А.</v>
          </cell>
          <cell r="I162">
            <v>60</v>
          </cell>
        </row>
        <row r="163">
          <cell r="B163">
            <v>353</v>
          </cell>
          <cell r="C163" t="str">
            <v>Ефремов Александр</v>
          </cell>
          <cell r="D163" t="str">
            <v>1995</v>
          </cell>
          <cell r="E163" t="str">
            <v>1р</v>
          </cell>
          <cell r="F163" t="str">
            <v>Архангельская</v>
          </cell>
          <cell r="G163" t="str">
            <v>Коряжма, ДЮСШ</v>
          </cell>
          <cell r="H163" t="str">
            <v>Казанцев Л.А.</v>
          </cell>
          <cell r="I163">
            <v>60</v>
          </cell>
        </row>
        <row r="164">
          <cell r="B164">
            <v>636</v>
          </cell>
          <cell r="C164" t="str">
            <v>Пастухов Алексей</v>
          </cell>
          <cell r="D164" t="str">
            <v>1990</v>
          </cell>
          <cell r="E164" t="str">
            <v>КМС</v>
          </cell>
          <cell r="F164" t="str">
            <v>Владимирская</v>
          </cell>
          <cell r="G164" t="str">
            <v>Вязники, ШВСМ</v>
          </cell>
          <cell r="H164" t="str">
            <v>Саков А.П.</v>
          </cell>
          <cell r="I164">
            <v>1500</v>
          </cell>
        </row>
        <row r="165">
          <cell r="B165">
            <v>637</v>
          </cell>
          <cell r="C165" t="str">
            <v>Корнилов Александр</v>
          </cell>
          <cell r="D165" t="str">
            <v>1990</v>
          </cell>
          <cell r="E165" t="str">
            <v>КМС</v>
          </cell>
          <cell r="F165" t="str">
            <v>Владимирская</v>
          </cell>
          <cell r="G165" t="str">
            <v>Владимир, СДЮСШОР-4</v>
          </cell>
          <cell r="H165" t="str">
            <v>Плотников П.Н.</v>
          </cell>
        </row>
        <row r="166">
          <cell r="B166">
            <v>638</v>
          </cell>
          <cell r="C166" t="str">
            <v>Погудин Сергей</v>
          </cell>
          <cell r="D166" t="str">
            <v>1990</v>
          </cell>
          <cell r="E166" t="str">
            <v>1р</v>
          </cell>
          <cell r="F166" t="str">
            <v>Владимирская</v>
          </cell>
          <cell r="G166" t="str">
            <v>Владимир, ШВСМ</v>
          </cell>
          <cell r="H166" t="str">
            <v>Саков А.П.</v>
          </cell>
          <cell r="I166">
            <v>1500</v>
          </cell>
        </row>
        <row r="167">
          <cell r="B167">
            <v>640</v>
          </cell>
          <cell r="C167" t="str">
            <v>Воробьев Дмитрий</v>
          </cell>
          <cell r="D167" t="str">
            <v>1979</v>
          </cell>
          <cell r="E167" t="str">
            <v>МС</v>
          </cell>
          <cell r="F167" t="str">
            <v>Владимирская</v>
          </cell>
          <cell r="G167" t="str">
            <v>Муром, ШВСМ</v>
          </cell>
          <cell r="H167" t="str">
            <v>Саков А.П.</v>
          </cell>
          <cell r="I167">
            <v>1500</v>
          </cell>
        </row>
        <row r="168">
          <cell r="B168">
            <v>641</v>
          </cell>
          <cell r="C168" t="str">
            <v>Лезов Дмитрий</v>
          </cell>
          <cell r="D168" t="str">
            <v>1991</v>
          </cell>
          <cell r="E168" t="str">
            <v>КМС</v>
          </cell>
          <cell r="F168" t="str">
            <v>Владимирская</v>
          </cell>
          <cell r="G168" t="str">
            <v>Ковров, СК "Вымпел"</v>
          </cell>
          <cell r="H168" t="str">
            <v>Птушкина Н.И.</v>
          </cell>
        </row>
        <row r="169">
          <cell r="B169">
            <v>643</v>
          </cell>
          <cell r="C169" t="str">
            <v>Лапшин Александр</v>
          </cell>
          <cell r="D169" t="str">
            <v>1993</v>
          </cell>
          <cell r="E169" t="str">
            <v>КМС</v>
          </cell>
          <cell r="F169" t="str">
            <v>Владимирская</v>
          </cell>
          <cell r="G169" t="str">
            <v>Владимир, СДЮСШОР-7</v>
          </cell>
          <cell r="H169" t="str">
            <v>Буянкин В.И.</v>
          </cell>
          <cell r="I169">
            <v>1500</v>
          </cell>
        </row>
        <row r="170">
          <cell r="B170">
            <v>644</v>
          </cell>
          <cell r="C170" t="str">
            <v>Зинович Андрей</v>
          </cell>
          <cell r="D170" t="str">
            <v>1991</v>
          </cell>
          <cell r="E170" t="str">
            <v>КМС</v>
          </cell>
          <cell r="F170" t="str">
            <v>Владимирская</v>
          </cell>
          <cell r="G170" t="str">
            <v>Муром, ШВСМ</v>
          </cell>
          <cell r="H170" t="str">
            <v>Саков А.П.</v>
          </cell>
          <cell r="I170">
            <v>1500</v>
          </cell>
        </row>
        <row r="171">
          <cell r="B171">
            <v>645</v>
          </cell>
          <cell r="C171" t="str">
            <v>Козлов Николай</v>
          </cell>
          <cell r="D171" t="str">
            <v>1992</v>
          </cell>
          <cell r="E171" t="str">
            <v>КМС</v>
          </cell>
          <cell r="F171" t="str">
            <v>Владимирская</v>
          </cell>
          <cell r="G171" t="str">
            <v>Владимир, СДЮСШОР-4</v>
          </cell>
          <cell r="H171" t="str">
            <v>Бурлаков О.П.</v>
          </cell>
          <cell r="I171">
            <v>400</v>
          </cell>
        </row>
        <row r="172">
          <cell r="B172">
            <v>647</v>
          </cell>
          <cell r="C172" t="str">
            <v>Голубев Кирилл</v>
          </cell>
          <cell r="D172" t="str">
            <v>1993</v>
          </cell>
          <cell r="E172" t="str">
            <v>КМС</v>
          </cell>
          <cell r="F172" t="str">
            <v>Владимирская</v>
          </cell>
          <cell r="G172" t="str">
            <v>Владимир, СДЮСШОР-7</v>
          </cell>
          <cell r="H172" t="str">
            <v>Морочко М.А.</v>
          </cell>
          <cell r="I172" t="str">
            <v>3-й, высота</v>
          </cell>
        </row>
        <row r="173">
          <cell r="B173">
            <v>649</v>
          </cell>
          <cell r="C173" t="str">
            <v>Кармалика Филипп</v>
          </cell>
          <cell r="D173" t="str">
            <v>1994</v>
          </cell>
          <cell r="E173" t="str">
            <v>КМС</v>
          </cell>
          <cell r="F173" t="str">
            <v>Владимирская</v>
          </cell>
          <cell r="G173" t="str">
            <v>Владимир, СДЮСШОР-7</v>
          </cell>
          <cell r="H173" t="str">
            <v>Буянкин В.И.</v>
          </cell>
          <cell r="I173">
            <v>1500</v>
          </cell>
        </row>
        <row r="174">
          <cell r="B174">
            <v>650</v>
          </cell>
          <cell r="C174" t="str">
            <v>Боровков Тимофей</v>
          </cell>
          <cell r="D174" t="str">
            <v>1994</v>
          </cell>
          <cell r="E174" t="str">
            <v>1р</v>
          </cell>
          <cell r="F174" t="str">
            <v>Владимирская</v>
          </cell>
          <cell r="G174" t="str">
            <v>Владимир, СДЮСШОР-4</v>
          </cell>
          <cell r="H174" t="str">
            <v>Чернов С.В.</v>
          </cell>
          <cell r="I174" t="str">
            <v>высота</v>
          </cell>
        </row>
        <row r="175">
          <cell r="B175">
            <v>651</v>
          </cell>
          <cell r="C175" t="str">
            <v>Карпов Дмитрий</v>
          </cell>
          <cell r="D175" t="str">
            <v>1995</v>
          </cell>
          <cell r="E175" t="str">
            <v>1р</v>
          </cell>
          <cell r="F175" t="str">
            <v>Владимирская</v>
          </cell>
          <cell r="G175" t="str">
            <v>Владимир, СДЮСШОР-7</v>
          </cell>
          <cell r="H175" t="str">
            <v>Судаков К.А.</v>
          </cell>
          <cell r="I175">
            <v>60</v>
          </cell>
        </row>
        <row r="176">
          <cell r="B176">
            <v>653</v>
          </cell>
          <cell r="C176" t="str">
            <v>Куфтырев Дмитрий</v>
          </cell>
          <cell r="D176" t="str">
            <v>1995</v>
          </cell>
          <cell r="E176" t="str">
            <v>2р</v>
          </cell>
          <cell r="F176" t="str">
            <v>Владимирская</v>
          </cell>
          <cell r="G176" t="str">
            <v>Владимир, СДЮСШОР-4</v>
          </cell>
          <cell r="H176" t="str">
            <v>Куфтырев А.Л.</v>
          </cell>
          <cell r="I176">
            <v>1500</v>
          </cell>
        </row>
        <row r="177">
          <cell r="B177">
            <v>656</v>
          </cell>
          <cell r="C177" t="str">
            <v>Ульянов Денис</v>
          </cell>
          <cell r="D177" t="str">
            <v>1994</v>
          </cell>
          <cell r="E177" t="str">
            <v>1р</v>
          </cell>
          <cell r="F177" t="str">
            <v>Владимирская</v>
          </cell>
          <cell r="G177" t="str">
            <v>Владимир, СДЮСШОР-7</v>
          </cell>
          <cell r="H177" t="str">
            <v>Буянкин В.И.</v>
          </cell>
          <cell r="I177">
            <v>1500</v>
          </cell>
        </row>
        <row r="178">
          <cell r="B178">
            <v>667</v>
          </cell>
          <cell r="C178" t="str">
            <v>Силин Сергей</v>
          </cell>
          <cell r="D178" t="str">
            <v>1994</v>
          </cell>
          <cell r="E178" t="str">
            <v>1р</v>
          </cell>
          <cell r="F178" t="str">
            <v>Владимирская</v>
          </cell>
          <cell r="G178" t="str">
            <v>Петушки, ДЮСШ</v>
          </cell>
          <cell r="H178" t="str">
            <v>Ковалевич Г.А.</v>
          </cell>
          <cell r="I178">
            <v>1500</v>
          </cell>
        </row>
        <row r="179">
          <cell r="B179">
            <v>668</v>
          </cell>
          <cell r="C179" t="str">
            <v>Будаев Денис</v>
          </cell>
          <cell r="D179" t="str">
            <v>1994</v>
          </cell>
          <cell r="E179" t="str">
            <v>КМС</v>
          </cell>
          <cell r="F179" t="str">
            <v>Владимирская</v>
          </cell>
          <cell r="G179" t="str">
            <v>Владимир, СДЮСШОР-4</v>
          </cell>
          <cell r="H179" t="str">
            <v>Чернов С.В., Сафина Н.Ю.</v>
          </cell>
          <cell r="I179">
            <v>400</v>
          </cell>
        </row>
        <row r="180">
          <cell r="B180">
            <v>670</v>
          </cell>
          <cell r="C180" t="str">
            <v>Стекольников Максим</v>
          </cell>
          <cell r="D180" t="str">
            <v>1995</v>
          </cell>
          <cell r="E180" t="str">
            <v>1р</v>
          </cell>
          <cell r="F180" t="str">
            <v>Владимирская</v>
          </cell>
          <cell r="G180" t="str">
            <v>Владимир, СДЮСШОР-7</v>
          </cell>
          <cell r="H180" t="str">
            <v>Судаков К.А.</v>
          </cell>
          <cell r="I180">
            <v>400</v>
          </cell>
        </row>
        <row r="181">
          <cell r="B181">
            <v>611</v>
          </cell>
          <cell r="C181" t="str">
            <v>Крылов Денис</v>
          </cell>
          <cell r="D181" t="str">
            <v>1996</v>
          </cell>
          <cell r="E181" t="str">
            <v>1р</v>
          </cell>
          <cell r="F181" t="str">
            <v>Владимирская</v>
          </cell>
          <cell r="G181" t="str">
            <v>Ковров, СК "Вымпел"</v>
          </cell>
          <cell r="H181" t="str">
            <v>Птушкина Н.И.</v>
          </cell>
          <cell r="I181">
            <v>400</v>
          </cell>
        </row>
        <row r="182">
          <cell r="B182">
            <v>613</v>
          </cell>
          <cell r="C182" t="str">
            <v>Луканов Антон</v>
          </cell>
          <cell r="D182" t="str">
            <v>1997</v>
          </cell>
          <cell r="E182" t="str">
            <v>2р</v>
          </cell>
          <cell r="F182" t="str">
            <v>Владимирская</v>
          </cell>
          <cell r="G182" t="str">
            <v>Владимир, СДЮСШОР-7</v>
          </cell>
          <cell r="H182" t="str">
            <v>Баринов А.С.</v>
          </cell>
          <cell r="I182">
            <v>1500</v>
          </cell>
        </row>
        <row r="183">
          <cell r="B183">
            <v>614</v>
          </cell>
          <cell r="C183" t="str">
            <v>Воронин Артем</v>
          </cell>
          <cell r="D183" t="str">
            <v>1996</v>
          </cell>
          <cell r="E183" t="str">
            <v>1р</v>
          </cell>
          <cell r="F183" t="str">
            <v>Владимирская</v>
          </cell>
          <cell r="G183" t="str">
            <v>Владимир, СДЮСШОР-7</v>
          </cell>
          <cell r="H183" t="str">
            <v>Судаков К.А.</v>
          </cell>
          <cell r="I183">
            <v>60</v>
          </cell>
        </row>
        <row r="184">
          <cell r="B184">
            <v>618</v>
          </cell>
          <cell r="C184" t="str">
            <v>Лященко Даниил</v>
          </cell>
          <cell r="D184" t="str">
            <v>02.02.1997</v>
          </cell>
          <cell r="E184" t="str">
            <v>2р</v>
          </cell>
          <cell r="F184" t="str">
            <v>Владимирская</v>
          </cell>
          <cell r="G184" t="str">
            <v>Владимир, СДЮСШОР-4</v>
          </cell>
          <cell r="H184" t="str">
            <v>Смышлякова В.П., Архипов А.Е.</v>
          </cell>
          <cell r="I184" t="str">
            <v>ядро</v>
          </cell>
        </row>
        <row r="185">
          <cell r="B185">
            <v>620</v>
          </cell>
          <cell r="C185" t="str">
            <v>Степанов Олег</v>
          </cell>
          <cell r="D185" t="str">
            <v>1996</v>
          </cell>
          <cell r="E185" t="str">
            <v>2р</v>
          </cell>
          <cell r="F185" t="str">
            <v>Владимирская</v>
          </cell>
          <cell r="G185" t="str">
            <v>Владимир, СДЮСШОР-4</v>
          </cell>
          <cell r="H185" t="str">
            <v>Герцен Е.А.</v>
          </cell>
          <cell r="I185">
            <v>1500</v>
          </cell>
        </row>
        <row r="186">
          <cell r="B186">
            <v>623</v>
          </cell>
          <cell r="C186" t="str">
            <v>Пушкарев Максим</v>
          </cell>
          <cell r="D186" t="str">
            <v>1996</v>
          </cell>
          <cell r="E186" t="str">
            <v>2р</v>
          </cell>
          <cell r="F186" t="str">
            <v>Владимирская</v>
          </cell>
          <cell r="G186" t="str">
            <v>Владимир, СДЮСШОР-4</v>
          </cell>
          <cell r="H186" t="str">
            <v>Герцен Е.А.</v>
          </cell>
          <cell r="I186">
            <v>1500</v>
          </cell>
        </row>
        <row r="187">
          <cell r="B187">
            <v>624</v>
          </cell>
          <cell r="C187" t="str">
            <v>Карасев Артем</v>
          </cell>
          <cell r="D187" t="str">
            <v>1996</v>
          </cell>
          <cell r="E187" t="str">
            <v>2р</v>
          </cell>
          <cell r="F187" t="str">
            <v>Владимирская</v>
          </cell>
          <cell r="G187" t="str">
            <v>Муром, ДЮСШ</v>
          </cell>
          <cell r="H187" t="str">
            <v>Малярик К.Е.</v>
          </cell>
          <cell r="I187">
            <v>1500</v>
          </cell>
        </row>
        <row r="188">
          <cell r="B188">
            <v>632</v>
          </cell>
          <cell r="C188" t="str">
            <v>Быковский Андрей</v>
          </cell>
          <cell r="D188" t="str">
            <v>1996</v>
          </cell>
          <cell r="E188" t="str">
            <v>2р</v>
          </cell>
          <cell r="F188" t="str">
            <v>Владимирская</v>
          </cell>
          <cell r="G188" t="str">
            <v>Ковров, СК "Вымпел"</v>
          </cell>
          <cell r="H188" t="str">
            <v>Птушкина Н.И.</v>
          </cell>
          <cell r="I188">
            <v>60</v>
          </cell>
        </row>
        <row r="189">
          <cell r="B189">
            <v>351</v>
          </cell>
          <cell r="C189" t="str">
            <v>Плечов Роман</v>
          </cell>
          <cell r="D189" t="str">
            <v>14.06.1996</v>
          </cell>
          <cell r="E189" t="str">
            <v>1р</v>
          </cell>
          <cell r="F189" t="str">
            <v>р-ка Карелия</v>
          </cell>
          <cell r="G189" t="str">
            <v>Петрозаводск</v>
          </cell>
          <cell r="H189" t="str">
            <v>Зимон О.В., Кишкин А.Ю.</v>
          </cell>
          <cell r="I189" t="str">
            <v>высота</v>
          </cell>
        </row>
        <row r="190">
          <cell r="B190">
            <v>331</v>
          </cell>
          <cell r="C190" t="str">
            <v>Комаров Алексей</v>
          </cell>
          <cell r="D190" t="str">
            <v>28.06.1995</v>
          </cell>
          <cell r="E190" t="str">
            <v>КМС</v>
          </cell>
          <cell r="F190" t="str">
            <v>р-ка Карелия</v>
          </cell>
          <cell r="G190" t="str">
            <v>Петрозаводск</v>
          </cell>
          <cell r="H190" t="str">
            <v>Савинов Е.В., Савинова И.А.</v>
          </cell>
          <cell r="I190" t="str">
            <v>высота</v>
          </cell>
        </row>
        <row r="191">
          <cell r="B191">
            <v>583</v>
          </cell>
          <cell r="C191" t="str">
            <v>Тагай Константин</v>
          </cell>
          <cell r="D191" t="str">
            <v>28.11.1993</v>
          </cell>
          <cell r="E191" t="str">
            <v>КМС</v>
          </cell>
          <cell r="F191" t="str">
            <v>р-ка Карелия</v>
          </cell>
          <cell r="G191" t="str">
            <v>Петрозаводск</v>
          </cell>
          <cell r="H191" t="str">
            <v>Сигарёва А.Ю.</v>
          </cell>
          <cell r="I191" t="str">
            <v>высота</v>
          </cell>
        </row>
        <row r="192">
          <cell r="B192">
            <v>507</v>
          </cell>
          <cell r="C192" t="str">
            <v>Зимон Олег</v>
          </cell>
          <cell r="D192" t="str">
            <v>18.06.1982</v>
          </cell>
          <cell r="E192" t="str">
            <v>КМС</v>
          </cell>
          <cell r="F192" t="str">
            <v>р-ка Карелия</v>
          </cell>
          <cell r="G192" t="str">
            <v>Петрозаводск</v>
          </cell>
          <cell r="H192" t="str">
            <v>Воробьёв С.А., Кишкин А.Ю.</v>
          </cell>
          <cell r="I192" t="str">
            <v>высота</v>
          </cell>
        </row>
        <row r="193">
          <cell r="B193">
            <v>355</v>
          </cell>
          <cell r="C193" t="str">
            <v>Михайлов Виктор</v>
          </cell>
          <cell r="D193" t="str">
            <v>03.05.1990</v>
          </cell>
          <cell r="E193" t="str">
            <v>КМС</v>
          </cell>
          <cell r="F193" t="str">
            <v>Псковская</v>
          </cell>
          <cell r="G193" t="str">
            <v>Псков</v>
          </cell>
          <cell r="H193" t="str">
            <v>Ершов В.Ю.</v>
          </cell>
          <cell r="I193">
            <v>400</v>
          </cell>
        </row>
        <row r="194">
          <cell r="B194">
            <v>359</v>
          </cell>
          <cell r="C194" t="str">
            <v>Никулин Василий</v>
          </cell>
          <cell r="D194" t="str">
            <v>23.08.1993</v>
          </cell>
          <cell r="E194" t="str">
            <v>1р</v>
          </cell>
          <cell r="F194" t="str">
            <v>Псковская</v>
          </cell>
          <cell r="G194" t="str">
            <v>Псков</v>
          </cell>
          <cell r="H194" t="str">
            <v>Ершов В.Ю.</v>
          </cell>
          <cell r="I194">
            <v>60</v>
          </cell>
        </row>
        <row r="195">
          <cell r="B195">
            <v>361</v>
          </cell>
          <cell r="C195" t="str">
            <v>Козлов Виктор</v>
          </cell>
          <cell r="D195" t="str">
            <v>23.06.1991</v>
          </cell>
          <cell r="E195" t="str">
            <v>КМС</v>
          </cell>
          <cell r="F195" t="str">
            <v>Псковская</v>
          </cell>
          <cell r="G195" t="str">
            <v>Псков</v>
          </cell>
          <cell r="H195" t="str">
            <v>Ершов В.Ю.</v>
          </cell>
          <cell r="I195" t="str">
            <v>60, высота</v>
          </cell>
        </row>
        <row r="196">
          <cell r="B196">
            <v>362</v>
          </cell>
          <cell r="C196" t="str">
            <v>Пискунов Иван</v>
          </cell>
          <cell r="D196" t="str">
            <v>12.09.1991</v>
          </cell>
          <cell r="E196" t="str">
            <v>КМС</v>
          </cell>
          <cell r="F196" t="str">
            <v>Псковская</v>
          </cell>
          <cell r="G196" t="str">
            <v>Псков</v>
          </cell>
          <cell r="H196" t="str">
            <v>Ершов В.Ю.</v>
          </cell>
          <cell r="I196">
            <v>60</v>
          </cell>
        </row>
        <row r="197">
          <cell r="B197">
            <v>363</v>
          </cell>
          <cell r="C197" t="str">
            <v>Наривончик Денис</v>
          </cell>
          <cell r="D197" t="str">
            <v>12.12.1992</v>
          </cell>
          <cell r="E197" t="str">
            <v>1р</v>
          </cell>
          <cell r="F197" t="str">
            <v>Псковская</v>
          </cell>
          <cell r="G197" t="str">
            <v>Псков</v>
          </cell>
          <cell r="H197" t="str">
            <v>Ершов В.Ю.</v>
          </cell>
          <cell r="I197">
            <v>400</v>
          </cell>
        </row>
        <row r="198">
          <cell r="B198">
            <v>364</v>
          </cell>
          <cell r="C198" t="str">
            <v>Артамонов Сергей</v>
          </cell>
          <cell r="D198" t="str">
            <v>09.12.1994</v>
          </cell>
          <cell r="E198" t="str">
            <v>1р</v>
          </cell>
          <cell r="F198" t="str">
            <v>Псковская</v>
          </cell>
          <cell r="G198" t="str">
            <v>Псков</v>
          </cell>
          <cell r="H198" t="str">
            <v>Ершов В.Ю.</v>
          </cell>
          <cell r="I198">
            <v>400</v>
          </cell>
        </row>
        <row r="199">
          <cell r="B199">
            <v>357</v>
          </cell>
          <cell r="C199" t="str">
            <v>Барканов Антон</v>
          </cell>
          <cell r="D199" t="str">
            <v>21.02.1994</v>
          </cell>
          <cell r="E199" t="str">
            <v>1р</v>
          </cell>
          <cell r="F199" t="str">
            <v>Псковская</v>
          </cell>
          <cell r="G199" t="str">
            <v>Псков</v>
          </cell>
          <cell r="H199" t="str">
            <v>Ершов В.Ю.</v>
          </cell>
          <cell r="I199" t="str">
            <v>высота</v>
          </cell>
        </row>
        <row r="200">
          <cell r="B200">
            <v>365</v>
          </cell>
          <cell r="C200" t="str">
            <v>Барканов Максим</v>
          </cell>
          <cell r="D200" t="str">
            <v>21.02.1994</v>
          </cell>
          <cell r="E200" t="str">
            <v>1р</v>
          </cell>
          <cell r="F200" t="str">
            <v>Псковская</v>
          </cell>
          <cell r="G200" t="str">
            <v>Псков</v>
          </cell>
          <cell r="H200" t="str">
            <v>Ершов В.Ю.</v>
          </cell>
          <cell r="I200" t="str">
            <v>400, высота</v>
          </cell>
        </row>
        <row r="201">
          <cell r="B201">
            <v>368</v>
          </cell>
          <cell r="C201" t="str">
            <v>Аввакуменков Сергей</v>
          </cell>
          <cell r="D201" t="str">
            <v>18.09.1996</v>
          </cell>
          <cell r="E201" t="str">
            <v>2р</v>
          </cell>
          <cell r="F201" t="str">
            <v>Псковская</v>
          </cell>
          <cell r="G201" t="str">
            <v>Псков</v>
          </cell>
          <cell r="H201" t="str">
            <v>Аввакуменкова Н.М.</v>
          </cell>
          <cell r="I201" t="str">
            <v>2000с/п</v>
          </cell>
        </row>
        <row r="202">
          <cell r="B202">
            <v>726</v>
          </cell>
          <cell r="C202" t="str">
            <v>Терентьев Александр</v>
          </cell>
          <cell r="D202" t="str">
            <v>1990</v>
          </cell>
          <cell r="E202" t="str">
            <v>КМС</v>
          </cell>
          <cell r="F202" t="str">
            <v>2 Ярославская</v>
          </cell>
          <cell r="G202" t="str">
            <v>Ярославль, СДЮСШОР-19</v>
          </cell>
          <cell r="H202" t="str">
            <v>Васин В.Н.</v>
          </cell>
        </row>
        <row r="203">
          <cell r="B203">
            <v>727</v>
          </cell>
          <cell r="C203" t="str">
            <v>Менгниязов Тимур</v>
          </cell>
          <cell r="D203" t="str">
            <v>21.06.1990</v>
          </cell>
          <cell r="E203" t="str">
            <v>1р</v>
          </cell>
          <cell r="F203" t="str">
            <v>Ярославская</v>
          </cell>
          <cell r="G203" t="str">
            <v>Ярославль, СДЮСШОР-19</v>
          </cell>
          <cell r="H203" t="str">
            <v>Васин В.Н.</v>
          </cell>
          <cell r="I203">
            <v>400</v>
          </cell>
        </row>
        <row r="204">
          <cell r="B204">
            <v>728</v>
          </cell>
          <cell r="C204" t="str">
            <v>Тимошин Андрей</v>
          </cell>
          <cell r="D204" t="str">
            <v>04.09.1988</v>
          </cell>
          <cell r="E204" t="str">
            <v>КМС</v>
          </cell>
          <cell r="F204" t="str">
            <v>1 Ярославская-Тверская</v>
          </cell>
          <cell r="G204" t="str">
            <v>Ярославль, СДЮСШОР-19</v>
          </cell>
          <cell r="H204" t="str">
            <v>Хрущев И.Е., Маренков Р.Ю.</v>
          </cell>
          <cell r="I204">
            <v>1500</v>
          </cell>
        </row>
        <row r="205">
          <cell r="B205">
            <v>729</v>
          </cell>
          <cell r="C205" t="str">
            <v>Рейхард Евгений</v>
          </cell>
          <cell r="D205" t="str">
            <v>21.08.1981</v>
          </cell>
          <cell r="E205" t="str">
            <v>МС</v>
          </cell>
          <cell r="F205" t="str">
            <v>2 Ярославская</v>
          </cell>
          <cell r="G205" t="str">
            <v>Ярославль, СДЮСШОР-19</v>
          </cell>
          <cell r="H205" t="str">
            <v>Хрущев И.Е.</v>
          </cell>
          <cell r="I205">
            <v>400</v>
          </cell>
        </row>
        <row r="206">
          <cell r="B206">
            <v>730</v>
          </cell>
          <cell r="C206" t="str">
            <v>Станкевич Артём</v>
          </cell>
          <cell r="D206" t="str">
            <v>13.11.1989</v>
          </cell>
          <cell r="E206" t="str">
            <v>КМС</v>
          </cell>
          <cell r="F206" t="str">
            <v>2 Ярославская</v>
          </cell>
          <cell r="G206" t="str">
            <v>Ярославль, СДЮСШОР-19</v>
          </cell>
          <cell r="H206" t="str">
            <v>Станкевич В.А.</v>
          </cell>
          <cell r="I206">
            <v>60</v>
          </cell>
        </row>
        <row r="207">
          <cell r="B207">
            <v>731</v>
          </cell>
          <cell r="C207" t="str">
            <v>Елисеев Кирилл</v>
          </cell>
          <cell r="D207" t="str">
            <v>27.12.1989</v>
          </cell>
          <cell r="E207" t="str">
            <v>1р</v>
          </cell>
          <cell r="F207" t="str">
            <v>Ярославская</v>
          </cell>
          <cell r="G207" t="str">
            <v>Ярославль, СДЮСШОР-19</v>
          </cell>
          <cell r="H207" t="str">
            <v>Станкевич В.А.</v>
          </cell>
          <cell r="I207">
            <v>60</v>
          </cell>
        </row>
        <row r="208">
          <cell r="B208">
            <v>719</v>
          </cell>
          <cell r="C208" t="str">
            <v>Владимиров Игорь</v>
          </cell>
          <cell r="D208" t="str">
            <v>01.07.1991</v>
          </cell>
          <cell r="E208" t="str">
            <v>1р</v>
          </cell>
          <cell r="F208" t="str">
            <v>2 Ярославская</v>
          </cell>
          <cell r="G208" t="str">
            <v>Ярославль, СДЮСШОР-19</v>
          </cell>
          <cell r="H208" t="str">
            <v>Хрущев И.Е.</v>
          </cell>
          <cell r="I208" t="str">
            <v>3000с/п</v>
          </cell>
        </row>
        <row r="209">
          <cell r="B209">
            <v>723</v>
          </cell>
          <cell r="C209" t="str">
            <v>Ложников Илья</v>
          </cell>
          <cell r="D209" t="str">
            <v>30.03.1992</v>
          </cell>
          <cell r="E209" t="str">
            <v>КМС</v>
          </cell>
          <cell r="F209" t="str">
            <v>1 Ярославская</v>
          </cell>
          <cell r="G209" t="str">
            <v>Ярославль, СДЮСШОР-19</v>
          </cell>
          <cell r="H209" t="str">
            <v>Станкевич В.А.</v>
          </cell>
          <cell r="I209">
            <v>400</v>
          </cell>
        </row>
        <row r="210">
          <cell r="B210">
            <v>732</v>
          </cell>
          <cell r="C210" t="str">
            <v>Довженко Денис</v>
          </cell>
          <cell r="D210" t="str">
            <v>07.01.1994</v>
          </cell>
          <cell r="E210" t="str">
            <v>КМС</v>
          </cell>
          <cell r="F210" t="str">
            <v>1 Ярославская</v>
          </cell>
          <cell r="G210" t="str">
            <v>Ярославль, СДЮСШОР-19</v>
          </cell>
          <cell r="H210" t="str">
            <v>Круговой К.Н.</v>
          </cell>
          <cell r="I210">
            <v>400</v>
          </cell>
        </row>
        <row r="211">
          <cell r="B211">
            <v>722</v>
          </cell>
          <cell r="C211" t="str">
            <v>Цечоев Хасан</v>
          </cell>
          <cell r="D211" t="str">
            <v>19.03.1991</v>
          </cell>
          <cell r="E211" t="str">
            <v>1р</v>
          </cell>
          <cell r="F211" t="str">
            <v>2 Ярославская</v>
          </cell>
          <cell r="G211" t="str">
            <v>Ярославль, СДЮСШОР-19</v>
          </cell>
          <cell r="H211" t="str">
            <v>Станкевич В.А.</v>
          </cell>
          <cell r="I211">
            <v>60</v>
          </cell>
        </row>
        <row r="212">
          <cell r="B212">
            <v>733</v>
          </cell>
          <cell r="C212" t="str">
            <v>Губин Дмитрий</v>
          </cell>
          <cell r="D212" t="str">
            <v>24.07.1994</v>
          </cell>
          <cell r="E212" t="str">
            <v>1р</v>
          </cell>
          <cell r="F212" t="str">
            <v>2 Ярославская</v>
          </cell>
          <cell r="G212" t="str">
            <v>Ярославль, СДЮСШОР-19</v>
          </cell>
          <cell r="H212" t="str">
            <v>Круговой К.Н.</v>
          </cell>
          <cell r="I212">
            <v>400</v>
          </cell>
        </row>
        <row r="213">
          <cell r="B213">
            <v>734</v>
          </cell>
          <cell r="C213" t="str">
            <v>Зайцев Сергей</v>
          </cell>
          <cell r="D213" t="str">
            <v>25.03.1995</v>
          </cell>
          <cell r="E213" t="str">
            <v>2р</v>
          </cell>
          <cell r="F213" t="str">
            <v>Ярославская</v>
          </cell>
          <cell r="G213" t="str">
            <v>Ярославль, СДЮСШОР-19</v>
          </cell>
          <cell r="H213" t="str">
            <v>Круговой К.Н.</v>
          </cell>
          <cell r="I213">
            <v>400</v>
          </cell>
        </row>
        <row r="214">
          <cell r="B214">
            <v>735</v>
          </cell>
          <cell r="C214" t="str">
            <v>Борисенко Антон</v>
          </cell>
          <cell r="D214" t="str">
            <v>19.01.1995</v>
          </cell>
          <cell r="E214" t="str">
            <v>1р</v>
          </cell>
          <cell r="F214" t="str">
            <v>2 Ярославская</v>
          </cell>
          <cell r="G214" t="str">
            <v>Ярославль, СДЮСШОР-19</v>
          </cell>
          <cell r="H214" t="str">
            <v>Хрущева Л.В.</v>
          </cell>
          <cell r="I214">
            <v>1500</v>
          </cell>
        </row>
        <row r="215">
          <cell r="B215">
            <v>736</v>
          </cell>
          <cell r="C215" t="str">
            <v>Шемягин Никита</v>
          </cell>
          <cell r="D215" t="str">
            <v>13.02.1994</v>
          </cell>
          <cell r="E215" t="str">
            <v>2р</v>
          </cell>
          <cell r="F215" t="str">
            <v>Ярославская</v>
          </cell>
          <cell r="G215" t="str">
            <v>Ярославль, СДЮСШОР-19</v>
          </cell>
          <cell r="H215" t="str">
            <v>Хрущев И.Е.</v>
          </cell>
          <cell r="I215">
            <v>400</v>
          </cell>
        </row>
        <row r="216">
          <cell r="B216">
            <v>742</v>
          </cell>
          <cell r="C216" t="str">
            <v>Майоров Владимир</v>
          </cell>
          <cell r="D216" t="str">
            <v>11.12.1995</v>
          </cell>
          <cell r="E216" t="str">
            <v>2р</v>
          </cell>
          <cell r="F216" t="str">
            <v>Ярославская</v>
          </cell>
          <cell r="G216" t="str">
            <v>Ярославль, СДЮСШОР-19</v>
          </cell>
          <cell r="H216" t="str">
            <v>Тюленев С.А.</v>
          </cell>
        </row>
        <row r="217">
          <cell r="B217">
            <v>744</v>
          </cell>
          <cell r="C217" t="str">
            <v>Карпов Максим</v>
          </cell>
          <cell r="D217" t="str">
            <v>18.05.1994</v>
          </cell>
          <cell r="E217" t="str">
            <v>2р</v>
          </cell>
          <cell r="F217" t="str">
            <v>Ярославская</v>
          </cell>
          <cell r="G217" t="str">
            <v>Ярославль, СДЮСШОР-19</v>
          </cell>
          <cell r="H217" t="str">
            <v>Воронин Е.А.</v>
          </cell>
        </row>
        <row r="218">
          <cell r="B218">
            <v>745</v>
          </cell>
          <cell r="C218" t="str">
            <v>Нелуш Ярослав</v>
          </cell>
          <cell r="D218" t="str">
            <v>11.12.1994</v>
          </cell>
          <cell r="E218" t="str">
            <v>1р</v>
          </cell>
          <cell r="F218" t="str">
            <v>2 Ярославская</v>
          </cell>
          <cell r="G218" t="str">
            <v>Ярославль, СДЮСШОР-19</v>
          </cell>
          <cell r="H218" t="str">
            <v>Станкевич В.А.</v>
          </cell>
        </row>
        <row r="219">
          <cell r="B219">
            <v>478</v>
          </cell>
          <cell r="C219" t="str">
            <v>Ерофеев Илья</v>
          </cell>
          <cell r="D219" t="str">
            <v>08.03.1994</v>
          </cell>
          <cell r="E219" t="str">
            <v>2р</v>
          </cell>
          <cell r="F219" t="str">
            <v>Ярославская</v>
          </cell>
          <cell r="G219" t="str">
            <v>Ярославль, СДЮСШОР-19</v>
          </cell>
          <cell r="H219" t="str">
            <v>Станкевич В.А.</v>
          </cell>
          <cell r="I219">
            <v>60</v>
          </cell>
        </row>
        <row r="220">
          <cell r="B220">
            <v>690</v>
          </cell>
          <cell r="C220" t="str">
            <v>Аминов Сергей</v>
          </cell>
          <cell r="D220" t="str">
            <v>15.01.1997</v>
          </cell>
          <cell r="E220" t="str">
            <v>2р</v>
          </cell>
          <cell r="F220" t="str">
            <v>2 Ярославская</v>
          </cell>
          <cell r="G220" t="str">
            <v>Ярославль, СДЮСШОР-19</v>
          </cell>
          <cell r="H220" t="str">
            <v>Хрущева Л.В.</v>
          </cell>
          <cell r="I220">
            <v>400</v>
          </cell>
        </row>
        <row r="221">
          <cell r="B221">
            <v>747</v>
          </cell>
          <cell r="C221" t="str">
            <v>Тараканов Кирилл</v>
          </cell>
          <cell r="D221" t="str">
            <v>18.12.1996</v>
          </cell>
          <cell r="E221" t="str">
            <v>1р</v>
          </cell>
          <cell r="F221" t="str">
            <v>2 Ярославская</v>
          </cell>
          <cell r="G221" t="str">
            <v>Ярославль, СДЮСШОР-19</v>
          </cell>
          <cell r="H221" t="str">
            <v>Таракановы Ю.Ф., А.В.</v>
          </cell>
        </row>
        <row r="222">
          <cell r="B222">
            <v>694</v>
          </cell>
          <cell r="C222" t="str">
            <v>Шмелев Иван</v>
          </cell>
          <cell r="D222" t="str">
            <v>20.07.1997</v>
          </cell>
          <cell r="E222" t="str">
            <v>1р</v>
          </cell>
          <cell r="F222" t="str">
            <v>1 Ярославская</v>
          </cell>
          <cell r="G222" t="str">
            <v>Ярославль, СДЮСШОР-19</v>
          </cell>
          <cell r="H222" t="str">
            <v>Таракановы Ю.Ф., А.В.</v>
          </cell>
          <cell r="I222">
            <v>400</v>
          </cell>
        </row>
        <row r="223">
          <cell r="B223">
            <v>696</v>
          </cell>
          <cell r="C223" t="str">
            <v>Рябинин Иван</v>
          </cell>
          <cell r="D223" t="str">
            <v>21.07.1997</v>
          </cell>
          <cell r="E223" t="str">
            <v>2р</v>
          </cell>
          <cell r="F223" t="str">
            <v>1 Ярославская</v>
          </cell>
          <cell r="G223" t="str">
            <v>Ярославль, СДЮСШОР-19</v>
          </cell>
          <cell r="H223" t="str">
            <v>Таракановы Ю.Ф., А.В.</v>
          </cell>
          <cell r="I223">
            <v>400</v>
          </cell>
        </row>
        <row r="224">
          <cell r="B224">
            <v>697</v>
          </cell>
          <cell r="C224" t="str">
            <v>Шиян Дмитрий</v>
          </cell>
          <cell r="D224" t="str">
            <v>26.01.1996</v>
          </cell>
          <cell r="E224" t="str">
            <v>2р</v>
          </cell>
          <cell r="F224" t="str">
            <v>Ярославская</v>
          </cell>
          <cell r="G224" t="str">
            <v>Ярославль, СДЮСШОР-19</v>
          </cell>
          <cell r="H224" t="str">
            <v>Таракановы Ю.Ф., А.В.</v>
          </cell>
          <cell r="I224">
            <v>400</v>
          </cell>
        </row>
        <row r="225">
          <cell r="B225">
            <v>698</v>
          </cell>
          <cell r="C225" t="str">
            <v>Воробьёв Никита</v>
          </cell>
          <cell r="D225" t="str">
            <v>29.07.1997</v>
          </cell>
          <cell r="E225" t="str">
            <v>3р</v>
          </cell>
          <cell r="F225" t="str">
            <v>Ярославская</v>
          </cell>
          <cell r="G225" t="str">
            <v>Ярославль, СДЮСШОР-19</v>
          </cell>
          <cell r="H225" t="str">
            <v>Таракановы Ю.Ф., А.В.</v>
          </cell>
          <cell r="I225">
            <v>400</v>
          </cell>
        </row>
        <row r="226">
          <cell r="B226">
            <v>701</v>
          </cell>
          <cell r="C226" t="str">
            <v>Горячев Дмитрий</v>
          </cell>
          <cell r="D226" t="str">
            <v>08.09.1998</v>
          </cell>
          <cell r="E226" t="str">
            <v>3р</v>
          </cell>
          <cell r="F226" t="str">
            <v>Ярославская</v>
          </cell>
          <cell r="G226" t="str">
            <v>Ярославль, СДЮСШОР-19</v>
          </cell>
          <cell r="H226" t="str">
            <v>Таракановы Ю.Ф., А.В.</v>
          </cell>
          <cell r="I226">
            <v>400</v>
          </cell>
        </row>
        <row r="227">
          <cell r="B227">
            <v>703</v>
          </cell>
          <cell r="C227" t="str">
            <v>Крюков Олег</v>
          </cell>
          <cell r="D227" t="str">
            <v>17.05.1998</v>
          </cell>
          <cell r="E227" t="str">
            <v>3р</v>
          </cell>
          <cell r="F227" t="str">
            <v>Ярославская</v>
          </cell>
          <cell r="G227" t="str">
            <v>Ярославль, СДЮСШОР-19</v>
          </cell>
          <cell r="H227" t="str">
            <v>Таракановы Ю.Ф., А.В.</v>
          </cell>
          <cell r="I227">
            <v>400</v>
          </cell>
        </row>
        <row r="228">
          <cell r="B228">
            <v>708</v>
          </cell>
          <cell r="C228" t="str">
            <v>Зайцев Василий</v>
          </cell>
          <cell r="D228" t="str">
            <v>27.10.1998</v>
          </cell>
          <cell r="E228" t="str">
            <v>3р</v>
          </cell>
          <cell r="F228" t="str">
            <v>Ярославская</v>
          </cell>
          <cell r="G228" t="str">
            <v>Ярославль, СДЮСШОР-19</v>
          </cell>
          <cell r="H228" t="str">
            <v>Таракановы Ю.Ф., А.В.</v>
          </cell>
          <cell r="I228">
            <v>1500</v>
          </cell>
        </row>
        <row r="229">
          <cell r="B229">
            <v>709</v>
          </cell>
          <cell r="C229" t="str">
            <v>Свитков Сергей</v>
          </cell>
          <cell r="D229" t="str">
            <v>01.03.1997</v>
          </cell>
          <cell r="E229" t="str">
            <v>2р</v>
          </cell>
          <cell r="F229" t="str">
            <v>2 Ярославская</v>
          </cell>
          <cell r="G229" t="str">
            <v>Ярославль, СДЮСШОР-19</v>
          </cell>
          <cell r="H229" t="str">
            <v>Тюленев С.А.</v>
          </cell>
          <cell r="I229">
            <v>400</v>
          </cell>
        </row>
        <row r="230">
          <cell r="B230">
            <v>712</v>
          </cell>
          <cell r="C230" t="str">
            <v>Патахонов Илья</v>
          </cell>
          <cell r="D230" t="str">
            <v>05.09.1996</v>
          </cell>
          <cell r="E230" t="str">
            <v>3р</v>
          </cell>
          <cell r="F230" t="str">
            <v>Ярославская</v>
          </cell>
          <cell r="G230" t="str">
            <v>Ярославль, СДЮСШОР-19</v>
          </cell>
          <cell r="H230" t="str">
            <v>Воронин Е.А.</v>
          </cell>
          <cell r="I230">
            <v>60</v>
          </cell>
        </row>
        <row r="231">
          <cell r="B231">
            <v>713</v>
          </cell>
          <cell r="C231" t="str">
            <v>Валиулин Алексей</v>
          </cell>
          <cell r="D231" t="str">
            <v>27.11.1996</v>
          </cell>
          <cell r="E231" t="str">
            <v>1ю</v>
          </cell>
          <cell r="F231" t="str">
            <v>Ярославская</v>
          </cell>
          <cell r="G231" t="str">
            <v>Ярославль, СДЮСШОР-19</v>
          </cell>
          <cell r="H231" t="str">
            <v>Воронин Е.А.</v>
          </cell>
          <cell r="I231">
            <v>60</v>
          </cell>
        </row>
        <row r="232">
          <cell r="B232">
            <v>714</v>
          </cell>
          <cell r="C232" t="str">
            <v>Лебедев Дмитрий</v>
          </cell>
          <cell r="D232" t="str">
            <v>26.06.1996</v>
          </cell>
          <cell r="E232" t="str">
            <v>1ю</v>
          </cell>
          <cell r="F232" t="str">
            <v>Ярославская</v>
          </cell>
          <cell r="G232" t="str">
            <v>Ярославль, СДЮСШОР-19</v>
          </cell>
          <cell r="H232" t="str">
            <v>Воронин Е.А.</v>
          </cell>
          <cell r="I232">
            <v>60</v>
          </cell>
        </row>
        <row r="233">
          <cell r="B233">
            <v>716</v>
          </cell>
          <cell r="C233" t="str">
            <v>Кротов Константин</v>
          </cell>
          <cell r="D233" t="str">
            <v>25.01.1997</v>
          </cell>
          <cell r="E233" t="str">
            <v>2р</v>
          </cell>
          <cell r="F233" t="str">
            <v>Ярославская</v>
          </cell>
          <cell r="G233" t="str">
            <v>Ярославль, СДЮСШОР-19</v>
          </cell>
          <cell r="H233" t="str">
            <v>Видманова Ю.В.</v>
          </cell>
          <cell r="I233">
            <v>60</v>
          </cell>
        </row>
        <row r="234">
          <cell r="B234">
            <v>717</v>
          </cell>
          <cell r="C234" t="str">
            <v>Горьев Александр</v>
          </cell>
          <cell r="D234" t="str">
            <v>13.05.1998</v>
          </cell>
          <cell r="E234" t="str">
            <v>3р</v>
          </cell>
          <cell r="F234" t="str">
            <v>Ярославская</v>
          </cell>
          <cell r="G234" t="str">
            <v>Ярославль, СДЮСШОР-19</v>
          </cell>
          <cell r="H234" t="str">
            <v>Видманова Ю.В.</v>
          </cell>
          <cell r="I234">
            <v>400</v>
          </cell>
        </row>
        <row r="235">
          <cell r="B235">
            <v>766</v>
          </cell>
          <cell r="C235" t="str">
            <v>Царев Олег</v>
          </cell>
          <cell r="D235" t="str">
            <v>18.03.1997</v>
          </cell>
          <cell r="E235" t="str">
            <v>2р</v>
          </cell>
          <cell r="F235" t="str">
            <v>Ярославская</v>
          </cell>
          <cell r="G235" t="str">
            <v>Ярославль, СДЮСШОР-19</v>
          </cell>
          <cell r="H235" t="str">
            <v>Станкевич В.А.</v>
          </cell>
        </row>
        <row r="236">
          <cell r="B236">
            <v>765</v>
          </cell>
          <cell r="C236" t="str">
            <v>Титов Антон</v>
          </cell>
          <cell r="D236" t="str">
            <v>13.05.1996</v>
          </cell>
          <cell r="E236" t="str">
            <v>3р</v>
          </cell>
          <cell r="F236" t="str">
            <v>Ярославская</v>
          </cell>
          <cell r="G236" t="str">
            <v>Ярославль, СДЮСШОР-19</v>
          </cell>
          <cell r="H236" t="str">
            <v>Станкевич В.А.</v>
          </cell>
          <cell r="I236">
            <v>60</v>
          </cell>
        </row>
        <row r="237">
          <cell r="B237">
            <v>764</v>
          </cell>
          <cell r="C237" t="str">
            <v>Смирнов Роман</v>
          </cell>
          <cell r="D237" t="str">
            <v>29.01.1997</v>
          </cell>
          <cell r="E237" t="str">
            <v>2р</v>
          </cell>
          <cell r="F237" t="str">
            <v>Ярославская</v>
          </cell>
          <cell r="G237" t="str">
            <v>Ярославль, СДЮСШОР-19</v>
          </cell>
          <cell r="H237" t="str">
            <v>Станкевич В.А.</v>
          </cell>
          <cell r="I237">
            <v>400</v>
          </cell>
        </row>
        <row r="238">
          <cell r="B238">
            <v>760</v>
          </cell>
          <cell r="C238" t="str">
            <v>Соловьев Артем</v>
          </cell>
          <cell r="D238" t="str">
            <v>09.01.1997</v>
          </cell>
          <cell r="E238" t="str">
            <v>1р</v>
          </cell>
          <cell r="F238" t="str">
            <v>Ярославская</v>
          </cell>
          <cell r="G238" t="str">
            <v>Ярославль, СДЮСШОР-19</v>
          </cell>
          <cell r="H238" t="str">
            <v>Сошников А.В.</v>
          </cell>
          <cell r="I238">
            <v>60</v>
          </cell>
        </row>
        <row r="239">
          <cell r="B239">
            <v>759</v>
          </cell>
          <cell r="C239" t="str">
            <v>Смирнов Кирилл</v>
          </cell>
          <cell r="D239" t="str">
            <v>28.01.1997</v>
          </cell>
          <cell r="E239" t="str">
            <v>1р</v>
          </cell>
          <cell r="F239" t="str">
            <v>Ярославская</v>
          </cell>
          <cell r="G239" t="str">
            <v>Ярославль, СДЮСШОР-19</v>
          </cell>
          <cell r="H239" t="str">
            <v>Сошников А.В.</v>
          </cell>
          <cell r="I239">
            <v>60</v>
          </cell>
        </row>
        <row r="240">
          <cell r="B240">
            <v>758</v>
          </cell>
          <cell r="C240" t="str">
            <v>Чумаков Антон</v>
          </cell>
          <cell r="D240" t="str">
            <v>1997</v>
          </cell>
          <cell r="E240" t="str">
            <v>2р</v>
          </cell>
          <cell r="F240" t="str">
            <v>Ярославская</v>
          </cell>
          <cell r="G240" t="str">
            <v>Ярославль, СДЮСШОР-19</v>
          </cell>
          <cell r="H240" t="str">
            <v>Сошников А.В.</v>
          </cell>
          <cell r="I240">
            <v>60</v>
          </cell>
        </row>
        <row r="241">
          <cell r="B241">
            <v>757</v>
          </cell>
          <cell r="C241" t="str">
            <v>Кожуров Кирилл</v>
          </cell>
          <cell r="D241" t="str">
            <v>05.05.1996</v>
          </cell>
          <cell r="E241" t="str">
            <v>2р</v>
          </cell>
          <cell r="F241" t="str">
            <v>Ярославская</v>
          </cell>
          <cell r="G241" t="str">
            <v>Ярославль, СДЮСШОР-19</v>
          </cell>
          <cell r="H241" t="str">
            <v>Сошников А.В.</v>
          </cell>
          <cell r="I241">
            <v>60</v>
          </cell>
        </row>
        <row r="242">
          <cell r="B242">
            <v>755</v>
          </cell>
          <cell r="C242" t="str">
            <v>Лобков Александр</v>
          </cell>
          <cell r="D242" t="str">
            <v>03.04.1996</v>
          </cell>
          <cell r="E242" t="str">
            <v>1р</v>
          </cell>
          <cell r="F242" t="str">
            <v>Ярославская</v>
          </cell>
          <cell r="G242" t="str">
            <v>Ярославль, СДЮСШОР-19</v>
          </cell>
          <cell r="H242" t="str">
            <v>Сошников А.В.</v>
          </cell>
        </row>
        <row r="243">
          <cell r="B243">
            <v>754</v>
          </cell>
          <cell r="C243" t="str">
            <v>Русаков Андрей</v>
          </cell>
          <cell r="D243" t="str">
            <v>1998</v>
          </cell>
          <cell r="E243" t="str">
            <v>3р</v>
          </cell>
          <cell r="F243" t="str">
            <v>Ярославская</v>
          </cell>
          <cell r="G243" t="str">
            <v>Ярославль, СДЮСШОР-19</v>
          </cell>
          <cell r="H243" t="str">
            <v>Сошников А.В.</v>
          </cell>
          <cell r="I243">
            <v>60</v>
          </cell>
        </row>
        <row r="244">
          <cell r="B244">
            <v>753</v>
          </cell>
          <cell r="C244" t="str">
            <v>Тихомиров Евгений</v>
          </cell>
          <cell r="D244" t="str">
            <v>25.12.1998</v>
          </cell>
          <cell r="E244" t="str">
            <v>3р</v>
          </cell>
          <cell r="F244" t="str">
            <v>Ярославская</v>
          </cell>
          <cell r="G244" t="str">
            <v>Ярославль, СДЮСШОР-19</v>
          </cell>
          <cell r="H244" t="str">
            <v>Сошников А.В.</v>
          </cell>
          <cell r="I244">
            <v>400</v>
          </cell>
        </row>
        <row r="245">
          <cell r="B245">
            <v>80</v>
          </cell>
          <cell r="C245" t="str">
            <v>Погодин Артем</v>
          </cell>
          <cell r="D245" t="str">
            <v>03.11.1995</v>
          </cell>
          <cell r="E245" t="str">
            <v>1р</v>
          </cell>
          <cell r="F245" t="str">
            <v>1 Ярославская</v>
          </cell>
          <cell r="G245" t="str">
            <v>Ярославль, ГОБУ ЯО СДЮСШОР</v>
          </cell>
          <cell r="H245" t="str">
            <v>бр. Бабашкина</v>
          </cell>
          <cell r="I245" t="str">
            <v>высота</v>
          </cell>
        </row>
        <row r="246">
          <cell r="B246">
            <v>257</v>
          </cell>
          <cell r="C246" t="str">
            <v>Кривенко Никита</v>
          </cell>
          <cell r="D246" t="str">
            <v>25.08.1994</v>
          </cell>
          <cell r="E246" t="str">
            <v>1р</v>
          </cell>
          <cell r="F246" t="str">
            <v>2 Ярославская</v>
          </cell>
          <cell r="G246" t="str">
            <v>Ярославль, ГОБУ ЯО СДЮСШОР</v>
          </cell>
          <cell r="H246" t="str">
            <v>бр. Нальгиева А.А.</v>
          </cell>
          <cell r="I246" t="str">
            <v>ядро</v>
          </cell>
        </row>
        <row r="247">
          <cell r="B247">
            <v>197</v>
          </cell>
          <cell r="C247" t="str">
            <v>Медведев Никита</v>
          </cell>
          <cell r="D247" t="str">
            <v>05.06.1996</v>
          </cell>
          <cell r="E247" t="str">
            <v>2р</v>
          </cell>
          <cell r="F247" t="str">
            <v>Ярославская</v>
          </cell>
          <cell r="G247" t="str">
            <v>Ярославль, ГОБУ ЯО СДЮСШОР</v>
          </cell>
          <cell r="H247" t="str">
            <v>бр. Нальгиева А.А.</v>
          </cell>
          <cell r="I247" t="str">
            <v>ядро</v>
          </cell>
        </row>
        <row r="248">
          <cell r="B248">
            <v>209</v>
          </cell>
          <cell r="C248" t="str">
            <v>Младов Аркадий</v>
          </cell>
          <cell r="D248" t="str">
            <v>18.06.1995</v>
          </cell>
          <cell r="E248" t="str">
            <v>3р</v>
          </cell>
          <cell r="F248" t="str">
            <v>Ярославская</v>
          </cell>
          <cell r="G248" t="str">
            <v>Ярославль, ГОБУ ЯО СДЮСШОР</v>
          </cell>
          <cell r="H248" t="str">
            <v>бр. Нальгиева А.А.</v>
          </cell>
          <cell r="I248" t="str">
            <v>ядро</v>
          </cell>
        </row>
        <row r="249">
          <cell r="B249">
            <v>215</v>
          </cell>
          <cell r="C249" t="str">
            <v>Козлов Глеб</v>
          </cell>
          <cell r="D249" t="str">
            <v>24.11.1997</v>
          </cell>
          <cell r="E249" t="str">
            <v>3р</v>
          </cell>
          <cell r="F249" t="str">
            <v>Ярославская</v>
          </cell>
          <cell r="G249" t="str">
            <v>Ярославль, ГОБУ ЯО СДЮСШОР</v>
          </cell>
          <cell r="H249" t="str">
            <v>бр. Нальгиева А.А.</v>
          </cell>
          <cell r="I249" t="str">
            <v>ядро</v>
          </cell>
        </row>
        <row r="250">
          <cell r="B250">
            <v>216</v>
          </cell>
          <cell r="C250" t="str">
            <v>Узаков Дмитрий</v>
          </cell>
          <cell r="D250" t="str">
            <v>03.02.1997</v>
          </cell>
          <cell r="E250" t="str">
            <v>3р</v>
          </cell>
          <cell r="F250" t="str">
            <v>Ярославская</v>
          </cell>
          <cell r="G250" t="str">
            <v>Ярославль, ГОБУ ЯО СДЮСШОР</v>
          </cell>
          <cell r="H250" t="str">
            <v>бр. Нальгиева А.А.</v>
          </cell>
          <cell r="I250" t="str">
            <v>ядро</v>
          </cell>
        </row>
        <row r="251">
          <cell r="B251">
            <v>218</v>
          </cell>
          <cell r="C251" t="str">
            <v>Спиридонов Артем</v>
          </cell>
          <cell r="D251" t="str">
            <v>18.03.1997</v>
          </cell>
          <cell r="F251" t="str">
            <v>Ярославская</v>
          </cell>
          <cell r="G251" t="str">
            <v>Ярославль, ГОБУ ЯО СДЮСШОР</v>
          </cell>
          <cell r="H251" t="str">
            <v>бр. Нальгиева А.А.</v>
          </cell>
          <cell r="I251" t="str">
            <v>ядро</v>
          </cell>
        </row>
        <row r="252">
          <cell r="B252">
            <v>159</v>
          </cell>
          <cell r="C252" t="str">
            <v>Симонян Арсений</v>
          </cell>
          <cell r="D252" t="str">
            <v>11.11.1995</v>
          </cell>
          <cell r="E252" t="str">
            <v>2р</v>
          </cell>
          <cell r="F252" t="str">
            <v>Ярославская</v>
          </cell>
          <cell r="G252" t="str">
            <v>Ярославль, ГОБУ ЯО СДЮСШОР</v>
          </cell>
          <cell r="H252" t="str">
            <v>Лузина И.Н.</v>
          </cell>
          <cell r="I252">
            <v>60</v>
          </cell>
        </row>
        <row r="253">
          <cell r="B253">
            <v>162</v>
          </cell>
          <cell r="C253" t="str">
            <v>Сундуков Семен</v>
          </cell>
          <cell r="D253" t="str">
            <v>28.07.1995</v>
          </cell>
          <cell r="E253" t="str">
            <v>2р</v>
          </cell>
          <cell r="F253" t="str">
            <v>Ярославская</v>
          </cell>
          <cell r="G253" t="str">
            <v>Ярославль, ГОБУ ЯО СДЮСШОР</v>
          </cell>
          <cell r="H253" t="str">
            <v>Филинова С.К.</v>
          </cell>
          <cell r="I253">
            <v>60</v>
          </cell>
        </row>
        <row r="254">
          <cell r="B254">
            <v>163</v>
          </cell>
          <cell r="C254" t="str">
            <v>Цветков Илья</v>
          </cell>
          <cell r="D254" t="str">
            <v>18.02.1997</v>
          </cell>
          <cell r="E254" t="str">
            <v>2р</v>
          </cell>
          <cell r="F254" t="str">
            <v>Ярославская</v>
          </cell>
          <cell r="G254" t="str">
            <v>Ярославль, ГОБУ ЯО СДЮСШОР</v>
          </cell>
          <cell r="H254" t="str">
            <v>Филинова С.К.</v>
          </cell>
          <cell r="I254">
            <v>400</v>
          </cell>
        </row>
        <row r="255">
          <cell r="B255">
            <v>166</v>
          </cell>
          <cell r="C255" t="str">
            <v>Казанов Сергей</v>
          </cell>
          <cell r="D255" t="str">
            <v>16.05.1997</v>
          </cell>
          <cell r="E255" t="str">
            <v>3р</v>
          </cell>
          <cell r="F255" t="str">
            <v>Ярославская</v>
          </cell>
          <cell r="G255" t="str">
            <v>Ярославль, ГОБУ ЯО СДЮСШОР</v>
          </cell>
          <cell r="H255" t="str">
            <v>Филинова С.К.</v>
          </cell>
          <cell r="I255">
            <v>60</v>
          </cell>
        </row>
        <row r="256">
          <cell r="B256">
            <v>167</v>
          </cell>
          <cell r="C256" t="str">
            <v>Казанов Юрий</v>
          </cell>
          <cell r="D256" t="str">
            <v>13.07.1998</v>
          </cell>
          <cell r="E256" t="str">
            <v>3р</v>
          </cell>
          <cell r="F256" t="str">
            <v>Ярославская</v>
          </cell>
          <cell r="G256" t="str">
            <v>Ярославль, ГОБУ ЯО СДЮСШОР</v>
          </cell>
          <cell r="H256" t="str">
            <v>Филинова С.К.</v>
          </cell>
          <cell r="I256">
            <v>1500</v>
          </cell>
        </row>
        <row r="257">
          <cell r="B257">
            <v>168</v>
          </cell>
          <cell r="C257" t="str">
            <v>Коновалов Александр</v>
          </cell>
          <cell r="D257" t="str">
            <v>03.08.1997</v>
          </cell>
          <cell r="E257" t="str">
            <v>3р</v>
          </cell>
          <cell r="F257" t="str">
            <v>Ярославская</v>
          </cell>
          <cell r="G257" t="str">
            <v>Ярославль, ГОБУ ЯО СДЮСШОР</v>
          </cell>
          <cell r="H257" t="str">
            <v>Филинова С.К.</v>
          </cell>
          <cell r="I257">
            <v>60</v>
          </cell>
        </row>
        <row r="258">
          <cell r="B258">
            <v>170</v>
          </cell>
          <cell r="C258" t="str">
            <v>Самошников Даниил</v>
          </cell>
          <cell r="D258" t="str">
            <v>17.10.1996</v>
          </cell>
          <cell r="E258" t="str">
            <v>3р</v>
          </cell>
          <cell r="F258" t="str">
            <v>Ярославская</v>
          </cell>
          <cell r="G258" t="str">
            <v>Ярославль, ГОБУ ЯО СДЮСШОР</v>
          </cell>
          <cell r="H258" t="str">
            <v>Филинова С.К.</v>
          </cell>
          <cell r="I258">
            <v>400</v>
          </cell>
        </row>
        <row r="259">
          <cell r="B259">
            <v>172</v>
          </cell>
          <cell r="C259" t="str">
            <v>Кочешков Дмитрий</v>
          </cell>
          <cell r="D259" t="str">
            <v>19.03.1997</v>
          </cell>
          <cell r="E259" t="str">
            <v>3р</v>
          </cell>
          <cell r="F259" t="str">
            <v>Ярославская</v>
          </cell>
          <cell r="G259" t="str">
            <v>Ярославль, ГОБУ ЯО СДЮСШОР</v>
          </cell>
          <cell r="H259" t="str">
            <v>Филинова С.К.</v>
          </cell>
        </row>
        <row r="260">
          <cell r="B260">
            <v>178</v>
          </cell>
          <cell r="C260" t="str">
            <v>Сакмин Александр</v>
          </cell>
          <cell r="D260" t="str">
            <v>29.09.1995</v>
          </cell>
          <cell r="E260" t="str">
            <v>2р</v>
          </cell>
          <cell r="F260" t="str">
            <v>1 Ярославская</v>
          </cell>
          <cell r="G260" t="str">
            <v>Ярославль, ГОБУ ЯО СДЮСШОР</v>
          </cell>
          <cell r="H260" t="str">
            <v>Клейменов А.Н.</v>
          </cell>
          <cell r="I260" t="str">
            <v>с/ходьба</v>
          </cell>
        </row>
        <row r="261">
          <cell r="B261">
            <v>179</v>
          </cell>
          <cell r="C261" t="str">
            <v>Шамин Павел</v>
          </cell>
          <cell r="D261" t="str">
            <v>09.12.1996</v>
          </cell>
          <cell r="E261" t="str">
            <v>2р</v>
          </cell>
          <cell r="F261" t="str">
            <v>Ярославская</v>
          </cell>
          <cell r="G261" t="str">
            <v>Ярославль, ГОБУ ЯО СДЮСШОР</v>
          </cell>
          <cell r="H261" t="str">
            <v>Клейменов А.Н.</v>
          </cell>
        </row>
        <row r="262">
          <cell r="B262">
            <v>184</v>
          </cell>
          <cell r="C262" t="str">
            <v>Копнин Степан</v>
          </cell>
          <cell r="D262" t="str">
            <v>22.02.1994</v>
          </cell>
          <cell r="E262" t="str">
            <v>2р</v>
          </cell>
          <cell r="F262" t="str">
            <v>Ярославская</v>
          </cell>
          <cell r="G262" t="str">
            <v>Ярославль, ГОБУ ЯО СДЮСШОР</v>
          </cell>
          <cell r="H262" t="str">
            <v>Клейменов А.Н.</v>
          </cell>
        </row>
        <row r="263">
          <cell r="B263">
            <v>242</v>
          </cell>
          <cell r="C263" t="str">
            <v>Аверкин Антон</v>
          </cell>
          <cell r="D263" t="str">
            <v>23.03.1996</v>
          </cell>
          <cell r="E263" t="str">
            <v>3р</v>
          </cell>
          <cell r="F263" t="str">
            <v>1 Ярославская</v>
          </cell>
          <cell r="G263" t="str">
            <v>Ярославль, ГОБУ ЯО СДЮСШОР</v>
          </cell>
          <cell r="H263" t="str">
            <v>Руденко В.Г.</v>
          </cell>
        </row>
        <row r="264">
          <cell r="B264">
            <v>248</v>
          </cell>
          <cell r="C264" t="str">
            <v>Просвирин Илья</v>
          </cell>
          <cell r="D264" t="str">
            <v>28.02.1995</v>
          </cell>
          <cell r="E264" t="str">
            <v>1р</v>
          </cell>
          <cell r="F264" t="str">
            <v>1 Ярославская</v>
          </cell>
          <cell r="G264" t="str">
            <v>Ярославль, ГОБУ ЯО СДЮСШОР</v>
          </cell>
          <cell r="H264" t="str">
            <v>Руденко В.Г., Огвоздина Т.В.</v>
          </cell>
        </row>
        <row r="265">
          <cell r="B265">
            <v>250</v>
          </cell>
          <cell r="C265" t="str">
            <v>Мителев Дмитрий</v>
          </cell>
          <cell r="D265" t="str">
            <v>25.12.1993</v>
          </cell>
          <cell r="E265" t="str">
            <v>1р</v>
          </cell>
          <cell r="F265" t="str">
            <v>1 Ярославская</v>
          </cell>
          <cell r="G265" t="str">
            <v>Ярославль, ГОБУ ЯО СДЮСШОР</v>
          </cell>
          <cell r="H265" t="str">
            <v>Руденко В.Г., Огвоздина Т.В.</v>
          </cell>
        </row>
        <row r="266">
          <cell r="B266">
            <v>258</v>
          </cell>
          <cell r="C266" t="str">
            <v>Головцов Михаил</v>
          </cell>
          <cell r="D266" t="str">
            <v>08.06.1986</v>
          </cell>
          <cell r="E266" t="str">
            <v>МС</v>
          </cell>
          <cell r="F266" t="str">
            <v>1 Ярославская</v>
          </cell>
          <cell r="G266" t="str">
            <v>Ярославль, ГОБУ ЯО СДЮСШОР</v>
          </cell>
          <cell r="H266" t="str">
            <v>Руденко В.Г.</v>
          </cell>
        </row>
        <row r="267">
          <cell r="B267">
            <v>259</v>
          </cell>
          <cell r="C267" t="str">
            <v>Шприц Александр</v>
          </cell>
          <cell r="D267" t="str">
            <v>17.11.1994</v>
          </cell>
          <cell r="E267" t="str">
            <v>1р</v>
          </cell>
          <cell r="F267" t="str">
            <v>1 Ярославская</v>
          </cell>
          <cell r="G267" t="str">
            <v>Ярославль, ГОБУ ЯО СДЮСШОР</v>
          </cell>
          <cell r="H267" t="str">
            <v>Скулябин А.Б.</v>
          </cell>
        </row>
        <row r="268">
          <cell r="B268">
            <v>260</v>
          </cell>
          <cell r="C268" t="str">
            <v>Церковный Владислав</v>
          </cell>
          <cell r="D268" t="str">
            <v>04.12.1995</v>
          </cell>
          <cell r="E268" t="str">
            <v>КМС</v>
          </cell>
          <cell r="F268" t="str">
            <v>1 Ярославская</v>
          </cell>
          <cell r="G268" t="str">
            <v>Ярославль, ГОБУ ЯО СДЮСШОР</v>
          </cell>
          <cell r="H268" t="str">
            <v>Скулябин А.Б.</v>
          </cell>
        </row>
        <row r="269">
          <cell r="B269">
            <v>261</v>
          </cell>
          <cell r="C269" t="str">
            <v>Домоседов Александр</v>
          </cell>
          <cell r="D269" t="str">
            <v>13.01.1997</v>
          </cell>
          <cell r="E269" t="str">
            <v>2р</v>
          </cell>
          <cell r="F269" t="str">
            <v>1 Ярославская</v>
          </cell>
          <cell r="G269" t="str">
            <v>Ярославль, ГОБУ ЯО СДЮСШОР</v>
          </cell>
          <cell r="H269" t="str">
            <v>Скулябин А.Б.</v>
          </cell>
        </row>
        <row r="270">
          <cell r="B270">
            <v>325</v>
          </cell>
          <cell r="C270" t="str">
            <v>Хамыш Вадим</v>
          </cell>
          <cell r="D270" t="str">
            <v>08.11.1994</v>
          </cell>
          <cell r="E270" t="str">
            <v>2р</v>
          </cell>
          <cell r="F270" t="str">
            <v>Ярославская</v>
          </cell>
          <cell r="G270" t="str">
            <v>Ярославль, ГОБУ ЯО СДЮСШОР</v>
          </cell>
          <cell r="H270" t="str">
            <v>бр. Бабашкина</v>
          </cell>
          <cell r="I270" t="str">
            <v>высота</v>
          </cell>
        </row>
        <row r="271">
          <cell r="B271">
            <v>186</v>
          </cell>
          <cell r="C271" t="str">
            <v>Сучков Ярослав</v>
          </cell>
          <cell r="D271" t="str">
            <v>30.06.1993</v>
          </cell>
          <cell r="E271" t="str">
            <v>1р</v>
          </cell>
          <cell r="F271" t="str">
            <v>2 Ярославская</v>
          </cell>
          <cell r="G271" t="str">
            <v>Ярославль, ГОБУ ЯО СДЮСШОР</v>
          </cell>
          <cell r="H271" t="str">
            <v>Лузина И.Н.</v>
          </cell>
          <cell r="I271">
            <v>1500</v>
          </cell>
        </row>
        <row r="272">
          <cell r="B272">
            <v>187</v>
          </cell>
          <cell r="C272" t="str">
            <v>Ксенофонтов Сергей</v>
          </cell>
          <cell r="D272" t="str">
            <v>1991</v>
          </cell>
          <cell r="E272" t="str">
            <v>2р</v>
          </cell>
          <cell r="F272" t="str">
            <v>Ярославская</v>
          </cell>
          <cell r="G272" t="str">
            <v>Ярославль, ГОБУ ЯО СДЮСШОР</v>
          </cell>
          <cell r="H272" t="str">
            <v>Клейменов А.Н.</v>
          </cell>
          <cell r="I272">
            <v>400</v>
          </cell>
        </row>
        <row r="273">
          <cell r="B273">
            <v>188</v>
          </cell>
          <cell r="C273" t="str">
            <v>Щелканов Александр</v>
          </cell>
          <cell r="D273" t="str">
            <v>22.05.1992</v>
          </cell>
          <cell r="E273" t="str">
            <v>2р</v>
          </cell>
          <cell r="F273" t="str">
            <v>Ярославская</v>
          </cell>
          <cell r="G273" t="str">
            <v>Ярославль, ГОБУ ЯО СДЮСШОР</v>
          </cell>
          <cell r="H273" t="str">
            <v>Клейменов А.Н.</v>
          </cell>
          <cell r="I273">
            <v>400</v>
          </cell>
        </row>
        <row r="274">
          <cell r="B274">
            <v>768</v>
          </cell>
          <cell r="C274" t="str">
            <v>Нальгиев Александр</v>
          </cell>
          <cell r="D274" t="str">
            <v>20.06.1992</v>
          </cell>
          <cell r="E274" t="str">
            <v>3р</v>
          </cell>
          <cell r="F274" t="str">
            <v>Ярославская</v>
          </cell>
          <cell r="G274" t="str">
            <v>Ярославль, ГОБУ ЯО СДЮСШОР</v>
          </cell>
          <cell r="H274" t="str">
            <v>бр. Нальгиева А.А.</v>
          </cell>
          <cell r="I274" t="str">
            <v>ядро</v>
          </cell>
        </row>
        <row r="275">
          <cell r="B275">
            <v>779</v>
          </cell>
          <cell r="C275" t="str">
            <v>Ерохов Павел</v>
          </cell>
          <cell r="D275" t="str">
            <v>01.09.1982</v>
          </cell>
          <cell r="E275" t="str">
            <v>МС</v>
          </cell>
          <cell r="F275" t="str">
            <v>1 Ярославская</v>
          </cell>
          <cell r="G275" t="str">
            <v>Ярославль, СДЮСШОР-19</v>
          </cell>
          <cell r="H275" t="str">
            <v>Круговой К.Н.</v>
          </cell>
          <cell r="I275" t="str">
            <v>с/ходьба</v>
          </cell>
        </row>
        <row r="276">
          <cell r="B276">
            <v>596</v>
          </cell>
          <cell r="C276" t="str">
            <v>Лебедевич Денис</v>
          </cell>
          <cell r="D276" t="str">
            <v>21.03.1983</v>
          </cell>
          <cell r="E276" t="str">
            <v>1р</v>
          </cell>
          <cell r="F276" t="str">
            <v>Ярославская</v>
          </cell>
          <cell r="G276" t="str">
            <v>Ярославль</v>
          </cell>
          <cell r="H276" t="str">
            <v>Макковеева В.А.</v>
          </cell>
          <cell r="I276">
            <v>400</v>
          </cell>
        </row>
        <row r="277">
          <cell r="B277">
            <v>610</v>
          </cell>
          <cell r="C277" t="str">
            <v>Рыбаков Ярослав</v>
          </cell>
          <cell r="D277" t="str">
            <v>22.11.1980</v>
          </cell>
          <cell r="E277" t="str">
            <v>ЗМС</v>
          </cell>
          <cell r="F277" t="str">
            <v>1 Ярославская</v>
          </cell>
          <cell r="G277" t="str">
            <v>Ярославль-Москва</v>
          </cell>
          <cell r="H277" t="str">
            <v>Рыбаков В.Ю.</v>
          </cell>
          <cell r="I277" t="str">
            <v>60, высота</v>
          </cell>
        </row>
        <row r="278">
          <cell r="B278">
            <v>609</v>
          </cell>
          <cell r="C278" t="str">
            <v>Маляренко Станислав</v>
          </cell>
          <cell r="D278" t="str">
            <v>19.05.1985</v>
          </cell>
          <cell r="E278" t="str">
            <v>МС</v>
          </cell>
          <cell r="F278" t="str">
            <v>1 Ярославская</v>
          </cell>
          <cell r="G278" t="str">
            <v>Ярославль, ШВСМ</v>
          </cell>
          <cell r="H278" t="str">
            <v>Рыбаков В.Ю.</v>
          </cell>
          <cell r="I278" t="str">
            <v>высота</v>
          </cell>
        </row>
        <row r="279">
          <cell r="B279">
            <v>810</v>
          </cell>
          <cell r="C279" t="str">
            <v>Крупнов Алексей</v>
          </cell>
          <cell r="D279" t="str">
            <v>28.02.1996</v>
          </cell>
          <cell r="E279" t="str">
            <v>КМС</v>
          </cell>
          <cell r="F279" t="str">
            <v>1 Ярославская</v>
          </cell>
          <cell r="G279" t="str">
            <v>Ярославль-Москва</v>
          </cell>
          <cell r="H279" t="str">
            <v>Рыбаков В.Ю., Литвинова М.Ф.</v>
          </cell>
          <cell r="I279" t="str">
            <v>высота</v>
          </cell>
        </row>
        <row r="280">
          <cell r="B280">
            <v>597</v>
          </cell>
          <cell r="C280" t="str">
            <v>Мыльников Артём</v>
          </cell>
          <cell r="D280" t="str">
            <v>27.03.1997</v>
          </cell>
          <cell r="E280" t="str">
            <v>2р</v>
          </cell>
          <cell r="F280" t="str">
            <v>Ярославская</v>
          </cell>
          <cell r="G280" t="str">
            <v>Ярославль-Москва</v>
          </cell>
          <cell r="H280" t="str">
            <v>Рыбаков В.Ю.</v>
          </cell>
        </row>
        <row r="281">
          <cell r="B281">
            <v>772</v>
          </cell>
          <cell r="C281" t="str">
            <v>Васильев Иван</v>
          </cell>
          <cell r="D281" t="str">
            <v>07.09.1984</v>
          </cell>
          <cell r="E281" t="str">
            <v>1р</v>
          </cell>
          <cell r="F281" t="str">
            <v>2 Ярославская</v>
          </cell>
          <cell r="G281" t="str">
            <v>Ярославль, ШВСМ</v>
          </cell>
          <cell r="H281" t="str">
            <v>Хрущев И.Е.</v>
          </cell>
        </row>
        <row r="282">
          <cell r="B282">
            <v>773</v>
          </cell>
          <cell r="C282" t="str">
            <v>Рябинин Николай</v>
          </cell>
          <cell r="D282" t="str">
            <v>28.11.1981</v>
          </cell>
          <cell r="E282" t="str">
            <v>МС</v>
          </cell>
          <cell r="F282" t="str">
            <v>2 Ярославская</v>
          </cell>
          <cell r="G282" t="str">
            <v>Ярославль, СДЮСШОР-19</v>
          </cell>
          <cell r="H282" t="str">
            <v>Зараковский Е.Р.</v>
          </cell>
        </row>
        <row r="283">
          <cell r="B283">
            <v>491</v>
          </cell>
          <cell r="C283" t="str">
            <v>Корсков Владимир</v>
          </cell>
          <cell r="D283" t="str">
            <v>1983</v>
          </cell>
          <cell r="E283" t="str">
            <v>КМС</v>
          </cell>
          <cell r="F283" t="str">
            <v>2 Ярославская</v>
          </cell>
          <cell r="G283" t="str">
            <v>Рыбинск, СДЮСШОР-2</v>
          </cell>
          <cell r="H283" t="str">
            <v>Чупров Ю.Е.</v>
          </cell>
          <cell r="I283" t="str">
            <v>3000с/п</v>
          </cell>
        </row>
        <row r="284">
          <cell r="B284">
            <v>492</v>
          </cell>
          <cell r="C284" t="str">
            <v>Куликов Сергей</v>
          </cell>
          <cell r="D284" t="str">
            <v>1995</v>
          </cell>
          <cell r="E284" t="str">
            <v>КМС</v>
          </cell>
          <cell r="F284" t="str">
            <v>1 Ярославская</v>
          </cell>
          <cell r="G284" t="str">
            <v>Рыбинск, СДЮСШОР-2</v>
          </cell>
          <cell r="H284" t="str">
            <v>Сергеева Е.В.</v>
          </cell>
          <cell r="I284" t="str">
            <v>6-тибор.</v>
          </cell>
        </row>
        <row r="285">
          <cell r="B285">
            <v>493</v>
          </cell>
          <cell r="C285" t="str">
            <v>Гусев Роман</v>
          </cell>
          <cell r="D285" t="str">
            <v>1987</v>
          </cell>
          <cell r="E285" t="str">
            <v>МС</v>
          </cell>
          <cell r="F285" t="str">
            <v>1 Ярославская</v>
          </cell>
          <cell r="G285" t="str">
            <v>Рыбинск, СДЮСШОР-2</v>
          </cell>
          <cell r="H285" t="str">
            <v>Чупров Ю.Е.</v>
          </cell>
          <cell r="I285">
            <v>1500</v>
          </cell>
        </row>
        <row r="286">
          <cell r="B286">
            <v>494</v>
          </cell>
          <cell r="C286" t="str">
            <v>Голованов Павел</v>
          </cell>
          <cell r="D286" t="str">
            <v>1985</v>
          </cell>
          <cell r="E286" t="str">
            <v>1р</v>
          </cell>
          <cell r="F286" t="str">
            <v>Ярославская</v>
          </cell>
          <cell r="G286" t="str">
            <v>Рыбинск, СДЮСШОР-2</v>
          </cell>
          <cell r="H286" t="str">
            <v>Чупров Ю.Е.</v>
          </cell>
        </row>
        <row r="287">
          <cell r="B287">
            <v>496</v>
          </cell>
          <cell r="C287" t="str">
            <v>Затонский Владислав</v>
          </cell>
          <cell r="D287" t="str">
            <v>1996</v>
          </cell>
          <cell r="E287" t="str">
            <v>2р</v>
          </cell>
          <cell r="F287" t="str">
            <v>Ярославская</v>
          </cell>
          <cell r="G287" t="str">
            <v>Рыбинск, СДЮСШОР-2</v>
          </cell>
          <cell r="H287" t="str">
            <v>Бордукова Н.А.</v>
          </cell>
          <cell r="I287" t="str">
            <v>60, 3-й</v>
          </cell>
        </row>
        <row r="288">
          <cell r="B288">
            <v>499</v>
          </cell>
          <cell r="C288" t="str">
            <v>Савельев Александр</v>
          </cell>
          <cell r="D288" t="str">
            <v>15.05.1996</v>
          </cell>
          <cell r="E288" t="str">
            <v>КМС</v>
          </cell>
          <cell r="F288" t="str">
            <v>1 Ярославская</v>
          </cell>
          <cell r="G288" t="str">
            <v>Рыбинск, СДЮСШОР-2</v>
          </cell>
          <cell r="H288" t="str">
            <v>Пивентьевы С.А. И.В.</v>
          </cell>
          <cell r="I288" t="str">
            <v>6-тибор.</v>
          </cell>
        </row>
        <row r="289">
          <cell r="B289">
            <v>501</v>
          </cell>
          <cell r="C289" t="str">
            <v>Фишер Александр</v>
          </cell>
          <cell r="D289" t="str">
            <v>1995</v>
          </cell>
          <cell r="E289" t="str">
            <v>2р</v>
          </cell>
          <cell r="F289" t="str">
            <v>Ярославская</v>
          </cell>
          <cell r="G289" t="str">
            <v>Рыбинск, СДЮСШОР-2</v>
          </cell>
          <cell r="H289" t="str">
            <v>Пивентьевы С.А. И.В.</v>
          </cell>
          <cell r="I289">
            <v>60</v>
          </cell>
        </row>
        <row r="290">
          <cell r="B290">
            <v>502</v>
          </cell>
          <cell r="C290" t="str">
            <v>Пряженцев Егор</v>
          </cell>
          <cell r="D290" t="str">
            <v>1990</v>
          </cell>
          <cell r="E290" t="str">
            <v>1р</v>
          </cell>
          <cell r="F290" t="str">
            <v>Ярославская</v>
          </cell>
          <cell r="G290" t="str">
            <v>Рыбинск, СДЮСШОР-2</v>
          </cell>
          <cell r="H290" t="str">
            <v>Пивентьевы С.А. И.В.</v>
          </cell>
          <cell r="I290" t="str">
            <v>6-тибор.</v>
          </cell>
        </row>
        <row r="291">
          <cell r="B291">
            <v>503</v>
          </cell>
          <cell r="C291" t="str">
            <v>Львов Виталий</v>
          </cell>
          <cell r="D291" t="str">
            <v>1990</v>
          </cell>
          <cell r="E291" t="str">
            <v>КМС</v>
          </cell>
          <cell r="F291" t="str">
            <v>2 Ярославская</v>
          </cell>
          <cell r="G291" t="str">
            <v>Рыбинск, СДЮСШОР-2</v>
          </cell>
          <cell r="H291" t="str">
            <v>Пивентьевы С.А. И.В.</v>
          </cell>
          <cell r="I291">
            <v>60</v>
          </cell>
        </row>
        <row r="292">
          <cell r="C292" t="str">
            <v>Ломакин Павел</v>
          </cell>
          <cell r="D292" t="str">
            <v>1993</v>
          </cell>
          <cell r="E292" t="str">
            <v>КМС</v>
          </cell>
          <cell r="F292" t="str">
            <v>2 Ярославская</v>
          </cell>
          <cell r="G292" t="str">
            <v>Рыбинск, СДЮСШОР-2</v>
          </cell>
          <cell r="H292" t="str">
            <v>Пивентьевы С.А. И.В.</v>
          </cell>
          <cell r="I292" t="str">
            <v>6-тибор.</v>
          </cell>
        </row>
        <row r="293">
          <cell r="B293">
            <v>513</v>
          </cell>
          <cell r="C293" t="str">
            <v>Палажко Александр</v>
          </cell>
          <cell r="D293" t="str">
            <v>1996</v>
          </cell>
          <cell r="E293" t="str">
            <v>2р</v>
          </cell>
          <cell r="F293" t="str">
            <v>Ярославская</v>
          </cell>
          <cell r="G293" t="str">
            <v>Рыбинск, СДЮСШОР-2</v>
          </cell>
          <cell r="H293" t="str">
            <v>Пивентьевы С.А. И.В.</v>
          </cell>
          <cell r="I293" t="str">
            <v>6-тибор.</v>
          </cell>
        </row>
        <row r="294">
          <cell r="B294">
            <v>510</v>
          </cell>
          <cell r="C294" t="str">
            <v>Еремкин Дмитрий</v>
          </cell>
          <cell r="D294" t="str">
            <v>1997</v>
          </cell>
          <cell r="E294" t="str">
            <v>3р</v>
          </cell>
          <cell r="F294" t="str">
            <v>Ярославская</v>
          </cell>
          <cell r="G294" t="str">
            <v>Рыбинск, СДЮСШОР-2</v>
          </cell>
          <cell r="H294" t="str">
            <v>Пивентьевы С.А. И.В.</v>
          </cell>
          <cell r="I294" t="str">
            <v>ядро</v>
          </cell>
        </row>
        <row r="295">
          <cell r="B295">
            <v>511</v>
          </cell>
          <cell r="C295" t="str">
            <v>Дробаха Игорь</v>
          </cell>
          <cell r="D295" t="str">
            <v>19.10.1993</v>
          </cell>
          <cell r="E295" t="str">
            <v>КМС</v>
          </cell>
          <cell r="F295" t="str">
            <v>1 Ярославская</v>
          </cell>
          <cell r="G295" t="str">
            <v>Рыбинск, СДЮСШОР-2</v>
          </cell>
          <cell r="H295" t="str">
            <v>Пивентьевы С.А. И.В.</v>
          </cell>
          <cell r="I295" t="str">
            <v>ядро</v>
          </cell>
        </row>
        <row r="296">
          <cell r="B296">
            <v>515</v>
          </cell>
          <cell r="C296" t="str">
            <v>Елфимов Александр</v>
          </cell>
          <cell r="D296" t="str">
            <v>1995</v>
          </cell>
          <cell r="E296" t="str">
            <v>2р</v>
          </cell>
          <cell r="F296" t="str">
            <v>Ярославская</v>
          </cell>
          <cell r="G296" t="str">
            <v>Рыбинск, СДЮСШОР-2</v>
          </cell>
          <cell r="H296" t="str">
            <v>Пивентьевы С.А. И.В.</v>
          </cell>
          <cell r="I296">
            <v>60</v>
          </cell>
        </row>
        <row r="297">
          <cell r="B297">
            <v>512</v>
          </cell>
          <cell r="C297" t="str">
            <v>Зародов Андрей</v>
          </cell>
          <cell r="D297" t="str">
            <v>1994</v>
          </cell>
          <cell r="E297" t="str">
            <v>2р</v>
          </cell>
          <cell r="F297" t="str">
            <v>Ярославская</v>
          </cell>
          <cell r="G297" t="str">
            <v>Рыбинск, СДЮСШОР-2</v>
          </cell>
          <cell r="H297" t="str">
            <v>Пивентьевы С.А. И.В.</v>
          </cell>
          <cell r="I297" t="str">
            <v>ядро</v>
          </cell>
        </row>
        <row r="298">
          <cell r="B298">
            <v>516</v>
          </cell>
          <cell r="C298" t="str">
            <v>Романов Никита</v>
          </cell>
          <cell r="D298" t="str">
            <v>1996</v>
          </cell>
          <cell r="E298" t="str">
            <v>1р</v>
          </cell>
          <cell r="F298" t="str">
            <v>2 Ярославская</v>
          </cell>
          <cell r="G298" t="str">
            <v>Рыбинск, СДЮСШОР-2</v>
          </cell>
          <cell r="H298" t="str">
            <v>Иванова И.М., Соколова Н.М.</v>
          </cell>
        </row>
        <row r="299">
          <cell r="B299">
            <v>519</v>
          </cell>
          <cell r="C299" t="str">
            <v>Пахомов Денис</v>
          </cell>
          <cell r="D299" t="str">
            <v>1997</v>
          </cell>
          <cell r="E299" t="str">
            <v>3р</v>
          </cell>
          <cell r="F299" t="str">
            <v>Ярославская</v>
          </cell>
          <cell r="G299" t="str">
            <v>Рыбинск, СДЮСШОР-2</v>
          </cell>
          <cell r="H299" t="str">
            <v>Иванова И.М., Соколова Н.М.</v>
          </cell>
          <cell r="I299">
            <v>60</v>
          </cell>
        </row>
        <row r="300">
          <cell r="B300">
            <v>514</v>
          </cell>
          <cell r="C300" t="str">
            <v>Трусов Дмитрий</v>
          </cell>
          <cell r="D300" t="str">
            <v>1994</v>
          </cell>
          <cell r="E300" t="str">
            <v>1р</v>
          </cell>
          <cell r="F300" t="str">
            <v>2 Ярославская</v>
          </cell>
          <cell r="G300" t="str">
            <v>Рыбинск, СДЮСШОР-2</v>
          </cell>
          <cell r="H300" t="str">
            <v>Пивентьевы С.А. И.В.</v>
          </cell>
          <cell r="I300" t="str">
            <v>ядро</v>
          </cell>
        </row>
        <row r="301">
          <cell r="B301">
            <v>520</v>
          </cell>
          <cell r="C301" t="str">
            <v>Сметанин Евгений</v>
          </cell>
          <cell r="D301" t="str">
            <v>1988</v>
          </cell>
          <cell r="E301" t="str">
            <v>1р</v>
          </cell>
          <cell r="F301" t="str">
            <v>Ярославская</v>
          </cell>
          <cell r="G301" t="str">
            <v>Рыбинск, СДЮСШОР-2</v>
          </cell>
          <cell r="H301" t="str">
            <v>Громов Н.Б.</v>
          </cell>
        </row>
        <row r="302">
          <cell r="B302">
            <v>524</v>
          </cell>
          <cell r="C302" t="str">
            <v>Беленцов Алексей</v>
          </cell>
          <cell r="D302" t="str">
            <v>04.05.1997</v>
          </cell>
          <cell r="E302" t="str">
            <v>3р</v>
          </cell>
          <cell r="F302" t="str">
            <v>Ярославская</v>
          </cell>
          <cell r="G302" t="str">
            <v>Рыбинск, СДЮСШОР-2</v>
          </cell>
          <cell r="H302" t="str">
            <v>Огвоздина Т.В.</v>
          </cell>
          <cell r="I302" t="str">
            <v>6-тибор.</v>
          </cell>
        </row>
        <row r="303">
          <cell r="B303">
            <v>569</v>
          </cell>
          <cell r="C303" t="str">
            <v>Топорин Владимир</v>
          </cell>
          <cell r="D303" t="str">
            <v>09.03.1983</v>
          </cell>
          <cell r="E303" t="str">
            <v>МС</v>
          </cell>
          <cell r="F303" t="str">
            <v>1 Ярославская</v>
          </cell>
          <cell r="G303" t="str">
            <v>Рыбинск, СДЮСШОР-8</v>
          </cell>
          <cell r="H303" t="str">
            <v>Дорожкины В.К., О.Н.</v>
          </cell>
          <cell r="I303">
            <v>60</v>
          </cell>
        </row>
        <row r="304">
          <cell r="B304">
            <v>508</v>
          </cell>
          <cell r="C304" t="str">
            <v>Дорожкин Владимир</v>
          </cell>
          <cell r="D304" t="str">
            <v>04.04.1983</v>
          </cell>
          <cell r="E304" t="str">
            <v>МС</v>
          </cell>
          <cell r="F304" t="str">
            <v>2 Ярославская</v>
          </cell>
          <cell r="G304" t="str">
            <v>Рыбинск, СДЮСШОР-8</v>
          </cell>
          <cell r="H304" t="str">
            <v>Дорожкины В.К., О.Н.</v>
          </cell>
          <cell r="I304" t="str">
            <v>ядро</v>
          </cell>
        </row>
        <row r="305">
          <cell r="B305">
            <v>570</v>
          </cell>
          <cell r="C305" t="str">
            <v>Антонов Антон</v>
          </cell>
          <cell r="D305" t="str">
            <v>15.08.1994</v>
          </cell>
          <cell r="E305" t="str">
            <v>1р</v>
          </cell>
          <cell r="F305" t="str">
            <v>Ярославская</v>
          </cell>
          <cell r="G305" t="str">
            <v>Рыбинск, СДЮСШОР-8</v>
          </cell>
          <cell r="H305" t="str">
            <v>Дорожкины В.К., О.Н.</v>
          </cell>
        </row>
        <row r="306">
          <cell r="B306">
            <v>571</v>
          </cell>
          <cell r="C306" t="str">
            <v>Соколов Константин</v>
          </cell>
          <cell r="D306" t="str">
            <v>25.02.1980</v>
          </cell>
          <cell r="E306" t="str">
            <v>1р</v>
          </cell>
          <cell r="F306" t="str">
            <v>Ярославская</v>
          </cell>
          <cell r="G306" t="str">
            <v>Рыбинск, СДЮСШОР-8</v>
          </cell>
          <cell r="H306" t="str">
            <v>Дорожкины В.К., О.Н.</v>
          </cell>
          <cell r="I306">
            <v>60</v>
          </cell>
        </row>
        <row r="307">
          <cell r="B307">
            <v>572</v>
          </cell>
          <cell r="C307" t="str">
            <v>Смирнов Никита</v>
          </cell>
          <cell r="D307" t="str">
            <v>24.05.1998</v>
          </cell>
          <cell r="E307" t="str">
            <v>1р</v>
          </cell>
          <cell r="F307" t="str">
            <v>Ярославская</v>
          </cell>
          <cell r="G307" t="str">
            <v>Рыбинск, СДЮСШОР-8</v>
          </cell>
          <cell r="H307" t="str">
            <v>Дорожкины В.К., О.Н.</v>
          </cell>
          <cell r="I307">
            <v>60</v>
          </cell>
        </row>
        <row r="308">
          <cell r="B308">
            <v>574</v>
          </cell>
          <cell r="C308" t="str">
            <v>Дыренко Виталий</v>
          </cell>
          <cell r="D308" t="str">
            <v>1995</v>
          </cell>
          <cell r="E308" t="str">
            <v>2р</v>
          </cell>
          <cell r="F308" t="str">
            <v>Ярославская</v>
          </cell>
          <cell r="G308" t="str">
            <v>Рыбинск, СДЮСШОР-8</v>
          </cell>
          <cell r="H308" t="str">
            <v>Меньшаев О.В.</v>
          </cell>
        </row>
        <row r="309">
          <cell r="B309">
            <v>575</v>
          </cell>
          <cell r="C309" t="str">
            <v>Смирнов Алексей</v>
          </cell>
          <cell r="D309" t="str">
            <v>1995</v>
          </cell>
          <cell r="E309" t="str">
            <v>1р</v>
          </cell>
          <cell r="F309" t="str">
            <v>Ярославская</v>
          </cell>
          <cell r="G309" t="str">
            <v>Рыбинск, СДЮСШОР-8</v>
          </cell>
          <cell r="H309" t="str">
            <v>Мокроусов А.Ю., Смирнова Н.С.</v>
          </cell>
          <cell r="I309">
            <v>400</v>
          </cell>
        </row>
        <row r="310">
          <cell r="B310">
            <v>576</v>
          </cell>
          <cell r="C310" t="str">
            <v>Ильичев Алексей</v>
          </cell>
          <cell r="D310" t="str">
            <v>1997</v>
          </cell>
          <cell r="E310" t="str">
            <v>2р</v>
          </cell>
          <cell r="F310" t="str">
            <v>Ярославская</v>
          </cell>
          <cell r="G310" t="str">
            <v>Рыбинск, СДЮСШОР-8</v>
          </cell>
          <cell r="H310" t="str">
            <v>Мокроусов А.Ю., Смирнова Н.С.</v>
          </cell>
          <cell r="I310">
            <v>400</v>
          </cell>
        </row>
        <row r="311">
          <cell r="B311">
            <v>581</v>
          </cell>
          <cell r="C311" t="str">
            <v>Александров Никита</v>
          </cell>
          <cell r="D311" t="str">
            <v>22.10.1983</v>
          </cell>
          <cell r="E311" t="str">
            <v>МС</v>
          </cell>
          <cell r="F311" t="str">
            <v>1 Ярославская</v>
          </cell>
          <cell r="G311" t="str">
            <v>Рыбинск, СДЮСШОР-8</v>
          </cell>
          <cell r="H311" t="str">
            <v>Зюзин В.Н.</v>
          </cell>
          <cell r="I311" t="str">
            <v>3000с/п</v>
          </cell>
        </row>
        <row r="312">
          <cell r="B312">
            <v>584</v>
          </cell>
          <cell r="C312" t="str">
            <v>Князев Ярослав</v>
          </cell>
          <cell r="D312" t="str">
            <v>03.08.1989</v>
          </cell>
          <cell r="E312" t="str">
            <v>1р</v>
          </cell>
          <cell r="F312" t="str">
            <v>Ярославская</v>
          </cell>
          <cell r="G312" t="str">
            <v>Рыбинск, СДЮСШОР-8</v>
          </cell>
          <cell r="H312" t="str">
            <v>Зюзин В.Н.</v>
          </cell>
        </row>
        <row r="313">
          <cell r="B313">
            <v>586</v>
          </cell>
          <cell r="C313" t="str">
            <v>Разов Олег</v>
          </cell>
          <cell r="D313" t="str">
            <v>08.09.1986</v>
          </cell>
          <cell r="E313" t="str">
            <v>КМС</v>
          </cell>
          <cell r="F313" t="str">
            <v>Ярославская</v>
          </cell>
          <cell r="G313" t="str">
            <v>Рыбинск, СДЮСШОР-8</v>
          </cell>
          <cell r="H313" t="str">
            <v>Зюзин В.Н.</v>
          </cell>
          <cell r="I313">
            <v>400</v>
          </cell>
        </row>
        <row r="314">
          <cell r="B314">
            <v>589</v>
          </cell>
          <cell r="C314" t="str">
            <v>Богатов Дмитрий</v>
          </cell>
          <cell r="D314" t="str">
            <v>03.03.1994</v>
          </cell>
          <cell r="E314" t="str">
            <v>3р</v>
          </cell>
          <cell r="F314" t="str">
            <v>Ярославская</v>
          </cell>
          <cell r="G314" t="str">
            <v>Рыбинск, СДЮСШОР-8</v>
          </cell>
          <cell r="H314" t="str">
            <v>Зюзин В.Н.</v>
          </cell>
          <cell r="I314">
            <v>1500</v>
          </cell>
        </row>
        <row r="315">
          <cell r="B315">
            <v>590</v>
          </cell>
          <cell r="C315" t="str">
            <v>Демченко Александр</v>
          </cell>
          <cell r="D315" t="str">
            <v>06.01.1994</v>
          </cell>
          <cell r="E315" t="str">
            <v>3р</v>
          </cell>
          <cell r="F315" t="str">
            <v>Ярославская</v>
          </cell>
          <cell r="G315" t="str">
            <v>Рыбинск, СДЮСШОР-8</v>
          </cell>
          <cell r="H315" t="str">
            <v>Зюзин В.Н.</v>
          </cell>
          <cell r="I315">
            <v>60</v>
          </cell>
        </row>
        <row r="316">
          <cell r="B316">
            <v>685</v>
          </cell>
          <cell r="C316" t="str">
            <v>Соколов Евгений</v>
          </cell>
          <cell r="D316" t="str">
            <v>08.07.1992</v>
          </cell>
          <cell r="E316" t="str">
            <v>1р</v>
          </cell>
          <cell r="F316" t="str">
            <v>Ярославская</v>
          </cell>
          <cell r="G316" t="str">
            <v>Рыбинск, СДЮСШОР-8</v>
          </cell>
          <cell r="H316" t="str">
            <v>Дорожкины В.К., О.Н.</v>
          </cell>
        </row>
        <row r="317">
          <cell r="B317">
            <v>780</v>
          </cell>
          <cell r="C317" t="str">
            <v>Егоров Егор</v>
          </cell>
          <cell r="D317" t="str">
            <v>26.02.1999</v>
          </cell>
          <cell r="E317" t="str">
            <v>3р</v>
          </cell>
          <cell r="F317" t="str">
            <v>Ярославская</v>
          </cell>
          <cell r="G317" t="str">
            <v>Рыбинск, СДЮСШОР-8</v>
          </cell>
          <cell r="H317" t="str">
            <v>Зверев В.Н.</v>
          </cell>
          <cell r="I317">
            <v>1500</v>
          </cell>
        </row>
        <row r="318">
          <cell r="B318">
            <v>783</v>
          </cell>
          <cell r="C318" t="str">
            <v>Светлов Даниил</v>
          </cell>
          <cell r="D318" t="str">
            <v>1998</v>
          </cell>
          <cell r="E318" t="str">
            <v>3р</v>
          </cell>
          <cell r="F318" t="str">
            <v>Ярославская</v>
          </cell>
          <cell r="G318" t="str">
            <v>Рыбинск, СДЮСШОР-8</v>
          </cell>
          <cell r="H318" t="str">
            <v>Зверев В.Н.</v>
          </cell>
          <cell r="I318">
            <v>60</v>
          </cell>
        </row>
        <row r="319">
          <cell r="B319">
            <v>469</v>
          </cell>
          <cell r="C319" t="str">
            <v>Звонков Геннадий</v>
          </cell>
          <cell r="D319" t="str">
            <v>03.08.1996</v>
          </cell>
          <cell r="E319" t="str">
            <v>2р</v>
          </cell>
          <cell r="F319" t="str">
            <v>Ярославская</v>
          </cell>
          <cell r="G319" t="str">
            <v>Переславль, ДЮСШ</v>
          </cell>
          <cell r="H319" t="str">
            <v>Темнякова А.В.</v>
          </cell>
          <cell r="I319">
            <v>400</v>
          </cell>
        </row>
        <row r="320">
          <cell r="B320">
            <v>472</v>
          </cell>
          <cell r="C320" t="str">
            <v>Голубков Илья</v>
          </cell>
          <cell r="D320" t="str">
            <v>10.04.1995</v>
          </cell>
          <cell r="E320" t="str">
            <v>1р</v>
          </cell>
          <cell r="F320" t="str">
            <v>Ярославская</v>
          </cell>
          <cell r="G320" t="str">
            <v>Переславль, ДЮСШ</v>
          </cell>
          <cell r="H320" t="str">
            <v>Литвинова М.Ф.</v>
          </cell>
          <cell r="I320" t="str">
            <v>высота</v>
          </cell>
        </row>
        <row r="321">
          <cell r="B321">
            <v>473</v>
          </cell>
          <cell r="C321" t="str">
            <v>Гордеев Павел</v>
          </cell>
          <cell r="D321" t="str">
            <v>26.06.1996</v>
          </cell>
          <cell r="E321" t="str">
            <v>2р</v>
          </cell>
          <cell r="F321" t="str">
            <v>Ярославская</v>
          </cell>
          <cell r="G321" t="str">
            <v>Переславль, ДЮСШ</v>
          </cell>
          <cell r="H321" t="str">
            <v>Литвинова М.Ф.</v>
          </cell>
          <cell r="I321">
            <v>60</v>
          </cell>
        </row>
        <row r="322">
          <cell r="B322">
            <v>474</v>
          </cell>
          <cell r="C322" t="str">
            <v>Варзегов Кирилл</v>
          </cell>
          <cell r="D322" t="str">
            <v>1996</v>
          </cell>
          <cell r="E322" t="str">
            <v>3р</v>
          </cell>
          <cell r="F322" t="str">
            <v>Ярославская</v>
          </cell>
          <cell r="G322" t="str">
            <v>Переславль, ДЮСШ</v>
          </cell>
          <cell r="H322" t="str">
            <v>Литвинова М.Ф.</v>
          </cell>
          <cell r="I322">
            <v>60</v>
          </cell>
        </row>
        <row r="323">
          <cell r="B323">
            <v>475</v>
          </cell>
          <cell r="C323" t="str">
            <v>Скороходов Михаил</v>
          </cell>
          <cell r="D323" t="str">
            <v>1994</v>
          </cell>
          <cell r="E323" t="str">
            <v>3р</v>
          </cell>
          <cell r="F323" t="str">
            <v>Ярославская</v>
          </cell>
          <cell r="G323" t="str">
            <v>Переславль, ДЮСШ</v>
          </cell>
          <cell r="H323" t="str">
            <v>Литвинова М.Ф.</v>
          </cell>
          <cell r="I323">
            <v>60</v>
          </cell>
        </row>
        <row r="324">
          <cell r="B324">
            <v>476</v>
          </cell>
          <cell r="C324" t="str">
            <v>Жаров Николай</v>
          </cell>
          <cell r="D324" t="str">
            <v>1996</v>
          </cell>
          <cell r="E324" t="str">
            <v>3р</v>
          </cell>
          <cell r="F324" t="str">
            <v>Ярославская</v>
          </cell>
          <cell r="G324" t="str">
            <v>Переславль, ДЮСШ</v>
          </cell>
          <cell r="H324" t="str">
            <v>Литвинова М.Ф.</v>
          </cell>
          <cell r="I324">
            <v>400</v>
          </cell>
        </row>
        <row r="325">
          <cell r="B325">
            <v>478</v>
          </cell>
          <cell r="C325" t="str">
            <v>Литвинов Фёдор</v>
          </cell>
          <cell r="D325" t="str">
            <v>1997</v>
          </cell>
          <cell r="E325" t="str">
            <v>3р</v>
          </cell>
          <cell r="F325" t="str">
            <v>Ярославская</v>
          </cell>
          <cell r="G325" t="str">
            <v>Переславль, ДЮСШ</v>
          </cell>
          <cell r="H325" t="str">
            <v>Литвинова М.Ф.</v>
          </cell>
          <cell r="I325">
            <v>60</v>
          </cell>
        </row>
        <row r="326">
          <cell r="B326">
            <v>785</v>
          </cell>
          <cell r="C326" t="str">
            <v>Фадеев Павел</v>
          </cell>
          <cell r="D326" t="str">
            <v>1997</v>
          </cell>
          <cell r="E326" t="str">
            <v>3р</v>
          </cell>
          <cell r="F326" t="str">
            <v>Ярославская</v>
          </cell>
          <cell r="G326" t="str">
            <v>Рыбинск, СДЮСШОР-8</v>
          </cell>
          <cell r="H326" t="str">
            <v>Дорожкины В.К., О.Н.</v>
          </cell>
        </row>
        <row r="327">
          <cell r="B327">
            <v>559</v>
          </cell>
          <cell r="C327" t="str">
            <v>Каличава Давид</v>
          </cell>
          <cell r="D327" t="str">
            <v>19.01.1992</v>
          </cell>
          <cell r="E327" t="str">
            <v>КМС</v>
          </cell>
          <cell r="F327" t="str">
            <v>Московская</v>
          </cell>
          <cell r="G327" t="str">
            <v>Коломна</v>
          </cell>
          <cell r="H327" t="str">
            <v>Челмодеев С.И., Папилина Т.В.</v>
          </cell>
          <cell r="I327">
            <v>400</v>
          </cell>
        </row>
        <row r="328">
          <cell r="B328">
            <v>560</v>
          </cell>
          <cell r="C328" t="str">
            <v>Мехтиев Руслан</v>
          </cell>
          <cell r="D328" t="str">
            <v>28.03.1989</v>
          </cell>
          <cell r="E328" t="str">
            <v>КМС</v>
          </cell>
          <cell r="F328" t="str">
            <v>Московская</v>
          </cell>
          <cell r="G328" t="str">
            <v>Коломна</v>
          </cell>
          <cell r="H328" t="str">
            <v>Челмодеев С.И., Папилина Т.В.</v>
          </cell>
          <cell r="I328">
            <v>60</v>
          </cell>
        </row>
        <row r="329">
          <cell r="B329">
            <v>561</v>
          </cell>
          <cell r="C329" t="str">
            <v>Новосёлов Павел</v>
          </cell>
          <cell r="D329" t="str">
            <v>10.01.1988</v>
          </cell>
          <cell r="E329" t="str">
            <v>КМС</v>
          </cell>
          <cell r="F329" t="str">
            <v>Московская</v>
          </cell>
          <cell r="G329" t="str">
            <v>Коломна</v>
          </cell>
          <cell r="H329" t="str">
            <v>Челмодеев С.И., Папилина Т.В.</v>
          </cell>
          <cell r="I329">
            <v>400</v>
          </cell>
        </row>
        <row r="330">
          <cell r="B330">
            <v>530</v>
          </cell>
          <cell r="C330" t="str">
            <v>Гришаков Александр</v>
          </cell>
          <cell r="D330" t="str">
            <v>24.04.1992</v>
          </cell>
          <cell r="E330" t="str">
            <v>КМС</v>
          </cell>
          <cell r="F330" t="str">
            <v>Московская</v>
          </cell>
          <cell r="G330" t="str">
            <v>Жуковский, с/к "Метеор"</v>
          </cell>
          <cell r="H330" t="str">
            <v>Юдакова Н.А.</v>
          </cell>
          <cell r="I330">
            <v>400</v>
          </cell>
        </row>
        <row r="331">
          <cell r="B331">
            <v>532</v>
          </cell>
          <cell r="C331" t="str">
            <v>Шнякин Алексей</v>
          </cell>
          <cell r="D331" t="str">
            <v>13.07.1990</v>
          </cell>
          <cell r="E331" t="str">
            <v>1р</v>
          </cell>
          <cell r="F331" t="str">
            <v>Московская</v>
          </cell>
          <cell r="G331" t="str">
            <v>Жуковский, с/к "Метеор"</v>
          </cell>
          <cell r="H331" t="str">
            <v>Юдакова Н.А.</v>
          </cell>
          <cell r="I331">
            <v>400</v>
          </cell>
        </row>
        <row r="332">
          <cell r="B332">
            <v>533</v>
          </cell>
          <cell r="C332" t="str">
            <v>Бове Пётр</v>
          </cell>
          <cell r="D332" t="str">
            <v>07.09.1990</v>
          </cell>
          <cell r="E332" t="str">
            <v>КМС</v>
          </cell>
          <cell r="F332" t="str">
            <v>Московская</v>
          </cell>
          <cell r="G332" t="str">
            <v>Жуковский, с/к "Метеор"</v>
          </cell>
          <cell r="H332" t="str">
            <v>Чебыкина Т.Г., Матюхина М.И.</v>
          </cell>
          <cell r="I332">
            <v>400</v>
          </cell>
        </row>
        <row r="333">
          <cell r="B333">
            <v>784</v>
          </cell>
          <cell r="C333" t="str">
            <v>Порядин Андрей</v>
          </cell>
          <cell r="D333" t="str">
            <v>1996</v>
          </cell>
          <cell r="E333" t="str">
            <v>1р</v>
          </cell>
          <cell r="F333" t="str">
            <v>Санкт-Петербург</v>
          </cell>
          <cell r="G333" t="str">
            <v>Спнкт-Петербург, СДЮСШОР "Невская"</v>
          </cell>
          <cell r="H333" t="str">
            <v>Иванова Д.А., Радух А.О., Брюхова О.Б.</v>
          </cell>
          <cell r="I333" t="str">
            <v>высота</v>
          </cell>
        </row>
        <row r="334">
          <cell r="B334">
            <v>339</v>
          </cell>
          <cell r="C334" t="str">
            <v>Сластиков Алексей</v>
          </cell>
          <cell r="D334" t="str">
            <v>02.03.1991</v>
          </cell>
          <cell r="E334" t="str">
            <v>1р</v>
          </cell>
          <cell r="F334" t="str">
            <v>Ивановская</v>
          </cell>
          <cell r="G334" t="str">
            <v>Иваново, СДЮСШОР-6, СК ИЭГУ</v>
          </cell>
          <cell r="H334" t="str">
            <v>Магницкий М.В.</v>
          </cell>
          <cell r="I334" t="str">
            <v>3-й</v>
          </cell>
        </row>
        <row r="335">
          <cell r="B335">
            <v>786</v>
          </cell>
          <cell r="C335" t="str">
            <v>Мозалевский Андрей</v>
          </cell>
          <cell r="D335" t="str">
            <v>1986</v>
          </cell>
          <cell r="E335" t="str">
            <v>1р</v>
          </cell>
          <cell r="F335" t="str">
            <v>Ярославская</v>
          </cell>
          <cell r="G335" t="str">
            <v>Ярославль, СДЮСШОР-1</v>
          </cell>
          <cell r="H335" t="str">
            <v>Круглова Л.Б.</v>
          </cell>
          <cell r="I335">
            <v>1500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4"/>
  <sheetViews>
    <sheetView topLeftCell="A73" workbookViewId="0">
      <selection activeCell="A125" sqref="A125:XFD340"/>
    </sheetView>
  </sheetViews>
  <sheetFormatPr defaultRowHeight="15"/>
  <cols>
    <col min="1" max="1" width="5" customWidth="1"/>
    <col min="2" max="2" width="8.42578125" customWidth="1"/>
    <col min="3" max="3" width="22.5703125" bestFit="1" customWidth="1"/>
    <col min="4" max="4" width="10.7109375" style="91" customWidth="1"/>
    <col min="5" max="5" width="6.140625" style="91" customWidth="1"/>
    <col min="6" max="6" width="15.7109375" customWidth="1"/>
    <col min="7" max="7" width="30.42578125" customWidth="1"/>
    <col min="8" max="8" width="6.5703125" style="92" customWidth="1"/>
    <col min="9" max="9" width="7.140625" customWidth="1"/>
    <col min="10" max="11" width="5.7109375" customWidth="1"/>
    <col min="12" max="12" width="28.85546875" customWidth="1"/>
  </cols>
  <sheetData>
    <row r="1" spans="1:12" ht="22.5">
      <c r="A1" s="405" t="s">
        <v>36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</row>
    <row r="2" spans="1:12" ht="20.25">
      <c r="A2" s="406" t="s">
        <v>37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1:12" ht="18">
      <c r="A3" s="1" t="s">
        <v>2</v>
      </c>
      <c r="B3" s="2"/>
      <c r="C3" s="2"/>
      <c r="D3" s="3"/>
      <c r="E3" s="2"/>
      <c r="F3" s="2" t="s">
        <v>3</v>
      </c>
      <c r="G3" s="2"/>
      <c r="H3" s="2"/>
      <c r="I3" s="2"/>
      <c r="J3" s="2"/>
      <c r="K3" s="2"/>
      <c r="L3" s="2"/>
    </row>
    <row r="4" spans="1:12" ht="15.75">
      <c r="A4" s="1" t="s">
        <v>4</v>
      </c>
      <c r="B4" s="4"/>
      <c r="C4" s="4"/>
      <c r="D4" s="5"/>
      <c r="E4" s="4"/>
      <c r="F4" s="398" t="s">
        <v>5</v>
      </c>
      <c r="G4" s="398"/>
      <c r="H4" s="4"/>
      <c r="K4" s="6" t="s">
        <v>6</v>
      </c>
    </row>
    <row r="5" spans="1:12">
      <c r="A5" s="1" t="s">
        <v>7</v>
      </c>
      <c r="B5" s="6"/>
      <c r="C5" s="7"/>
      <c r="D5" s="8"/>
      <c r="E5"/>
      <c r="F5" s="1"/>
      <c r="G5" s="1"/>
      <c r="H5" s="9"/>
      <c r="I5" s="9"/>
      <c r="J5" s="9"/>
      <c r="K5" s="9" t="s">
        <v>8</v>
      </c>
      <c r="L5" s="9"/>
    </row>
    <row r="6" spans="1:12" ht="18.75">
      <c r="A6" s="10" t="s">
        <v>9</v>
      </c>
      <c r="B6" s="6"/>
      <c r="C6" s="6"/>
      <c r="D6" s="8"/>
      <c r="E6" s="11"/>
      <c r="F6" s="1"/>
      <c r="G6" s="1"/>
      <c r="H6" s="11"/>
      <c r="I6" s="399" t="s">
        <v>10</v>
      </c>
      <c r="J6" s="399"/>
      <c r="K6" s="12"/>
      <c r="L6" s="9" t="s">
        <v>11</v>
      </c>
    </row>
    <row r="7" spans="1:12">
      <c r="A7" s="1" t="s">
        <v>12</v>
      </c>
      <c r="B7" s="10"/>
      <c r="C7" s="10"/>
      <c r="D7" s="13"/>
      <c r="E7" s="13"/>
      <c r="F7" s="14"/>
      <c r="G7" s="1"/>
      <c r="H7" s="15"/>
      <c r="I7" s="400" t="s">
        <v>13</v>
      </c>
      <c r="J7" s="400"/>
      <c r="K7" s="16"/>
      <c r="L7" s="9" t="s">
        <v>14</v>
      </c>
    </row>
    <row r="8" spans="1:12">
      <c r="A8" s="401" t="s">
        <v>15</v>
      </c>
      <c r="B8" s="401" t="s">
        <v>16</v>
      </c>
      <c r="C8" s="401" t="s">
        <v>17</v>
      </c>
      <c r="D8" s="403" t="s">
        <v>18</v>
      </c>
      <c r="E8" s="403" t="s">
        <v>19</v>
      </c>
      <c r="F8" s="403" t="s">
        <v>20</v>
      </c>
      <c r="G8" s="403" t="s">
        <v>21</v>
      </c>
      <c r="H8" s="408" t="s">
        <v>22</v>
      </c>
      <c r="I8" s="409"/>
      <c r="J8" s="401" t="s">
        <v>23</v>
      </c>
      <c r="K8" s="403" t="s">
        <v>24</v>
      </c>
      <c r="L8" s="411" t="s">
        <v>25</v>
      </c>
    </row>
    <row r="9" spans="1:12">
      <c r="A9" s="402"/>
      <c r="B9" s="402"/>
      <c r="C9" s="402"/>
      <c r="D9" s="402"/>
      <c r="E9" s="402"/>
      <c r="F9" s="402"/>
      <c r="G9" s="402"/>
      <c r="H9" s="17" t="s">
        <v>26</v>
      </c>
      <c r="I9" s="17" t="s">
        <v>27</v>
      </c>
      <c r="J9" s="402"/>
      <c r="K9" s="410"/>
      <c r="L9" s="412"/>
    </row>
    <row r="10" spans="1:12">
      <c r="A10" s="18"/>
      <c r="B10" s="18"/>
      <c r="C10" s="18"/>
      <c r="D10" s="19"/>
      <c r="E10" s="18"/>
      <c r="F10" s="397" t="s">
        <v>28</v>
      </c>
      <c r="G10" s="397"/>
      <c r="H10" s="20"/>
      <c r="I10" s="21"/>
    </row>
    <row r="11" spans="1:12">
      <c r="A11" s="22">
        <v>1</v>
      </c>
      <c r="B11" s="23">
        <v>205</v>
      </c>
      <c r="C11" s="24" t="str">
        <f>IF(B11=0," ",VLOOKUP(B11,[1]Спортсмены!B$1:H$65536,2,FALSE))</f>
        <v>Воробьев Денис</v>
      </c>
      <c r="D11" s="25" t="str">
        <f>IF(B11=0," ",VLOOKUP($B11,[1]Спортсмены!$B$1:$H$65536,3,FALSE))</f>
        <v>12.06.1996</v>
      </c>
      <c r="E11" s="26" t="str">
        <f>IF(B11=0," ",IF(VLOOKUP($B11,[1]Спортсмены!$B$1:$H$65536,4,FALSE)=0," ",VLOOKUP($B11,[1]Спортсмены!$B$1:$H$65536,4,FALSE)))</f>
        <v>1р</v>
      </c>
      <c r="F11" s="24" t="str">
        <f>IF(B11=0," ",VLOOKUP($B11,[1]Спортсмены!$B$1:$H$65536,5,FALSE))</f>
        <v>Вологодская</v>
      </c>
      <c r="G11" s="24" t="str">
        <f>IF(B11=0," ",VLOOKUP($B11,[1]Спортсмены!$B$1:$H$65536,6,FALSE))</f>
        <v>Вологда, БУ ФКиСВО "ЦСП"</v>
      </c>
      <c r="H11" s="27">
        <v>8.4143518518518511E-5</v>
      </c>
      <c r="I11" s="28">
        <v>8.3564814814814811E-5</v>
      </c>
      <c r="J11" s="29" t="str">
        <f>IF(H11=0," ",IF(H11&lt;=[1]Разряды!$D$4,[1]Разряды!$D$3,IF(H11&lt;=[1]Разряды!$E$4,[1]Разряды!$E$3,IF(H11&lt;=[1]Разряды!$F$4,[1]Разряды!$F$3,IF(H11&lt;=[1]Разряды!$G$4,[1]Разряды!$G$3,IF(H11&lt;=[1]Разряды!$H$4,[1]Разряды!$H$3,IF(H11&lt;=[1]Разряды!$I$4,[1]Разряды!$I$3,IF(H11&lt;=[1]Разряды!$J$4,[1]Разряды!$J$3,"б/р"))))))))</f>
        <v>1р</v>
      </c>
      <c r="K11" s="30">
        <v>20</v>
      </c>
      <c r="L11" s="24" t="str">
        <f>IF(B11=0," ",VLOOKUP($B11,[1]Спортсмены!$B$1:$H$65536,7,FALSE))</f>
        <v>Лазарев М.Г.</v>
      </c>
    </row>
    <row r="12" spans="1:12">
      <c r="A12" s="22">
        <v>2</v>
      </c>
      <c r="B12" s="23">
        <v>460</v>
      </c>
      <c r="C12" s="24" t="str">
        <f>IF(B12=0," ",VLOOKUP(B12,[1]Спортсмены!B$1:H$65536,2,FALSE))</f>
        <v>Харченко Гергий</v>
      </c>
      <c r="D12" s="25" t="str">
        <f>IF(B12=0," ",VLOOKUP($B12,[1]Спортсмены!$B$1:$H$65536,3,FALSE))</f>
        <v>1996</v>
      </c>
      <c r="E12" s="26" t="str">
        <f>IF(B12=0," ",IF(VLOOKUP($B12,[1]Спортсмены!$B$1:$H$65536,4,FALSE)=0," ",VLOOKUP($B12,[1]Спортсмены!$B$1:$H$65536,4,FALSE)))</f>
        <v>1р</v>
      </c>
      <c r="F12" s="24" t="str">
        <f>IF(B12=0," ",VLOOKUP($B12,[1]Спортсмены!$B$1:$H$65536,5,FALSE))</f>
        <v>Архангельская</v>
      </c>
      <c r="G12" s="24" t="str">
        <f>IF(B12=0," ",VLOOKUP($B12,[1]Спортсмены!$B$1:$H$65536,6,FALSE))</f>
        <v>Котлас, ДЮСШ</v>
      </c>
      <c r="H12" s="27">
        <v>8.5763888888888899E-5</v>
      </c>
      <c r="I12" s="28">
        <v>8.4837962962962978E-5</v>
      </c>
      <c r="J12" s="26" t="s">
        <v>29</v>
      </c>
      <c r="K12" s="30">
        <v>17</v>
      </c>
      <c r="L12" s="24" t="str">
        <f>IF(B12=0," ",VLOOKUP($B12,[1]Спортсмены!$B$1:$H$65536,7,FALSE))</f>
        <v>Комлев С.А.</v>
      </c>
    </row>
    <row r="13" spans="1:12">
      <c r="A13" s="22">
        <v>3</v>
      </c>
      <c r="B13" s="23">
        <v>759</v>
      </c>
      <c r="C13" s="24" t="str">
        <f>IF(B13=0," ",VLOOKUP(B13,[1]Спортсмены!B$1:H$65536,2,FALSE))</f>
        <v>Смирнов Кирилл</v>
      </c>
      <c r="D13" s="25" t="str">
        <f>IF(B13=0," ",VLOOKUP($B13,[1]Спортсмены!$B$1:$H$65536,3,FALSE))</f>
        <v>28.01.1997</v>
      </c>
      <c r="E13" s="26" t="str">
        <f>IF(B13=0," ",IF(VLOOKUP($B13,[1]Спортсмены!$B$1:$H$65536,4,FALSE)=0," ",VLOOKUP($B13,[1]Спортсмены!$B$1:$H$65536,4,FALSE)))</f>
        <v>1р</v>
      </c>
      <c r="F13" s="24" t="str">
        <f>IF(B13=0," ",VLOOKUP($B13,[1]Спортсмены!$B$1:$H$65536,5,FALSE))</f>
        <v>Ярославская</v>
      </c>
      <c r="G13" s="24" t="str">
        <f>IF(B13=0," ",VLOOKUP($B13,[1]Спортсмены!$B$1:$H$65536,6,FALSE))</f>
        <v>Ярославль, СДЮСШОР-19</v>
      </c>
      <c r="H13" s="27">
        <v>8.5532407407407391E-5</v>
      </c>
      <c r="I13" s="28">
        <v>8.4953703703703718E-5</v>
      </c>
      <c r="J13" s="26" t="s">
        <v>29</v>
      </c>
      <c r="K13" s="26" t="s">
        <v>30</v>
      </c>
      <c r="L13" s="24" t="str">
        <f>IF(B13=0," ",VLOOKUP($B13,[1]Спортсмены!$B$1:$H$65536,7,FALSE))</f>
        <v>Сошников А.В.</v>
      </c>
    </row>
    <row r="14" spans="1:12">
      <c r="A14" s="31">
        <v>4</v>
      </c>
      <c r="B14" s="23">
        <v>204</v>
      </c>
      <c r="C14" s="24" t="str">
        <f>IF(B14=0," ",VLOOKUP(B14,[1]Спортсмены!B$1:H$65536,2,FALSE))</f>
        <v>Шубин Андрей</v>
      </c>
      <c r="D14" s="25" t="str">
        <f>IF(B14=0," ",VLOOKUP($B14,[1]Спортсмены!$B$1:$H$65536,3,FALSE))</f>
        <v>17.09.1997</v>
      </c>
      <c r="E14" s="26" t="str">
        <f>IF(B14=0," ",IF(VLOOKUP($B14,[1]Спортсмены!$B$1:$H$65536,4,FALSE)=0," ",VLOOKUP($B14,[1]Спортсмены!$B$1:$H$65536,4,FALSE)))</f>
        <v>1р</v>
      </c>
      <c r="F14" s="24" t="str">
        <f>IF(B14=0," ",VLOOKUP($B14,[1]Спортсмены!$B$1:$H$65536,5,FALSE))</f>
        <v>Вологодская</v>
      </c>
      <c r="G14" s="24" t="str">
        <f>IF(B14=0," ",VLOOKUP($B14,[1]Спортсмены!$B$1:$H$65536,6,FALSE))</f>
        <v>Вологда, БУ ФКиСВО "ЦСП"</v>
      </c>
      <c r="H14" s="27">
        <v>8.5416666666666678E-5</v>
      </c>
      <c r="I14" s="28">
        <v>8.5648148148148158E-5</v>
      </c>
      <c r="J14" s="29" t="str">
        <f>IF(H14=0," ",IF(H14&lt;=[1]Разряды!$D$4,[1]Разряды!$D$3,IF(H14&lt;=[1]Разряды!$E$4,[1]Разряды!$E$3,IF(H14&lt;=[1]Разряды!$F$4,[1]Разряды!$F$3,IF(H14&lt;=[1]Разряды!$G$4,[1]Разряды!$G$3,IF(H14&lt;=[1]Разряды!$H$4,[1]Разряды!$H$3,IF(H14&lt;=[1]Разряды!$I$4,[1]Разряды!$I$3,IF(H14&lt;=[1]Разряды!$J$4,[1]Разряды!$J$3,"б/р"))))))))</f>
        <v>2р</v>
      </c>
      <c r="K14" s="30">
        <v>15</v>
      </c>
      <c r="L14" s="24" t="str">
        <f>IF(B14=0," ",VLOOKUP($B14,[1]Спортсмены!$B$1:$H$65536,7,FALSE))</f>
        <v>Волков В.Н.</v>
      </c>
    </row>
    <row r="15" spans="1:12">
      <c r="A15" s="31">
        <v>5</v>
      </c>
      <c r="B15" s="23">
        <v>156</v>
      </c>
      <c r="C15" s="24" t="str">
        <f>IF(B15=0," ",VLOOKUP(B15,[1]Спортсмены!B$1:H$65536,2,FALSE))</f>
        <v>Аношин Иван</v>
      </c>
      <c r="D15" s="25" t="str">
        <f>IF(B15=0," ",VLOOKUP($B15,[1]Спортсмены!$B$1:$H$65536,3,FALSE))</f>
        <v>1996</v>
      </c>
      <c r="E15" s="26" t="str">
        <f>IF(B15=0," ",IF(VLOOKUP($B15,[1]Спортсмены!$B$1:$H$65536,4,FALSE)=0," ",VLOOKUP($B15,[1]Спортсмены!$B$1:$H$65536,4,FALSE)))</f>
        <v>1р</v>
      </c>
      <c r="F15" s="24" t="str">
        <f>IF(B15=0," ",VLOOKUP($B15,[1]Спортсмены!$B$1:$H$65536,5,FALSE))</f>
        <v>Ивановская</v>
      </c>
      <c r="G15" s="24" t="str">
        <f>IF(B15=0," ",VLOOKUP($B15,[1]Спортсмены!$B$1:$H$65536,6,FALSE))</f>
        <v>Кинешма, СДЮСШОР</v>
      </c>
      <c r="H15" s="27">
        <v>8.5648148148148158E-5</v>
      </c>
      <c r="I15" s="28">
        <v>8.5879629629629639E-5</v>
      </c>
      <c r="J15" s="29" t="str">
        <f>IF(H15=0," ",IF(H15&lt;=[1]Разряды!$D$4,[1]Разряды!$D$3,IF(H15&lt;=[1]Разряды!$E$4,[1]Разряды!$E$3,IF(H15&lt;=[1]Разряды!$F$4,[1]Разряды!$F$3,IF(H15&lt;=[1]Разряды!$G$4,[1]Разряды!$G$3,IF(H15&lt;=[1]Разряды!$H$4,[1]Разряды!$H$3,IF(H15&lt;=[1]Разряды!$I$4,[1]Разряды!$I$3,IF(H15&lt;=[1]Разряды!$J$4,[1]Разряды!$J$3,"б/р"))))))))</f>
        <v>2р</v>
      </c>
      <c r="K15" s="26" t="s">
        <v>30</v>
      </c>
      <c r="L15" s="24" t="str">
        <f>IF(B15=0," ",VLOOKUP($B15,[1]Спортсмены!$B$1:$H$65536,7,FALSE))</f>
        <v>Мальцев Е.В.</v>
      </c>
    </row>
    <row r="16" spans="1:12">
      <c r="A16" s="31">
        <v>6</v>
      </c>
      <c r="B16" s="23">
        <v>543</v>
      </c>
      <c r="C16" s="24" t="str">
        <f>IF(B16=0," ",VLOOKUP(B16,[1]Спортсмены!B$1:H$65536,2,FALSE))</f>
        <v>Скрылев Сергей</v>
      </c>
      <c r="D16" s="25" t="str">
        <f>IF(B16=0," ",VLOOKUP($B16,[1]Спортсмены!$B$1:$H$65536,3,FALSE))</f>
        <v>31.03.1997</v>
      </c>
      <c r="E16" s="26" t="str">
        <f>IF(B16=0," ",IF(VLOOKUP($B16,[1]Спортсмены!$B$1:$H$65536,4,FALSE)=0," ",VLOOKUP($B16,[1]Спортсмены!$B$1:$H$65536,4,FALSE)))</f>
        <v>1р</v>
      </c>
      <c r="F16" s="24" t="str">
        <f>IF(B16=0," ",VLOOKUP($B16,[1]Спортсмены!$B$1:$H$65536,5,FALSE))</f>
        <v>Новгородская</v>
      </c>
      <c r="G16" s="24" t="str">
        <f>IF(B16=0," ",VLOOKUP($B16,[1]Спортсмены!$B$1:$H$65536,6,FALSE))</f>
        <v>В.Новгород</v>
      </c>
      <c r="H16" s="27">
        <v>8.5879629629629639E-5</v>
      </c>
      <c r="I16" s="28">
        <v>8.5879629629629639E-5</v>
      </c>
      <c r="J16" s="29" t="str">
        <f>IF(H16=0," ",IF(H16&lt;=[1]Разряды!$D$4,[1]Разряды!$D$3,IF(H16&lt;=[1]Разряды!$E$4,[1]Разряды!$E$3,IF(H16&lt;=[1]Разряды!$F$4,[1]Разряды!$F$3,IF(H16&lt;=[1]Разряды!$G$4,[1]Разряды!$G$3,IF(H16&lt;=[1]Разряды!$H$4,[1]Разряды!$H$3,IF(H16&lt;=[1]Разряды!$I$4,[1]Разряды!$I$3,IF(H16&lt;=[1]Разряды!$J$4,[1]Разряды!$J$3,"б/р"))))))))</f>
        <v>2р</v>
      </c>
      <c r="K16" s="30">
        <v>14</v>
      </c>
      <c r="L16" s="24" t="str">
        <f>IF(B16=0," ",VLOOKUP($B16,[1]Спортсмены!$B$1:$H$65536,7,FALSE))</f>
        <v>Савенков П.А.</v>
      </c>
    </row>
    <row r="17" spans="1:12">
      <c r="A17" s="31">
        <v>7</v>
      </c>
      <c r="B17" s="23">
        <v>211</v>
      </c>
      <c r="C17" s="24" t="str">
        <f>IF(B17=0," ",VLOOKUP(B17,[1]Спортсмены!B$1:H$65536,2,FALSE))</f>
        <v>Кононенко Павел</v>
      </c>
      <c r="D17" s="25" t="str">
        <f>IF(B17=0," ",VLOOKUP($B17,[1]Спортсмены!$B$1:$H$65536,3,FALSE))</f>
        <v>02.02.1997</v>
      </c>
      <c r="E17" s="26" t="str">
        <f>IF(B17=0," ",IF(VLOOKUP($B17,[1]Спортсмены!$B$1:$H$65536,4,FALSE)=0," ",VLOOKUP($B17,[1]Спортсмены!$B$1:$H$65536,4,FALSE)))</f>
        <v>1р</v>
      </c>
      <c r="F17" s="24" t="str">
        <f>IF(B17=0," ",VLOOKUP($B17,[1]Спортсмены!$B$1:$H$65536,5,FALSE))</f>
        <v>Вологодская</v>
      </c>
      <c r="G17" s="24" t="str">
        <f>IF(B17=0," ",VLOOKUP($B17,[1]Спортсмены!$B$1:$H$65536,6,FALSE))</f>
        <v>Череповец, ДЮСШ-2</v>
      </c>
      <c r="H17" s="27">
        <v>8.5995370370370351E-5</v>
      </c>
      <c r="I17" s="27"/>
      <c r="J17" s="29" t="str">
        <f>IF(H17=0," ",IF(H17&lt;=[1]Разряды!$D$4,[1]Разряды!$D$3,IF(H17&lt;=[1]Разряды!$E$4,[1]Разряды!$E$3,IF(H17&lt;=[1]Разряды!$F$4,[1]Разряды!$F$3,IF(H17&lt;=[1]Разряды!$G$4,[1]Разряды!$G$3,IF(H17&lt;=[1]Разряды!$H$4,[1]Разряды!$H$3,IF(H17&lt;=[1]Разряды!$I$4,[1]Разряды!$I$3,IF(H17&lt;=[1]Разряды!$J$4,[1]Разряды!$J$3,"б/р"))))))))</f>
        <v>2р</v>
      </c>
      <c r="K17" s="30">
        <v>13</v>
      </c>
      <c r="L17" s="24" t="str">
        <f>IF(B17=0," ",VLOOKUP($B17,[1]Спортсмены!$B$1:$H$65536,7,FALSE))</f>
        <v>Столбова О.В.</v>
      </c>
    </row>
    <row r="18" spans="1:12">
      <c r="A18" s="31">
        <v>8</v>
      </c>
      <c r="B18" s="23">
        <v>758</v>
      </c>
      <c r="C18" s="24" t="str">
        <f>IF(B18=0," ",VLOOKUP(B18,[1]Спортсмены!B$1:H$65536,2,FALSE))</f>
        <v>Чумаков Антон</v>
      </c>
      <c r="D18" s="25" t="str">
        <f>IF(B18=0," ",VLOOKUP($B18,[1]Спортсмены!$B$1:$H$65536,3,FALSE))</f>
        <v>1997</v>
      </c>
      <c r="E18" s="26" t="str">
        <f>IF(B18=0," ",IF(VLOOKUP($B18,[1]Спортсмены!$B$1:$H$65536,4,FALSE)=0," ",VLOOKUP($B18,[1]Спортсмены!$B$1:$H$65536,4,FALSE)))</f>
        <v>2р</v>
      </c>
      <c r="F18" s="24" t="str">
        <f>IF(B18=0," ",VLOOKUP($B18,[1]Спортсмены!$B$1:$H$65536,5,FALSE))</f>
        <v>Ярославская</v>
      </c>
      <c r="G18" s="24" t="str">
        <f>IF(B18=0," ",VLOOKUP($B18,[1]Спортсмены!$B$1:$H$65536,6,FALSE))</f>
        <v>Ярославль, СДЮСШОР-19</v>
      </c>
      <c r="H18" s="27">
        <v>8.5995370370370351E-5</v>
      </c>
      <c r="I18" s="27"/>
      <c r="J18" s="29" t="str">
        <f>IF(H18=0," ",IF(H18&lt;=[1]Разряды!$D$4,[1]Разряды!$D$3,IF(H18&lt;=[1]Разряды!$E$4,[1]Разряды!$E$3,IF(H18&lt;=[1]Разряды!$F$4,[1]Разряды!$F$3,IF(H18&lt;=[1]Разряды!$G$4,[1]Разряды!$G$3,IF(H18&lt;=[1]Разряды!$H$4,[1]Разряды!$H$3,IF(H18&lt;=[1]Разряды!$I$4,[1]Разряды!$I$3,IF(H18&lt;=[1]Разряды!$J$4,[1]Разряды!$J$3,"б/р"))))))))</f>
        <v>2р</v>
      </c>
      <c r="K18" s="26" t="s">
        <v>30</v>
      </c>
      <c r="L18" s="24" t="str">
        <f>IF(B18=0," ",VLOOKUP($B18,[1]Спортсмены!$B$1:$H$65536,7,FALSE))</f>
        <v>Сошников А.В.</v>
      </c>
    </row>
    <row r="19" spans="1:12">
      <c r="A19" s="31">
        <v>9</v>
      </c>
      <c r="B19" s="23">
        <v>238</v>
      </c>
      <c r="C19" s="24" t="str">
        <f>IF(B19=0," ",VLOOKUP(B19,[1]Спортсмены!B$1:H$65536,2,FALSE))</f>
        <v>Трушкин Александр</v>
      </c>
      <c r="D19" s="25" t="str">
        <f>IF(B19=0," ",VLOOKUP($B19,[1]Спортсмены!$B$1:$H$65536,3,FALSE))</f>
        <v>1996</v>
      </c>
      <c r="E19" s="26" t="str">
        <f>IF(B19=0," ",IF(VLOOKUP($B19,[1]Спортсмены!$B$1:$H$65536,4,FALSE)=0," ",VLOOKUP($B19,[1]Спортсмены!$B$1:$H$65536,4,FALSE)))</f>
        <v>1р</v>
      </c>
      <c r="F19" s="24" t="str">
        <f>IF(B19=0," ",VLOOKUP($B19,[1]Спортсмены!$B$1:$H$65536,5,FALSE))</f>
        <v>р-ка Коми</v>
      </c>
      <c r="G19" s="24" t="str">
        <f>IF(B19=0," ",VLOOKUP($B19,[1]Спортсмены!$B$1:$H$65536,6,FALSE))</f>
        <v>Коми, Ухта</v>
      </c>
      <c r="H19" s="27">
        <v>8.6226851851851859E-5</v>
      </c>
      <c r="I19" s="27"/>
      <c r="J19" s="29" t="str">
        <f>IF(H19=0," ",IF(H19&lt;=[1]Разряды!$D$4,[1]Разряды!$D$3,IF(H19&lt;=[1]Разряды!$E$4,[1]Разряды!$E$3,IF(H19&lt;=[1]Разряды!$F$4,[1]Разряды!$F$3,IF(H19&lt;=[1]Разряды!$G$4,[1]Разряды!$G$3,IF(H19&lt;=[1]Разряды!$H$4,[1]Разряды!$H$3,IF(H19&lt;=[1]Разряды!$I$4,[1]Разряды!$I$3,IF(H19&lt;=[1]Разряды!$J$4,[1]Разряды!$J$3,"б/р"))))))))</f>
        <v>2р</v>
      </c>
      <c r="K19" s="30">
        <v>12</v>
      </c>
      <c r="L19" s="24" t="str">
        <f>IF(B19=0," ",VLOOKUP($B19,[1]Спортсмены!$B$1:$H$65536,7,FALSE))</f>
        <v>Углова С.И.</v>
      </c>
    </row>
    <row r="20" spans="1:12">
      <c r="A20" s="31">
        <v>10</v>
      </c>
      <c r="B20" s="23">
        <v>275</v>
      </c>
      <c r="C20" s="24" t="str">
        <f>IF(B20=0," ",VLOOKUP(B20,[1]Спортсмены!B$1:H$65536,2,FALSE))</f>
        <v>Смирнов Пайшао</v>
      </c>
      <c r="D20" s="25" t="str">
        <f>IF(B20=0," ",VLOOKUP($B20,[1]Спортсмены!$B$1:$H$65536,3,FALSE))</f>
        <v>01.08.1996</v>
      </c>
      <c r="E20" s="26" t="str">
        <f>IF(B20=0," ",IF(VLOOKUP($B20,[1]Спортсмены!$B$1:$H$65536,4,FALSE)=0," ",VLOOKUP($B20,[1]Спортсмены!$B$1:$H$65536,4,FALSE)))</f>
        <v>1р</v>
      </c>
      <c r="F20" s="24" t="str">
        <f>IF(B20=0," ",VLOOKUP($B20,[1]Спортсмены!$B$1:$H$65536,5,FALSE))</f>
        <v>Калининградская</v>
      </c>
      <c r="G20" s="24" t="str">
        <f>IF(B20=0," ",VLOOKUP($B20,[1]Спортсмены!$B$1:$H$65536,6,FALSE))</f>
        <v>Калининград, УОР</v>
      </c>
      <c r="H20" s="27">
        <v>8.6226851851851859E-5</v>
      </c>
      <c r="I20" s="27"/>
      <c r="J20" s="29" t="str">
        <f>IF(H20=0," ",IF(H20&lt;=[1]Разряды!$D$4,[1]Разряды!$D$3,IF(H20&lt;=[1]Разряды!$E$4,[1]Разряды!$E$3,IF(H20&lt;=[1]Разряды!$F$4,[1]Разряды!$F$3,IF(H20&lt;=[1]Разряды!$G$4,[1]Разряды!$G$3,IF(H20&lt;=[1]Разряды!$H$4,[1]Разряды!$H$3,IF(H20&lt;=[1]Разряды!$I$4,[1]Разряды!$I$3,IF(H20&lt;=[1]Разряды!$J$4,[1]Разряды!$J$3,"б/р"))))))))</f>
        <v>2р</v>
      </c>
      <c r="K20" s="30">
        <v>12</v>
      </c>
      <c r="L20" s="24" t="str">
        <f>IF(B20=0," ",VLOOKUP($B20,[1]Спортсмены!$B$1:$H$65536,7,FALSE))</f>
        <v>Антунович Г.П., Лещинский В.В.</v>
      </c>
    </row>
    <row r="21" spans="1:12">
      <c r="A21" s="31">
        <v>11</v>
      </c>
      <c r="B21" s="23">
        <v>240</v>
      </c>
      <c r="C21" s="24" t="str">
        <f>IF(B21=0," ",VLOOKUP(B21,[1]Спортсмены!B$1:H$65536,2,FALSE))</f>
        <v>Разутов Денис</v>
      </c>
      <c r="D21" s="25" t="str">
        <f>IF(B21=0," ",VLOOKUP($B21,[1]Спортсмены!$B$1:$H$65536,3,FALSE))</f>
        <v>1997</v>
      </c>
      <c r="E21" s="26" t="str">
        <f>IF(B21=0," ",IF(VLOOKUP($B21,[1]Спортсмены!$B$1:$H$65536,4,FALSE)=0," ",VLOOKUP($B21,[1]Спортсмены!$B$1:$H$65536,4,FALSE)))</f>
        <v>1р</v>
      </c>
      <c r="F21" s="24" t="str">
        <f>IF(B21=0," ",VLOOKUP($B21,[1]Спортсмены!$B$1:$H$65536,5,FALSE))</f>
        <v>р-ка Коми</v>
      </c>
      <c r="G21" s="24" t="str">
        <f>IF(B21=0," ",VLOOKUP($B21,[1]Спортсмены!$B$1:$H$65536,6,FALSE))</f>
        <v>Коми, Сыктывкар, КДЮСШ-1</v>
      </c>
      <c r="H21" s="27">
        <v>8.6342592592592599E-5</v>
      </c>
      <c r="I21" s="27"/>
      <c r="J21" s="29" t="str">
        <f>IF(H21=0," ",IF(H21&lt;=[1]Разряды!$D$4,[1]Разряды!$D$3,IF(H21&lt;=[1]Разряды!$E$4,[1]Разряды!$E$3,IF(H21&lt;=[1]Разряды!$F$4,[1]Разряды!$F$3,IF(H21&lt;=[1]Разряды!$G$4,[1]Разряды!$G$3,IF(H21&lt;=[1]Разряды!$H$4,[1]Разряды!$H$3,IF(H21&lt;=[1]Разряды!$I$4,[1]Разряды!$I$3,IF(H21&lt;=[1]Разряды!$J$4,[1]Разряды!$J$3,"б/р"))))))))</f>
        <v>2р</v>
      </c>
      <c r="K21" s="30">
        <v>10</v>
      </c>
      <c r="L21" s="24" t="str">
        <f>IF(B21=0," ",VLOOKUP($B21,[1]Спортсмены!$B$1:$H$65536,7,FALSE))</f>
        <v>Панюкова М.А.</v>
      </c>
    </row>
    <row r="22" spans="1:12">
      <c r="A22" s="31">
        <v>12</v>
      </c>
      <c r="B22" s="23">
        <v>614</v>
      </c>
      <c r="C22" s="24" t="str">
        <f>IF(B22=0," ",VLOOKUP(B22,[1]Спортсмены!B$1:H$65536,2,FALSE))</f>
        <v>Воронин Артем</v>
      </c>
      <c r="D22" s="25" t="str">
        <f>IF(B22=0," ",VLOOKUP($B22,[1]Спортсмены!$B$1:$H$65536,3,FALSE))</f>
        <v>1996</v>
      </c>
      <c r="E22" s="26" t="str">
        <f>IF(B22=0," ",IF(VLOOKUP($B22,[1]Спортсмены!$B$1:$H$65536,4,FALSE)=0," ",VLOOKUP($B22,[1]Спортсмены!$B$1:$H$65536,4,FALSE)))</f>
        <v>1р</v>
      </c>
      <c r="F22" s="24" t="str">
        <f>IF(B22=0," ",VLOOKUP($B22,[1]Спортсмены!$B$1:$H$65536,5,FALSE))</f>
        <v>Владимирская</v>
      </c>
      <c r="G22" s="24" t="str">
        <f>IF(B22=0," ",VLOOKUP($B22,[1]Спортсмены!$B$1:$H$65536,6,FALSE))</f>
        <v>Владимир, СДЮСШОР-7</v>
      </c>
      <c r="H22" s="27">
        <v>8.6689814814814819E-5</v>
      </c>
      <c r="I22" s="27"/>
      <c r="J22" s="29" t="str">
        <f>IF(H22=0," ",IF(H22&lt;=[1]Разряды!$D$4,[1]Разряды!$D$3,IF(H22&lt;=[1]Разряды!$E$4,[1]Разряды!$E$3,IF(H22&lt;=[1]Разряды!$F$4,[1]Разряды!$F$3,IF(H22&lt;=[1]Разряды!$G$4,[1]Разряды!$G$3,IF(H22&lt;=[1]Разряды!$H$4,[1]Разряды!$H$3,IF(H22&lt;=[1]Разряды!$I$4,[1]Разряды!$I$3,IF(H22&lt;=[1]Разряды!$J$4,[1]Разряды!$J$3,"б/р"))))))))</f>
        <v>2р</v>
      </c>
      <c r="K22" s="30">
        <v>9</v>
      </c>
      <c r="L22" s="24" t="str">
        <f>IF(B22=0," ",VLOOKUP($B22,[1]Спортсмены!$B$1:$H$65536,7,FALSE))</f>
        <v>Судаков К.А.</v>
      </c>
    </row>
    <row r="23" spans="1:12">
      <c r="A23" s="31">
        <v>13</v>
      </c>
      <c r="B23" s="23">
        <v>232</v>
      </c>
      <c r="C23" s="24" t="str">
        <f>IF(B23=0," ",VLOOKUP(B23,[1]Спортсмены!B$1:H$65536,2,FALSE))</f>
        <v>Беляев Илья</v>
      </c>
      <c r="D23" s="25" t="str">
        <f>IF(B23=0," ",VLOOKUP($B23,[1]Спортсмены!$B$1:$H$65536,3,FALSE))</f>
        <v>18.01.1998</v>
      </c>
      <c r="E23" s="26" t="str">
        <f>IF(B23=0," ",IF(VLOOKUP($B23,[1]Спортсмены!$B$1:$H$65536,4,FALSE)=0," ",VLOOKUP($B23,[1]Спортсмены!$B$1:$H$65536,4,FALSE)))</f>
        <v>2р</v>
      </c>
      <c r="F23" s="24" t="str">
        <f>IF(B23=0," ",VLOOKUP($B23,[1]Спортсмены!$B$1:$H$65536,5,FALSE))</f>
        <v>Вологодская</v>
      </c>
      <c r="G23" s="24" t="str">
        <f>IF(B23=0," ",VLOOKUP($B23,[1]Спортсмены!$B$1:$H$65536,6,FALSE))</f>
        <v>Череповец, ДЮСШ-2</v>
      </c>
      <c r="H23" s="27">
        <v>8.6921296296296299E-5</v>
      </c>
      <c r="I23" s="27"/>
      <c r="J23" s="29" t="str">
        <f>IF(H23=0," ",IF(H23&lt;=[1]Разряды!$D$4,[1]Разряды!$D$3,IF(H23&lt;=[1]Разряды!$E$4,[1]Разряды!$E$3,IF(H23&lt;=[1]Разряды!$F$4,[1]Разряды!$F$3,IF(H23&lt;=[1]Разряды!$G$4,[1]Разряды!$G$3,IF(H23&lt;=[1]Разряды!$H$4,[1]Разряды!$H$3,IF(H23&lt;=[1]Разряды!$I$4,[1]Разряды!$I$3,IF(H23&lt;=[1]Разряды!$J$4,[1]Разряды!$J$3,"б/р"))))))))</f>
        <v>2р</v>
      </c>
      <c r="K23" s="26" t="s">
        <v>30</v>
      </c>
      <c r="L23" s="24" t="str">
        <f>IF(B23=0," ",VLOOKUP($B23,[1]Спортсмены!$B$1:$H$65536,7,FALSE))</f>
        <v>Лебедев А.В.</v>
      </c>
    </row>
    <row r="24" spans="1:12">
      <c r="A24" s="31">
        <v>14</v>
      </c>
      <c r="B24" s="23">
        <v>757</v>
      </c>
      <c r="C24" s="24" t="str">
        <f>IF(B24=0," ",VLOOKUP(B24,[1]Спортсмены!B$1:H$65536,2,FALSE))</f>
        <v>Кожуров Кирилл</v>
      </c>
      <c r="D24" s="25" t="str">
        <f>IF(B24=0," ",VLOOKUP($B24,[1]Спортсмены!$B$1:$H$65536,3,FALSE))</f>
        <v>05.05.1996</v>
      </c>
      <c r="E24" s="26" t="str">
        <f>IF(B24=0," ",IF(VLOOKUP($B24,[1]Спортсмены!$B$1:$H$65536,4,FALSE)=0," ",VLOOKUP($B24,[1]Спортсмены!$B$1:$H$65536,4,FALSE)))</f>
        <v>2р</v>
      </c>
      <c r="F24" s="24" t="str">
        <f>IF(B24=0," ",VLOOKUP($B24,[1]Спортсмены!$B$1:$H$65536,5,FALSE))</f>
        <v>Ярославская</v>
      </c>
      <c r="G24" s="24" t="str">
        <f>IF(B24=0," ",VLOOKUP($B24,[1]Спортсмены!$B$1:$H$65536,6,FALSE))</f>
        <v>Ярославль, СДЮСШОР-19</v>
      </c>
      <c r="H24" s="27">
        <v>8.6921296296296299E-5</v>
      </c>
      <c r="I24" s="27"/>
      <c r="J24" s="29" t="str">
        <f>IF(H24=0," ",IF(H24&lt;=[1]Разряды!$D$4,[1]Разряды!$D$3,IF(H24&lt;=[1]Разряды!$E$4,[1]Разряды!$E$3,IF(H24&lt;=[1]Разряды!$F$4,[1]Разряды!$F$3,IF(H24&lt;=[1]Разряды!$G$4,[1]Разряды!$G$3,IF(H24&lt;=[1]Разряды!$H$4,[1]Разряды!$H$3,IF(H24&lt;=[1]Разряды!$I$4,[1]Разряды!$I$3,IF(H24&lt;=[1]Разряды!$J$4,[1]Разряды!$J$3,"б/р"))))))))</f>
        <v>2р</v>
      </c>
      <c r="K24" s="26" t="s">
        <v>30</v>
      </c>
      <c r="L24" s="24" t="str">
        <f>IF(B24=0," ",VLOOKUP($B24,[1]Спортсмены!$B$1:$H$65536,7,FALSE))</f>
        <v>Сошников А.В.</v>
      </c>
    </row>
    <row r="25" spans="1:12">
      <c r="A25" s="31">
        <v>15</v>
      </c>
      <c r="B25" s="23">
        <v>461</v>
      </c>
      <c r="C25" s="24" t="str">
        <f>IF(B25=0," ",VLOOKUP(B25,[1]Спортсмены!B$1:H$65536,2,FALSE))</f>
        <v>Евстафьев Дмитрий</v>
      </c>
      <c r="D25" s="25" t="str">
        <f>IF(B25=0," ",VLOOKUP($B25,[1]Спортсмены!$B$1:$H$65536,3,FALSE))</f>
        <v>1996</v>
      </c>
      <c r="E25" s="26" t="str">
        <f>IF(B25=0," ",IF(VLOOKUP($B25,[1]Спортсмены!$B$1:$H$65536,4,FALSE)=0," ",VLOOKUP($B25,[1]Спортсмены!$B$1:$H$65536,4,FALSE)))</f>
        <v>2р</v>
      </c>
      <c r="F25" s="24" t="str">
        <f>IF(B25=0," ",VLOOKUP($B25,[1]Спортсмены!$B$1:$H$65536,5,FALSE))</f>
        <v>Архангельская</v>
      </c>
      <c r="G25" s="24" t="str">
        <f>IF(B25=0," ",VLOOKUP($B25,[1]Спортсмены!$B$1:$H$65536,6,FALSE))</f>
        <v>Мезень</v>
      </c>
      <c r="H25" s="27">
        <v>8.7037037037037039E-5</v>
      </c>
      <c r="I25" s="27"/>
      <c r="J25" s="29" t="str">
        <f>IF(H25=0," ",IF(H25&lt;=[1]Разряды!$D$4,[1]Разряды!$D$3,IF(H25&lt;=[1]Разряды!$E$4,[1]Разряды!$E$3,IF(H25&lt;=[1]Разряды!$F$4,[1]Разряды!$F$3,IF(H25&lt;=[1]Разряды!$G$4,[1]Разряды!$G$3,IF(H25&lt;=[1]Разряды!$H$4,[1]Разряды!$H$3,IF(H25&lt;=[1]Разряды!$I$4,[1]Разряды!$I$3,IF(H25&lt;=[1]Разряды!$J$4,[1]Разряды!$J$3,"б/р"))))))))</f>
        <v>2р</v>
      </c>
      <c r="K25" s="30">
        <v>8</v>
      </c>
      <c r="L25" s="24" t="str">
        <f>IF(B25=0," ",VLOOKUP($B25,[1]Спортсмены!$B$1:$H$65536,7,FALSE))</f>
        <v>Феклистов В.А.</v>
      </c>
    </row>
    <row r="26" spans="1:12">
      <c r="A26" s="31">
        <v>16</v>
      </c>
      <c r="B26" s="23">
        <v>760</v>
      </c>
      <c r="C26" s="24" t="str">
        <f>IF(B26=0," ",VLOOKUP(B26,[1]Спортсмены!B$1:H$65536,2,FALSE))</f>
        <v>Соловьев Артем</v>
      </c>
      <c r="D26" s="25" t="str">
        <f>IF(B26=0," ",VLOOKUP($B26,[1]Спортсмены!$B$1:$H$65536,3,FALSE))</f>
        <v>09.01.1997</v>
      </c>
      <c r="E26" s="26" t="str">
        <f>IF(B26=0," ",IF(VLOOKUP($B26,[1]Спортсмены!$B$1:$H$65536,4,FALSE)=0," ",VLOOKUP($B26,[1]Спортсмены!$B$1:$H$65536,4,FALSE)))</f>
        <v>1р</v>
      </c>
      <c r="F26" s="24" t="str">
        <f>IF(B26=0," ",VLOOKUP($B26,[1]Спортсмены!$B$1:$H$65536,5,FALSE))</f>
        <v>Ярославская</v>
      </c>
      <c r="G26" s="24" t="str">
        <f>IF(B26=0," ",VLOOKUP($B26,[1]Спортсмены!$B$1:$H$65536,6,FALSE))</f>
        <v>Ярославль, СДЮСШОР-19</v>
      </c>
      <c r="H26" s="27">
        <v>8.7037037037037039E-5</v>
      </c>
      <c r="I26" s="27"/>
      <c r="J26" s="29" t="str">
        <f>IF(H26=0," ",IF(H26&lt;=[1]Разряды!$D$4,[1]Разряды!$D$3,IF(H26&lt;=[1]Разряды!$E$4,[1]Разряды!$E$3,IF(H26&lt;=[1]Разряды!$F$4,[1]Разряды!$F$3,IF(H26&lt;=[1]Разряды!$G$4,[1]Разряды!$G$3,IF(H26&lt;=[1]Разряды!$H$4,[1]Разряды!$H$3,IF(H26&lt;=[1]Разряды!$I$4,[1]Разряды!$I$3,IF(H26&lt;=[1]Разряды!$J$4,[1]Разряды!$J$3,"б/р"))))))))</f>
        <v>2р</v>
      </c>
      <c r="K26" s="26" t="s">
        <v>30</v>
      </c>
      <c r="L26" s="24" t="str">
        <f>IF(B26=0," ",VLOOKUP($B26,[1]Спортсмены!$B$1:$H$65536,7,FALSE))</f>
        <v>Сошников А.В.</v>
      </c>
    </row>
    <row r="27" spans="1:12">
      <c r="A27" s="31">
        <v>17</v>
      </c>
      <c r="B27" s="23">
        <v>206</v>
      </c>
      <c r="C27" s="24" t="str">
        <f>IF(B27=0," ",VLOOKUP(B27,[1]Спортсмены!B$1:H$65536,2,FALSE))</f>
        <v>Лопатин Александр</v>
      </c>
      <c r="D27" s="25" t="str">
        <f>IF(B27=0," ",VLOOKUP($B27,[1]Спортсмены!$B$1:$H$65536,3,FALSE))</f>
        <v>16.05.1997</v>
      </c>
      <c r="E27" s="26" t="str">
        <f>IF(B27=0," ",IF(VLOOKUP($B27,[1]Спортсмены!$B$1:$H$65536,4,FALSE)=0," ",VLOOKUP($B27,[1]Спортсмены!$B$1:$H$65536,4,FALSE)))</f>
        <v>3р</v>
      </c>
      <c r="F27" s="24" t="str">
        <f>IF(B27=0," ",VLOOKUP($B27,[1]Спортсмены!$B$1:$H$65536,5,FALSE))</f>
        <v>Вологодская</v>
      </c>
      <c r="G27" s="24" t="str">
        <f>IF(B27=0," ",VLOOKUP($B27,[1]Спортсмены!$B$1:$H$65536,6,FALSE))</f>
        <v>Великий Устюг, ДЮСШ</v>
      </c>
      <c r="H27" s="27">
        <v>8.7152777777777779E-5</v>
      </c>
      <c r="I27" s="27"/>
      <c r="J27" s="29" t="str">
        <f>IF(H27=0," ",IF(H27&lt;=[1]Разряды!$D$4,[1]Разряды!$D$3,IF(H27&lt;=[1]Разряды!$E$4,[1]Разряды!$E$3,IF(H27&lt;=[1]Разряды!$F$4,[1]Разряды!$F$3,IF(H27&lt;=[1]Разряды!$G$4,[1]Разряды!$G$3,IF(H27&lt;=[1]Разряды!$H$4,[1]Разряды!$H$3,IF(H27&lt;=[1]Разряды!$I$4,[1]Разряды!$I$3,IF(H27&lt;=[1]Разряды!$J$4,[1]Разряды!$J$3,"б/р"))))))))</f>
        <v>2р</v>
      </c>
      <c r="K27" s="30">
        <v>7</v>
      </c>
      <c r="L27" s="24" t="str">
        <f>IF(B27=0," ",VLOOKUP($B27,[1]Спортсмены!$B$1:$H$65536,7,FALSE))</f>
        <v>Бурчевский В.З.</v>
      </c>
    </row>
    <row r="28" spans="1:12">
      <c r="A28" s="31">
        <v>18</v>
      </c>
      <c r="B28" s="23">
        <v>233</v>
      </c>
      <c r="C28" s="24" t="str">
        <f>IF(B28=0," ",VLOOKUP(B28,[1]Спортсмены!B$1:H$65536,2,FALSE))</f>
        <v>Красушкин Андрей</v>
      </c>
      <c r="D28" s="25" t="str">
        <f>IF(B28=0," ",VLOOKUP($B28,[1]Спортсмены!$B$1:$H$65536,3,FALSE))</f>
        <v>01.07.1997</v>
      </c>
      <c r="E28" s="26" t="str">
        <f>IF(B28=0," ",IF(VLOOKUP($B28,[1]Спортсмены!$B$1:$H$65536,4,FALSE)=0," ",VLOOKUP($B28,[1]Спортсмены!$B$1:$H$65536,4,FALSE)))</f>
        <v>2р</v>
      </c>
      <c r="F28" s="24" t="str">
        <f>IF(B28=0," ",VLOOKUP($B28,[1]Спортсмены!$B$1:$H$65536,5,FALSE))</f>
        <v>Вологодская</v>
      </c>
      <c r="G28" s="24" t="str">
        <f>IF(B28=0," ",VLOOKUP($B28,[1]Спортсмены!$B$1:$H$65536,6,FALSE))</f>
        <v>Череповец, ДЮСШ-2</v>
      </c>
      <c r="H28" s="27">
        <v>8.7384259259259259E-5</v>
      </c>
      <c r="I28" s="27"/>
      <c r="J28" s="29" t="str">
        <f>IF(H28=0," ",IF(H28&lt;=[1]Разряды!$D$4,[1]Разряды!$D$3,IF(H28&lt;=[1]Разряды!$E$4,[1]Разряды!$E$3,IF(H28&lt;=[1]Разряды!$F$4,[1]Разряды!$F$3,IF(H28&lt;=[1]Разряды!$G$4,[1]Разряды!$G$3,IF(H28&lt;=[1]Разряды!$H$4,[1]Разряды!$H$3,IF(H28&lt;=[1]Разряды!$I$4,[1]Разряды!$I$3,IF(H28&lt;=[1]Разряды!$J$4,[1]Разряды!$J$3,"б/р"))))))))</f>
        <v>2р</v>
      </c>
      <c r="K28" s="26" t="s">
        <v>30</v>
      </c>
      <c r="L28" s="24" t="str">
        <f>IF(B28=0," ",VLOOKUP($B28,[1]Спортсмены!$B$1:$H$65536,7,FALSE))</f>
        <v>Столбова О.В.</v>
      </c>
    </row>
    <row r="29" spans="1:12">
      <c r="A29" s="31">
        <v>19</v>
      </c>
      <c r="B29" s="32">
        <v>496</v>
      </c>
      <c r="C29" s="24" t="str">
        <f>IF(B29=0," ",VLOOKUP(B29,[1]Спортсмены!B$1:H$65536,2,FALSE))</f>
        <v>Затонский Владислав</v>
      </c>
      <c r="D29" s="25" t="str">
        <f>IF(B29=0," ",VLOOKUP($B29,[1]Спортсмены!$B$1:$H$65536,3,FALSE))</f>
        <v>1996</v>
      </c>
      <c r="E29" s="26" t="str">
        <f>IF(B29=0," ",IF(VLOOKUP($B29,[1]Спортсмены!$B$1:$H$65536,4,FALSE)=0," ",VLOOKUP($B29,[1]Спортсмены!$B$1:$H$65536,4,FALSE)))</f>
        <v>2р</v>
      </c>
      <c r="F29" s="24" t="str">
        <f>IF(B29=0," ",VLOOKUP($B29,[1]Спортсмены!$B$1:$H$65536,5,FALSE))</f>
        <v>Ярославская</v>
      </c>
      <c r="G29" s="24" t="str">
        <f>IF(B29=0," ",VLOOKUP($B29,[1]Спортсмены!$B$1:$H$65536,6,FALSE))</f>
        <v>Рыбинск, СДЮСШОР-2</v>
      </c>
      <c r="H29" s="27">
        <v>8.7731481481481479E-5</v>
      </c>
      <c r="I29" s="28"/>
      <c r="J29" s="29" t="str">
        <f>IF(H29=0," ",IF(H29&lt;=[1]Разряды!$D$4,[1]Разряды!$D$3,IF(H29&lt;=[1]Разряды!$E$4,[1]Разряды!$E$3,IF(H29&lt;=[1]Разряды!$F$4,[1]Разряды!$F$3,IF(H29&lt;=[1]Разряды!$G$4,[1]Разряды!$G$3,IF(H29&lt;=[1]Разряды!$H$4,[1]Разряды!$H$3,IF(H29&lt;=[1]Разряды!$I$4,[1]Разряды!$I$3,IF(H29&lt;=[1]Разряды!$J$4,[1]Разряды!$J$3,"б/р"))))))))</f>
        <v>2р</v>
      </c>
      <c r="K29" s="26" t="s">
        <v>30</v>
      </c>
      <c r="L29" s="24" t="str">
        <f>IF(B29=0," ",VLOOKUP($B29,[1]Спортсмены!$B$1:$H$65536,7,FALSE))</f>
        <v>Бордукова Н.А.</v>
      </c>
    </row>
    <row r="30" spans="1:12">
      <c r="A30" s="31">
        <v>20</v>
      </c>
      <c r="B30" s="23">
        <v>140</v>
      </c>
      <c r="C30" s="24" t="str">
        <f>IF(B30=0," ",VLOOKUP(B30,[1]Спортсмены!B$1:H$65536,2,FALSE))</f>
        <v>Беляков Илья</v>
      </c>
      <c r="D30" s="25" t="str">
        <f>IF(B30=0," ",VLOOKUP($B30,[1]Спортсмены!$B$1:$H$65536,3,FALSE))</f>
        <v>1997</v>
      </c>
      <c r="E30" s="26" t="str">
        <f>IF(B30=0," ",IF(VLOOKUP($B30,[1]Спортсмены!$B$1:$H$65536,4,FALSE)=0," ",VLOOKUP($B30,[1]Спортсмены!$B$1:$H$65536,4,FALSE)))</f>
        <v>1р</v>
      </c>
      <c r="F30" s="24" t="str">
        <f>IF(B30=0," ",VLOOKUP($B30,[1]Спортсмены!$B$1:$H$65536,5,FALSE))</f>
        <v>Ивановская</v>
      </c>
      <c r="G30" s="24" t="str">
        <f>IF(B30=0," ",VLOOKUP($B30,[1]Спортсмены!$B$1:$H$65536,6,FALSE))</f>
        <v>Иваново, СДЮСШОР-6</v>
      </c>
      <c r="H30" s="27">
        <v>8.8078703703703699E-5</v>
      </c>
      <c r="I30" s="27"/>
      <c r="J30" s="29" t="str">
        <f>IF(H30=0," ",IF(H30&lt;=[1]Разряды!$D$4,[1]Разряды!$D$3,IF(H30&lt;=[1]Разряды!$E$4,[1]Разряды!$E$3,IF(H30&lt;=[1]Разряды!$F$4,[1]Разряды!$F$3,IF(H30&lt;=[1]Разряды!$G$4,[1]Разряды!$G$3,IF(H30&lt;=[1]Разряды!$H$4,[1]Разряды!$H$3,IF(H30&lt;=[1]Разряды!$I$4,[1]Разряды!$I$3,IF(H30&lt;=[1]Разряды!$J$4,[1]Разряды!$J$3,"б/р"))))))))</f>
        <v>2р</v>
      </c>
      <c r="K30" s="30">
        <v>6</v>
      </c>
      <c r="L30" s="24" t="str">
        <f>IF(B30=0," ",VLOOKUP($B30,[1]Спортсмены!$B$1:$H$65536,7,FALSE))</f>
        <v>Иванченко С.Д.</v>
      </c>
    </row>
    <row r="31" spans="1:12">
      <c r="A31" s="31">
        <v>21</v>
      </c>
      <c r="B31" s="23">
        <v>632</v>
      </c>
      <c r="C31" s="24" t="str">
        <f>IF(B31=0," ",VLOOKUP(B31,[1]Спортсмены!B$1:H$65536,2,FALSE))</f>
        <v>Быковский Андрей</v>
      </c>
      <c r="D31" s="25" t="str">
        <f>IF(B31=0," ",VLOOKUP($B31,[1]Спортсмены!$B$1:$H$65536,3,FALSE))</f>
        <v>1996</v>
      </c>
      <c r="E31" s="26" t="str">
        <f>IF(B31=0," ",IF(VLOOKUP($B31,[1]Спортсмены!$B$1:$H$65536,4,FALSE)=0," ",VLOOKUP($B31,[1]Спортсмены!$B$1:$H$65536,4,FALSE)))</f>
        <v>2р</v>
      </c>
      <c r="F31" s="24" t="str">
        <f>IF(B31=0," ",VLOOKUP($B31,[1]Спортсмены!$B$1:$H$65536,5,FALSE))</f>
        <v>Владимирская</v>
      </c>
      <c r="G31" s="24" t="str">
        <f>IF(B31=0," ",VLOOKUP($B31,[1]Спортсмены!$B$1:$H$65536,6,FALSE))</f>
        <v>Ковров, СК "Вымпел"</v>
      </c>
      <c r="H31" s="27">
        <v>8.8425925925925919E-5</v>
      </c>
      <c r="I31" s="27"/>
      <c r="J31" s="29" t="str">
        <f>IF(H31=0," ",IF(H31&lt;=[1]Разряды!$D$4,[1]Разряды!$D$3,IF(H31&lt;=[1]Разряды!$E$4,[1]Разряды!$E$3,IF(H31&lt;=[1]Разряды!$F$4,[1]Разряды!$F$3,IF(H31&lt;=[1]Разряды!$G$4,[1]Разряды!$G$3,IF(H31&lt;=[1]Разряды!$H$4,[1]Разряды!$H$3,IF(H31&lt;=[1]Разряды!$I$4,[1]Разряды!$I$3,IF(H31&lt;=[1]Разряды!$J$4,[1]Разряды!$J$3,"б/р"))))))))</f>
        <v>2р</v>
      </c>
      <c r="K31" s="30">
        <v>5</v>
      </c>
      <c r="L31" s="24" t="str">
        <f>IF(B31=0," ",VLOOKUP($B31,[1]Спортсмены!$B$1:$H$65536,7,FALSE))</f>
        <v>Птушкина Н.И.</v>
      </c>
    </row>
    <row r="32" spans="1:12">
      <c r="A32" s="31">
        <v>22</v>
      </c>
      <c r="B32" s="23">
        <v>473</v>
      </c>
      <c r="C32" s="24" t="str">
        <f>IF(B32=0," ",VLOOKUP(B32,[1]Спортсмены!B$1:H$65536,2,FALSE))</f>
        <v>Гордеев Павел</v>
      </c>
      <c r="D32" s="25" t="str">
        <f>IF(B32=0," ",VLOOKUP($B32,[1]Спортсмены!$B$1:$H$65536,3,FALSE))</f>
        <v>26.06.1996</v>
      </c>
      <c r="E32" s="26" t="str">
        <f>IF(B32=0," ",IF(VLOOKUP($B32,[1]Спортсмены!$B$1:$H$65536,4,FALSE)=0," ",VLOOKUP($B32,[1]Спортсмены!$B$1:$H$65536,4,FALSE)))</f>
        <v>2р</v>
      </c>
      <c r="F32" s="24" t="str">
        <f>IF(B32=0," ",VLOOKUP($B32,[1]Спортсмены!$B$1:$H$65536,5,FALSE))</f>
        <v>Ярославская</v>
      </c>
      <c r="G32" s="24" t="str">
        <f>IF(B32=0," ",VLOOKUP($B32,[1]Спортсмены!$B$1:$H$65536,6,FALSE))</f>
        <v>Переславль, ДЮСШ</v>
      </c>
      <c r="H32" s="27">
        <v>8.877314814814814E-5</v>
      </c>
      <c r="I32" s="28"/>
      <c r="J32" s="29" t="str">
        <f>IF(H32=0," ",IF(H32&lt;=[1]Разряды!$D$4,[1]Разряды!$D$3,IF(H32&lt;=[1]Разряды!$E$4,[1]Разряды!$E$3,IF(H32&lt;=[1]Разряды!$F$4,[1]Разряды!$F$3,IF(H32&lt;=[1]Разряды!$G$4,[1]Разряды!$G$3,IF(H32&lt;=[1]Разряды!$H$4,[1]Разряды!$H$3,IF(H32&lt;=[1]Разряды!$I$4,[1]Разряды!$I$3,IF(H32&lt;=[1]Разряды!$J$4,[1]Разряды!$J$3,"б/р"))))))))</f>
        <v>3р</v>
      </c>
      <c r="K32" s="26" t="s">
        <v>30</v>
      </c>
      <c r="L32" s="24" t="str">
        <f>IF(B32=0," ",VLOOKUP($B32,[1]Спортсмены!$B$1:$H$65536,7,FALSE))</f>
        <v>Литвинова М.Ф.</v>
      </c>
    </row>
    <row r="33" spans="1:12">
      <c r="A33" s="31">
        <v>23</v>
      </c>
      <c r="B33" s="30">
        <v>674</v>
      </c>
      <c r="C33" s="24" t="str">
        <f>IF(B33=0," ",VLOOKUP(B33,[1]Спортсмены!B$1:H$65536,2,FALSE))</f>
        <v>Рябчиков Андрей</v>
      </c>
      <c r="D33" s="25" t="str">
        <f>IF(B33=0," ",VLOOKUP($B33,[1]Спортсмены!$B$1:$H$65536,3,FALSE))</f>
        <v>12.09.1997</v>
      </c>
      <c r="E33" s="26" t="str">
        <f>IF(B33=0," ",IF(VLOOKUP($B33,[1]Спортсмены!$B$1:$H$65536,4,FALSE)=0," ",VLOOKUP($B33,[1]Спортсмены!$B$1:$H$65536,4,FALSE)))</f>
        <v>2р</v>
      </c>
      <c r="F33" s="24" t="str">
        <f>IF(B33=0," ",VLOOKUP($B33,[1]Спортсмены!$B$1:$H$65536,5,FALSE))</f>
        <v>Архангельская</v>
      </c>
      <c r="G33" s="24" t="str">
        <f>IF(B33=0," ",VLOOKUP($B33,[1]Спортсмены!$B$1:$H$65536,6,FALSE))</f>
        <v>Архангельск, ДЮСШ-1</v>
      </c>
      <c r="H33" s="27">
        <v>8.900462962962962E-5</v>
      </c>
      <c r="I33" s="27"/>
      <c r="J33" s="29" t="str">
        <f>IF(H33=0," ",IF(H33&lt;=[1]Разряды!$D$4,[1]Разряды!$D$3,IF(H33&lt;=[1]Разряды!$E$4,[1]Разряды!$E$3,IF(H33&lt;=[1]Разряды!$F$4,[1]Разряды!$F$3,IF(H33&lt;=[1]Разряды!$G$4,[1]Разряды!$G$3,IF(H33&lt;=[1]Разряды!$H$4,[1]Разряды!$H$3,IF(H33&lt;=[1]Разряды!$I$4,[1]Разряды!$I$3,IF(H33&lt;=[1]Разряды!$J$4,[1]Разряды!$J$3,"б/р"))))))))</f>
        <v>3р</v>
      </c>
      <c r="K33" s="30">
        <v>4</v>
      </c>
      <c r="L33" s="24" t="str">
        <f>IF(B33=0," ",VLOOKUP($B33,[1]Спортсмены!$B$1:$H$65536,7,FALSE))</f>
        <v>Брюхова О.Б.</v>
      </c>
    </row>
    <row r="34" spans="1:12">
      <c r="A34" s="31">
        <v>24</v>
      </c>
      <c r="B34" s="23">
        <v>572</v>
      </c>
      <c r="C34" s="24" t="str">
        <f>IF(B34=0," ",VLOOKUP(B34,[1]Спортсмены!B$1:H$65536,2,FALSE))</f>
        <v>Смирнов Никита</v>
      </c>
      <c r="D34" s="25" t="str">
        <f>IF(B34=0," ",VLOOKUP($B34,[1]Спортсмены!$B$1:$H$65536,3,FALSE))</f>
        <v>24.05.1998</v>
      </c>
      <c r="E34" s="26" t="str">
        <f>IF(B34=0," ",IF(VLOOKUP($B34,[1]Спортсмены!$B$1:$H$65536,4,FALSE)=0," ",VLOOKUP($B34,[1]Спортсмены!$B$1:$H$65536,4,FALSE)))</f>
        <v>1р</v>
      </c>
      <c r="F34" s="24" t="str">
        <f>IF(B34=0," ",VLOOKUP($B34,[1]Спортсмены!$B$1:$H$65536,5,FALSE))</f>
        <v>Ярославская</v>
      </c>
      <c r="G34" s="24" t="str">
        <f>IF(B34=0," ",VLOOKUP($B34,[1]Спортсмены!$B$1:$H$65536,6,FALSE))</f>
        <v>Рыбинск, СДЮСШОР-8</v>
      </c>
      <c r="H34" s="27">
        <v>8.9236111111111113E-5</v>
      </c>
      <c r="I34" s="28"/>
      <c r="J34" s="29" t="str">
        <f>IF(H34=0," ",IF(H34&lt;=[1]Разряды!$D$4,[1]Разряды!$D$3,IF(H34&lt;=[1]Разряды!$E$4,[1]Разряды!$E$3,IF(H34&lt;=[1]Разряды!$F$4,[1]Разряды!$F$3,IF(H34&lt;=[1]Разряды!$G$4,[1]Разряды!$G$3,IF(H34&lt;=[1]Разряды!$H$4,[1]Разряды!$H$3,IF(H34&lt;=[1]Разряды!$I$4,[1]Разряды!$I$3,IF(H34&lt;=[1]Разряды!$J$4,[1]Разряды!$J$3,"б/р"))))))))</f>
        <v>3р</v>
      </c>
      <c r="K34" s="26" t="s">
        <v>30</v>
      </c>
      <c r="L34" s="24" t="str">
        <f>IF(B34=0," ",VLOOKUP($B34,[1]Спортсмены!$B$1:$H$65536,7,FALSE))</f>
        <v>Дорожкины В.К., О.Н.</v>
      </c>
    </row>
    <row r="35" spans="1:12">
      <c r="A35" s="31">
        <v>25</v>
      </c>
      <c r="B35" s="23">
        <v>109</v>
      </c>
      <c r="C35" s="24" t="str">
        <f>IF(B35=0," ",VLOOKUP(B35,[1]Спортсмены!B$1:H$65536,2,FALSE))</f>
        <v>Платонов Иван</v>
      </c>
      <c r="D35" s="25" t="str">
        <f>IF(B35=0," ",VLOOKUP($B35,[1]Спортсмены!$B$1:$H$65536,3,FALSE))</f>
        <v>21.07.1996</v>
      </c>
      <c r="E35" s="26" t="str">
        <f>IF(B35=0," ",IF(VLOOKUP($B35,[1]Спортсмены!$B$1:$H$65536,4,FALSE)=0," ",VLOOKUP($B35,[1]Спортсмены!$B$1:$H$65536,4,FALSE)))</f>
        <v>2р</v>
      </c>
      <c r="F35" s="24" t="str">
        <f>IF(B35=0," ",VLOOKUP($B35,[1]Спортсмены!$B$1:$H$65536,5,FALSE))</f>
        <v>Костромская</v>
      </c>
      <c r="G35" s="24" t="str">
        <f>IF(B35=0," ",VLOOKUP($B35,[1]Спортсмены!$B$1:$H$65536,6,FALSE))</f>
        <v>Кострома, КСДЮСШОР</v>
      </c>
      <c r="H35" s="27">
        <v>8.9467592592592593E-5</v>
      </c>
      <c r="I35" s="27"/>
      <c r="J35" s="29" t="str">
        <f>IF(H35=0," ",IF(H35&lt;=[1]Разряды!$D$4,[1]Разряды!$D$3,IF(H35&lt;=[1]Разряды!$E$4,[1]Разряды!$E$3,IF(H35&lt;=[1]Разряды!$F$4,[1]Разряды!$F$3,IF(H35&lt;=[1]Разряды!$G$4,[1]Разряды!$G$3,IF(H35&lt;=[1]Разряды!$H$4,[1]Разряды!$H$3,IF(H35&lt;=[1]Разряды!$I$4,[1]Разряды!$I$3,IF(H35&lt;=[1]Разряды!$J$4,[1]Разряды!$J$3,"б/р"))))))))</f>
        <v>3р</v>
      </c>
      <c r="K35" s="30">
        <v>3</v>
      </c>
      <c r="L35" s="24" t="str">
        <f>IF(B35=0," ",VLOOKUP($B35,[1]Спортсмены!$B$1:$H$65536,7,FALSE))</f>
        <v>Макаров В.Н.</v>
      </c>
    </row>
    <row r="36" spans="1:12">
      <c r="A36" s="31">
        <v>26</v>
      </c>
      <c r="B36" s="33">
        <v>716</v>
      </c>
      <c r="C36" s="24" t="str">
        <f>IF(B36=0," ",VLOOKUP(B36,[1]Спортсмены!B$1:H$65536,2,FALSE))</f>
        <v>Кротов Константин</v>
      </c>
      <c r="D36" s="25" t="str">
        <f>IF(B36=0," ",VLOOKUP($B36,[1]Спортсмены!$B$1:$H$65536,3,FALSE))</f>
        <v>25.01.1997</v>
      </c>
      <c r="E36" s="26" t="str">
        <f>IF(B36=0," ",IF(VLOOKUP($B36,[1]Спортсмены!$B$1:$H$65536,4,FALSE)=0," ",VLOOKUP($B36,[1]Спортсмены!$B$1:$H$65536,4,FALSE)))</f>
        <v>2р</v>
      </c>
      <c r="F36" s="24" t="str">
        <f>IF(B36=0," ",VLOOKUP($B36,[1]Спортсмены!$B$1:$H$65536,5,FALSE))</f>
        <v>Ярославская</v>
      </c>
      <c r="G36" s="24" t="str">
        <f>IF(B36=0," ",VLOOKUP($B36,[1]Спортсмены!$B$1:$H$65536,6,FALSE))</f>
        <v>Ярославль, СДЮСШОР-19</v>
      </c>
      <c r="H36" s="27">
        <v>8.9467592592592593E-5</v>
      </c>
      <c r="I36" s="27"/>
      <c r="J36" s="29" t="str">
        <f>IF(H36=0," ",IF(H36&lt;=[1]Разряды!$D$4,[1]Разряды!$D$3,IF(H36&lt;=[1]Разряды!$E$4,[1]Разряды!$E$3,IF(H36&lt;=[1]Разряды!$F$4,[1]Разряды!$F$3,IF(H36&lt;=[1]Разряды!$G$4,[1]Разряды!$G$3,IF(H36&lt;=[1]Разряды!$H$4,[1]Разряды!$H$3,IF(H36&lt;=[1]Разряды!$I$4,[1]Разряды!$I$3,IF(H36&lt;=[1]Разряды!$J$4,[1]Разряды!$J$3,"б/р"))))))))</f>
        <v>3р</v>
      </c>
      <c r="K36" s="26" t="s">
        <v>30</v>
      </c>
      <c r="L36" s="24" t="str">
        <f>IF(B36=0," ",VLOOKUP($B36,[1]Спортсмены!$B$1:$H$65536,7,FALSE))</f>
        <v>Видманова Ю.В.</v>
      </c>
    </row>
    <row r="37" spans="1:12">
      <c r="A37" s="31">
        <v>27</v>
      </c>
      <c r="B37" s="23">
        <v>789</v>
      </c>
      <c r="C37" s="24" t="str">
        <f>IF(B37=0," ",VLOOKUP(B37,[1]Спортсмены!B$1:H$65536,2,FALSE))</f>
        <v>Савончик Артем</v>
      </c>
      <c r="D37" s="25" t="str">
        <f>IF(B37=0," ",VLOOKUP($B37,[1]Спортсмены!$B$1:$H$65536,3,FALSE))</f>
        <v>1997</v>
      </c>
      <c r="E37" s="26" t="str">
        <f>IF(B37=0," ",IF(VLOOKUP($B37,[1]Спортсмены!$B$1:$H$65536,4,FALSE)=0," ",VLOOKUP($B37,[1]Спортсмены!$B$1:$H$65536,4,FALSE)))</f>
        <v>2р</v>
      </c>
      <c r="F37" s="24" t="str">
        <f>IF(B37=0," ",VLOOKUP($B37,[1]Спортсмены!$B$1:$H$65536,5,FALSE))</f>
        <v>Архангельская</v>
      </c>
      <c r="G37" s="24" t="str">
        <f>IF(B37=0," ",VLOOKUP($B37,[1]Спортсмены!$B$1:$H$65536,6,FALSE))</f>
        <v>Коряжма, ДЮСШ</v>
      </c>
      <c r="H37" s="27">
        <v>8.9930555555555554E-5</v>
      </c>
      <c r="I37" s="27"/>
      <c r="J37" s="29" t="str">
        <f>IF(H37=0," ",IF(H37&lt;=[1]Разряды!$D$4,[1]Разряды!$D$3,IF(H37&lt;=[1]Разряды!$E$4,[1]Разряды!$E$3,IF(H37&lt;=[1]Разряды!$F$4,[1]Разряды!$F$3,IF(H37&lt;=[1]Разряды!$G$4,[1]Разряды!$G$3,IF(H37&lt;=[1]Разряды!$H$4,[1]Разряды!$H$3,IF(H37&lt;=[1]Разряды!$I$4,[1]Разряды!$I$3,IF(H37&lt;=[1]Разряды!$J$4,[1]Разряды!$J$3,"б/р"))))))))</f>
        <v>3р</v>
      </c>
      <c r="K37" s="26" t="s">
        <v>30</v>
      </c>
      <c r="L37" s="24" t="str">
        <f>IF(B37=0," ",VLOOKUP($B37,[1]Спортсмены!$B$1:$H$65536,7,FALSE))</f>
        <v>Казанцев Л.А.</v>
      </c>
    </row>
    <row r="38" spans="1:12">
      <c r="A38" s="31">
        <v>28</v>
      </c>
      <c r="B38" s="23">
        <v>519</v>
      </c>
      <c r="C38" s="24" t="str">
        <f>IF(B38=0," ",VLOOKUP(B38,[1]Спортсмены!B$1:H$65536,2,FALSE))</f>
        <v>Пахомов Денис</v>
      </c>
      <c r="D38" s="25" t="str">
        <f>IF(B38=0," ",VLOOKUP($B38,[1]Спортсмены!$B$1:$H$65536,3,FALSE))</f>
        <v>1997</v>
      </c>
      <c r="E38" s="26" t="str">
        <f>IF(B38=0," ",IF(VLOOKUP($B38,[1]Спортсмены!$B$1:$H$65536,4,FALSE)=0," ",VLOOKUP($B38,[1]Спортсмены!$B$1:$H$65536,4,FALSE)))</f>
        <v>3р</v>
      </c>
      <c r="F38" s="24" t="str">
        <f>IF(B38=0," ",VLOOKUP($B38,[1]Спортсмены!$B$1:$H$65536,5,FALSE))</f>
        <v>Ярославская</v>
      </c>
      <c r="G38" s="24" t="str">
        <f>IF(B38=0," ",VLOOKUP($B38,[1]Спортсмены!$B$1:$H$65536,6,FALSE))</f>
        <v>Рыбинск, СДЮСШОР-2</v>
      </c>
      <c r="H38" s="27">
        <v>9.0972222222222227E-5</v>
      </c>
      <c r="I38" s="27"/>
      <c r="J38" s="29" t="str">
        <f>IF(H38=0," ",IF(H38&lt;=[1]Разряды!$D$4,[1]Разряды!$D$3,IF(H38&lt;=[1]Разряды!$E$4,[1]Разряды!$E$3,IF(H38&lt;=[1]Разряды!$F$4,[1]Разряды!$F$3,IF(H38&lt;=[1]Разряды!$G$4,[1]Разряды!$G$3,IF(H38&lt;=[1]Разряды!$H$4,[1]Разряды!$H$3,IF(H38&lt;=[1]Разряды!$I$4,[1]Разряды!$I$3,IF(H38&lt;=[1]Разряды!$J$4,[1]Разряды!$J$3,"б/р"))))))))</f>
        <v>3р</v>
      </c>
      <c r="K38" s="26" t="s">
        <v>30</v>
      </c>
      <c r="L38" s="24" t="str">
        <f>IF(B38=0," ",VLOOKUP($B38,[1]Спортсмены!$B$1:$H$65536,7,FALSE))</f>
        <v>Иванова И.М., Соколова Н.М.</v>
      </c>
    </row>
    <row r="39" spans="1:12">
      <c r="A39" s="31">
        <v>29</v>
      </c>
      <c r="B39" s="23">
        <v>765</v>
      </c>
      <c r="C39" s="24" t="str">
        <f>IF(B39=0," ",VLOOKUP(B39,[1]Спортсмены!B$1:H$65536,2,FALSE))</f>
        <v>Титов Антон</v>
      </c>
      <c r="D39" s="25" t="str">
        <f>IF(B39=0," ",VLOOKUP($B39,[1]Спортсмены!$B$1:$H$65536,3,FALSE))</f>
        <v>13.05.1996</v>
      </c>
      <c r="E39" s="26" t="str">
        <f>IF(B39=0," ",IF(VLOOKUP($B39,[1]Спортсмены!$B$1:$H$65536,4,FALSE)=0," ",VLOOKUP($B39,[1]Спортсмены!$B$1:$H$65536,4,FALSE)))</f>
        <v>3р</v>
      </c>
      <c r="F39" s="24" t="str">
        <f>IF(B39=0," ",VLOOKUP($B39,[1]Спортсмены!$B$1:$H$65536,5,FALSE))</f>
        <v>Ярославская</v>
      </c>
      <c r="G39" s="24" t="str">
        <f>IF(B39=0," ",VLOOKUP($B39,[1]Спортсмены!$B$1:$H$65536,6,FALSE))</f>
        <v>Ярославль, СДЮСШОР-19</v>
      </c>
      <c r="H39" s="27">
        <v>9.0972222222222227E-5</v>
      </c>
      <c r="I39" s="27"/>
      <c r="J39" s="29" t="str">
        <f>IF(H39=0," ",IF(H39&lt;=[1]Разряды!$D$4,[1]Разряды!$D$3,IF(H39&lt;=[1]Разряды!$E$4,[1]Разряды!$E$3,IF(H39&lt;=[1]Разряды!$F$4,[1]Разряды!$F$3,IF(H39&lt;=[1]Разряды!$G$4,[1]Разряды!$G$3,IF(H39&lt;=[1]Разряды!$H$4,[1]Разряды!$H$3,IF(H39&lt;=[1]Разряды!$I$4,[1]Разряды!$I$3,IF(H39&lt;=[1]Разряды!$J$4,[1]Разряды!$J$3,"б/р"))))))))</f>
        <v>3р</v>
      </c>
      <c r="K39" s="26" t="s">
        <v>30</v>
      </c>
      <c r="L39" s="24" t="str">
        <f>IF(B39=0," ",VLOOKUP($B39,[1]Спортсмены!$B$1:$H$65536,7,FALSE))</f>
        <v>Станкевич В.А.</v>
      </c>
    </row>
    <row r="40" spans="1:12">
      <c r="A40" s="31">
        <v>30</v>
      </c>
      <c r="B40" s="23">
        <v>348</v>
      </c>
      <c r="C40" s="24" t="str">
        <f>IF(B40=0," ",VLOOKUP(B40,[1]Спортсмены!B$1:H$65536,2,FALSE))</f>
        <v>Волков Никита</v>
      </c>
      <c r="D40" s="25" t="str">
        <f>IF(B40=0," ",VLOOKUP($B40,[1]Спортсмены!$B$1:$H$65536,3,FALSE))</f>
        <v>1997</v>
      </c>
      <c r="E40" s="26" t="str">
        <f>IF(B40=0," ",IF(VLOOKUP($B40,[1]Спортсмены!$B$1:$H$65536,4,FALSE)=0," ",VLOOKUP($B40,[1]Спортсмены!$B$1:$H$65536,4,FALSE)))</f>
        <v>2р</v>
      </c>
      <c r="F40" s="24" t="str">
        <f>IF(B40=0," ",VLOOKUP($B40,[1]Спортсмены!$B$1:$H$65536,5,FALSE))</f>
        <v>Мурманская</v>
      </c>
      <c r="G40" s="24" t="str">
        <f>IF(B40=0," ",VLOOKUP($B40,[1]Спортсмены!$B$1:$H$65536,6,FALSE))</f>
        <v>Мурманск, СДЮСШОР-4</v>
      </c>
      <c r="H40" s="27">
        <v>9.1319444444444448E-5</v>
      </c>
      <c r="I40" s="27"/>
      <c r="J40" s="29" t="str">
        <f>IF(H40=0," ",IF(H40&lt;=[1]Разряды!$D$4,[1]Разряды!$D$3,IF(H40&lt;=[1]Разряды!$E$4,[1]Разряды!$E$3,IF(H40&lt;=[1]Разряды!$F$4,[1]Разряды!$F$3,IF(H40&lt;=[1]Разряды!$G$4,[1]Разряды!$G$3,IF(H40&lt;=[1]Разряды!$H$4,[1]Разряды!$H$3,IF(H40&lt;=[1]Разряды!$I$4,[1]Разряды!$I$3,IF(H40&lt;=[1]Разряды!$J$4,[1]Разряды!$J$3,"б/р"))))))))</f>
        <v>3р</v>
      </c>
      <c r="K40" s="30">
        <v>2</v>
      </c>
      <c r="L40" s="24" t="str">
        <f>IF(B40=0," ",VLOOKUP($B40,[1]Спортсмены!$B$1:$H$65536,7,FALSE))</f>
        <v>Ахметов А.Р.</v>
      </c>
    </row>
    <row r="41" spans="1:12">
      <c r="A41" s="31">
        <v>31</v>
      </c>
      <c r="B41" s="23">
        <v>546</v>
      </c>
      <c r="C41" s="24" t="str">
        <f>IF(B41=0," ",VLOOKUP(B41,[1]Спортсмены!B$1:H$65536,2,FALSE))</f>
        <v>Смирнов Михаил</v>
      </c>
      <c r="D41" s="25" t="str">
        <f>IF(B41=0," ",VLOOKUP($B41,[1]Спортсмены!$B$1:$H$65536,3,FALSE))</f>
        <v>26.12.1996</v>
      </c>
      <c r="E41" s="26" t="str">
        <f>IF(B41=0," ",IF(VLOOKUP($B41,[1]Спортсмены!$B$1:$H$65536,4,FALSE)=0," ",VLOOKUP($B41,[1]Спортсмены!$B$1:$H$65536,4,FALSE)))</f>
        <v>2р</v>
      </c>
      <c r="F41" s="24" t="str">
        <f>IF(B41=0," ",VLOOKUP($B41,[1]Спортсмены!$B$1:$H$65536,5,FALSE))</f>
        <v>Новгородская</v>
      </c>
      <c r="G41" s="24" t="str">
        <f>IF(B41=0," ",VLOOKUP($B41,[1]Спортсмены!$B$1:$H$65536,6,FALSE))</f>
        <v>В.Новгород</v>
      </c>
      <c r="H41" s="27">
        <v>9.1782407407407394E-5</v>
      </c>
      <c r="I41" s="27"/>
      <c r="J41" s="29" t="str">
        <f>IF(H41=0," ",IF(H41&lt;=[1]Разряды!$D$4,[1]Разряды!$D$3,IF(H41&lt;=[1]Разряды!$E$4,[1]Разряды!$E$3,IF(H41&lt;=[1]Разряды!$F$4,[1]Разряды!$F$3,IF(H41&lt;=[1]Разряды!$G$4,[1]Разряды!$G$3,IF(H41&lt;=[1]Разряды!$H$4,[1]Разряды!$H$3,IF(H41&lt;=[1]Разряды!$I$4,[1]Разряды!$I$3,IF(H41&lt;=[1]Разряды!$J$4,[1]Разряды!$J$3,"б/р"))))))))</f>
        <v>3р</v>
      </c>
      <c r="K41" s="30">
        <v>1</v>
      </c>
      <c r="L41" s="24" t="str">
        <f>IF(B41=0," ",VLOOKUP($B41,[1]Спортсмены!$B$1:$H$65536,7,FALSE))</f>
        <v>Савенков П.А.</v>
      </c>
    </row>
    <row r="42" spans="1:12">
      <c r="A42" s="31">
        <v>32</v>
      </c>
      <c r="B42" s="23">
        <v>712</v>
      </c>
      <c r="C42" s="24" t="str">
        <f>IF(B42=0," ",VLOOKUP(B42,[1]Спортсмены!B$1:H$65536,2,FALSE))</f>
        <v>Патахонов Илья</v>
      </c>
      <c r="D42" s="25" t="str">
        <f>IF(B42=0," ",VLOOKUP($B42,[1]Спортсмены!$B$1:$H$65536,3,FALSE))</f>
        <v>05.09.1996</v>
      </c>
      <c r="E42" s="26" t="str">
        <f>IF(B42=0," ",IF(VLOOKUP($B42,[1]Спортсмены!$B$1:$H$65536,4,FALSE)=0," ",VLOOKUP($B42,[1]Спортсмены!$B$1:$H$65536,4,FALSE)))</f>
        <v>3р</v>
      </c>
      <c r="F42" s="24" t="str">
        <f>IF(B42=0," ",VLOOKUP($B42,[1]Спортсмены!$B$1:$H$65536,5,FALSE))</f>
        <v>Ярославская</v>
      </c>
      <c r="G42" s="24" t="str">
        <f>IF(B42=0," ",VLOOKUP($B42,[1]Спортсмены!$B$1:$H$65536,6,FALSE))</f>
        <v>Ярославль, СДЮСШОР-19</v>
      </c>
      <c r="H42" s="27">
        <v>9.1782407407407394E-5</v>
      </c>
      <c r="I42" s="27"/>
      <c r="J42" s="29" t="str">
        <f>IF(H42=0," ",IF(H42&lt;=[1]Разряды!$D$4,[1]Разряды!$D$3,IF(H42&lt;=[1]Разряды!$E$4,[1]Разряды!$E$3,IF(H42&lt;=[1]Разряды!$F$4,[1]Разряды!$F$3,IF(H42&lt;=[1]Разряды!$G$4,[1]Разряды!$G$3,IF(H42&lt;=[1]Разряды!$H$4,[1]Разряды!$H$3,IF(H42&lt;=[1]Разряды!$I$4,[1]Разряды!$I$3,IF(H42&lt;=[1]Разряды!$J$4,[1]Разряды!$J$3,"б/р"))))))))</f>
        <v>3р</v>
      </c>
      <c r="K42" s="26" t="s">
        <v>30</v>
      </c>
      <c r="L42" s="24" t="str">
        <f>IF(B42=0," ",VLOOKUP($B42,[1]Спортсмены!$B$1:$H$65536,7,FALSE))</f>
        <v>Воронин Е.А.</v>
      </c>
    </row>
    <row r="43" spans="1:12">
      <c r="A43" s="31">
        <v>33</v>
      </c>
      <c r="B43" s="23">
        <v>168</v>
      </c>
      <c r="C43" s="24" t="str">
        <f>IF(B43=0," ",VLOOKUP(B43,[1]Спортсмены!B$1:H$65536,2,FALSE))</f>
        <v>Коновалов Александр</v>
      </c>
      <c r="D43" s="25" t="str">
        <f>IF(B43=0," ",VLOOKUP($B43,[1]Спортсмены!$B$1:$H$65536,3,FALSE))</f>
        <v>03.08.1997</v>
      </c>
      <c r="E43" s="26" t="str">
        <f>IF(B43=0," ",IF(VLOOKUP($B43,[1]Спортсмены!$B$1:$H$65536,4,FALSE)=0," ",VLOOKUP($B43,[1]Спортсмены!$B$1:$H$65536,4,FALSE)))</f>
        <v>3р</v>
      </c>
      <c r="F43" s="24" t="str">
        <f>IF(B43=0," ",VLOOKUP($B43,[1]Спортсмены!$B$1:$H$65536,5,FALSE))</f>
        <v>Ярославская</v>
      </c>
      <c r="G43" s="24" t="str">
        <f>IF(B43=0," ",VLOOKUP($B43,[1]Спортсмены!$B$1:$H$65536,6,FALSE))</f>
        <v>Ярославль, ГОБУ ЯО СДЮСШОР</v>
      </c>
      <c r="H43" s="27">
        <v>9.1898148148148148E-5</v>
      </c>
      <c r="I43" s="27"/>
      <c r="J43" s="29" t="str">
        <f>IF(H43=0," ",IF(H43&lt;=[1]Разряды!$D$4,[1]Разряды!$D$3,IF(H43&lt;=[1]Разряды!$E$4,[1]Разряды!$E$3,IF(H43&lt;=[1]Разряды!$F$4,[1]Разряды!$F$3,IF(H43&lt;=[1]Разряды!$G$4,[1]Разряды!$G$3,IF(H43&lt;=[1]Разряды!$H$4,[1]Разряды!$H$3,IF(H43&lt;=[1]Разряды!$I$4,[1]Разряды!$I$3,IF(H43&lt;=[1]Разряды!$J$4,[1]Разряды!$J$3,"б/р"))))))))</f>
        <v>3р</v>
      </c>
      <c r="K43" s="26" t="s">
        <v>30</v>
      </c>
      <c r="L43" s="24" t="str">
        <f>IF(B43=0," ",VLOOKUP($B43,[1]Спортсмены!$B$1:$H$65536,7,FALSE))</f>
        <v>Филинова С.К.</v>
      </c>
    </row>
    <row r="44" spans="1:12">
      <c r="A44" s="31">
        <v>34</v>
      </c>
      <c r="B44" s="23">
        <v>754</v>
      </c>
      <c r="C44" s="24" t="str">
        <f>IF(B44=0," ",VLOOKUP(B44,[1]Спортсмены!B$1:H$65536,2,FALSE))</f>
        <v>Русаков Андрей</v>
      </c>
      <c r="D44" s="25" t="str">
        <f>IF(B44=0," ",VLOOKUP($B44,[1]Спортсмены!$B$1:$H$65536,3,FALSE))</f>
        <v>1998</v>
      </c>
      <c r="E44" s="26" t="str">
        <f>IF(B44=0," ",IF(VLOOKUP($B44,[1]Спортсмены!$B$1:$H$65536,4,FALSE)=0," ",VLOOKUP($B44,[1]Спортсмены!$B$1:$H$65536,4,FALSE)))</f>
        <v>3р</v>
      </c>
      <c r="F44" s="24" t="str">
        <f>IF(B44=0," ",VLOOKUP($B44,[1]Спортсмены!$B$1:$H$65536,5,FALSE))</f>
        <v>Ярославская</v>
      </c>
      <c r="G44" s="24" t="str">
        <f>IF(B44=0," ",VLOOKUP($B44,[1]Спортсмены!$B$1:$H$65536,6,FALSE))</f>
        <v>Ярославль, СДЮСШОР-19</v>
      </c>
      <c r="H44" s="27">
        <v>9.3055555555555535E-5</v>
      </c>
      <c r="I44" s="27"/>
      <c r="J44" s="29" t="str">
        <f>IF(H44=0," ",IF(H44&lt;=[1]Разряды!$D$4,[1]Разряды!$D$3,IF(H44&lt;=[1]Разряды!$E$4,[1]Разряды!$E$3,IF(H44&lt;=[1]Разряды!$F$4,[1]Разряды!$F$3,IF(H44&lt;=[1]Разряды!$G$4,[1]Разряды!$G$3,IF(H44&lt;=[1]Разряды!$H$4,[1]Разряды!$H$3,IF(H44&lt;=[1]Разряды!$I$4,[1]Разряды!$I$3,IF(H44&lt;=[1]Разряды!$J$4,[1]Разряды!$J$3,"б/р"))))))))</f>
        <v>3р</v>
      </c>
      <c r="K44" s="26" t="s">
        <v>30</v>
      </c>
      <c r="L44" s="24" t="str">
        <f>IF(B44=0," ",VLOOKUP($B44,[1]Спортсмены!$B$1:$H$65536,7,FALSE))</f>
        <v>Сошников А.В.</v>
      </c>
    </row>
    <row r="45" spans="1:12">
      <c r="A45" s="31">
        <v>35</v>
      </c>
      <c r="B45" s="23">
        <v>474</v>
      </c>
      <c r="C45" s="24" t="str">
        <f>IF(B45=0," ",VLOOKUP(B45,[1]Спортсмены!B$1:H$65536,2,FALSE))</f>
        <v>Варзегов Кирилл</v>
      </c>
      <c r="D45" s="25" t="str">
        <f>IF(B45=0," ",VLOOKUP($B45,[1]Спортсмены!$B$1:$H$65536,3,FALSE))</f>
        <v>1996</v>
      </c>
      <c r="E45" s="26" t="str">
        <f>IF(B45=0," ",IF(VLOOKUP($B45,[1]Спортсмены!$B$1:$H$65536,4,FALSE)=0," ",VLOOKUP($B45,[1]Спортсмены!$B$1:$H$65536,4,FALSE)))</f>
        <v>3р</v>
      </c>
      <c r="F45" s="24" t="str">
        <f>IF(B45=0," ",VLOOKUP($B45,[1]Спортсмены!$B$1:$H$65536,5,FALSE))</f>
        <v>Ярославская</v>
      </c>
      <c r="G45" s="24" t="str">
        <f>IF(B45=0," ",VLOOKUP($B45,[1]Спортсмены!$B$1:$H$65536,6,FALSE))</f>
        <v>Переславль, ДЮСШ</v>
      </c>
      <c r="H45" s="27">
        <v>9.4560185185185169E-5</v>
      </c>
      <c r="I45" s="28"/>
      <c r="J45" s="29" t="str">
        <f>IF(H45=0," ",IF(H45&lt;=[1]Разряды!$D$4,[1]Разряды!$D$3,IF(H45&lt;=[1]Разряды!$E$4,[1]Разряды!$E$3,IF(H45&lt;=[1]Разряды!$F$4,[1]Разряды!$F$3,IF(H45&lt;=[1]Разряды!$G$4,[1]Разряды!$G$3,IF(H45&lt;=[1]Разряды!$H$4,[1]Разряды!$H$3,IF(H45&lt;=[1]Разряды!$I$4,[1]Разряды!$I$3,IF(H45&lt;=[1]Разряды!$J$4,[1]Разряды!$J$3,"б/р"))))))))</f>
        <v>1юр</v>
      </c>
      <c r="K45" s="26" t="s">
        <v>30</v>
      </c>
      <c r="L45" s="24" t="str">
        <f>IF(B45=0," ",VLOOKUP($B45,[1]Спортсмены!$B$1:$H$65536,7,FALSE))</f>
        <v>Литвинова М.Ф.</v>
      </c>
    </row>
    <row r="46" spans="1:12">
      <c r="A46" s="31">
        <v>36</v>
      </c>
      <c r="B46" s="23">
        <v>166</v>
      </c>
      <c r="C46" s="24" t="str">
        <f>IF(B46=0," ",VLOOKUP(B46,[1]Спортсмены!B$1:H$65536,2,FALSE))</f>
        <v>Казанов Сергей</v>
      </c>
      <c r="D46" s="25" t="str">
        <f>IF(B46=0," ",VLOOKUP($B46,[1]Спортсмены!$B$1:$H$65536,3,FALSE))</f>
        <v>16.05.1997</v>
      </c>
      <c r="E46" s="26" t="str">
        <f>IF(B46=0," ",IF(VLOOKUP($B46,[1]Спортсмены!$B$1:$H$65536,4,FALSE)=0," ",VLOOKUP($B46,[1]Спортсмены!$B$1:$H$65536,4,FALSE)))</f>
        <v>3р</v>
      </c>
      <c r="F46" s="24" t="str">
        <f>IF(B46=0," ",VLOOKUP($B46,[1]Спортсмены!$B$1:$H$65536,5,FALSE))</f>
        <v>Ярославская</v>
      </c>
      <c r="G46" s="24" t="str">
        <f>IF(B46=0," ",VLOOKUP($B46,[1]Спортсмены!$B$1:$H$65536,6,FALSE))</f>
        <v>Ярославль, ГОБУ ЯО СДЮСШОР</v>
      </c>
      <c r="H46" s="27">
        <v>9.5486111111111116E-5</v>
      </c>
      <c r="I46" s="27"/>
      <c r="J46" s="29" t="str">
        <f>IF(H46=0," ",IF(H46&lt;=[1]Разряды!$D$4,[1]Разряды!$D$3,IF(H46&lt;=[1]Разряды!$E$4,[1]Разряды!$E$3,IF(H46&lt;=[1]Разряды!$F$4,[1]Разряды!$F$3,IF(H46&lt;=[1]Разряды!$G$4,[1]Разряды!$G$3,IF(H46&lt;=[1]Разряды!$H$4,[1]Разряды!$H$3,IF(H46&lt;=[1]Разряды!$I$4,[1]Разряды!$I$3,IF(H46&lt;=[1]Разряды!$J$4,[1]Разряды!$J$3,"б/р"))))))))</f>
        <v>1юр</v>
      </c>
      <c r="K46" s="26" t="s">
        <v>30</v>
      </c>
      <c r="L46" s="24" t="str">
        <f>IF(B46=0," ",VLOOKUP($B46,[1]Спортсмены!$B$1:$H$65536,7,FALSE))</f>
        <v>Филинова С.К.</v>
      </c>
    </row>
    <row r="47" spans="1:12">
      <c r="A47" s="31">
        <v>37</v>
      </c>
      <c r="B47" s="23">
        <v>713</v>
      </c>
      <c r="C47" s="24" t="str">
        <f>IF(B47=0," ",VLOOKUP(B47,[1]Спортсмены!B$1:H$65536,2,FALSE))</f>
        <v>Валиулин Алексей</v>
      </c>
      <c r="D47" s="25" t="str">
        <f>IF(B47=0," ",VLOOKUP($B47,[1]Спортсмены!$B$1:$H$65536,3,FALSE))</f>
        <v>27.11.1996</v>
      </c>
      <c r="E47" s="26" t="str">
        <f>IF(B47=0," ",IF(VLOOKUP($B47,[1]Спортсмены!$B$1:$H$65536,4,FALSE)=0," ",VLOOKUP($B47,[1]Спортсмены!$B$1:$H$65536,4,FALSE)))</f>
        <v>1ю</v>
      </c>
      <c r="F47" s="24" t="str">
        <f>IF(B47=0," ",VLOOKUP($B47,[1]Спортсмены!$B$1:$H$65536,5,FALSE))</f>
        <v>Ярославская</v>
      </c>
      <c r="G47" s="24" t="str">
        <f>IF(B47=0," ",VLOOKUP($B47,[1]Спортсмены!$B$1:$H$65536,6,FALSE))</f>
        <v>Ярославль, СДЮСШОР-19</v>
      </c>
      <c r="H47" s="27">
        <v>9.5486111111111116E-5</v>
      </c>
      <c r="I47" s="27"/>
      <c r="J47" s="29" t="str">
        <f>IF(H47=0," ",IF(H47&lt;=[1]Разряды!$D$4,[1]Разряды!$D$3,IF(H47&lt;=[1]Разряды!$E$4,[1]Разряды!$E$3,IF(H47&lt;=[1]Разряды!$F$4,[1]Разряды!$F$3,IF(H47&lt;=[1]Разряды!$G$4,[1]Разряды!$G$3,IF(H47&lt;=[1]Разряды!$H$4,[1]Разряды!$H$3,IF(H47&lt;=[1]Разряды!$I$4,[1]Разряды!$I$3,IF(H47&lt;=[1]Разряды!$J$4,[1]Разряды!$J$3,"б/р"))))))))</f>
        <v>1юр</v>
      </c>
      <c r="K47" s="26" t="s">
        <v>30</v>
      </c>
      <c r="L47" s="24" t="str">
        <f>IF(B47=0," ",VLOOKUP($B47,[1]Спортсмены!$B$1:$H$65536,7,FALSE))</f>
        <v>Воронин Е.А.</v>
      </c>
    </row>
    <row r="48" spans="1:12">
      <c r="A48" s="31">
        <v>38</v>
      </c>
      <c r="B48" s="23">
        <v>714</v>
      </c>
      <c r="C48" s="24" t="str">
        <f>IF(B48=0," ",VLOOKUP(B48,[1]Спортсмены!B$1:H$65536,2,FALSE))</f>
        <v>Лебедев Дмитрий</v>
      </c>
      <c r="D48" s="25" t="str">
        <f>IF(B48=0," ",VLOOKUP($B48,[1]Спортсмены!$B$1:$H$65536,3,FALSE))</f>
        <v>26.06.1996</v>
      </c>
      <c r="E48" s="26" t="str">
        <f>IF(B48=0," ",IF(VLOOKUP($B48,[1]Спортсмены!$B$1:$H$65536,4,FALSE)=0," ",VLOOKUP($B48,[1]Спортсмены!$B$1:$H$65536,4,FALSE)))</f>
        <v>1ю</v>
      </c>
      <c r="F48" s="24" t="str">
        <f>IF(B48=0," ",VLOOKUP($B48,[1]Спортсмены!$B$1:$H$65536,5,FALSE))</f>
        <v>Ярославская</v>
      </c>
      <c r="G48" s="24" t="str">
        <f>IF(B48=0," ",VLOOKUP($B48,[1]Спортсмены!$B$1:$H$65536,6,FALSE))</f>
        <v>Ярославль, СДЮСШОР-19</v>
      </c>
      <c r="H48" s="27">
        <v>9.5486111111111116E-5</v>
      </c>
      <c r="I48" s="27"/>
      <c r="J48" s="29" t="str">
        <f>IF(H48=0," ",IF(H48&lt;=[1]Разряды!$D$4,[1]Разряды!$D$3,IF(H48&lt;=[1]Разряды!$E$4,[1]Разряды!$E$3,IF(H48&lt;=[1]Разряды!$F$4,[1]Разряды!$F$3,IF(H48&lt;=[1]Разряды!$G$4,[1]Разряды!$G$3,IF(H48&lt;=[1]Разряды!$H$4,[1]Разряды!$H$3,IF(H48&lt;=[1]Разряды!$I$4,[1]Разряды!$I$3,IF(H48&lt;=[1]Разряды!$J$4,[1]Разряды!$J$3,"б/р"))))))))</f>
        <v>1юр</v>
      </c>
      <c r="K48" s="26" t="s">
        <v>30</v>
      </c>
      <c r="L48" s="24" t="str">
        <f>IF(B48=0," ",VLOOKUP($B48,[1]Спортсмены!$B$1:$H$65536,7,FALSE))</f>
        <v>Воронин Е.А.</v>
      </c>
    </row>
    <row r="49" spans="1:12">
      <c r="A49" s="31">
        <v>39</v>
      </c>
      <c r="B49" s="23">
        <v>783</v>
      </c>
      <c r="C49" s="24" t="str">
        <f>IF(B49=0," ",VLOOKUP(B49,[1]Спортсмены!B$1:H$65536,2,FALSE))</f>
        <v>Светлов Даниил</v>
      </c>
      <c r="D49" s="25" t="str">
        <f>IF(B49=0," ",VLOOKUP($B49,[1]Спортсмены!$B$1:$H$65536,3,FALSE))</f>
        <v>1998</v>
      </c>
      <c r="E49" s="26" t="str">
        <f>IF(B49=0," ",IF(VLOOKUP($B49,[1]Спортсмены!$B$1:$H$65536,4,FALSE)=0," ",VLOOKUP($B49,[1]Спортсмены!$B$1:$H$65536,4,FALSE)))</f>
        <v>3р</v>
      </c>
      <c r="F49" s="24" t="str">
        <f>IF(B49=0," ",VLOOKUP($B49,[1]Спортсмены!$B$1:$H$65536,5,FALSE))</f>
        <v>Ярославская</v>
      </c>
      <c r="G49" s="24" t="str">
        <f>IF(B49=0," ",VLOOKUP($B49,[1]Спортсмены!$B$1:$H$65536,6,FALSE))</f>
        <v>Рыбинск, СДЮСШОР-8</v>
      </c>
      <c r="H49" s="27">
        <v>1.0115740740740741E-4</v>
      </c>
      <c r="I49" s="28"/>
      <c r="J49" s="29" t="str">
        <f>IF(H49=0," ",IF(H49&lt;=[1]Разряды!$D$4,[1]Разряды!$D$3,IF(H49&lt;=[1]Разряды!$E$4,[1]Разряды!$E$3,IF(H49&lt;=[1]Разряды!$F$4,[1]Разряды!$F$3,IF(H49&lt;=[1]Разряды!$G$4,[1]Разряды!$G$3,IF(H49&lt;=[1]Разряды!$H$4,[1]Разряды!$H$3,IF(H49&lt;=[1]Разряды!$I$4,[1]Разряды!$I$3,IF(H49&lt;=[1]Разряды!$J$4,[1]Разряды!$J$3,"б/р"))))))))</f>
        <v>2юр</v>
      </c>
      <c r="K49" s="26" t="s">
        <v>30</v>
      </c>
      <c r="L49" s="24" t="str">
        <f>IF(B49=0," ",VLOOKUP($B49,[1]Спортсмены!$B$1:$H$65536,7,FALSE))</f>
        <v>Зверев В.Н.</v>
      </c>
    </row>
    <row r="50" spans="1:12">
      <c r="A50" s="94"/>
      <c r="B50" s="23">
        <v>677</v>
      </c>
      <c r="C50" s="95" t="str">
        <f>IF(B50=0," ",VLOOKUP(B50,[1]Спортсмены!B$1:H$65536,2,FALSE))</f>
        <v>Галев Илья</v>
      </c>
      <c r="D50" s="25" t="str">
        <f>IF(B50=0," ",VLOOKUP($B50,[1]Спортсмены!$B$1:$H$65536,3,FALSE))</f>
        <v>12.01.1998</v>
      </c>
      <c r="E50" s="26" t="str">
        <f>IF(B50=0," ",IF(VLOOKUP($B50,[1]Спортсмены!$B$1:$H$65536,4,FALSE)=0," ",VLOOKUP($B50,[1]Спортсмены!$B$1:$H$65536,4,FALSE)))</f>
        <v>1р</v>
      </c>
      <c r="F50" s="24" t="str">
        <f>IF(B50=0," ",VLOOKUP($B50,[1]Спортсмены!$B$1:$H$65536,5,FALSE))</f>
        <v>Архангельская</v>
      </c>
      <c r="G50" s="24" t="str">
        <f>IF(B50=0," ",VLOOKUP($B50,[1]Спортсмены!$B$1:$H$65536,6,FALSE))</f>
        <v>Архангельск, ДЮСШ-1</v>
      </c>
      <c r="H50" s="51" t="s">
        <v>31</v>
      </c>
      <c r="I50" s="27"/>
      <c r="J50" s="29"/>
      <c r="K50" s="26">
        <v>0</v>
      </c>
      <c r="L50" s="24" t="str">
        <f>IF(B50=0," ",VLOOKUP($B50,[1]Спортсмены!$B$1:$H$65536,7,FALSE))</f>
        <v>Ушанов С.А.</v>
      </c>
    </row>
    <row r="51" spans="1:12" ht="18.75">
      <c r="A51" s="96" t="s">
        <v>9</v>
      </c>
      <c r="B51" s="97"/>
      <c r="C51" s="97"/>
      <c r="D51" s="98"/>
      <c r="E51" s="99"/>
      <c r="F51" s="96"/>
      <c r="G51" s="96"/>
      <c r="H51" s="99"/>
      <c r="I51" s="404" t="s">
        <v>10</v>
      </c>
      <c r="J51" s="404"/>
      <c r="K51" s="49"/>
      <c r="L51" s="50" t="s">
        <v>32</v>
      </c>
    </row>
    <row r="52" spans="1:12">
      <c r="A52" s="96" t="s">
        <v>12</v>
      </c>
      <c r="B52" s="96"/>
      <c r="C52" s="96"/>
      <c r="D52" s="96"/>
      <c r="E52" s="96"/>
      <c r="F52" s="101"/>
      <c r="G52" s="96"/>
      <c r="H52" s="102"/>
      <c r="I52" s="404" t="s">
        <v>13</v>
      </c>
      <c r="J52" s="404"/>
      <c r="K52" s="16"/>
      <c r="L52" s="9" t="s">
        <v>33</v>
      </c>
    </row>
    <row r="53" spans="1:12">
      <c r="A53" s="18"/>
      <c r="B53" s="18"/>
      <c r="C53" s="18"/>
      <c r="D53" s="19"/>
      <c r="E53" s="18"/>
      <c r="F53" s="397" t="s">
        <v>34</v>
      </c>
      <c r="G53" s="397"/>
      <c r="H53" s="100"/>
      <c r="I53" s="407"/>
      <c r="J53" s="407"/>
      <c r="K53" s="49"/>
      <c r="L53" s="50"/>
    </row>
    <row r="54" spans="1:12">
      <c r="A54" s="22">
        <v>1</v>
      </c>
      <c r="B54" s="33">
        <v>452</v>
      </c>
      <c r="C54" s="24" t="str">
        <f>IF(B54=0," ",VLOOKUP(B54,[1]Спортсмены!B$1:H$65536,2,FALSE))</f>
        <v>Попов Сергей</v>
      </c>
      <c r="D54" s="25" t="str">
        <f>IF(B54=0," ",VLOOKUP($B54,[1]Спортсмены!$B$1:$H$65536,3,FALSE))</f>
        <v>02.05.1994</v>
      </c>
      <c r="E54" s="26" t="str">
        <f>IF(B54=0," ",IF(VLOOKUP($B54,[1]Спортсмены!$B$1:$H$65536,4,FALSE)=0," ",VLOOKUP($B54,[1]Спортсмены!$B$1:$H$65536,4,FALSE)))</f>
        <v>КМС</v>
      </c>
      <c r="F54" s="24" t="str">
        <f>IF(B54=0," ",VLOOKUP($B54,[1]Спортсмены!$B$1:$H$65536,5,FALSE))</f>
        <v>Архангельская</v>
      </c>
      <c r="G54" s="24" t="str">
        <f>IF(B54=0," ",VLOOKUP($B54,[1]Спортсмены!$B$1:$H$65536,6,FALSE))</f>
        <v>Коряжма, ДЮСШ</v>
      </c>
      <c r="H54" s="27">
        <v>8.4027777777777771E-5</v>
      </c>
      <c r="I54" s="28">
        <v>8.287037037037037E-5</v>
      </c>
      <c r="J54" s="29" t="str">
        <f>IF(H54=0," ",IF(H54&lt;=[1]Разряды!$D$4,[1]Разряды!$D$3,IF(H54&lt;=[1]Разряды!$E$4,[1]Разряды!$E$3,IF(H54&lt;=[1]Разряды!$F$4,[1]Разряды!$F$3,IF(H54&lt;=[1]Разряды!$G$4,[1]Разряды!$G$3,IF(H54&lt;=[1]Разряды!$H$4,[1]Разряды!$H$3,IF(H54&lt;=[1]Разряды!$I$4,[1]Разряды!$I$3,IF(H54&lt;=[1]Разряды!$J$4,[1]Разряды!$J$3,"б/р"))))))))</f>
        <v>1р</v>
      </c>
      <c r="K54" s="30">
        <v>20</v>
      </c>
      <c r="L54" s="24" t="str">
        <f>IF(B54=0," ",VLOOKUP($B54,[1]Спортсмены!$B$1:$H$65536,7,FALSE))</f>
        <v>Казанцев Л.А.</v>
      </c>
    </row>
    <row r="55" spans="1:12">
      <c r="A55" s="22">
        <v>2</v>
      </c>
      <c r="B55" s="23">
        <v>651</v>
      </c>
      <c r="C55" s="24" t="str">
        <f>IF(B55=0," ",VLOOKUP(B55,[1]Спортсмены!B$1:H$65536,2,FALSE))</f>
        <v>Карпов Дмитрий</v>
      </c>
      <c r="D55" s="25" t="str">
        <f>IF(B55=0," ",VLOOKUP($B55,[1]Спортсмены!$B$1:$H$65536,3,FALSE))</f>
        <v>1995</v>
      </c>
      <c r="E55" s="26" t="str">
        <f>IF(B55=0," ",IF(VLOOKUP($B55,[1]Спортсмены!$B$1:$H$65536,4,FALSE)=0," ",VLOOKUP($B55,[1]Спортсмены!$B$1:$H$65536,4,FALSE)))</f>
        <v>1р</v>
      </c>
      <c r="F55" s="24" t="str">
        <f>IF(B55=0," ",VLOOKUP($B55,[1]Спортсмены!$B$1:$H$65536,5,FALSE))</f>
        <v>Владимирская</v>
      </c>
      <c r="G55" s="24" t="str">
        <f>IF(B55=0," ",VLOOKUP($B55,[1]Спортсмены!$B$1:$H$65536,6,FALSE))</f>
        <v>Владимир, СДЮСШОР-7</v>
      </c>
      <c r="H55" s="27">
        <v>8.3680555555555551E-5</v>
      </c>
      <c r="I55" s="28">
        <v>8.3101851851851837E-5</v>
      </c>
      <c r="J55" s="29" t="str">
        <f>IF(H55=0," ",IF(H55&lt;=[1]Разряды!$D$4,[1]Разряды!$D$3,IF(H55&lt;=[1]Разряды!$E$4,[1]Разряды!$E$3,IF(H55&lt;=[1]Разряды!$F$4,[1]Разряды!$F$3,IF(H55&lt;=[1]Разряды!$G$4,[1]Разряды!$G$3,IF(H55&lt;=[1]Разряды!$H$4,[1]Разряды!$H$3,IF(H55&lt;=[1]Разряды!$I$4,[1]Разряды!$I$3,IF(H55&lt;=[1]Разряды!$J$4,[1]Разряды!$J$3,"б/р"))))))))</f>
        <v>1р</v>
      </c>
      <c r="K55" s="30">
        <v>17</v>
      </c>
      <c r="L55" s="24" t="str">
        <f>IF(B55=0," ",VLOOKUP($B55,[1]Спортсмены!$B$1:$H$65536,7,FALSE))</f>
        <v>Судаков К.А.</v>
      </c>
    </row>
    <row r="56" spans="1:12">
      <c r="A56" s="22">
        <v>3</v>
      </c>
      <c r="B56" s="23">
        <v>552</v>
      </c>
      <c r="C56" s="24" t="str">
        <f>IF(B56=0," ",VLOOKUP(B56,[1]Спортсмены!B$1:H$65536,2,FALSE))</f>
        <v>Абакумов Мстислав</v>
      </c>
      <c r="D56" s="25" t="str">
        <f>IF(B56=0," ",VLOOKUP($B56,[1]Спортсмены!$B$1:$H$65536,3,FALSE))</f>
        <v>06.06.1995</v>
      </c>
      <c r="E56" s="26" t="str">
        <f>IF(B56=0," ",IF(VLOOKUP($B56,[1]Спортсмены!$B$1:$H$65536,4,FALSE)=0," ",VLOOKUP($B56,[1]Спортсмены!$B$1:$H$65536,4,FALSE)))</f>
        <v>КМС</v>
      </c>
      <c r="F56" s="24" t="str">
        <f>IF(B56=0," ",VLOOKUP($B56,[1]Спортсмены!$B$1:$H$65536,5,FALSE))</f>
        <v>Новгородская</v>
      </c>
      <c r="G56" s="24" t="str">
        <f>IF(B56=0," ",VLOOKUP($B56,[1]Спортсмены!$B$1:$H$65536,6,FALSE))</f>
        <v>В.Новгород</v>
      </c>
      <c r="H56" s="27">
        <v>8.4259259259259251E-5</v>
      </c>
      <c r="I56" s="28">
        <v>8.3796296296296291E-5</v>
      </c>
      <c r="J56" s="29" t="str">
        <f>IF(H56=0," ",IF(H56&lt;=[1]Разряды!$D$4,[1]Разряды!$D$3,IF(H56&lt;=[1]Разряды!$E$4,[1]Разряды!$E$3,IF(H56&lt;=[1]Разряды!$F$4,[1]Разряды!$F$3,IF(H56&lt;=[1]Разряды!$G$4,[1]Разряды!$G$3,IF(H56&lt;=[1]Разряды!$H$4,[1]Разряды!$H$3,IF(H56&lt;=[1]Разряды!$I$4,[1]Разряды!$I$3,IF(H56&lt;=[1]Разряды!$J$4,[1]Разряды!$J$3,"б/р"))))))))</f>
        <v>1р</v>
      </c>
      <c r="K56" s="30">
        <v>15</v>
      </c>
      <c r="L56" s="24" t="str">
        <f>IF(B56=0," ",VLOOKUP($B56,[1]Спортсмены!$B$1:$H$65536,7,FALSE))</f>
        <v>Семенов А.В.</v>
      </c>
    </row>
    <row r="57" spans="1:12">
      <c r="A57" s="31">
        <v>4</v>
      </c>
      <c r="B57" s="23">
        <v>551</v>
      </c>
      <c r="C57" s="24" t="str">
        <f>IF(B57=0," ",VLOOKUP(B57,[1]Спортсмены!B$1:H$65536,2,FALSE))</f>
        <v>Соколов Александр</v>
      </c>
      <c r="D57" s="25" t="str">
        <f>IF(B57=0," ",VLOOKUP($B57,[1]Спортсмены!$B$1:$H$65536,3,FALSE))</f>
        <v>18.02.1995</v>
      </c>
      <c r="E57" s="26" t="str">
        <f>IF(B57=0," ",IF(VLOOKUP($B57,[1]Спортсмены!$B$1:$H$65536,4,FALSE)=0," ",VLOOKUP($B57,[1]Спортсмены!$B$1:$H$65536,4,FALSE)))</f>
        <v>1р</v>
      </c>
      <c r="F57" s="24" t="str">
        <f>IF(B57=0," ",VLOOKUP($B57,[1]Спортсмены!$B$1:$H$65536,5,FALSE))</f>
        <v>Новгородская</v>
      </c>
      <c r="G57" s="24" t="str">
        <f>IF(B57=0," ",VLOOKUP($B57,[1]Спортсмены!$B$1:$H$65536,6,FALSE))</f>
        <v>В.Новгород</v>
      </c>
      <c r="H57" s="27">
        <v>8.4953703703703718E-5</v>
      </c>
      <c r="I57" s="28">
        <v>8.4027777777777771E-5</v>
      </c>
      <c r="J57" s="29" t="str">
        <f>IF(H57=0," ",IF(H57&lt;=[1]Разряды!$D$4,[1]Разряды!$D$3,IF(H57&lt;=[1]Разряды!$E$4,[1]Разряды!$E$3,IF(H57&lt;=[1]Разряды!$F$4,[1]Разряды!$F$3,IF(H57&lt;=[1]Разряды!$G$4,[1]Разряды!$G$3,IF(H57&lt;=[1]Разряды!$H$4,[1]Разряды!$H$3,IF(H57&lt;=[1]Разряды!$I$4,[1]Разряды!$I$3,IF(H57&lt;=[1]Разряды!$J$4,[1]Разряды!$J$3,"б/р"))))))))</f>
        <v>1р</v>
      </c>
      <c r="K57" s="30">
        <v>14</v>
      </c>
      <c r="L57" s="24" t="str">
        <f>IF(B57=0," ",VLOOKUP($B57,[1]Спортсмены!$B$1:$H$65536,7,FALSE))</f>
        <v>Семенов А.В.</v>
      </c>
    </row>
    <row r="58" spans="1:12">
      <c r="A58" s="31">
        <v>5</v>
      </c>
      <c r="B58" s="23">
        <v>135</v>
      </c>
      <c r="C58" s="24" t="str">
        <f>IF(B58=0," ",VLOOKUP(B58,[1]Спортсмены!B$1:H$65536,2,FALSE))</f>
        <v>Евдокимов Кирилл</v>
      </c>
      <c r="D58" s="25" t="str">
        <f>IF(B58=0," ",VLOOKUP($B58,[1]Спортсмены!$B$1:$H$65536,3,FALSE))</f>
        <v>1995</v>
      </c>
      <c r="E58" s="26" t="str">
        <f>IF(B58=0," ",IF(VLOOKUP($B58,[1]Спортсмены!$B$1:$H$65536,4,FALSE)=0," ",VLOOKUP($B58,[1]Спортсмены!$B$1:$H$65536,4,FALSE)))</f>
        <v>1р</v>
      </c>
      <c r="F58" s="24" t="str">
        <f>IF(B58=0," ",VLOOKUP($B58,[1]Спортсмены!$B$1:$H$65536,5,FALSE))</f>
        <v>Ивановская</v>
      </c>
      <c r="G58" s="24" t="str">
        <f>IF(B58=0," ",VLOOKUP($B58,[1]Спортсмены!$B$1:$H$65536,6,FALSE))</f>
        <v>Кинешма, СДЮСШОР</v>
      </c>
      <c r="H58" s="27">
        <v>8.4722222222222238E-5</v>
      </c>
      <c r="I58" s="28">
        <v>8.4490740740740731E-5</v>
      </c>
      <c r="J58" s="29" t="str">
        <f>IF(H58=0," ",IF(H58&lt;=[1]Разряды!$D$4,[1]Разряды!$D$3,IF(H58&lt;=[1]Разряды!$E$4,[1]Разряды!$E$3,IF(H58&lt;=[1]Разряды!$F$4,[1]Разряды!$F$3,IF(H58&lt;=[1]Разряды!$G$4,[1]Разряды!$G$3,IF(H58&lt;=[1]Разряды!$H$4,[1]Разряды!$H$3,IF(H58&lt;=[1]Разряды!$I$4,[1]Разряды!$I$3,IF(H58&lt;=[1]Разряды!$J$4,[1]Разряды!$J$3,"б/р"))))))))</f>
        <v>1р</v>
      </c>
      <c r="K58" s="30">
        <v>13</v>
      </c>
      <c r="L58" s="24" t="str">
        <f>IF(B58=0," ",VLOOKUP($B58,[1]Спортсмены!$B$1:$H$65536,7,FALSE))</f>
        <v>Мальцев Е.В.</v>
      </c>
    </row>
    <row r="59" spans="1:12">
      <c r="A59" s="31">
        <v>6</v>
      </c>
      <c r="B59" s="23">
        <v>265</v>
      </c>
      <c r="C59" s="24" t="str">
        <f>IF(B59=0," ",VLOOKUP(B59,[1]Спортсмены!B$1:H$65536,2,FALSE))</f>
        <v>Осипов Максим</v>
      </c>
      <c r="D59" s="25" t="str">
        <f>IF(B59=0," ",VLOOKUP($B59,[1]Спортсмены!$B$1:$H$65536,3,FALSE))</f>
        <v>29.07.1994</v>
      </c>
      <c r="E59" s="26" t="str">
        <f>IF(B59=0," ",IF(VLOOKUP($B59,[1]Спортсмены!$B$1:$H$65536,4,FALSE)=0," ",VLOOKUP($B59,[1]Спортсмены!$B$1:$H$65536,4,FALSE)))</f>
        <v>КМС</v>
      </c>
      <c r="F59" s="24" t="str">
        <f>IF(B59=0," ",VLOOKUP($B59,[1]Спортсмены!$B$1:$H$65536,5,FALSE))</f>
        <v>Вологодская</v>
      </c>
      <c r="G59" s="24" t="str">
        <f>IF(B59=0," ",VLOOKUP($B59,[1]Спортсмены!$B$1:$H$65536,6,FALSE))</f>
        <v>Череповец, ДЮСШ-2</v>
      </c>
      <c r="H59" s="27">
        <v>8.3564814814814811E-5</v>
      </c>
      <c r="I59" s="51" t="s">
        <v>35</v>
      </c>
      <c r="J59" s="29" t="str">
        <f>IF(H59=0," ",IF(H59&lt;=[1]Разряды!$D$4,[1]Разряды!$D$3,IF(H59&lt;=[1]Разряды!$E$4,[1]Разряды!$E$3,IF(H59&lt;=[1]Разряды!$F$4,[1]Разряды!$F$3,IF(H59&lt;=[1]Разряды!$G$4,[1]Разряды!$G$3,IF(H59&lt;=[1]Разряды!$H$4,[1]Разряды!$H$3,IF(H59&lt;=[1]Разряды!$I$4,[1]Разряды!$I$3,IF(H59&lt;=[1]Разряды!$J$4,[1]Разряды!$J$3,"б/р"))))))))</f>
        <v>1р</v>
      </c>
      <c r="K59" s="30">
        <v>12</v>
      </c>
      <c r="L59" s="24" t="str">
        <f>IF(B59=0," ",VLOOKUP($B59,[1]Спортсмены!$B$1:$H$65536,7,FALSE))</f>
        <v>Зайцева Л.А.</v>
      </c>
    </row>
    <row r="60" spans="1:12">
      <c r="A60" s="31">
        <v>7</v>
      </c>
      <c r="B60" s="23">
        <v>198</v>
      </c>
      <c r="C60" s="24" t="str">
        <f>IF(B60=0," ",VLOOKUP(B60,[1]Спортсмены!B$1:H$65536,2,FALSE))</f>
        <v>Филатьев Денис</v>
      </c>
      <c r="D60" s="25" t="str">
        <f>IF(B60=0," ",VLOOKUP($B60,[1]Спортсмены!$B$1:$H$65536,3,FALSE))</f>
        <v>10.01.1995</v>
      </c>
      <c r="E60" s="26" t="str">
        <f>IF(B60=0," ",IF(VLOOKUP($B60,[1]Спортсмены!$B$1:$H$65536,4,FALSE)=0," ",VLOOKUP($B60,[1]Спортсмены!$B$1:$H$65536,4,FALSE)))</f>
        <v>1р</v>
      </c>
      <c r="F60" s="24" t="str">
        <f>IF(B60=0," ",VLOOKUP($B60,[1]Спортсмены!$B$1:$H$65536,5,FALSE))</f>
        <v>Вологодская</v>
      </c>
      <c r="G60" s="24" t="str">
        <f>IF(B60=0," ",VLOOKUP($B60,[1]Спортсмены!$B$1:$H$65536,6,FALSE))</f>
        <v>Череповец, ДЮСШ-2</v>
      </c>
      <c r="H60" s="27">
        <v>8.5069444444444431E-5</v>
      </c>
      <c r="I60" s="27"/>
      <c r="J60" s="29" t="str">
        <f>IF(H60=0," ",IF(H60&lt;=[1]Разряды!$D$4,[1]Разряды!$D$3,IF(H60&lt;=[1]Разряды!$E$4,[1]Разряды!$E$3,IF(H60&lt;=[1]Разряды!$F$4,[1]Разряды!$F$3,IF(H60&lt;=[1]Разряды!$G$4,[1]Разряды!$G$3,IF(H60&lt;=[1]Разряды!$H$4,[1]Разряды!$H$3,IF(H60&lt;=[1]Разряды!$I$4,[1]Разряды!$I$3,IF(H60&lt;=[1]Разряды!$J$4,[1]Разряды!$J$3,"б/р"))))))))</f>
        <v>2р</v>
      </c>
      <c r="K60" s="30">
        <v>11</v>
      </c>
      <c r="L60" s="24" t="str">
        <f>IF(B60=0," ",VLOOKUP($B60,[1]Спортсмены!$B$1:$H$65536,7,FALSE))</f>
        <v>Полторацкий С.В.</v>
      </c>
    </row>
    <row r="61" spans="1:12">
      <c r="A61" s="31">
        <v>8</v>
      </c>
      <c r="B61" s="23">
        <v>437</v>
      </c>
      <c r="C61" s="24" t="str">
        <f>IF(B61=0," ",VLOOKUP(B61,[1]Спортсмены!B$1:H$65536,2,FALSE))</f>
        <v>Окулов Вячеслав</v>
      </c>
      <c r="D61" s="25" t="str">
        <f>IF(B61=0," ",VLOOKUP($B61,[1]Спортсмены!$B$1:$H$65536,3,FALSE))</f>
        <v>10.04.1994</v>
      </c>
      <c r="E61" s="26" t="str">
        <f>IF(B61=0," ",IF(VLOOKUP($B61,[1]Спортсмены!$B$1:$H$65536,4,FALSE)=0," ",VLOOKUP($B61,[1]Спортсмены!$B$1:$H$65536,4,FALSE)))</f>
        <v>КМС</v>
      </c>
      <c r="F61" s="24" t="str">
        <f>IF(B61=0," ",VLOOKUP($B61,[1]Спортсмены!$B$1:$H$65536,5,FALSE))</f>
        <v>Архангельская</v>
      </c>
      <c r="G61" s="24" t="str">
        <f>IF(B61=0," ",VLOOKUP($B61,[1]Спортсмены!$B$1:$H$65536,6,FALSE))</f>
        <v>Коряжма, ДЮСШ</v>
      </c>
      <c r="H61" s="27">
        <v>8.5763888888888899E-5</v>
      </c>
      <c r="I61" s="27"/>
      <c r="J61" s="29" t="str">
        <f>IF(H61=0," ",IF(H61&lt;=[1]Разряды!$D$4,[1]Разряды!$D$3,IF(H61&lt;=[1]Разряды!$E$4,[1]Разряды!$E$3,IF(H61&lt;=[1]Разряды!$F$4,[1]Разряды!$F$3,IF(H61&lt;=[1]Разряды!$G$4,[1]Разряды!$G$3,IF(H61&lt;=[1]Разряды!$H$4,[1]Разряды!$H$3,IF(H61&lt;=[1]Разряды!$I$4,[1]Разряды!$I$3,IF(H61&lt;=[1]Разряды!$J$4,[1]Разряды!$J$3,"б/р"))))))))</f>
        <v>2р</v>
      </c>
      <c r="K61" s="30">
        <v>10</v>
      </c>
      <c r="L61" s="24" t="str">
        <f>IF(B61=0," ",VLOOKUP($B61,[1]Спортсмены!$B$1:$H$65536,7,FALSE))</f>
        <v>Казанцев Л.А.</v>
      </c>
    </row>
    <row r="62" spans="1:12">
      <c r="A62" s="31">
        <v>9</v>
      </c>
      <c r="B62" s="23">
        <v>159</v>
      </c>
      <c r="C62" s="24" t="str">
        <f>IF(B62=0," ",VLOOKUP(B62,[1]Спортсмены!B$1:H$65536,2,FALSE))</f>
        <v>Симонян Арсений</v>
      </c>
      <c r="D62" s="25" t="str">
        <f>IF(B62=0," ",VLOOKUP($B62,[1]Спортсмены!$B$1:$H$65536,3,FALSE))</f>
        <v>11.11.1995</v>
      </c>
      <c r="E62" s="26" t="str">
        <f>IF(B62=0," ",IF(VLOOKUP($B62,[1]Спортсмены!$B$1:$H$65536,4,FALSE)=0," ",VLOOKUP($B62,[1]Спортсмены!$B$1:$H$65536,4,FALSE)))</f>
        <v>2р</v>
      </c>
      <c r="F62" s="24" t="str">
        <f>IF(B62=0," ",VLOOKUP($B62,[1]Спортсмены!$B$1:$H$65536,5,FALSE))</f>
        <v>Ярославская</v>
      </c>
      <c r="G62" s="24" t="str">
        <f>IF(B62=0," ",VLOOKUP($B62,[1]Спортсмены!$B$1:$H$65536,6,FALSE))</f>
        <v>Ярославль, ГОБУ ЯО СДЮСШОР</v>
      </c>
      <c r="H62" s="27">
        <v>8.6342592592592599E-5</v>
      </c>
      <c r="I62" s="28"/>
      <c r="J62" s="29" t="str">
        <f>IF(H62=0," ",IF(H62&lt;=[1]Разряды!$D$4,[1]Разряды!$D$3,IF(H62&lt;=[1]Разряды!$E$4,[1]Разряды!$E$3,IF(H62&lt;=[1]Разряды!$F$4,[1]Разряды!$F$3,IF(H62&lt;=[1]Разряды!$G$4,[1]Разряды!$G$3,IF(H62&lt;=[1]Разряды!$H$4,[1]Разряды!$H$3,IF(H62&lt;=[1]Разряды!$I$4,[1]Разряды!$I$3,IF(H62&lt;=[1]Разряды!$J$4,[1]Разряды!$J$3,"б/р"))))))))</f>
        <v>2р</v>
      </c>
      <c r="K62" s="30" t="s">
        <v>30</v>
      </c>
      <c r="L62" s="24" t="str">
        <f>IF(B62=0," ",VLOOKUP($B62,[1]Спортсмены!$B$1:$H$65536,7,FALSE))</f>
        <v>Лузина И.Н.</v>
      </c>
    </row>
    <row r="63" spans="1:12">
      <c r="A63" s="31">
        <v>10</v>
      </c>
      <c r="B63" s="23">
        <v>548</v>
      </c>
      <c r="C63" s="24" t="str">
        <f>IF(B63=0," ",VLOOKUP(B63,[1]Спортсмены!B$1:H$65536,2,FALSE))</f>
        <v>Малинов Александр</v>
      </c>
      <c r="D63" s="25" t="str">
        <f>IF(B63=0," ",VLOOKUP($B63,[1]Спортсмены!$B$1:$H$65536,3,FALSE))</f>
        <v>27.04.1994</v>
      </c>
      <c r="E63" s="26" t="str">
        <f>IF(B63=0," ",IF(VLOOKUP($B63,[1]Спортсмены!$B$1:$H$65536,4,FALSE)=0," ",VLOOKUP($B63,[1]Спортсмены!$B$1:$H$65536,4,FALSE)))</f>
        <v>1р</v>
      </c>
      <c r="F63" s="24" t="str">
        <f>IF(B63=0," ",VLOOKUP($B63,[1]Спортсмены!$B$1:$H$65536,5,FALSE))</f>
        <v>Новгородская</v>
      </c>
      <c r="G63" s="24" t="str">
        <f>IF(B63=0," ",VLOOKUP($B63,[1]Спортсмены!$B$1:$H$65536,6,FALSE))</f>
        <v>В.Новгород</v>
      </c>
      <c r="H63" s="27">
        <v>8.6458333333333339E-5</v>
      </c>
      <c r="I63" s="27"/>
      <c r="J63" s="29" t="str">
        <f>IF(H63=0," ",IF(H63&lt;=[1]Разряды!$D$4,[1]Разряды!$D$3,IF(H63&lt;=[1]Разряды!$E$4,[1]Разряды!$E$3,IF(H63&lt;=[1]Разряды!$F$4,[1]Разряды!$F$3,IF(H63&lt;=[1]Разряды!$G$4,[1]Разряды!$G$3,IF(H63&lt;=[1]Разряды!$H$4,[1]Разряды!$H$3,IF(H63&lt;=[1]Разряды!$I$4,[1]Разряды!$I$3,IF(H63&lt;=[1]Разряды!$J$4,[1]Разряды!$J$3,"б/р"))))))))</f>
        <v>2р</v>
      </c>
      <c r="K63" s="30">
        <v>9</v>
      </c>
      <c r="L63" s="24" t="str">
        <f>IF(B63=0," ",VLOOKUP($B63,[1]Спортсмены!$B$1:$H$65536,7,FALSE))</f>
        <v>Савенков П.А.</v>
      </c>
    </row>
    <row r="64" spans="1:12">
      <c r="A64" s="31">
        <v>11</v>
      </c>
      <c r="B64" s="23">
        <v>553</v>
      </c>
      <c r="C64" s="24" t="str">
        <f>IF(B64=0," ",VLOOKUP(B64,[1]Спортсмены!B$1:H$65536,2,FALSE))</f>
        <v>Старостин Дмитрий</v>
      </c>
      <c r="D64" s="25" t="str">
        <f>IF(B64=0," ",VLOOKUP($B64,[1]Спортсмены!$B$1:$H$65536,3,FALSE))</f>
        <v>02.06.1995</v>
      </c>
      <c r="E64" s="26" t="str">
        <f>IF(B64=0," ",IF(VLOOKUP($B64,[1]Спортсмены!$B$1:$H$65536,4,FALSE)=0," ",VLOOKUP($B64,[1]Спортсмены!$B$1:$H$65536,4,FALSE)))</f>
        <v>1р</v>
      </c>
      <c r="F64" s="24" t="str">
        <f>IF(B64=0," ",VLOOKUP($B64,[1]Спортсмены!$B$1:$H$65536,5,FALSE))</f>
        <v>Новгородская</v>
      </c>
      <c r="G64" s="24" t="str">
        <f>IF(B64=0," ",VLOOKUP($B64,[1]Спортсмены!$B$1:$H$65536,6,FALSE))</f>
        <v>В.Новгород</v>
      </c>
      <c r="H64" s="27">
        <v>8.6689814814814819E-5</v>
      </c>
      <c r="I64" s="27"/>
      <c r="J64" s="29" t="str">
        <f>IF(H64=0," ",IF(H64&lt;=[1]Разряды!$D$4,[1]Разряды!$D$3,IF(H64&lt;=[1]Разряды!$E$4,[1]Разряды!$E$3,IF(H64&lt;=[1]Разряды!$F$4,[1]Разряды!$F$3,IF(H64&lt;=[1]Разряды!$G$4,[1]Разряды!$G$3,IF(H64&lt;=[1]Разряды!$H$4,[1]Разряды!$H$3,IF(H64&lt;=[1]Разряды!$I$4,[1]Разряды!$I$3,IF(H64&lt;=[1]Разряды!$J$4,[1]Разряды!$J$3,"б/р"))))))))</f>
        <v>2р</v>
      </c>
      <c r="K64" s="30">
        <v>8</v>
      </c>
      <c r="L64" s="24" t="str">
        <f>IF(B64=0," ",VLOOKUP($B64,[1]Спортсмены!$B$1:$H$65536,7,FALSE))</f>
        <v>Соколов П.А.</v>
      </c>
    </row>
    <row r="65" spans="1:12">
      <c r="A65" s="31">
        <v>12</v>
      </c>
      <c r="B65" s="32">
        <v>353</v>
      </c>
      <c r="C65" s="24" t="str">
        <f>IF(B65=0," ",VLOOKUP(B65,[1]Спортсмены!B$1:H$65536,2,FALSE))</f>
        <v>Ефремов Александр</v>
      </c>
      <c r="D65" s="25" t="str">
        <f>IF(B65=0," ",VLOOKUP($B65,[1]Спортсмены!$B$1:$H$65536,3,FALSE))</f>
        <v>1995</v>
      </c>
      <c r="E65" s="26" t="str">
        <f>IF(B65=0," ",IF(VLOOKUP($B65,[1]Спортсмены!$B$1:$H$65536,4,FALSE)=0," ",VLOOKUP($B65,[1]Спортсмены!$B$1:$H$65536,4,FALSE)))</f>
        <v>1р</v>
      </c>
      <c r="F65" s="24" t="str">
        <f>IF(B65=0," ",VLOOKUP($B65,[1]Спортсмены!$B$1:$H$65536,5,FALSE))</f>
        <v>Архангельская</v>
      </c>
      <c r="G65" s="24" t="str">
        <f>IF(B65=0," ",VLOOKUP($B65,[1]Спортсмены!$B$1:$H$65536,6,FALSE))</f>
        <v>Коряжма, ДЮСШ</v>
      </c>
      <c r="H65" s="27">
        <v>8.7037037037037039E-5</v>
      </c>
      <c r="I65" s="27"/>
      <c r="J65" s="29" t="str">
        <f>IF(H65=0," ",IF(H65&lt;=[1]Разряды!$D$4,[1]Разряды!$D$3,IF(H65&lt;=[1]Разряды!$E$4,[1]Разряды!$E$3,IF(H65&lt;=[1]Разряды!$F$4,[1]Разряды!$F$3,IF(H65&lt;=[1]Разряды!$G$4,[1]Разряды!$G$3,IF(H65&lt;=[1]Разряды!$H$4,[1]Разряды!$H$3,IF(H65&lt;=[1]Разряды!$I$4,[1]Разряды!$I$3,IF(H65&lt;=[1]Разряды!$J$4,[1]Разряды!$J$3,"б/р"))))))))</f>
        <v>2р</v>
      </c>
      <c r="K65" s="30" t="s">
        <v>30</v>
      </c>
      <c r="L65" s="24" t="str">
        <f>IF(B65=0," ",VLOOKUP($B65,[1]Спортсмены!$B$1:$H$65536,7,FALSE))</f>
        <v>Казанцев Л.А.</v>
      </c>
    </row>
    <row r="66" spans="1:12">
      <c r="A66" s="31">
        <v>13</v>
      </c>
      <c r="B66" s="23">
        <v>136</v>
      </c>
      <c r="C66" s="24" t="str">
        <f>IF(B66=0," ",VLOOKUP(B66,[1]Спортсмены!B$1:H$65536,2,FALSE))</f>
        <v>Сомов Александр</v>
      </c>
      <c r="D66" s="25" t="str">
        <f>IF(B66=0," ",VLOOKUP($B66,[1]Спортсмены!$B$1:$H$65536,3,FALSE))</f>
        <v>1995</v>
      </c>
      <c r="E66" s="26" t="str">
        <f>IF(B66=0," ",IF(VLOOKUP($B66,[1]Спортсмены!$B$1:$H$65536,4,FALSE)=0," ",VLOOKUP($B66,[1]Спортсмены!$B$1:$H$65536,4,FALSE)))</f>
        <v>1р</v>
      </c>
      <c r="F66" s="24" t="str">
        <f>IF(B66=0," ",VLOOKUP($B66,[1]Спортсмены!$B$1:$H$65536,5,FALSE))</f>
        <v>Ивановская</v>
      </c>
      <c r="G66" s="24" t="str">
        <f>IF(B66=0," ",VLOOKUP($B66,[1]Спортсмены!$B$1:$H$65536,6,FALSE))</f>
        <v>Иваново, СДЮСШОР-6</v>
      </c>
      <c r="H66" s="27">
        <v>8.7499999999999999E-5</v>
      </c>
      <c r="I66" s="27"/>
      <c r="J66" s="29" t="str">
        <f>IF(H66=0," ",IF(H66&lt;=[1]Разряды!$D$4,[1]Разряды!$D$3,IF(H66&lt;=[1]Разряды!$E$4,[1]Разряды!$E$3,IF(H66&lt;=[1]Разряды!$F$4,[1]Разряды!$F$3,IF(H66&lt;=[1]Разряды!$G$4,[1]Разряды!$G$3,IF(H66&lt;=[1]Разряды!$H$4,[1]Разряды!$H$3,IF(H66&lt;=[1]Разряды!$I$4,[1]Разряды!$I$3,IF(H66&lt;=[1]Разряды!$J$4,[1]Разряды!$J$3,"б/р"))))))))</f>
        <v>2р</v>
      </c>
      <c r="K66" s="30">
        <v>7</v>
      </c>
      <c r="L66" s="24" t="str">
        <f>IF(B66=0," ",VLOOKUP($B66,[1]Спортсмены!$B$1:$H$65536,7,FALSE))</f>
        <v>Рябова И.Д.</v>
      </c>
    </row>
    <row r="67" spans="1:12">
      <c r="A67" s="31">
        <v>14</v>
      </c>
      <c r="B67" s="23">
        <v>515</v>
      </c>
      <c r="C67" s="24" t="str">
        <f>IF(B67=0," ",VLOOKUP(B67,[1]Спортсмены!B$1:H$65536,2,FALSE))</f>
        <v>Елфимов Александр</v>
      </c>
      <c r="D67" s="25" t="str">
        <f>IF(B67=0," ",VLOOKUP($B67,[1]Спортсмены!$B$1:$H$65536,3,FALSE))</f>
        <v>1995</v>
      </c>
      <c r="E67" s="26" t="str">
        <f>IF(B67=0," ",IF(VLOOKUP($B67,[1]Спортсмены!$B$1:$H$65536,4,FALSE)=0," ",VLOOKUP($B67,[1]Спортсмены!$B$1:$H$65536,4,FALSE)))</f>
        <v>2р</v>
      </c>
      <c r="F67" s="24" t="str">
        <f>IF(B67=0," ",VLOOKUP($B67,[1]Спортсмены!$B$1:$H$65536,5,FALSE))</f>
        <v>Ярославская</v>
      </c>
      <c r="G67" s="24" t="str">
        <f>IF(B67=0," ",VLOOKUP($B67,[1]Спортсмены!$B$1:$H$65536,6,FALSE))</f>
        <v>Рыбинск, СДЮСШОР-2</v>
      </c>
      <c r="H67" s="27">
        <v>8.7615740740740753E-5</v>
      </c>
      <c r="I67" s="28"/>
      <c r="J67" s="29" t="str">
        <f>IF(H67=0," ",IF(H67&lt;=[1]Разряды!$D$4,[1]Разряды!$D$3,IF(H67&lt;=[1]Разряды!$E$4,[1]Разряды!$E$3,IF(H67&lt;=[1]Разряды!$F$4,[1]Разряды!$F$3,IF(H67&lt;=[1]Разряды!$G$4,[1]Разряды!$G$3,IF(H67&lt;=[1]Разряды!$H$4,[1]Разряды!$H$3,IF(H67&lt;=[1]Разряды!$I$4,[1]Разряды!$I$3,IF(H67&lt;=[1]Разряды!$J$4,[1]Разряды!$J$3,"б/р"))))))))</f>
        <v>2р</v>
      </c>
      <c r="K67" s="30" t="s">
        <v>30</v>
      </c>
      <c r="L67" s="24" t="str">
        <f>IF(B67=0," ",VLOOKUP($B67,[1]Спортсмены!$B$1:$H$65536,7,FALSE))</f>
        <v>Пивентьевы С.А. И.В.</v>
      </c>
    </row>
    <row r="68" spans="1:12">
      <c r="A68" s="31">
        <v>15</v>
      </c>
      <c r="B68" s="23">
        <v>162</v>
      </c>
      <c r="C68" s="24" t="str">
        <f>IF(B68=0," ",VLOOKUP(B68,[1]Спортсмены!B$1:H$65536,2,FALSE))</f>
        <v>Сундуков Семен</v>
      </c>
      <c r="D68" s="25" t="str">
        <f>IF(B68=0," ",VLOOKUP($B68,[1]Спортсмены!$B$1:$H$65536,3,FALSE))</f>
        <v>28.07.1995</v>
      </c>
      <c r="E68" s="26" t="str">
        <f>IF(B68=0," ",IF(VLOOKUP($B68,[1]Спортсмены!$B$1:$H$65536,4,FALSE)=0," ",VLOOKUP($B68,[1]Спортсмены!$B$1:$H$65536,4,FALSE)))</f>
        <v>2р</v>
      </c>
      <c r="F68" s="24" t="str">
        <f>IF(B68=0," ",VLOOKUP($B68,[1]Спортсмены!$B$1:$H$65536,5,FALSE))</f>
        <v>Ярославская</v>
      </c>
      <c r="G68" s="24" t="str">
        <f>IF(B68=0," ",VLOOKUP($B68,[1]Спортсмены!$B$1:$H$65536,6,FALSE))</f>
        <v>Ярославль, ГОБУ ЯО СДЮСШОР</v>
      </c>
      <c r="H68" s="27">
        <v>9.1203703703703694E-5</v>
      </c>
      <c r="I68" s="28"/>
      <c r="J68" s="29" t="str">
        <f>IF(H68=0," ",IF(H68&lt;=[1]Разряды!$D$4,[1]Разряды!$D$3,IF(H68&lt;=[1]Разряды!$E$4,[1]Разряды!$E$3,IF(H68&lt;=[1]Разряды!$F$4,[1]Разряды!$F$3,IF(H68&lt;=[1]Разряды!$G$4,[1]Разряды!$G$3,IF(H68&lt;=[1]Разряды!$H$4,[1]Разряды!$H$3,IF(H68&lt;=[1]Разряды!$I$4,[1]Разряды!$I$3,IF(H68&lt;=[1]Разряды!$J$4,[1]Разряды!$J$3,"б/р"))))))))</f>
        <v>3р</v>
      </c>
      <c r="K68" s="30" t="s">
        <v>30</v>
      </c>
      <c r="L68" s="24" t="str">
        <f>IF(B68=0," ",VLOOKUP($B68,[1]Спортсмены!$B$1:$H$65536,7,FALSE))</f>
        <v>Филинова С.К.</v>
      </c>
    </row>
    <row r="69" spans="1:12">
      <c r="A69" s="31">
        <v>16</v>
      </c>
      <c r="B69" s="23">
        <v>590</v>
      </c>
      <c r="C69" s="24" t="str">
        <f>IF(B69=0," ",VLOOKUP(B69,[1]Спортсмены!B$1:H$65536,2,FALSE))</f>
        <v>Демченко Александр</v>
      </c>
      <c r="D69" s="25" t="str">
        <f>IF(B69=0," ",VLOOKUP($B69,[1]Спортсмены!$B$1:$H$65536,3,FALSE))</f>
        <v>06.01.1994</v>
      </c>
      <c r="E69" s="26" t="str">
        <f>IF(B69=0," ",IF(VLOOKUP($B69,[1]Спортсмены!$B$1:$H$65536,4,FALSE)=0," ",VLOOKUP($B69,[1]Спортсмены!$B$1:$H$65536,4,FALSE)))</f>
        <v>3р</v>
      </c>
      <c r="F69" s="24" t="str">
        <f>IF(B69=0," ",VLOOKUP($B69,[1]Спортсмены!$B$1:$H$65536,5,FALSE))</f>
        <v>Ярославская</v>
      </c>
      <c r="G69" s="24" t="str">
        <f>IF(B69=0," ",VLOOKUP($B69,[1]Спортсмены!$B$1:$H$65536,6,FALSE))</f>
        <v>Рыбинск, СДЮСШОР-8</v>
      </c>
      <c r="H69" s="27">
        <v>9.2592592592592588E-5</v>
      </c>
      <c r="I69" s="28"/>
      <c r="J69" s="29" t="str">
        <f>IF(H69=0," ",IF(H69&lt;=[1]Разряды!$D$4,[1]Разряды!$D$3,IF(H69&lt;=[1]Разряды!$E$4,[1]Разряды!$E$3,IF(H69&lt;=[1]Разряды!$F$4,[1]Разряды!$F$3,IF(H69&lt;=[1]Разряды!$G$4,[1]Разряды!$G$3,IF(H69&lt;=[1]Разряды!$H$4,[1]Разряды!$H$3,IF(H69&lt;=[1]Разряды!$I$4,[1]Разряды!$I$3,IF(H69&lt;=[1]Разряды!$J$4,[1]Разряды!$J$3,"б/р"))))))))</f>
        <v>3р</v>
      </c>
      <c r="K69" s="30" t="s">
        <v>30</v>
      </c>
      <c r="L69" s="24" t="str">
        <f>IF(B69=0," ",VLOOKUP($B69,[1]Спортсмены!$B$1:$H$65536,7,FALSE))</f>
        <v>Зюзин В.Н.</v>
      </c>
    </row>
    <row r="70" spans="1:12">
      <c r="A70" s="31">
        <v>17</v>
      </c>
      <c r="B70" s="23">
        <v>501</v>
      </c>
      <c r="C70" s="24" t="str">
        <f>IF(B70=0," ",VLOOKUP(B70,[1]Спортсмены!B$1:H$65536,2,FALSE))</f>
        <v>Фишер Александр</v>
      </c>
      <c r="D70" s="25" t="str">
        <f>IF(B70=0," ",VLOOKUP($B70,[1]Спортсмены!$B$1:$H$65536,3,FALSE))</f>
        <v>1995</v>
      </c>
      <c r="E70" s="26" t="str">
        <f>IF(B70=0," ",IF(VLOOKUP($B70,[1]Спортсмены!$B$1:$H$65536,4,FALSE)=0," ",VLOOKUP($B70,[1]Спортсмены!$B$1:$H$65536,4,FALSE)))</f>
        <v>2р</v>
      </c>
      <c r="F70" s="24" t="str">
        <f>IF(B70=0," ",VLOOKUP($B70,[1]Спортсмены!$B$1:$H$65536,5,FALSE))</f>
        <v>Ярославская</v>
      </c>
      <c r="G70" s="24" t="str">
        <f>IF(B70=0," ",VLOOKUP($B70,[1]Спортсмены!$B$1:$H$65536,6,FALSE))</f>
        <v>Рыбинск, СДЮСШОР-2</v>
      </c>
      <c r="H70" s="27">
        <v>9.4791666666666649E-5</v>
      </c>
      <c r="I70" s="28"/>
      <c r="J70" s="29" t="str">
        <f>IF(H70=0," ",IF(H70&lt;=[1]Разряды!$D$4,[1]Разряды!$D$3,IF(H70&lt;=[1]Разряды!$E$4,[1]Разряды!$E$3,IF(H70&lt;=[1]Разряды!$F$4,[1]Разряды!$F$3,IF(H70&lt;=[1]Разряды!$G$4,[1]Разряды!$G$3,IF(H70&lt;=[1]Разряды!$H$4,[1]Разряды!$H$3,IF(H70&lt;=[1]Разряды!$I$4,[1]Разряды!$I$3,IF(H70&lt;=[1]Разряды!$J$4,[1]Разряды!$J$3,"б/р"))))))))</f>
        <v>1юр</v>
      </c>
      <c r="K70" s="30" t="s">
        <v>30</v>
      </c>
      <c r="L70" s="24" t="str">
        <f>IF(B70=0," ",VLOOKUP($B70,[1]Спортсмены!$B$1:$H$65536,7,FALSE))</f>
        <v>Пивентьевы С.А. И.В.</v>
      </c>
    </row>
    <row r="71" spans="1:12">
      <c r="A71" s="31">
        <v>18</v>
      </c>
      <c r="B71" s="23">
        <v>475</v>
      </c>
      <c r="C71" s="24" t="str">
        <f>IF(B71=0," ",VLOOKUP(B71,[1]Спортсмены!B$1:H$65536,2,FALSE))</f>
        <v>Скороходов Михаил</v>
      </c>
      <c r="D71" s="25" t="str">
        <f>IF(B71=0," ",VLOOKUP($B71,[1]Спортсмены!$B$1:$H$65536,3,FALSE))</f>
        <v>1994</v>
      </c>
      <c r="E71" s="26" t="str">
        <f>IF(B71=0," ",IF(VLOOKUP($B71,[1]Спортсмены!$B$1:$H$65536,4,FALSE)=0," ",VLOOKUP($B71,[1]Спортсмены!$B$1:$H$65536,4,FALSE)))</f>
        <v>3р</v>
      </c>
      <c r="F71" s="24" t="str">
        <f>IF(B71=0," ",VLOOKUP($B71,[1]Спортсмены!$B$1:$H$65536,5,FALSE))</f>
        <v>Ярославская</v>
      </c>
      <c r="G71" s="24" t="str">
        <f>IF(B71=0," ",VLOOKUP($B71,[1]Спортсмены!$B$1:$H$65536,6,FALSE))</f>
        <v>Переславль, ДЮСШ</v>
      </c>
      <c r="H71" s="27">
        <v>9.4907407407407389E-5</v>
      </c>
      <c r="I71" s="28"/>
      <c r="J71" s="29" t="str">
        <f>IF(H71=0," ",IF(H71&lt;=[1]Разряды!$D$4,[1]Разряды!$D$3,IF(H71&lt;=[1]Разряды!$E$4,[1]Разряды!$E$3,IF(H71&lt;=[1]Разряды!$F$4,[1]Разряды!$F$3,IF(H71&lt;=[1]Разряды!$G$4,[1]Разряды!$G$3,IF(H71&lt;=[1]Разряды!$H$4,[1]Разряды!$H$3,IF(H71&lt;=[1]Разряды!$I$4,[1]Разряды!$I$3,IF(H71&lt;=[1]Разряды!$J$4,[1]Разряды!$J$3,"б/р"))))))))</f>
        <v>1юр</v>
      </c>
      <c r="K71" s="30" t="s">
        <v>30</v>
      </c>
      <c r="L71" s="24" t="str">
        <f>IF(B71=0," ",VLOOKUP($B71,[1]Спортсмены!$B$1:$H$65536,7,FALSE))</f>
        <v>Литвинова М.Ф.</v>
      </c>
    </row>
    <row r="72" spans="1:12" ht="18.75">
      <c r="A72" s="96"/>
      <c r="B72" s="96"/>
      <c r="C72" s="96"/>
      <c r="D72" s="63"/>
      <c r="E72" s="99"/>
      <c r="F72" s="96"/>
      <c r="G72" s="96"/>
      <c r="H72" s="99"/>
      <c r="I72" s="404" t="s">
        <v>10</v>
      </c>
      <c r="J72" s="404"/>
      <c r="K72" s="49"/>
      <c r="L72" s="50" t="s">
        <v>38</v>
      </c>
    </row>
    <row r="73" spans="1:12">
      <c r="A73" s="96"/>
      <c r="B73" s="97"/>
      <c r="C73" s="97"/>
      <c r="D73" s="96"/>
      <c r="E73" s="96"/>
      <c r="F73" s="96"/>
      <c r="G73" s="96"/>
      <c r="H73" s="102"/>
      <c r="I73" s="404" t="s">
        <v>13</v>
      </c>
      <c r="J73" s="404"/>
      <c r="K73" s="49"/>
      <c r="L73" s="50" t="s">
        <v>39</v>
      </c>
    </row>
    <row r="74" spans="1:12">
      <c r="A74" s="18"/>
      <c r="B74" s="18"/>
      <c r="C74" s="18"/>
      <c r="D74" s="19"/>
      <c r="E74" s="18"/>
      <c r="F74" s="397" t="s">
        <v>40</v>
      </c>
      <c r="G74" s="397"/>
      <c r="H74" s="20"/>
      <c r="I74" s="54" t="s">
        <v>41</v>
      </c>
    </row>
    <row r="75" spans="1:12">
      <c r="A75" s="22">
        <v>1</v>
      </c>
      <c r="B75" s="23">
        <v>220</v>
      </c>
      <c r="C75" s="24" t="str">
        <f>IF(B75=0," ",VLOOKUP(B75,[1]Спортсмены!B$1:H$65536,2,FALSE))</f>
        <v>Шкуропатов Дмитрий</v>
      </c>
      <c r="D75" s="25" t="str">
        <f>IF(B75=0," ",VLOOKUP($B75,[1]Спортсмены!$B$1:$H$65536,3,FALSE))</f>
        <v>30.03.1993</v>
      </c>
      <c r="E75" s="26" t="str">
        <f>IF(B75=0," ",IF(VLOOKUP($B75,[1]Спортсмены!$B$1:$H$65536,4,FALSE)=0," ",VLOOKUP($B75,[1]Спортсмены!$B$1:$H$65536,4,FALSE)))</f>
        <v>КМС</v>
      </c>
      <c r="F75" s="24" t="str">
        <f>IF(B75=0," ",VLOOKUP($B75,[1]Спортсмены!$B$1:$H$65536,5,FALSE))</f>
        <v>Вологодская</v>
      </c>
      <c r="G75" s="24" t="str">
        <f>IF(B75=0," ",VLOOKUP($B75,[1]Спортсмены!$B$1:$H$65536,6,FALSE))</f>
        <v>Вологда, БУ ФКиСВО "ЦСП"</v>
      </c>
      <c r="H75" s="27">
        <v>8.136574074074075E-5</v>
      </c>
      <c r="I75" s="28">
        <v>7.8240740740740742E-5</v>
      </c>
      <c r="J75" s="26" t="s">
        <v>42</v>
      </c>
      <c r="K75" s="26" t="s">
        <v>43</v>
      </c>
      <c r="L75" s="24" t="str">
        <f>IF(B75=0," ",VLOOKUP($B75,[1]Спортсмены!$B$1:$H$65536,7,FALSE))</f>
        <v>Смелов Н.А., Демин А.Н.</v>
      </c>
    </row>
    <row r="76" spans="1:12">
      <c r="A76" s="22">
        <v>2</v>
      </c>
      <c r="B76" s="23">
        <v>122</v>
      </c>
      <c r="C76" s="24" t="str">
        <f>IF(B76=0," ",VLOOKUP(B76,[1]Спортсмены!B$1:H$65536,2,FALSE))</f>
        <v>Теплов Роман</v>
      </c>
      <c r="D76" s="25" t="str">
        <f>IF(B76=0," ",VLOOKUP($B76,[1]Спортсмены!$B$1:$H$65536,3,FALSE))</f>
        <v>1991</v>
      </c>
      <c r="E76" s="26" t="str">
        <f>IF(B76=0," ",IF(VLOOKUP($B76,[1]Спортсмены!$B$1:$H$65536,4,FALSE)=0," ",VLOOKUP($B76,[1]Спортсмены!$B$1:$H$65536,4,FALSE)))</f>
        <v>КМС</v>
      </c>
      <c r="F76" s="24" t="str">
        <f>IF(B76=0," ",VLOOKUP($B76,[1]Спортсмены!$B$1:$H$65536,5,FALSE))</f>
        <v>Ивановская</v>
      </c>
      <c r="G76" s="24" t="str">
        <f>IF(B76=0," ",VLOOKUP($B76,[1]Спортсмены!$B$1:$H$65536,6,FALSE))</f>
        <v>Иваново, СК ИГЭУ</v>
      </c>
      <c r="H76" s="27">
        <v>8.206018518518519E-5</v>
      </c>
      <c r="I76" s="28">
        <v>8.287037037037037E-5</v>
      </c>
      <c r="J76" s="29" t="str">
        <f>IF(H76=0," ",IF(H76&lt;=[1]Разряды!$D$4,[1]Разряды!$D$3,IF(H76&lt;=[1]Разряды!$E$4,[1]Разряды!$E$3,IF(H76&lt;=[1]Разряды!$F$4,[1]Разряды!$F$3,IF(H76&lt;=[1]Разряды!$G$4,[1]Разряды!$G$3,IF(H76&lt;=[1]Разряды!$H$4,[1]Разряды!$H$3,IF(H76&lt;=[1]Разряды!$I$4,[1]Разряды!$I$3,IF(H76&lt;=[1]Разряды!$J$4,[1]Разряды!$J$3,"б/р"))))))))</f>
        <v>1р</v>
      </c>
      <c r="K76" s="26">
        <v>17</v>
      </c>
      <c r="L76" s="24" t="str">
        <f>IF(B76=0," ",VLOOKUP($B76,[1]Спортсмены!$B$1:$H$65536,7,FALSE))</f>
        <v>Чахунов Е.И.</v>
      </c>
    </row>
    <row r="77" spans="1:12">
      <c r="A77" s="22">
        <v>3</v>
      </c>
      <c r="B77" s="23">
        <v>131</v>
      </c>
      <c r="C77" s="24" t="str">
        <f>IF(B77=0," ",VLOOKUP(B77,[1]Спортсмены!B$1:H$65536,2,FALSE))</f>
        <v>Анжауров Антон</v>
      </c>
      <c r="D77" s="25" t="str">
        <f>IF(B77=0," ",VLOOKUP($B77,[1]Спортсмены!$B$1:$H$65536,3,FALSE))</f>
        <v>1992</v>
      </c>
      <c r="E77" s="26" t="str">
        <f>IF(B77=0," ",IF(VLOOKUP($B77,[1]Спортсмены!$B$1:$H$65536,4,FALSE)=0," ",VLOOKUP($B77,[1]Спортсмены!$B$1:$H$65536,4,FALSE)))</f>
        <v>КМС</v>
      </c>
      <c r="F77" s="24" t="str">
        <f>IF(B77=0," ",VLOOKUP($B77,[1]Спортсмены!$B$1:$H$65536,5,FALSE))</f>
        <v>Ивановская</v>
      </c>
      <c r="G77" s="24" t="str">
        <f>IF(B77=0," ",VLOOKUP($B77,[1]Спортсмены!$B$1:$H$65536,6,FALSE))</f>
        <v>Иваново, СДЮСШОР 6 - ИГХТУ</v>
      </c>
      <c r="H77" s="27">
        <v>8.275462962962963E-5</v>
      </c>
      <c r="I77" s="28">
        <v>8.287037037037037E-5</v>
      </c>
      <c r="J77" s="29" t="str">
        <f>IF(H77=0," ",IF(H77&lt;=[1]Разряды!$D$4,[1]Разряды!$D$3,IF(H77&lt;=[1]Разряды!$E$4,[1]Разряды!$E$3,IF(H77&lt;=[1]Разряды!$F$4,[1]Разряды!$F$3,IF(H77&lt;=[1]Разряды!$G$4,[1]Разряды!$G$3,IF(H77&lt;=[1]Разряды!$H$4,[1]Разряды!$H$3,IF(H77&lt;=[1]Разряды!$I$4,[1]Разряды!$I$3,IF(H77&lt;=[1]Разряды!$J$4,[1]Разряды!$J$3,"б/р"))))))))</f>
        <v>1р</v>
      </c>
      <c r="K77" s="26">
        <v>15</v>
      </c>
      <c r="L77" s="24" t="str">
        <f>IF(B77=0," ",VLOOKUP($B77,[1]Спортсмены!$B$1:$H$65536,7,FALSE))</f>
        <v>Кокшарова И.В.</v>
      </c>
    </row>
    <row r="78" spans="1:12">
      <c r="A78" s="31">
        <v>4</v>
      </c>
      <c r="B78" s="23">
        <v>336</v>
      </c>
      <c r="C78" s="24" t="str">
        <f>IF(B78=0," ",VLOOKUP(B78,[1]Спортсмены!B$1:H$65536,2,FALSE))</f>
        <v>Радзишевский Евгений</v>
      </c>
      <c r="D78" s="25" t="str">
        <f>IF(B78=0," ",VLOOKUP($B78,[1]Спортсмены!$B$1:$H$65536,3,FALSE))</f>
        <v>1993</v>
      </c>
      <c r="E78" s="26" t="str">
        <f>IF(B78=0," ",IF(VLOOKUP($B78,[1]Спортсмены!$B$1:$H$65536,4,FALSE)=0," ",VLOOKUP($B78,[1]Спортсмены!$B$1:$H$65536,4,FALSE)))</f>
        <v>КМС</v>
      </c>
      <c r="F78" s="24" t="str">
        <f>IF(B78=0," ",VLOOKUP($B78,[1]Спортсмены!$B$1:$H$65536,5,FALSE))</f>
        <v>Мурманская</v>
      </c>
      <c r="G78" s="24" t="str">
        <f>IF(B78=0," ",VLOOKUP($B78,[1]Спортсмены!$B$1:$H$65536,6,FALSE))</f>
        <v>Мурманск, СДЮСШОР-4, Динамо</v>
      </c>
      <c r="H78" s="27">
        <v>8.275462962962963E-5</v>
      </c>
      <c r="I78" s="28">
        <v>8.3449074074074071E-5</v>
      </c>
      <c r="J78" s="29" t="str">
        <f>IF(H78=0," ",IF(H78&lt;=[1]Разряды!$D$4,[1]Разряды!$D$3,IF(H78&lt;=[1]Разряды!$E$4,[1]Разряды!$E$3,IF(H78&lt;=[1]Разряды!$F$4,[1]Разряды!$F$3,IF(H78&lt;=[1]Разряды!$G$4,[1]Разряды!$G$3,IF(H78&lt;=[1]Разряды!$H$4,[1]Разряды!$H$3,IF(H78&lt;=[1]Разряды!$I$4,[1]Разряды!$I$3,IF(H78&lt;=[1]Разряды!$J$4,[1]Разряды!$J$3,"б/р"))))))))</f>
        <v>1р</v>
      </c>
      <c r="K78" s="30">
        <v>14</v>
      </c>
      <c r="L78" s="24" t="str">
        <f>IF(B78=0," ",VLOOKUP($B78,[1]Спортсмены!$B$1:$H$65536,7,FALSE))</f>
        <v>Фарутин Н.В.,Попова И.С.</v>
      </c>
    </row>
    <row r="79" spans="1:12">
      <c r="A79" s="31">
        <v>5</v>
      </c>
      <c r="B79" s="32">
        <v>557</v>
      </c>
      <c r="C79" s="24" t="str">
        <f>IF(B79=0," ",VLOOKUP(B79,[1]Спортсмены!B$1:H$65536,2,FALSE))</f>
        <v>Иванский Сергей</v>
      </c>
      <c r="D79" s="25" t="str">
        <f>IF(B79=0," ",VLOOKUP($B79,[1]Спортсмены!$B$1:$H$65536,3,FALSE))</f>
        <v>14.01.1993</v>
      </c>
      <c r="E79" s="26" t="str">
        <f>IF(B79=0," ",IF(VLOOKUP($B79,[1]Спортсмены!$B$1:$H$65536,4,FALSE)=0," ",VLOOKUP($B79,[1]Спортсмены!$B$1:$H$65536,4,FALSE)))</f>
        <v>1р</v>
      </c>
      <c r="F79" s="24" t="str">
        <f>IF(B79=0," ",VLOOKUP($B79,[1]Спортсмены!$B$1:$H$65536,5,FALSE))</f>
        <v>Новгородская</v>
      </c>
      <c r="G79" s="24" t="str">
        <f>IF(B79=0," ",VLOOKUP($B79,[1]Спортсмены!$B$1:$H$65536,6,FALSE))</f>
        <v>В.Новгород</v>
      </c>
      <c r="H79" s="27">
        <v>8.4143518518518511E-5</v>
      </c>
      <c r="I79" s="28">
        <v>8.4259259259259251E-5</v>
      </c>
      <c r="J79" s="29" t="str">
        <f>IF(H79=0," ",IF(H79&lt;=[1]Разряды!$D$4,[1]Разряды!$D$3,IF(H79&lt;=[1]Разряды!$E$4,[1]Разряды!$E$3,IF(H79&lt;=[1]Разряды!$F$4,[1]Разряды!$F$3,IF(H79&lt;=[1]Разряды!$G$4,[1]Разряды!$G$3,IF(H79&lt;=[1]Разряды!$H$4,[1]Разряды!$H$3,IF(H79&lt;=[1]Разряды!$I$4,[1]Разряды!$I$3,IF(H79&lt;=[1]Разряды!$J$4,[1]Разряды!$J$3,"б/р"))))))))</f>
        <v>1р</v>
      </c>
      <c r="K79" s="30">
        <v>13</v>
      </c>
      <c r="L79" s="24" t="str">
        <f>IF(B79=0," ",VLOOKUP($B79,[1]Спортсмены!$B$1:$H$65536,7,FALSE))</f>
        <v>Савенков П.А.</v>
      </c>
    </row>
    <row r="80" spans="1:12">
      <c r="A80" s="31">
        <v>6</v>
      </c>
      <c r="B80" s="23">
        <v>361</v>
      </c>
      <c r="C80" s="24" t="str">
        <f>IF(B80=0," ",VLOOKUP(B80,[1]Спортсмены!B$1:H$65536,2,FALSE))</f>
        <v>Козлов Виктор</v>
      </c>
      <c r="D80" s="25" t="str">
        <f>IF(B80=0," ",VLOOKUP($B80,[1]Спортсмены!$B$1:$H$65536,3,FALSE))</f>
        <v>23.06.1991</v>
      </c>
      <c r="E80" s="26" t="str">
        <f>IF(B80=0," ",IF(VLOOKUP($B80,[1]Спортсмены!$B$1:$H$65536,4,FALSE)=0," ",VLOOKUP($B80,[1]Спортсмены!$B$1:$H$65536,4,FALSE)))</f>
        <v>КМС</v>
      </c>
      <c r="F80" s="24" t="str">
        <f>IF(B80=0," ",VLOOKUP($B80,[1]Спортсмены!$B$1:$H$65536,5,FALSE))</f>
        <v>Псковская</v>
      </c>
      <c r="G80" s="24" t="str">
        <f>IF(B80=0," ",VLOOKUP($B80,[1]Спортсмены!$B$1:$H$65536,6,FALSE))</f>
        <v>Псков</v>
      </c>
      <c r="H80" s="27">
        <v>8.4143518518518511E-5</v>
      </c>
      <c r="I80" s="28">
        <v>9.1666666666666668E-5</v>
      </c>
      <c r="J80" s="29" t="str">
        <f>IF(H80=0," ",IF(H80&lt;=[1]Разряды!$D$4,[1]Разряды!$D$3,IF(H80&lt;=[1]Разряды!$E$4,[1]Разряды!$E$3,IF(H80&lt;=[1]Разряды!$F$4,[1]Разряды!$F$3,IF(H80&lt;=[1]Разряды!$G$4,[1]Разряды!$G$3,IF(H80&lt;=[1]Разряды!$H$4,[1]Разряды!$H$3,IF(H80&lt;=[1]Разряды!$I$4,[1]Разряды!$I$3,IF(H80&lt;=[1]Разряды!$J$4,[1]Разряды!$J$3,"б/р"))))))))</f>
        <v>1р</v>
      </c>
      <c r="K80" s="26">
        <v>12</v>
      </c>
      <c r="L80" s="24" t="str">
        <f>IF(B80=0," ",VLOOKUP($B80,[1]Спортсмены!$B$1:$H$65536,7,FALSE))</f>
        <v>Ершов В.Ю.</v>
      </c>
    </row>
    <row r="81" spans="1:12">
      <c r="A81" s="31">
        <v>7</v>
      </c>
      <c r="B81" s="23">
        <v>130</v>
      </c>
      <c r="C81" s="24" t="str">
        <f>IF(B81=0," ",VLOOKUP(B81,[1]Спортсмены!B$1:H$65536,2,FALSE))</f>
        <v>Лыткин Алексей</v>
      </c>
      <c r="D81" s="25" t="str">
        <f>IF(B81=0," ",VLOOKUP($B81,[1]Спортсмены!$B$1:$H$65536,3,FALSE))</f>
        <v>1991</v>
      </c>
      <c r="E81" s="26" t="str">
        <f>IF(B81=0," ",IF(VLOOKUP($B81,[1]Спортсмены!$B$1:$H$65536,4,FALSE)=0," ",VLOOKUP($B81,[1]Спортсмены!$B$1:$H$65536,4,FALSE)))</f>
        <v>КМС</v>
      </c>
      <c r="F81" s="24" t="str">
        <f>IF(B81=0," ",VLOOKUP($B81,[1]Спортсмены!$B$1:$H$65536,5,FALSE))</f>
        <v>Ивановская</v>
      </c>
      <c r="G81" s="24" t="str">
        <f>IF(B81=0," ",VLOOKUP($B81,[1]Спортсмены!$B$1:$H$65536,6,FALSE))</f>
        <v>Иваново, СДЮСШОР 6 - СК ИГЭУ</v>
      </c>
      <c r="H81" s="27">
        <v>8.4606481481481471E-5</v>
      </c>
      <c r="I81" s="28"/>
      <c r="J81" s="29" t="str">
        <f>IF(H81=0," ",IF(H81&lt;=[1]Разряды!$D$4,[1]Разряды!$D$3,IF(H81&lt;=[1]Разряды!$E$4,[1]Разряды!$E$3,IF(H81&lt;=[1]Разряды!$F$4,[1]Разряды!$F$3,IF(H81&lt;=[1]Разряды!$G$4,[1]Разряды!$G$3,IF(H81&lt;=[1]Разряды!$H$4,[1]Разряды!$H$3,IF(H81&lt;=[1]Разряды!$I$4,[1]Разряды!$I$3,IF(H81&lt;=[1]Разряды!$J$4,[1]Разряды!$J$3,"б/р"))))))))</f>
        <v>1р</v>
      </c>
      <c r="K81" s="30">
        <v>11</v>
      </c>
      <c r="L81" s="24" t="str">
        <f>IF(B81=0," ",VLOOKUP($B81,[1]Спортсмены!$B$1:$H$65536,7,FALSE))</f>
        <v>Магницкий М.В.</v>
      </c>
    </row>
    <row r="82" spans="1:12">
      <c r="A82" s="31">
        <v>8</v>
      </c>
      <c r="B82" s="23">
        <v>722</v>
      </c>
      <c r="C82" s="24" t="str">
        <f>IF(B82=0," ",VLOOKUP(B82,[1]Спортсмены!B$1:H$65536,2,FALSE))</f>
        <v>Цечоев Хасан</v>
      </c>
      <c r="D82" s="25" t="str">
        <f>IF(B82=0," ",VLOOKUP($B82,[1]Спортсмены!$B$1:$H$65536,3,FALSE))</f>
        <v>19.03.1991</v>
      </c>
      <c r="E82" s="26" t="str">
        <f>IF(B82=0," ",IF(VLOOKUP($B82,[1]Спортсмены!$B$1:$H$65536,4,FALSE)=0," ",VLOOKUP($B82,[1]Спортсмены!$B$1:$H$65536,4,FALSE)))</f>
        <v>1р</v>
      </c>
      <c r="F82" s="24" t="str">
        <f>IF(B82=0," ",VLOOKUP($B82,[1]Спортсмены!$B$1:$H$65536,5,FALSE))</f>
        <v>2 Ярославская</v>
      </c>
      <c r="G82" s="24" t="str">
        <f>IF(B82=0," ",VLOOKUP($B82,[1]Спортсмены!$B$1:$H$65536,6,FALSE))</f>
        <v>Ярославль, СДЮСШОР-19</v>
      </c>
      <c r="H82" s="27">
        <v>8.4837962962962978E-5</v>
      </c>
      <c r="I82" s="28"/>
      <c r="J82" s="29" t="str">
        <f>IF(H82=0," ",IF(H82&lt;=[1]Разряды!$D$4,[1]Разряды!$D$3,IF(H82&lt;=[1]Разряды!$E$4,[1]Разряды!$E$3,IF(H82&lt;=[1]Разряды!$F$4,[1]Разряды!$F$3,IF(H82&lt;=[1]Разряды!$G$4,[1]Разряды!$G$3,IF(H82&lt;=[1]Разряды!$H$4,[1]Разряды!$H$3,IF(H82&lt;=[1]Разряды!$I$4,[1]Разряды!$I$3,IF(H82&lt;=[1]Разряды!$J$4,[1]Разряды!$J$3,"б/р"))))))))</f>
        <v>1р</v>
      </c>
      <c r="K82" s="30">
        <v>10</v>
      </c>
      <c r="L82" s="24" t="str">
        <f>IF(B82=0," ",VLOOKUP($B82,[1]Спортсмены!$B$1:$H$65536,7,FALSE))</f>
        <v>Станкевич В.А.</v>
      </c>
    </row>
    <row r="83" spans="1:12">
      <c r="A83" s="31">
        <v>9</v>
      </c>
      <c r="B83" s="33">
        <v>362</v>
      </c>
      <c r="C83" s="24" t="str">
        <f>IF(B83=0," ",VLOOKUP(B83,[1]Спортсмены!B$1:H$65536,2,FALSE))</f>
        <v>Пискунов Иван</v>
      </c>
      <c r="D83" s="25" t="str">
        <f>IF(B83=0," ",VLOOKUP($B83,[1]Спортсмены!$B$1:$H$65536,3,FALSE))</f>
        <v>12.09.1991</v>
      </c>
      <c r="E83" s="26" t="str">
        <f>IF(B83=0," ",IF(VLOOKUP($B83,[1]Спортсмены!$B$1:$H$65536,4,FALSE)=0," ",VLOOKUP($B83,[1]Спортсмены!$B$1:$H$65536,4,FALSE)))</f>
        <v>КМС</v>
      </c>
      <c r="F83" s="24" t="str">
        <f>IF(B83=0," ",VLOOKUP($B83,[1]Спортсмены!$B$1:$H$65536,5,FALSE))</f>
        <v>Псковская</v>
      </c>
      <c r="G83" s="24" t="str">
        <f>IF(B83=0," ",VLOOKUP($B83,[1]Спортсмены!$B$1:$H$65536,6,FALSE))</f>
        <v>Псков</v>
      </c>
      <c r="H83" s="27">
        <v>8.5069444444444431E-5</v>
      </c>
      <c r="I83" s="28"/>
      <c r="J83" s="29" t="str">
        <f>IF(H83=0," ",IF(H83&lt;=[1]Разряды!$D$4,[1]Разряды!$D$3,IF(H83&lt;=[1]Разряды!$E$4,[1]Разряды!$E$3,IF(H83&lt;=[1]Разряды!$F$4,[1]Разряды!$F$3,IF(H83&lt;=[1]Разряды!$G$4,[1]Разряды!$G$3,IF(H83&lt;=[1]Разряды!$H$4,[1]Разряды!$H$3,IF(H83&lt;=[1]Разряды!$I$4,[1]Разряды!$I$3,IF(H83&lt;=[1]Разряды!$J$4,[1]Разряды!$J$3,"б/р"))))))))</f>
        <v>2р</v>
      </c>
      <c r="K83" s="30">
        <v>0</v>
      </c>
      <c r="L83" s="24" t="str">
        <f>IF(B83=0," ",VLOOKUP($B83,[1]Спортсмены!$B$1:$H$65536,7,FALSE))</f>
        <v>Ершов В.Ю.</v>
      </c>
    </row>
    <row r="84" spans="1:12">
      <c r="A84" s="31">
        <v>10</v>
      </c>
      <c r="B84" s="23">
        <v>359</v>
      </c>
      <c r="C84" s="24" t="str">
        <f>IF(B84=0," ",VLOOKUP(B84,[1]Спортсмены!B$1:H$65536,2,FALSE))</f>
        <v>Никулин Василий</v>
      </c>
      <c r="D84" s="25" t="str">
        <f>IF(B84=0," ",VLOOKUP($B84,[1]Спортсмены!$B$1:$H$65536,3,FALSE))</f>
        <v>23.08.1993</v>
      </c>
      <c r="E84" s="26" t="str">
        <f>IF(B84=0," ",IF(VLOOKUP($B84,[1]Спортсмены!$B$1:$H$65536,4,FALSE)=0," ",VLOOKUP($B84,[1]Спортсмены!$B$1:$H$65536,4,FALSE)))</f>
        <v>1р</v>
      </c>
      <c r="F84" s="24" t="str">
        <f>IF(B84=0," ",VLOOKUP($B84,[1]Спортсмены!$B$1:$H$65536,5,FALSE))</f>
        <v>Псковская</v>
      </c>
      <c r="G84" s="24" t="str">
        <f>IF(B84=0," ",VLOOKUP($B84,[1]Спортсмены!$B$1:$H$65536,6,FALSE))</f>
        <v>Псков</v>
      </c>
      <c r="H84" s="27">
        <v>8.5879629629629639E-5</v>
      </c>
      <c r="I84" s="28"/>
      <c r="J84" s="29" t="str">
        <f>IF(H84=0," ",IF(H84&lt;=[1]Разряды!$D$4,[1]Разряды!$D$3,IF(H84&lt;=[1]Разряды!$E$4,[1]Разряды!$E$3,IF(H84&lt;=[1]Разряды!$F$4,[1]Разряды!$F$3,IF(H84&lt;=[1]Разряды!$G$4,[1]Разряды!$G$3,IF(H84&lt;=[1]Разряды!$H$4,[1]Разряды!$H$3,IF(H84&lt;=[1]Разряды!$I$4,[1]Разряды!$I$3,IF(H84&lt;=[1]Разряды!$J$4,[1]Разряды!$J$3,"б/р"))))))))</f>
        <v>2р</v>
      </c>
      <c r="K84" s="30">
        <v>0</v>
      </c>
      <c r="L84" s="24" t="str">
        <f>IF(B84=0," ",VLOOKUP($B84,[1]Спортсмены!$B$1:$H$65536,7,FALSE))</f>
        <v>Ершов В.Ю.</v>
      </c>
    </row>
    <row r="85" spans="1:12">
      <c r="A85" s="31">
        <v>11</v>
      </c>
      <c r="B85" s="23">
        <v>439</v>
      </c>
      <c r="C85" s="24" t="str">
        <f>IF(B85=0," ",VLOOKUP(B85,[1]Спортсмены!B$1:H$65536,2,FALSE))</f>
        <v>Кубасов Леонид</v>
      </c>
      <c r="D85" s="25" t="str">
        <f>IF(B85=0," ",VLOOKUP($B85,[1]Спортсмены!$B$1:$H$65536,3,FALSE))</f>
        <v>1991</v>
      </c>
      <c r="E85" s="26" t="str">
        <f>IF(B85=0," ",IF(VLOOKUP($B85,[1]Спортсмены!$B$1:$H$65536,4,FALSE)=0," ",VLOOKUP($B85,[1]Спортсмены!$B$1:$H$65536,4,FALSE)))</f>
        <v>1р</v>
      </c>
      <c r="F85" s="24" t="str">
        <f>IF(B85=0," ",VLOOKUP($B85,[1]Спортсмены!$B$1:$H$65536,5,FALSE))</f>
        <v>Архангельская</v>
      </c>
      <c r="G85" s="24" t="str">
        <f>IF(B85=0," ",VLOOKUP($B85,[1]Спортсмены!$B$1:$H$65536,6,FALSE))</f>
        <v>Архангельск, САФУ</v>
      </c>
      <c r="H85" s="27">
        <v>8.8194444444444453E-5</v>
      </c>
      <c r="I85" s="27"/>
      <c r="J85" s="29" t="str">
        <f>IF(H85=0," ",IF(H85&lt;=[1]Разряды!$D$4,[1]Разряды!$D$3,IF(H85&lt;=[1]Разряды!$E$4,[1]Разряды!$E$3,IF(H85&lt;=[1]Разряды!$F$4,[1]Разряды!$F$3,IF(H85&lt;=[1]Разряды!$G$4,[1]Разряды!$G$3,IF(H85&lt;=[1]Разряды!$H$4,[1]Разряды!$H$3,IF(H85&lt;=[1]Разряды!$I$4,[1]Разряды!$I$3,IF(H85&lt;=[1]Разряды!$J$4,[1]Разряды!$J$3,"б/р"))))))))</f>
        <v>2р</v>
      </c>
      <c r="K85" s="30" t="s">
        <v>30</v>
      </c>
      <c r="L85" s="24" t="str">
        <f>IF(B85=0," ",VLOOKUP($B85,[1]Спортсмены!$B$1:$H$65536,7,FALSE))</f>
        <v>Водовозов В.А.</v>
      </c>
    </row>
    <row r="86" spans="1:12">
      <c r="A86" s="31">
        <v>12</v>
      </c>
      <c r="B86" s="23">
        <v>243</v>
      </c>
      <c r="C86" s="24" t="str">
        <f>IF(B86=0," ",VLOOKUP(B86,[1]Спортсмены!B$1:H$65536,2,FALSE))</f>
        <v>Панюков Александр</v>
      </c>
      <c r="D86" s="25" t="str">
        <f>IF(B86=0," ",VLOOKUP($B86,[1]Спортсмены!$B$1:$H$65536,3,FALSE))</f>
        <v>1991</v>
      </c>
      <c r="E86" s="26" t="str">
        <f>IF(B86=0," ",IF(VLOOKUP($B86,[1]Спортсмены!$B$1:$H$65536,4,FALSE)=0," ",VLOOKUP($B86,[1]Спортсмены!$B$1:$H$65536,4,FALSE)))</f>
        <v>1р</v>
      </c>
      <c r="F86" s="24" t="str">
        <f>IF(B86=0," ",VLOOKUP($B86,[1]Спортсмены!$B$1:$H$65536,5,FALSE))</f>
        <v>р-ка Коми</v>
      </c>
      <c r="G86" s="24" t="str">
        <f>IF(B86=0," ",VLOOKUP($B86,[1]Спортсмены!$B$1:$H$65536,6,FALSE))</f>
        <v>Коми, Сыктывкар, КДЮСШ-1</v>
      </c>
      <c r="H86" s="27">
        <v>9.0277777777777774E-5</v>
      </c>
      <c r="I86" s="27"/>
      <c r="J86" s="29" t="str">
        <f>IF(H86=0," ",IF(H86&lt;=[1]Разряды!$D$4,[1]Разряды!$D$3,IF(H86&lt;=[1]Разряды!$E$4,[1]Разряды!$E$3,IF(H86&lt;=[1]Разряды!$F$4,[1]Разряды!$F$3,IF(H86&lt;=[1]Разряды!$G$4,[1]Разряды!$G$3,IF(H86&lt;=[1]Разряды!$H$4,[1]Разряды!$H$3,IF(H86&lt;=[1]Разряды!$I$4,[1]Разряды!$I$3,IF(H86&lt;=[1]Разряды!$J$4,[1]Разряды!$J$3,"б/р"))))))))</f>
        <v>3р</v>
      </c>
      <c r="K86" s="30">
        <v>0</v>
      </c>
      <c r="L86" s="24" t="str">
        <f>IF(B86=0," ",VLOOKUP($B86,[1]Спортсмены!$B$1:$H$65536,7,FALSE))</f>
        <v>Панюкова М.А.</v>
      </c>
    </row>
    <row r="87" spans="1:12" ht="15.75">
      <c r="A87" s="31"/>
      <c r="B87" s="23"/>
      <c r="C87" s="24"/>
      <c r="D87" s="25"/>
      <c r="E87" s="26"/>
      <c r="F87" s="24"/>
      <c r="G87" s="24"/>
      <c r="H87" s="27"/>
      <c r="I87" s="404" t="s">
        <v>10</v>
      </c>
      <c r="J87" s="404"/>
      <c r="K87" s="49"/>
      <c r="L87" s="50" t="s">
        <v>44</v>
      </c>
    </row>
    <row r="88" spans="1:12">
      <c r="A88" s="18"/>
      <c r="B88" s="18"/>
      <c r="C88" s="18"/>
      <c r="D88" s="55"/>
      <c r="E88" s="18"/>
      <c r="F88" s="397" t="s">
        <v>45</v>
      </c>
      <c r="G88" s="397"/>
      <c r="H88" s="48"/>
      <c r="I88" s="404" t="s">
        <v>13</v>
      </c>
      <c r="J88" s="404"/>
      <c r="K88" s="49"/>
      <c r="L88" s="9" t="s">
        <v>46</v>
      </c>
    </row>
    <row r="89" spans="1:12">
      <c r="A89" s="22">
        <v>1</v>
      </c>
      <c r="B89" s="23">
        <v>569</v>
      </c>
      <c r="C89" s="24" t="str">
        <f>IF(B89=0," ",VLOOKUP(B89,[1]Спортсмены!B$1:H$65536,2,FALSE))</f>
        <v>Топорин Владимир</v>
      </c>
      <c r="D89" s="25" t="str">
        <f>IF(B89=0," ",VLOOKUP($B89,[1]Спортсмены!$B$1:$H$65536,3,FALSE))</f>
        <v>09.03.1983</v>
      </c>
      <c r="E89" s="26" t="str">
        <f>IF(B89=0," ",IF(VLOOKUP($B89,[1]Спортсмены!$B$1:$H$65536,4,FALSE)=0," ",VLOOKUP($B89,[1]Спортсмены!$B$1:$H$65536,4,FALSE)))</f>
        <v>МС</v>
      </c>
      <c r="F89" s="24" t="str">
        <f>IF(B89=0," ",VLOOKUP($B89,[1]Спортсмены!$B$1:$H$65536,5,FALSE))</f>
        <v>1 Ярославская</v>
      </c>
      <c r="G89" s="24" t="str">
        <f>IF(B89=0," ",VLOOKUP($B89,[1]Спортсмены!$B$1:$H$65536,6,FALSE))</f>
        <v>Рыбинск, СДЮСШОР-8</v>
      </c>
      <c r="H89" s="27">
        <v>8.1481481481481476E-5</v>
      </c>
      <c r="I89" s="28">
        <v>8.078703703703705E-5</v>
      </c>
      <c r="J89" s="29" t="str">
        <f>IF(H89=0," ",IF(H89&lt;=[1]Разряды!$D$4,[1]Разряды!$D$3,IF(H89&lt;=[1]Разряды!$E$4,[1]Разряды!$E$3,IF(H89&lt;=[1]Разряды!$F$4,[1]Разряды!$F$3,IF(H89&lt;=[1]Разряды!$G$4,[1]Разряды!$G$3,IF(H89&lt;=[1]Разряды!$H$4,[1]Разряды!$H$3,IF(H89&lt;=[1]Разряды!$I$4,[1]Разряды!$I$3,IF(H89&lt;=[1]Разряды!$J$4,[1]Разряды!$J$3,"б/р"))))))))</f>
        <v>кмс</v>
      </c>
      <c r="K89" s="30">
        <v>20</v>
      </c>
      <c r="L89" s="24" t="str">
        <f>IF(B89=0," ",VLOOKUP($B89,[1]Спортсмены!$B$1:$H$65536,7,FALSE))</f>
        <v>Дорожкины В.К., О.Н.</v>
      </c>
    </row>
    <row r="90" spans="1:12">
      <c r="A90" s="22">
        <v>2</v>
      </c>
      <c r="B90" s="23">
        <v>369</v>
      </c>
      <c r="C90" s="24" t="str">
        <f>IF(B90=0," ",VLOOKUP(B90,[1]Спортсмены!B$1:H$65536,2,FALSE))</f>
        <v>Фалёв Дмитрий</v>
      </c>
      <c r="D90" s="25" t="str">
        <f>IF(B90=0," ",VLOOKUP($B90,[1]Спортсмены!$B$1:$H$65536,3,FALSE))</f>
        <v>29.04.1983</v>
      </c>
      <c r="E90" s="26" t="str">
        <f>IF(B90=0," ",IF(VLOOKUP($B90,[1]Спортсмены!$B$1:$H$65536,4,FALSE)=0," ",VLOOKUP($B90,[1]Спортсмены!$B$1:$H$65536,4,FALSE)))</f>
        <v>МС</v>
      </c>
      <c r="F90" s="24" t="str">
        <f>IF(B90=0," ",VLOOKUP($B90,[1]Спортсмены!$B$1:$H$65536,5,FALSE))</f>
        <v>Архангельская</v>
      </c>
      <c r="G90" s="24" t="str">
        <f>IF(B90=0," ",VLOOKUP($B90,[1]Спортсмены!$B$1:$H$65536,6,FALSE))</f>
        <v>Северодвинск, ЦСП "Поморье"</v>
      </c>
      <c r="H90" s="27">
        <v>8.1481481481481476E-5</v>
      </c>
      <c r="I90" s="28">
        <v>8.090277777777779E-5</v>
      </c>
      <c r="J90" s="29" t="str">
        <f>IF(H90=0," ",IF(H90&lt;=[1]Разряды!$D$4,[1]Разряды!$D$3,IF(H90&lt;=[1]Разряды!$E$4,[1]Разряды!$E$3,IF(H90&lt;=[1]Разряды!$F$4,[1]Разряды!$F$3,IF(H90&lt;=[1]Разряды!$G$4,[1]Разряды!$G$3,IF(H90&lt;=[1]Разряды!$H$4,[1]Разряды!$H$3,IF(H90&lt;=[1]Разряды!$I$4,[1]Разряды!$I$3,IF(H90&lt;=[1]Разряды!$J$4,[1]Разряды!$J$3,"б/р"))))))))</f>
        <v>кмс</v>
      </c>
      <c r="K90" s="26">
        <v>17</v>
      </c>
      <c r="L90" s="24" t="str">
        <f>IF(B90=0," ",VLOOKUP($B90,[1]Спортсмены!$B$1:$H$65536,7,FALSE))</f>
        <v>Лебедев В.Н.</v>
      </c>
    </row>
    <row r="91" spans="1:12">
      <c r="A91" s="22">
        <v>3</v>
      </c>
      <c r="B91" s="23">
        <v>384</v>
      </c>
      <c r="C91" s="24" t="str">
        <f>IF(B91=0," ",VLOOKUP(B91,[1]Спортсмены!B$1:H$65536,2,FALSE))</f>
        <v>Кубышев Дмитрий</v>
      </c>
      <c r="D91" s="25" t="str">
        <f>IF(B91=0," ",VLOOKUP($B91,[1]Спортсмены!$B$1:$H$65536,3,FALSE))</f>
        <v>16.04.1986</v>
      </c>
      <c r="E91" s="26" t="str">
        <f>IF(B91=0," ",IF(VLOOKUP($B91,[1]Спортсмены!$B$1:$H$65536,4,FALSE)=0," ",VLOOKUP($B91,[1]Спортсмены!$B$1:$H$65536,4,FALSE)))</f>
        <v>КМС</v>
      </c>
      <c r="F91" s="24" t="str">
        <f>IF(B91=0," ",VLOOKUP($B91,[1]Спортсмены!$B$1:$H$65536,5,FALSE))</f>
        <v>Архангельская</v>
      </c>
      <c r="G91" s="24" t="str">
        <f>IF(B91=0," ",VLOOKUP($B91,[1]Спортсмены!$B$1:$H$65536,6,FALSE))</f>
        <v>Архангельск, ЦСП "Поморье"</v>
      </c>
      <c r="H91" s="27">
        <v>8.3333333333333331E-5</v>
      </c>
      <c r="I91" s="28">
        <v>8.275462962962963E-5</v>
      </c>
      <c r="J91" s="29" t="str">
        <f>IF(H91=0," ",IF(H91&lt;=[1]Разряды!$D$4,[1]Разряды!$D$3,IF(H91&lt;=[1]Разряды!$E$4,[1]Разряды!$E$3,IF(H91&lt;=[1]Разряды!$F$4,[1]Разряды!$F$3,IF(H91&lt;=[1]Разряды!$G$4,[1]Разряды!$G$3,IF(H91&lt;=[1]Разряды!$H$4,[1]Разряды!$H$3,IF(H91&lt;=[1]Разряды!$I$4,[1]Разряды!$I$3,IF(H91&lt;=[1]Разряды!$J$4,[1]Разряды!$J$3,"б/р"))))))))</f>
        <v>1р</v>
      </c>
      <c r="K91" s="26" t="s">
        <v>30</v>
      </c>
      <c r="L91" s="24" t="str">
        <f>IF(B91=0," ",VLOOKUP($B91,[1]Спортсмены!$B$1:$H$65536,7,FALSE))</f>
        <v>Мосеев А.А.</v>
      </c>
    </row>
    <row r="92" spans="1:12">
      <c r="A92" s="31">
        <v>4</v>
      </c>
      <c r="B92" s="30">
        <v>297</v>
      </c>
      <c r="C92" s="24" t="str">
        <f>IF(B92=0," ",VLOOKUP(B92,[1]Спортсмены!B$1:H$65536,2,FALSE))</f>
        <v>Семенов Руслан</v>
      </c>
      <c r="D92" s="25" t="str">
        <f>IF(B92=0," ",VLOOKUP($B92,[1]Спортсмены!$B$1:$H$65536,3,FALSE))</f>
        <v>1986</v>
      </c>
      <c r="E92" s="26" t="str">
        <f>IF(B92=0," ",IF(VLOOKUP($B92,[1]Спортсмены!$B$1:$H$65536,4,FALSE)=0," ",VLOOKUP($B92,[1]Спортсмены!$B$1:$H$65536,4,FALSE)))</f>
        <v>1р</v>
      </c>
      <c r="F92" s="24" t="str">
        <f>IF(B92=0," ",VLOOKUP($B92,[1]Спортсмены!$B$1:$H$65536,5,FALSE))</f>
        <v>Мурманская</v>
      </c>
      <c r="G92" s="24" t="str">
        <f>IF(B92=0," ",VLOOKUP($B92,[1]Спортсмены!$B$1:$H$65536,6,FALSE))</f>
        <v>Мурманск, СДЮСШОР-4</v>
      </c>
      <c r="H92" s="27">
        <v>8.4143518518518511E-5</v>
      </c>
      <c r="I92" s="28">
        <v>8.3449074074074071E-5</v>
      </c>
      <c r="J92" s="29" t="str">
        <f>IF(H92=0," ",IF(H92&lt;=[1]Разряды!$D$4,[1]Разряды!$D$3,IF(H92&lt;=[1]Разряды!$E$4,[1]Разряды!$E$3,IF(H92&lt;=[1]Разряды!$F$4,[1]Разряды!$F$3,IF(H92&lt;=[1]Разряды!$G$4,[1]Разряды!$G$3,IF(H92&lt;=[1]Разряды!$H$4,[1]Разряды!$H$3,IF(H92&lt;=[1]Разряды!$I$4,[1]Разряды!$I$3,IF(H92&lt;=[1]Разряды!$J$4,[1]Разряды!$J$3,"б/р"))))))))</f>
        <v>1р</v>
      </c>
      <c r="K92" s="30">
        <v>0</v>
      </c>
      <c r="L92" s="24" t="str">
        <f>IF(B92=0," ",VLOOKUP($B92,[1]Спортсмены!$B$1:$H$65536,7,FALSE))</f>
        <v>Фарутин Н.В., Сидорова З.А.</v>
      </c>
    </row>
    <row r="93" spans="1:12">
      <c r="A93" s="31">
        <v>5</v>
      </c>
      <c r="B93" s="30">
        <v>503</v>
      </c>
      <c r="C93" s="24" t="str">
        <f>IF(B93=0," ",VLOOKUP(B93,[1]Спортсмены!B$1:H$65536,2,FALSE))</f>
        <v>Львов Виталий</v>
      </c>
      <c r="D93" s="25" t="str">
        <f>IF(B93=0," ",VLOOKUP($B93,[1]Спортсмены!$B$1:$H$65536,3,FALSE))</f>
        <v>1990</v>
      </c>
      <c r="E93" s="26" t="str">
        <f>IF(B93=0," ",IF(VLOOKUP($B93,[1]Спортсмены!$B$1:$H$65536,4,FALSE)=0," ",VLOOKUP($B93,[1]Спортсмены!$B$1:$H$65536,4,FALSE)))</f>
        <v>КМС</v>
      </c>
      <c r="F93" s="24" t="str">
        <f>IF(B93=0," ",VLOOKUP($B93,[1]Спортсмены!$B$1:$H$65536,5,FALSE))</f>
        <v>2 Ярославская</v>
      </c>
      <c r="G93" s="24" t="str">
        <f>IF(B93=0," ",VLOOKUP($B93,[1]Спортсмены!$B$1:$H$65536,6,FALSE))</f>
        <v>Рыбинск, СДЮСШОР-2</v>
      </c>
      <c r="H93" s="27">
        <v>8.4143518518518511E-5</v>
      </c>
      <c r="I93" s="28">
        <v>8.3564814814814811E-5</v>
      </c>
      <c r="J93" s="29" t="str">
        <f>IF(H93=0," ",IF(H93&lt;=[1]Разряды!$D$4,[1]Разряды!$D$3,IF(H93&lt;=[1]Разряды!$E$4,[1]Разряды!$E$3,IF(H93&lt;=[1]Разряды!$F$4,[1]Разряды!$F$3,IF(H93&lt;=[1]Разряды!$G$4,[1]Разряды!$G$3,IF(H93&lt;=[1]Разряды!$H$4,[1]Разряды!$H$3,IF(H93&lt;=[1]Разряды!$I$4,[1]Разряды!$I$3,IF(H93&lt;=[1]Разряды!$J$4,[1]Разряды!$J$3,"б/р"))))))))</f>
        <v>1р</v>
      </c>
      <c r="K93" s="30">
        <v>0</v>
      </c>
      <c r="L93" s="24" t="str">
        <f>IF(B93=0," ",VLOOKUP($B93,[1]Спортсмены!$B$1:$H$65536,7,FALSE))</f>
        <v>Пивентьевы С.А. И.В.</v>
      </c>
    </row>
    <row r="94" spans="1:12">
      <c r="A94" s="31">
        <v>6</v>
      </c>
      <c r="B94" s="33">
        <v>730</v>
      </c>
      <c r="C94" s="24" t="str">
        <f>IF(B94=0," ",VLOOKUP(B94,[1]Спортсмены!B$1:H$65536,2,FALSE))</f>
        <v>Станкевич Артём</v>
      </c>
      <c r="D94" s="25" t="str">
        <f>IF(B94=0," ",VLOOKUP($B94,[1]Спортсмены!$B$1:$H$65536,3,FALSE))</f>
        <v>13.11.1989</v>
      </c>
      <c r="E94" s="26" t="str">
        <f>IF(B94=0," ",IF(VLOOKUP($B94,[1]Спортсмены!$B$1:$H$65536,4,FALSE)=0," ",VLOOKUP($B94,[1]Спортсмены!$B$1:$H$65536,4,FALSE)))</f>
        <v>КМС</v>
      </c>
      <c r="F94" s="24" t="str">
        <f>IF(B94=0," ",VLOOKUP($B94,[1]Спортсмены!$B$1:$H$65536,5,FALSE))</f>
        <v>2 Ярославская</v>
      </c>
      <c r="G94" s="24" t="str">
        <f>IF(B94=0," ",VLOOKUP($B94,[1]Спортсмены!$B$1:$H$65536,6,FALSE))</f>
        <v>Ярославль, СДЮСШОР-19</v>
      </c>
      <c r="H94" s="27">
        <v>8.4606481481481471E-5</v>
      </c>
      <c r="I94" s="28"/>
      <c r="J94" s="29" t="str">
        <f>IF(H94=0," ",IF(H94&lt;=[1]Разряды!$D$4,[1]Разряды!$D$3,IF(H94&lt;=[1]Разряды!$E$4,[1]Разряды!$E$3,IF(H94&lt;=[1]Разряды!$F$4,[1]Разряды!$F$3,IF(H94&lt;=[1]Разряды!$G$4,[1]Разряды!$G$3,IF(H94&lt;=[1]Разряды!$H$4,[1]Разряды!$H$3,IF(H94&lt;=[1]Разряды!$I$4,[1]Разряды!$I$3,IF(H94&lt;=[1]Разряды!$J$4,[1]Разряды!$J$3,"б/р"))))))))</f>
        <v>1р</v>
      </c>
      <c r="K94" s="30">
        <v>0</v>
      </c>
      <c r="L94" s="24" t="str">
        <f>IF(B94=0," ",VLOOKUP($B94,[1]Спортсмены!$B$1:$H$65536,7,FALSE))</f>
        <v>Станкевич В.А.</v>
      </c>
    </row>
    <row r="95" spans="1:12">
      <c r="A95" s="31">
        <v>7</v>
      </c>
      <c r="B95" s="30">
        <v>237</v>
      </c>
      <c r="C95" s="24" t="str">
        <f>IF(B95=0," ",VLOOKUP(B95,[1]Спортсмены!B$1:H$65536,2,FALSE))</f>
        <v>Антоненко Валерий</v>
      </c>
      <c r="D95" s="25" t="str">
        <f>IF(B95=0," ",VLOOKUP($B95,[1]Спортсмены!$B$1:$H$65536,3,FALSE))</f>
        <v>1983</v>
      </c>
      <c r="E95" s="26" t="str">
        <f>IF(B95=0," ",IF(VLOOKUP($B95,[1]Спортсмены!$B$1:$H$65536,4,FALSE)=0," ",VLOOKUP($B95,[1]Спортсмены!$B$1:$H$65536,4,FALSE)))</f>
        <v>КМС</v>
      </c>
      <c r="F95" s="24" t="str">
        <f>IF(B95=0," ",VLOOKUP($B95,[1]Спортсмены!$B$1:$H$65536,5,FALSE))</f>
        <v>р-ка Коми</v>
      </c>
      <c r="G95" s="24" t="str">
        <f>IF(B95=0," ",VLOOKUP($B95,[1]Спортсмены!$B$1:$H$65536,6,FALSE))</f>
        <v>Коми, Сыктывкар, КДЮСШ-1</v>
      </c>
      <c r="H95" s="27">
        <v>8.5416666666666678E-5</v>
      </c>
      <c r="I95" s="27"/>
      <c r="J95" s="29" t="str">
        <f>IF(H95=0," ",IF(H95&lt;=[1]Разряды!$D$4,[1]Разряды!$D$3,IF(H95&lt;=[1]Разряды!$E$4,[1]Разряды!$E$3,IF(H95&lt;=[1]Разряды!$F$4,[1]Разряды!$F$3,IF(H95&lt;=[1]Разряды!$G$4,[1]Разряды!$G$3,IF(H95&lt;=[1]Разряды!$H$4,[1]Разряды!$H$3,IF(H95&lt;=[1]Разряды!$I$4,[1]Разряды!$I$3,IF(H95&lt;=[1]Разряды!$J$4,[1]Разряды!$J$3,"б/р"))))))))</f>
        <v>2р</v>
      </c>
      <c r="K95" s="30">
        <v>0</v>
      </c>
      <c r="L95" s="24" t="str">
        <f>IF(B95=0," ",VLOOKUP($B95,[1]Спортсмены!$B$1:$H$65536,7,FALSE))</f>
        <v>Панюкова М.А.</v>
      </c>
    </row>
    <row r="96" spans="1:12">
      <c r="A96" s="31">
        <v>8</v>
      </c>
      <c r="B96" s="30">
        <v>299</v>
      </c>
      <c r="C96" s="24" t="str">
        <f>IF(B96=0," ",VLOOKUP(B96,[1]Спортсмены!B$1:H$65536,2,FALSE))</f>
        <v>Фарутин Алексей</v>
      </c>
      <c r="D96" s="25" t="str">
        <f>IF(B96=0," ",VLOOKUP($B96,[1]Спортсмены!$B$1:$H$65536,3,FALSE))</f>
        <v>1979</v>
      </c>
      <c r="E96" s="26" t="str">
        <f>IF(B96=0," ",IF(VLOOKUP($B96,[1]Спортсмены!$B$1:$H$65536,4,FALSE)=0," ",VLOOKUP($B96,[1]Спортсмены!$B$1:$H$65536,4,FALSE)))</f>
        <v>МС</v>
      </c>
      <c r="F96" s="24" t="str">
        <f>IF(B96=0," ",VLOOKUP($B96,[1]Спортсмены!$B$1:$H$65536,5,FALSE))</f>
        <v>Мурманская</v>
      </c>
      <c r="G96" s="24" t="str">
        <f>IF(B96=0," ",VLOOKUP($B96,[1]Спортсмены!$B$1:$H$65536,6,FALSE))</f>
        <v>Мурманск, МВД</v>
      </c>
      <c r="H96" s="48">
        <v>8.5416666666666678E-5</v>
      </c>
      <c r="I96" s="27"/>
      <c r="J96" s="29" t="str">
        <f>IF(H96=0," ",IF(H96&lt;=[1]Разряды!$D$4,[1]Разряды!$D$3,IF(H96&lt;=[1]Разряды!$E$4,[1]Разряды!$E$3,IF(H96&lt;=[1]Разряды!$F$4,[1]Разряды!$F$3,IF(H96&lt;=[1]Разряды!$G$4,[1]Разряды!$G$3,IF(H96&lt;=[1]Разряды!$H$4,[1]Разряды!$H$3,IF(H96&lt;=[1]Разряды!$I$4,[1]Разряды!$I$3,IF(H96&lt;=[1]Разряды!$J$4,[1]Разряды!$J$3,"б/р"))))))))</f>
        <v>2р</v>
      </c>
      <c r="K96" s="30">
        <v>0</v>
      </c>
      <c r="L96" s="24" t="str">
        <f>IF(B96=0," ",VLOOKUP($B96,[1]Спортсмены!$B$1:$H$65536,7,FALSE))</f>
        <v>Фарутин Н.В.</v>
      </c>
    </row>
    <row r="97" spans="1:12">
      <c r="A97" s="31">
        <v>9</v>
      </c>
      <c r="B97" s="23">
        <v>610</v>
      </c>
      <c r="C97" s="24" t="str">
        <f>IF(B97=0," ",VLOOKUP(B97,[1]Спортсмены!B$1:H$65536,2,FALSE))</f>
        <v>Рыбаков Ярослав</v>
      </c>
      <c r="D97" s="25" t="str">
        <f>IF(B97=0," ",VLOOKUP($B97,[1]Спортсмены!$B$1:$H$65536,3,FALSE))</f>
        <v>22.11.1980</v>
      </c>
      <c r="E97" s="26" t="str">
        <f>IF(B97=0," ",IF(VLOOKUP($B97,[1]Спортсмены!$B$1:$H$65536,4,FALSE)=0," ",VLOOKUP($B97,[1]Спортсмены!$B$1:$H$65536,4,FALSE)))</f>
        <v>ЗМС</v>
      </c>
      <c r="F97" s="24" t="str">
        <f>IF(B97=0," ",VLOOKUP($B97,[1]Спортсмены!$B$1:$H$65536,5,FALSE))</f>
        <v>1 Ярославская</v>
      </c>
      <c r="G97" s="24" t="str">
        <f>IF(B97=0," ",VLOOKUP($B97,[1]Спортсмены!$B$1:$H$65536,6,FALSE))</f>
        <v>Ярославль-Москва</v>
      </c>
      <c r="H97" s="27">
        <v>8.6226851851851859E-5</v>
      </c>
      <c r="I97" s="28"/>
      <c r="J97" s="29" t="str">
        <f>IF(H97=0," ",IF(H97&lt;=[1]Разряды!$D$4,[1]Разряды!$D$3,IF(H97&lt;=[1]Разряды!$E$4,[1]Разряды!$E$3,IF(H97&lt;=[1]Разряды!$F$4,[1]Разряды!$F$3,IF(H97&lt;=[1]Разряды!$G$4,[1]Разряды!$G$3,IF(H97&lt;=[1]Разряды!$H$4,[1]Разряды!$H$3,IF(H97&lt;=[1]Разряды!$I$4,[1]Разряды!$I$3,IF(H97&lt;=[1]Разряды!$J$4,[1]Разряды!$J$3,"б/р"))))))))</f>
        <v>2р</v>
      </c>
      <c r="K97" s="30" t="s">
        <v>30</v>
      </c>
      <c r="L97" s="24" t="str">
        <f>IF(B97=0," ",VLOOKUP($B97,[1]Спортсмены!$B$1:$H$65536,7,FALSE))</f>
        <v>Рыбаков В.Ю.</v>
      </c>
    </row>
    <row r="98" spans="1:12">
      <c r="A98" s="31">
        <v>10</v>
      </c>
      <c r="B98" s="30">
        <v>731</v>
      </c>
      <c r="C98" s="24" t="str">
        <f>IF(B98=0," ",VLOOKUP(B98,[1]Спортсмены!B$1:H$65536,2,FALSE))</f>
        <v>Елисеев Кирилл</v>
      </c>
      <c r="D98" s="25" t="str">
        <f>IF(B98=0," ",VLOOKUP($B98,[1]Спортсмены!$B$1:$H$65536,3,FALSE))</f>
        <v>27.12.1989</v>
      </c>
      <c r="E98" s="26" t="str">
        <f>IF(B98=0," ",IF(VLOOKUP($B98,[1]Спортсмены!$B$1:$H$65536,4,FALSE)=0," ",VLOOKUP($B98,[1]Спортсмены!$B$1:$H$65536,4,FALSE)))</f>
        <v>1р</v>
      </c>
      <c r="F98" s="24" t="str">
        <f>IF(B98=0," ",VLOOKUP($B98,[1]Спортсмены!$B$1:$H$65536,5,FALSE))</f>
        <v>Ярославская</v>
      </c>
      <c r="G98" s="24" t="str">
        <f>IF(B98=0," ",VLOOKUP($B98,[1]Спортсмены!$B$1:$H$65536,6,FALSE))</f>
        <v>Ярославль, СДЮСШОР-19</v>
      </c>
      <c r="H98" s="27">
        <v>8.6226851851851859E-5</v>
      </c>
      <c r="I98" s="28"/>
      <c r="J98" s="29" t="str">
        <f>IF(H98=0," ",IF(H98&lt;=[1]Разряды!$D$4,[1]Разряды!$D$3,IF(H98&lt;=[1]Разряды!$E$4,[1]Разряды!$E$3,IF(H98&lt;=[1]Разряды!$F$4,[1]Разряды!$F$3,IF(H98&lt;=[1]Разряды!$G$4,[1]Разряды!$G$3,IF(H98&lt;=[1]Разряды!$H$4,[1]Разряды!$H$3,IF(H98&lt;=[1]Разряды!$I$4,[1]Разряды!$I$3,IF(H98&lt;=[1]Разряды!$J$4,[1]Разряды!$J$3,"б/р"))))))))</f>
        <v>2р</v>
      </c>
      <c r="K98" s="30" t="s">
        <v>30</v>
      </c>
      <c r="L98" s="24" t="str">
        <f>IF(B98=0," ",VLOOKUP($B98,[1]Спортсмены!$B$1:$H$65536,7,FALSE))</f>
        <v>Станкевич В.А.</v>
      </c>
    </row>
    <row r="99" spans="1:12">
      <c r="A99" s="31">
        <v>11</v>
      </c>
      <c r="B99" s="23">
        <v>290</v>
      </c>
      <c r="C99" s="24" t="str">
        <f>IF(B99=0," ",VLOOKUP(B99,[1]Спортсмены!B$1:H$65536,2,FALSE))</f>
        <v>Савельев Алексей</v>
      </c>
      <c r="D99" s="25" t="str">
        <f>IF(B99=0," ",VLOOKUP($B99,[1]Спортсмены!$B$1:$H$65536,3,FALSE))</f>
        <v>1987</v>
      </c>
      <c r="E99" s="26" t="str">
        <f>IF(B99=0," ",IF(VLOOKUP($B99,[1]Спортсмены!$B$1:$H$65536,4,FALSE)=0," ",VLOOKUP($B99,[1]Спортсмены!$B$1:$H$65536,4,FALSE)))</f>
        <v>КМС</v>
      </c>
      <c r="F99" s="24" t="str">
        <f>IF(B99=0," ",VLOOKUP($B99,[1]Спортсмены!$B$1:$H$65536,5,FALSE))</f>
        <v>р-ка Коми</v>
      </c>
      <c r="G99" s="24" t="str">
        <f>IF(B99=0," ",VLOOKUP($B99,[1]Спортсмены!$B$1:$H$65536,6,FALSE))</f>
        <v>Коми, Сыктывкар, КГПИ</v>
      </c>
      <c r="H99" s="27">
        <v>8.6574074074074079E-5</v>
      </c>
      <c r="I99" s="27"/>
      <c r="J99" s="29" t="str">
        <f>IF(H99=0," ",IF(H99&lt;=[1]Разряды!$D$4,[1]Разряды!$D$3,IF(H99&lt;=[1]Разряды!$E$4,[1]Разряды!$E$3,IF(H99&lt;=[1]Разряды!$F$4,[1]Разряды!$F$3,IF(H99&lt;=[1]Разряды!$G$4,[1]Разряды!$G$3,IF(H99&lt;=[1]Разряды!$H$4,[1]Разряды!$H$3,IF(H99&lt;=[1]Разряды!$I$4,[1]Разряды!$I$3,IF(H99&lt;=[1]Разряды!$J$4,[1]Разряды!$J$3,"б/р"))))))))</f>
        <v>2р</v>
      </c>
      <c r="K99" s="30">
        <v>0</v>
      </c>
      <c r="L99" s="24" t="str">
        <f>IF(B99=0," ",VLOOKUP($B99,[1]Спортсмены!$B$1:$H$65536,7,FALSE))</f>
        <v>Когут М.Ю.</v>
      </c>
    </row>
    <row r="100" spans="1:12">
      <c r="A100" s="31">
        <v>12</v>
      </c>
      <c r="B100" s="32">
        <v>571</v>
      </c>
      <c r="C100" s="24" t="str">
        <f>IF(B100=0," ",VLOOKUP(B100,[1]Спортсмены!B$1:H$65536,2,FALSE))</f>
        <v>Соколов Константин</v>
      </c>
      <c r="D100" s="25" t="str">
        <f>IF(B100=0," ",VLOOKUP($B100,[1]Спортсмены!$B$1:$H$65536,3,FALSE))</f>
        <v>25.02.1980</v>
      </c>
      <c r="E100" s="26" t="str">
        <f>IF(B100=0," ",IF(VLOOKUP($B100,[1]Спортсмены!$B$1:$H$65536,4,FALSE)=0," ",VLOOKUP($B100,[1]Спортсмены!$B$1:$H$65536,4,FALSE)))</f>
        <v>1р</v>
      </c>
      <c r="F100" s="24" t="str">
        <f>IF(B100=0," ",VLOOKUP($B100,[1]Спортсмены!$B$1:$H$65536,5,FALSE))</f>
        <v>Ярославская</v>
      </c>
      <c r="G100" s="24" t="str">
        <f>IF(B100=0," ",VLOOKUP($B100,[1]Спортсмены!$B$1:$H$65536,6,FALSE))</f>
        <v>Рыбинск, СДЮСШОР-8</v>
      </c>
      <c r="H100" s="27">
        <v>8.900462962962962E-5</v>
      </c>
      <c r="I100" s="28"/>
      <c r="J100" s="29" t="str">
        <f>IF(H100=0," ",IF(H100&lt;=[1]Разряды!$D$4,[1]Разряды!$D$3,IF(H100&lt;=[1]Разряды!$E$4,[1]Разряды!$E$3,IF(H100&lt;=[1]Разряды!$F$4,[1]Разряды!$F$3,IF(H100&lt;=[1]Разряды!$G$4,[1]Разряды!$G$3,IF(H100&lt;=[1]Разряды!$H$4,[1]Разряды!$H$3,IF(H100&lt;=[1]Разряды!$I$4,[1]Разряды!$I$3,IF(H100&lt;=[1]Разряды!$J$4,[1]Разряды!$J$3,"б/р"))))))))</f>
        <v>3р</v>
      </c>
      <c r="K100" s="30" t="s">
        <v>30</v>
      </c>
      <c r="L100" s="24" t="str">
        <f>IF(B100=0," ",VLOOKUP($B100,[1]Спортсмены!$B$1:$H$65536,7,FALSE))</f>
        <v>Дорожкины В.К., О.Н.</v>
      </c>
    </row>
    <row r="101" spans="1:12" ht="15.75" thickBot="1">
      <c r="A101" s="56"/>
      <c r="B101" s="56"/>
      <c r="C101" s="36" t="str">
        <f>IF(B101=0," ",VLOOKUP(B101,[1]Спортсмены!B$1:H$65536,2,FALSE))</f>
        <v xml:space="preserve"> </v>
      </c>
      <c r="D101" s="38" t="str">
        <f>IF(B101=0," ",VLOOKUP($B101,[1]Спортсмены!$B$1:$H$65536,3,FALSE))</f>
        <v xml:space="preserve"> </v>
      </c>
      <c r="E101" s="38" t="str">
        <f>IF(B101=0," ",IF(VLOOKUP($B101,[1]Спортсмены!$B$1:$H$65536,4,FALSE)=0," ",VLOOKUP($B101,[1]Спортсмены!$B$1:$H$65536,4,FALSE)))</f>
        <v xml:space="preserve"> </v>
      </c>
      <c r="F101" s="36" t="str">
        <f>IF(B101=0," ",VLOOKUP($B101,[1]Спортсмены!$B$1:$H$65536,5,FALSE))</f>
        <v xml:space="preserve"> </v>
      </c>
      <c r="G101" s="36" t="str">
        <f>IF(B101=0," ",VLOOKUP($B101,[1]Спортсмены!$B$1:$H$65536,6,FALSE))</f>
        <v xml:space="preserve"> </v>
      </c>
      <c r="H101" s="39"/>
      <c r="I101" s="39"/>
      <c r="J101" s="40" t="str">
        <f>IF(H101=0," ",IF(H101&lt;=[1]Разряды!$D$4,[1]Разряды!$D$3,IF(H101&lt;=[1]Разряды!$E$4,[1]Разряды!$E$3,IF(H101&lt;=[1]Разряды!$F$4,[1]Разряды!$F$3,IF(H101&lt;=[1]Разряды!$G$4,[1]Разряды!$G$3,IF(H101&lt;=[1]Разряды!$H$4,[1]Разряды!$H$3,IF(H101&lt;=[1]Разряды!$I$4,[1]Разряды!$I$3,IF(H101&lt;=[1]Разряды!$J$4,[1]Разряды!$J$3,"б/р"))))))))</f>
        <v xml:space="preserve"> </v>
      </c>
      <c r="K101" s="52"/>
      <c r="L101" s="36" t="str">
        <f>IF(B101=0," ",VLOOKUP($B101,[1]Спортсмены!$B$1:$H$65536,7,FALSE))</f>
        <v xml:space="preserve"> </v>
      </c>
    </row>
    <row r="102" spans="1:12" ht="15.75" thickTop="1">
      <c r="A102" s="57"/>
      <c r="B102" s="57"/>
      <c r="C102" s="43"/>
      <c r="D102" s="45"/>
      <c r="E102" s="45"/>
      <c r="F102" s="43"/>
      <c r="G102" s="43"/>
      <c r="H102" s="46"/>
      <c r="I102" s="46"/>
      <c r="J102" s="47"/>
      <c r="K102" s="58"/>
      <c r="L102" s="43"/>
    </row>
    <row r="103" spans="1:12">
      <c r="A103" s="57"/>
      <c r="B103" s="57"/>
      <c r="C103" s="43"/>
      <c r="D103" s="45"/>
      <c r="E103" s="45"/>
      <c r="F103" s="43"/>
      <c r="G103" s="43"/>
      <c r="H103" s="46"/>
      <c r="I103" s="46"/>
      <c r="J103" s="47"/>
      <c r="K103" s="58"/>
      <c r="L103" s="43"/>
    </row>
    <row r="104" spans="1:12">
      <c r="A104" s="57"/>
      <c r="B104" s="57"/>
      <c r="C104" s="43"/>
      <c r="D104" s="45"/>
      <c r="E104" s="45"/>
      <c r="F104" s="43"/>
      <c r="G104" s="43"/>
      <c r="H104" s="46"/>
      <c r="I104" s="46"/>
      <c r="J104" s="47"/>
      <c r="K104" s="58"/>
      <c r="L104" s="43"/>
    </row>
    <row r="105" spans="1:12">
      <c r="A105" s="57"/>
      <c r="B105" s="57"/>
      <c r="C105" s="43"/>
      <c r="D105" s="45"/>
      <c r="E105" s="45"/>
      <c r="F105" s="43"/>
      <c r="G105" s="43"/>
      <c r="H105" s="46"/>
      <c r="I105" s="46"/>
      <c r="J105" s="47"/>
      <c r="K105" s="58"/>
      <c r="L105" s="43"/>
    </row>
    <row r="106" spans="1:12">
      <c r="A106" s="57"/>
      <c r="B106" s="57"/>
      <c r="C106" s="43"/>
      <c r="D106" s="45"/>
      <c r="E106" s="45"/>
      <c r="F106" s="43"/>
      <c r="G106" s="43"/>
      <c r="H106" s="46"/>
      <c r="I106" s="46"/>
      <c r="J106" s="47"/>
      <c r="K106" s="58"/>
      <c r="L106" s="43"/>
    </row>
    <row r="107" spans="1:12">
      <c r="A107" s="57"/>
      <c r="B107" s="57"/>
      <c r="C107" s="43"/>
      <c r="D107" s="45"/>
      <c r="E107" s="45"/>
      <c r="F107" s="43"/>
      <c r="G107" s="43"/>
      <c r="H107" s="46"/>
      <c r="I107" s="46"/>
      <c r="J107" s="47"/>
      <c r="K107" s="58"/>
      <c r="L107" s="43"/>
    </row>
    <row r="108" spans="1:12">
      <c r="A108" s="57"/>
      <c r="B108" s="57"/>
      <c r="C108" s="43"/>
      <c r="D108" s="45"/>
      <c r="E108" s="45"/>
      <c r="F108" s="43"/>
      <c r="G108" s="43"/>
      <c r="H108" s="46"/>
      <c r="I108" s="46"/>
      <c r="J108" s="47"/>
      <c r="K108" s="58"/>
      <c r="L108" s="43"/>
    </row>
    <row r="109" spans="1:12">
      <c r="A109" s="57"/>
      <c r="B109" s="57"/>
      <c r="C109" s="43"/>
      <c r="D109" s="45"/>
      <c r="E109" s="45"/>
      <c r="F109" s="43"/>
      <c r="G109" s="43"/>
      <c r="H109" s="46"/>
      <c r="I109" s="46"/>
      <c r="J109" s="47"/>
      <c r="K109" s="58"/>
      <c r="L109" s="43"/>
    </row>
    <row r="110" spans="1:12">
      <c r="A110" s="57"/>
      <c r="B110" s="57"/>
      <c r="C110" s="43"/>
      <c r="D110" s="45"/>
      <c r="E110" s="45"/>
      <c r="F110" s="43"/>
      <c r="G110" s="43"/>
      <c r="H110" s="46"/>
      <c r="I110" s="46"/>
      <c r="J110" s="47"/>
      <c r="K110" s="58"/>
      <c r="L110" s="43"/>
    </row>
    <row r="111" spans="1:12">
      <c r="A111" s="57"/>
      <c r="B111" s="57"/>
      <c r="C111" s="43"/>
      <c r="D111" s="45"/>
      <c r="E111" s="45"/>
      <c r="F111" s="43"/>
      <c r="G111" s="43"/>
      <c r="H111" s="46"/>
      <c r="I111" s="46"/>
      <c r="J111" s="47"/>
      <c r="K111" s="58"/>
      <c r="L111" s="43"/>
    </row>
    <row r="112" spans="1:12">
      <c r="A112" s="57"/>
      <c r="B112" s="57"/>
      <c r="C112" s="43"/>
      <c r="D112" s="45"/>
      <c r="E112" s="45"/>
      <c r="F112" s="43"/>
      <c r="G112" s="43"/>
      <c r="H112" s="46"/>
      <c r="I112" s="46"/>
      <c r="J112" s="47"/>
      <c r="K112" s="58"/>
      <c r="L112" s="43"/>
    </row>
    <row r="113" spans="1:12">
      <c r="A113" s="57"/>
      <c r="B113" s="57"/>
      <c r="C113" s="43"/>
      <c r="D113" s="45"/>
      <c r="E113" s="45"/>
      <c r="F113" s="43"/>
      <c r="G113" s="43"/>
      <c r="H113" s="46"/>
      <c r="I113" s="46"/>
      <c r="J113" s="47"/>
      <c r="K113" s="58"/>
      <c r="L113" s="43"/>
    </row>
    <row r="114" spans="1:12">
      <c r="A114" s="57"/>
      <c r="B114" s="57"/>
      <c r="C114" s="43"/>
      <c r="D114" s="45"/>
      <c r="E114" s="45"/>
      <c r="F114" s="43"/>
      <c r="G114" s="43"/>
      <c r="H114" s="46"/>
      <c r="I114" s="46"/>
      <c r="J114" s="47"/>
      <c r="K114" s="58"/>
      <c r="L114" s="43"/>
    </row>
    <row r="115" spans="1:12">
      <c r="A115" s="57"/>
      <c r="B115" s="57"/>
      <c r="C115" s="43"/>
      <c r="D115" s="45"/>
      <c r="E115" s="45"/>
      <c r="F115" s="43"/>
      <c r="G115" s="43"/>
      <c r="H115" s="46"/>
      <c r="I115" s="46"/>
      <c r="J115" s="47"/>
      <c r="K115" s="58"/>
      <c r="L115" s="43"/>
    </row>
    <row r="116" spans="1:12">
      <c r="A116" s="57"/>
      <c r="B116" s="57"/>
      <c r="C116" s="43"/>
      <c r="D116" s="45"/>
      <c r="E116" s="45"/>
      <c r="F116" s="43"/>
      <c r="G116" s="43"/>
      <c r="H116" s="46"/>
      <c r="I116" s="46"/>
      <c r="J116" s="47"/>
      <c r="K116" s="58"/>
      <c r="L116" s="43"/>
    </row>
    <row r="117" spans="1:12">
      <c r="A117" s="57"/>
      <c r="B117" s="57"/>
      <c r="C117" s="43"/>
      <c r="D117" s="45"/>
      <c r="E117" s="45"/>
      <c r="F117" s="43"/>
      <c r="G117" s="43"/>
      <c r="H117" s="46"/>
      <c r="I117" s="46"/>
      <c r="J117" s="47"/>
      <c r="K117" s="58"/>
      <c r="L117" s="43"/>
    </row>
    <row r="118" spans="1:12">
      <c r="A118" s="57"/>
      <c r="B118" s="57"/>
      <c r="C118" s="43"/>
      <c r="D118" s="45"/>
      <c r="E118" s="45"/>
      <c r="F118" s="43"/>
      <c r="G118" s="43"/>
      <c r="H118" s="46"/>
      <c r="I118" s="46"/>
      <c r="J118" s="47"/>
      <c r="K118" s="58"/>
      <c r="L118" s="43"/>
    </row>
    <row r="119" spans="1:12">
      <c r="A119" s="57"/>
      <c r="B119" s="57"/>
      <c r="C119" s="43"/>
      <c r="D119" s="45"/>
      <c r="E119" s="45"/>
      <c r="F119" s="43"/>
      <c r="G119" s="43"/>
      <c r="H119" s="46"/>
      <c r="I119" s="46"/>
      <c r="J119" s="47"/>
      <c r="K119" s="58"/>
      <c r="L119" s="43"/>
    </row>
    <row r="120" spans="1:12">
      <c r="A120" s="57"/>
      <c r="B120" s="57"/>
      <c r="C120" s="43"/>
      <c r="D120" s="45"/>
      <c r="E120" s="45"/>
      <c r="F120" s="43"/>
      <c r="G120" s="43"/>
      <c r="H120" s="46"/>
      <c r="I120" s="46"/>
      <c r="J120" s="47"/>
      <c r="K120" s="58"/>
      <c r="L120" s="43"/>
    </row>
    <row r="121" spans="1:12">
      <c r="A121" s="57"/>
      <c r="B121" s="57"/>
      <c r="C121" s="43"/>
      <c r="D121" s="45"/>
      <c r="E121" s="45"/>
      <c r="F121" s="43"/>
      <c r="G121" s="43"/>
      <c r="H121" s="46"/>
      <c r="I121" s="46"/>
      <c r="J121" s="47"/>
      <c r="K121" s="58"/>
      <c r="L121" s="43"/>
    </row>
    <row r="122" spans="1:12">
      <c r="A122" s="57"/>
      <c r="B122" s="57"/>
      <c r="C122" s="43"/>
      <c r="D122" s="45"/>
      <c r="E122" s="45"/>
      <c r="F122" s="43"/>
      <c r="G122" s="43"/>
      <c r="H122" s="46"/>
      <c r="I122" s="46"/>
      <c r="J122" s="47"/>
      <c r="K122" s="58"/>
      <c r="L122" s="43"/>
    </row>
    <row r="123" spans="1:12">
      <c r="A123" s="57"/>
      <c r="B123" s="57"/>
      <c r="C123" s="43"/>
      <c r="D123" s="45"/>
      <c r="E123" s="45"/>
      <c r="F123" s="43"/>
      <c r="G123" s="43"/>
      <c r="H123" s="46"/>
      <c r="I123" s="46"/>
      <c r="J123" s="47"/>
      <c r="K123" s="58"/>
      <c r="L123" s="43"/>
    </row>
    <row r="124" spans="1:12">
      <c r="A124" s="57"/>
      <c r="B124" s="57"/>
      <c r="C124" s="43"/>
      <c r="D124" s="45"/>
      <c r="E124" s="45"/>
      <c r="F124" s="43"/>
      <c r="G124" s="43"/>
      <c r="H124" s="46"/>
      <c r="I124" s="46"/>
      <c r="J124" s="47"/>
      <c r="K124" s="58"/>
      <c r="L124" s="43"/>
    </row>
  </sheetData>
  <mergeCells count="27">
    <mergeCell ref="F74:G74"/>
    <mergeCell ref="I87:J87"/>
    <mergeCell ref="F88:G88"/>
    <mergeCell ref="I88:J88"/>
    <mergeCell ref="A1:L1"/>
    <mergeCell ref="A2:L2"/>
    <mergeCell ref="I72:J72"/>
    <mergeCell ref="I73:J73"/>
    <mergeCell ref="F53:G53"/>
    <mergeCell ref="I53:J53"/>
    <mergeCell ref="I51:J51"/>
    <mergeCell ref="I52:J52"/>
    <mergeCell ref="H8:I8"/>
    <mergeCell ref="J8:J9"/>
    <mergeCell ref="K8:K9"/>
    <mergeCell ref="L8:L9"/>
    <mergeCell ref="F10:G10"/>
    <mergeCell ref="F4:G4"/>
    <mergeCell ref="I6:J6"/>
    <mergeCell ref="I7:J7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49"/>
  <sheetViews>
    <sheetView topLeftCell="A25" workbookViewId="0">
      <selection activeCell="H48" sqref="H48"/>
    </sheetView>
  </sheetViews>
  <sheetFormatPr defaultRowHeight="15"/>
  <cols>
    <col min="1" max="1" width="3.85546875" style="91" customWidth="1"/>
    <col min="2" max="2" width="5.5703125" bestFit="1" customWidth="1"/>
    <col min="3" max="3" width="25.28515625" style="91" customWidth="1"/>
    <col min="4" max="4" width="9.5703125" style="91" customWidth="1"/>
    <col min="5" max="5" width="7.28515625" bestFit="1" customWidth="1"/>
    <col min="6" max="6" width="15.7109375" customWidth="1"/>
    <col min="7" max="7" width="20.28515625" style="240" customWidth="1"/>
    <col min="8" max="8" width="5.5703125" customWidth="1"/>
    <col min="9" max="9" width="6.28515625" customWidth="1"/>
    <col min="10" max="10" width="6.425781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85546875" customWidth="1"/>
    <col min="16" max="16" width="5.5703125" customWidth="1"/>
    <col min="17" max="17" width="4.85546875" customWidth="1"/>
    <col min="18" max="18" width="21.5703125" customWidth="1"/>
  </cols>
  <sheetData>
    <row r="1" spans="1:18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</row>
    <row r="2" spans="1:18" ht="20.25">
      <c r="A2" s="406" t="s">
        <v>37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</row>
    <row r="3" spans="1:18" ht="15.75">
      <c r="A3" s="1" t="s">
        <v>156</v>
      </c>
      <c r="B3" s="175"/>
      <c r="C3" s="175"/>
      <c r="D3" s="432" t="s">
        <v>157</v>
      </c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</row>
    <row r="4" spans="1:18" ht="18">
      <c r="A4" s="1" t="s">
        <v>158</v>
      </c>
      <c r="B4" s="176"/>
      <c r="C4" s="176"/>
      <c r="D4" s="433" t="s">
        <v>159</v>
      </c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</row>
    <row r="5" spans="1:18" ht="15.75">
      <c r="A5" s="1" t="s">
        <v>160</v>
      </c>
      <c r="B5" s="177"/>
      <c r="C5" s="177"/>
      <c r="D5" s="434" t="s">
        <v>3</v>
      </c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  <c r="R5" s="434"/>
    </row>
    <row r="6" spans="1:18" ht="18">
      <c r="A6" s="10" t="s">
        <v>161</v>
      </c>
      <c r="B6" s="178"/>
      <c r="C6" s="430"/>
      <c r="D6" s="430"/>
      <c r="E6" s="179"/>
      <c r="F6" s="431" t="s">
        <v>28</v>
      </c>
      <c r="G6" s="431"/>
      <c r="H6" s="431"/>
      <c r="I6" s="431"/>
      <c r="J6" s="431"/>
      <c r="K6" s="431"/>
      <c r="L6" s="431"/>
      <c r="M6" s="180"/>
      <c r="N6" s="422" t="s">
        <v>8</v>
      </c>
      <c r="O6" s="422"/>
      <c r="P6" s="422"/>
      <c r="Q6" s="422"/>
      <c r="R6" s="422"/>
    </row>
    <row r="7" spans="1:18" ht="18">
      <c r="A7" s="1" t="s">
        <v>162</v>
      </c>
      <c r="B7" s="181"/>
      <c r="C7" s="182"/>
      <c r="D7" s="176"/>
      <c r="E7" s="179"/>
      <c r="F7" s="179"/>
      <c r="G7" s="183"/>
      <c r="H7" s="184"/>
      <c r="I7" s="185"/>
      <c r="J7" s="186"/>
      <c r="K7" s="186"/>
      <c r="L7" s="435" t="s">
        <v>163</v>
      </c>
      <c r="M7" s="435"/>
      <c r="N7" s="435"/>
      <c r="O7" s="435"/>
      <c r="P7" s="435"/>
      <c r="Q7" s="187"/>
      <c r="R7" s="188" t="s">
        <v>164</v>
      </c>
    </row>
    <row r="8" spans="1:18">
      <c r="A8" s="403" t="s">
        <v>165</v>
      </c>
      <c r="B8" s="401" t="s">
        <v>166</v>
      </c>
      <c r="C8" s="411" t="s">
        <v>167</v>
      </c>
      <c r="D8" s="411" t="s">
        <v>168</v>
      </c>
      <c r="E8" s="403" t="s">
        <v>169</v>
      </c>
      <c r="F8" s="403" t="s">
        <v>20</v>
      </c>
      <c r="G8" s="403" t="s">
        <v>170</v>
      </c>
      <c r="H8" s="439" t="s">
        <v>171</v>
      </c>
      <c r="I8" s="440"/>
      <c r="J8" s="440"/>
      <c r="K8" s="440"/>
      <c r="L8" s="440"/>
      <c r="M8" s="440"/>
      <c r="N8" s="441"/>
      <c r="O8" s="403" t="s">
        <v>22</v>
      </c>
      <c r="P8" s="401" t="s">
        <v>23</v>
      </c>
      <c r="Q8" s="401" t="s">
        <v>24</v>
      </c>
      <c r="R8" s="425" t="s">
        <v>25</v>
      </c>
    </row>
    <row r="9" spans="1:18">
      <c r="A9" s="436"/>
      <c r="B9" s="437"/>
      <c r="C9" s="438"/>
      <c r="D9" s="438"/>
      <c r="E9" s="437"/>
      <c r="F9" s="437"/>
      <c r="G9" s="437"/>
      <c r="H9" s="443">
        <v>1</v>
      </c>
      <c r="I9" s="411">
        <v>2</v>
      </c>
      <c r="J9" s="411">
        <v>3</v>
      </c>
      <c r="K9" s="189"/>
      <c r="L9" s="411">
        <v>4</v>
      </c>
      <c r="M9" s="411">
        <v>5</v>
      </c>
      <c r="N9" s="411">
        <v>6</v>
      </c>
      <c r="O9" s="436"/>
      <c r="P9" s="437"/>
      <c r="Q9" s="437"/>
      <c r="R9" s="442"/>
    </row>
    <row r="10" spans="1:18">
      <c r="A10" s="410"/>
      <c r="B10" s="402"/>
      <c r="C10" s="412"/>
      <c r="D10" s="412"/>
      <c r="E10" s="402"/>
      <c r="F10" s="402"/>
      <c r="G10" s="402"/>
      <c r="H10" s="444"/>
      <c r="I10" s="412"/>
      <c r="J10" s="412"/>
      <c r="K10" s="190"/>
      <c r="L10" s="412"/>
      <c r="M10" s="412"/>
      <c r="N10" s="412"/>
      <c r="O10" s="410"/>
      <c r="P10" s="402"/>
      <c r="Q10" s="402"/>
      <c r="R10" s="426"/>
    </row>
    <row r="11" spans="1:18" ht="23.25">
      <c r="A11" s="161">
        <v>1</v>
      </c>
      <c r="B11" s="30">
        <v>273</v>
      </c>
      <c r="C11" s="24" t="str">
        <f>IF(B11=0," ",VLOOKUP(B11,[1]Спортсмены!B$1:H$65536,2,FALSE))</f>
        <v>Маклыгин Мартин</v>
      </c>
      <c r="D11" s="191" t="str">
        <f>IF(B11=0," ",VLOOKUP($B11,[1]Спортсмены!$B$1:$H$65536,3,FALSE))</f>
        <v>01.05.1996</v>
      </c>
      <c r="E11" s="26" t="str">
        <f>IF(B11=0," ",IF(VLOOKUP($B11,[1]Спортсмены!$B$1:$H$65536,4,FALSE)=0," ",VLOOKUP($B11,[1]Спортсмены!$B$1:$H$65536,4,FALSE)))</f>
        <v>1р</v>
      </c>
      <c r="F11" s="24" t="str">
        <f>IF(B11=0," ",VLOOKUP($B11,[1]Спортсмены!$B$1:$H$65536,5,FALSE))</f>
        <v>Калининградская</v>
      </c>
      <c r="G11" s="126" t="str">
        <f>IF(B11=0," ",VLOOKUP($B11,[1]Спортсмены!$B$1:$H$65536,6,FALSE))</f>
        <v>Светлый, УОР</v>
      </c>
      <c r="H11" s="192">
        <v>6.97</v>
      </c>
      <c r="I11" s="192">
        <v>6.98</v>
      </c>
      <c r="J11" s="192">
        <v>6.95</v>
      </c>
      <c r="K11" s="193"/>
      <c r="L11" s="194">
        <v>6.89</v>
      </c>
      <c r="M11" s="195">
        <v>6.88</v>
      </c>
      <c r="N11" s="195">
        <v>7.07</v>
      </c>
      <c r="O11" s="196">
        <v>7.07</v>
      </c>
      <c r="P11" s="113" t="str">
        <f>IF(O11=0," ",IF(O11&gt;=[1]Разряды!$C$16,[1]Разряды!$C$3,IF(O11&gt;=[1]Разряды!$D$16,[1]Разряды!$D$3,IF(O11&gt;=[1]Разряды!$E$16,[1]Разряды!$E$3,IF(O11&gt;=[1]Разряды!$F$16,[1]Разряды!$F$3,IF(O11&gt;=[1]Разряды!$G$16,[1]Разряды!$G$3,IF(O11&gt;=[1]Разряды!$H$16,[1]Разряды!$H$3,"б/р")))))))</f>
        <v>1р</v>
      </c>
      <c r="Q11" s="113">
        <v>20</v>
      </c>
      <c r="R11" s="126" t="str">
        <f>IF(B11=0," ",VLOOKUP($B11,[1]Спортсмены!$B$1:$H$65536,7,FALSE))</f>
        <v>Антунович Г.П., Лобков В.Г.</v>
      </c>
    </row>
    <row r="12" spans="1:18">
      <c r="A12" s="22">
        <v>2</v>
      </c>
      <c r="B12" s="30">
        <v>56</v>
      </c>
      <c r="C12" s="24" t="str">
        <f>IF(B12=0," ",VLOOKUP(B12,[1]Спортсмены!B$1:H$65536,2,FALSE))</f>
        <v>Тюрин Антон</v>
      </c>
      <c r="D12" s="191" t="str">
        <f>IF(B12=0," ",VLOOKUP($B12,[1]Спортсмены!$B$1:$H$65536,3,FALSE))</f>
        <v>1996</v>
      </c>
      <c r="E12" s="26" t="str">
        <f>IF(B12=0," ",IF(VLOOKUP($B12,[1]Спортсмены!$B$1:$H$65536,4,FALSE)=0," ",VLOOKUP($B12,[1]Спортсмены!$B$1:$H$65536,4,FALSE)))</f>
        <v>2р</v>
      </c>
      <c r="F12" s="24" t="str">
        <f>IF(B12=0," ",VLOOKUP($B12,[1]Спортсмены!$B$1:$H$65536,5,FALSE))</f>
        <v>Ивановская</v>
      </c>
      <c r="G12" s="123" t="str">
        <f>IF(B12=0," ",VLOOKUP($B12,[1]Спортсмены!$B$1:$H$65536,6,FALSE))</f>
        <v>Иваново, ДЮСШ-1</v>
      </c>
      <c r="H12" s="192">
        <v>6.2</v>
      </c>
      <c r="I12" s="192">
        <v>5.86</v>
      </c>
      <c r="J12" s="192">
        <v>5.72</v>
      </c>
      <c r="K12" s="193"/>
      <c r="L12" s="194">
        <v>6.21</v>
      </c>
      <c r="M12" s="195">
        <v>6.08</v>
      </c>
      <c r="N12" s="195">
        <v>5.89</v>
      </c>
      <c r="O12" s="196">
        <v>6.21</v>
      </c>
      <c r="P12" s="113" t="str">
        <f>IF(O12=0," ",IF(O12&gt;=[1]Разряды!$C$16,[1]Разряды!$C$3,IF(O12&gt;=[1]Разряды!$D$16,[1]Разряды!$D$3,IF(O12&gt;=[1]Разряды!$E$16,[1]Разряды!$E$3,IF(O12&gt;=[1]Разряды!$F$16,[1]Разряды!$F$3,IF(O12&gt;=[1]Разряды!$G$16,[1]Разряды!$G$3,IF(O12&gt;=[1]Разряды!$H$16,[1]Разряды!$H$3,"б/р")))))))</f>
        <v>3р</v>
      </c>
      <c r="Q12" s="113">
        <v>17</v>
      </c>
      <c r="R12" s="24" t="str">
        <f>IF(B12=0," ",VLOOKUP($B12,[1]Спортсмены!$B$1:$H$65536,7,FALSE))</f>
        <v>Магницкий М.В.</v>
      </c>
    </row>
    <row r="13" spans="1:18">
      <c r="A13" s="161">
        <v>3</v>
      </c>
      <c r="B13" s="30">
        <v>351</v>
      </c>
      <c r="C13" s="24" t="str">
        <f>IF(B13=0," ",VLOOKUP(B13,[1]Спортсмены!B$1:H$65536,2,FALSE))</f>
        <v>Плечов Роман</v>
      </c>
      <c r="D13" s="191" t="str">
        <f>IF(B13=0," ",VLOOKUP($B13,[1]Спортсмены!$B$1:$H$65536,3,FALSE))</f>
        <v>14.06.1996</v>
      </c>
      <c r="E13" s="26" t="str">
        <f>IF(B13=0," ",IF(VLOOKUP($B13,[1]Спортсмены!$B$1:$H$65536,4,FALSE)=0," ",VLOOKUP($B13,[1]Спортсмены!$B$1:$H$65536,4,FALSE)))</f>
        <v>1р</v>
      </c>
      <c r="F13" s="24" t="str">
        <f>IF(B13=0," ",VLOOKUP($B13,[1]Спортсмены!$B$1:$H$65536,5,FALSE))</f>
        <v>р-ка Карелия</v>
      </c>
      <c r="G13" s="123" t="str">
        <f>IF(B13=0," ",VLOOKUP($B13,[1]Спортсмены!$B$1:$H$65536,6,FALSE))</f>
        <v>Петрозаводск</v>
      </c>
      <c r="H13" s="192">
        <v>5.68</v>
      </c>
      <c r="I13" s="192">
        <v>5.85</v>
      </c>
      <c r="J13" s="192">
        <v>5.68</v>
      </c>
      <c r="K13" s="193"/>
      <c r="L13" s="194">
        <v>5.37</v>
      </c>
      <c r="M13" s="195">
        <v>5.83</v>
      </c>
      <c r="N13" s="195">
        <v>5.6</v>
      </c>
      <c r="O13" s="196">
        <v>5.85</v>
      </c>
      <c r="P13" s="113" t="str">
        <f>IF(O13=0," ",IF(O13&gt;=[1]Разряды!$C$16,[1]Разряды!$C$3,IF(O13&gt;=[1]Разряды!$D$16,[1]Разряды!$D$3,IF(O13&gt;=[1]Разряды!$E$16,[1]Разряды!$E$3,IF(O13&gt;=[1]Разряды!$F$16,[1]Разряды!$F$3,IF(O13&gt;=[1]Разряды!$G$16,[1]Разряды!$G$3,IF(O13&gt;=[1]Разряды!$H$16,[1]Разряды!$H$3,"б/р")))))))</f>
        <v>3р</v>
      </c>
      <c r="Q13" s="113">
        <v>15</v>
      </c>
      <c r="R13" s="123" t="str">
        <f>IF(B13=0," ",VLOOKUP($B13,[1]Спортсмены!$B$1:$H$65536,7,FALSE))</f>
        <v>Зимон О.В., Кишкин А.Ю.</v>
      </c>
    </row>
    <row r="14" spans="1:18">
      <c r="A14" s="105">
        <v>4</v>
      </c>
      <c r="B14" s="30">
        <v>675</v>
      </c>
      <c r="C14" s="24" t="str">
        <f>IF(B14=0," ",VLOOKUP(B14,[1]Спортсмены!B$1:H$65536,2,FALSE))</f>
        <v>Боровой Захар</v>
      </c>
      <c r="D14" s="191" t="str">
        <f>IF(B14=0," ",VLOOKUP($B14,[1]Спортсмены!$B$1:$H$65536,3,FALSE))</f>
        <v>03.01.1997</v>
      </c>
      <c r="E14" s="26" t="str">
        <f>IF(B14=0," ",IF(VLOOKUP($B14,[1]Спортсмены!$B$1:$H$65536,4,FALSE)=0," ",VLOOKUP($B14,[1]Спортсмены!$B$1:$H$65536,4,FALSE)))</f>
        <v>2р</v>
      </c>
      <c r="F14" s="24" t="str">
        <f>IF(B14=0," ",VLOOKUP($B14,[1]Спортсмены!$B$1:$H$65536,5,FALSE))</f>
        <v>Архангельская</v>
      </c>
      <c r="G14" s="123" t="str">
        <f>IF(B14=0," ",VLOOKUP($B14,[1]Спортсмены!$B$1:$H$65536,6,FALSE))</f>
        <v>Архангельск, ДЮСШ-1</v>
      </c>
      <c r="H14" s="192">
        <v>5.75</v>
      </c>
      <c r="I14" s="192">
        <v>5.66</v>
      </c>
      <c r="J14" s="192">
        <v>5.85</v>
      </c>
      <c r="K14" s="193"/>
      <c r="L14" s="194">
        <v>5.56</v>
      </c>
      <c r="M14" s="195">
        <v>5.73</v>
      </c>
      <c r="N14" s="195">
        <v>5.49</v>
      </c>
      <c r="O14" s="196">
        <v>5.85</v>
      </c>
      <c r="P14" s="113" t="str">
        <f>IF(O14=0," ",IF(O14&gt;=[1]Разряды!$C$16,[1]Разряды!$C$3,IF(O14&gt;=[1]Разряды!$D$16,[1]Разряды!$D$3,IF(O14&gt;=[1]Разряды!$E$16,[1]Разряды!$E$3,IF(O14&gt;=[1]Разряды!$F$16,[1]Разряды!$F$3,IF(O14&gt;=[1]Разряды!$G$16,[1]Разряды!$G$3,IF(O14&gt;=[1]Разряды!$H$16,[1]Разряды!$H$3,"б/р")))))))</f>
        <v>3р</v>
      </c>
      <c r="Q14" s="113" t="s">
        <v>30</v>
      </c>
      <c r="R14" s="24" t="str">
        <f>IF(B14=0," ",VLOOKUP($B14,[1]Спортсмены!$B$1:$H$65536,7,FALSE))</f>
        <v>Ушанов С.А.</v>
      </c>
    </row>
    <row r="15" spans="1:18">
      <c r="A15" s="113">
        <v>5</v>
      </c>
      <c r="B15" s="109">
        <v>461</v>
      </c>
      <c r="C15" s="24" t="str">
        <f>IF(B15=0," ",VLOOKUP(B15,[1]Спортсмены!B$1:H$65536,2,FALSE))</f>
        <v>Евстафьев Дмитрий</v>
      </c>
      <c r="D15" s="191" t="str">
        <f>IF(B15=0," ",VLOOKUP($B15,[1]Спортсмены!$B$1:$H$65536,3,FALSE))</f>
        <v>1996</v>
      </c>
      <c r="E15" s="26" t="str">
        <f>IF(B15=0," ",IF(VLOOKUP($B15,[1]Спортсмены!$B$1:$H$65536,4,FALSE)=0," ",VLOOKUP($B15,[1]Спортсмены!$B$1:$H$65536,4,FALSE)))</f>
        <v>2р</v>
      </c>
      <c r="F15" s="24" t="str">
        <f>IF(B15=0," ",VLOOKUP($B15,[1]Спортсмены!$B$1:$H$65536,5,FALSE))</f>
        <v>Архангельская</v>
      </c>
      <c r="G15" s="123" t="str">
        <f>IF(B15=0," ",VLOOKUP($B15,[1]Спортсмены!$B$1:$H$65536,6,FALSE))</f>
        <v>Мезень</v>
      </c>
      <c r="H15" s="192">
        <v>5.78</v>
      </c>
      <c r="I15" s="192">
        <v>5.75</v>
      </c>
      <c r="J15" s="192">
        <v>5.78</v>
      </c>
      <c r="K15" s="193"/>
      <c r="L15" s="194">
        <v>5.79</v>
      </c>
      <c r="M15" s="195" t="s">
        <v>172</v>
      </c>
      <c r="N15" s="195">
        <v>5.66</v>
      </c>
      <c r="O15" s="196">
        <v>5.79</v>
      </c>
      <c r="P15" s="113" t="str">
        <f>IF(O15=0," ",IF(O15&gt;=[1]Разряды!$C$16,[1]Разряды!$C$3,IF(O15&gt;=[1]Разряды!$D$16,[1]Разряды!$D$3,IF(O15&gt;=[1]Разряды!$E$16,[1]Разряды!$E$3,IF(O15&gt;=[1]Разряды!$F$16,[1]Разряды!$F$3,IF(O15&gt;=[1]Разряды!$G$16,[1]Разряды!$G$3,IF(O15&gt;=[1]Разряды!$H$16,[1]Разряды!$H$3,"б/р")))))))</f>
        <v>3р</v>
      </c>
      <c r="Q15" s="113">
        <v>14</v>
      </c>
      <c r="R15" s="24" t="str">
        <f>IF(B15=0," ",VLOOKUP($B15,[1]Спортсмены!$B$1:$H$65536,7,FALSE))</f>
        <v>Феклистов В.А.</v>
      </c>
    </row>
    <row r="16" spans="1:18">
      <c r="A16" s="105">
        <v>6</v>
      </c>
      <c r="B16" s="94">
        <v>597</v>
      </c>
      <c r="C16" s="121" t="str">
        <f>IF(B16=0," ",VLOOKUP(B16,[1]Спортсмены!B$1:H$65536,2,FALSE))</f>
        <v>Мыльников Артём</v>
      </c>
      <c r="D16" s="197" t="str">
        <f>IF(B16=0," ",VLOOKUP($B16,[1]Спортсмены!$B$1:$H$65536,3,FALSE))</f>
        <v>27.03.1997</v>
      </c>
      <c r="E16" s="113" t="str">
        <f>IF(B16=0," ",IF(VLOOKUP($B16,[1]Спортсмены!$B$1:$H$65536,4,FALSE)=0," ",VLOOKUP($B16,[1]Спортсмены!$B$1:$H$65536,4,FALSE)))</f>
        <v>2р</v>
      </c>
      <c r="F16" s="121" t="str">
        <f>IF(B16=0," ",VLOOKUP($B16,[1]Спортсмены!$B$1:$H$65536,5,FALSE))</f>
        <v>Ярославская</v>
      </c>
      <c r="G16" s="198" t="str">
        <f>IF(B16=0," ",VLOOKUP($B16,[1]Спортсмены!$B$1:$H$65536,6,FALSE))</f>
        <v>Ярославль-Москва</v>
      </c>
      <c r="H16" s="192">
        <v>5.47</v>
      </c>
      <c r="I16" s="192">
        <v>5.3</v>
      </c>
      <c r="J16" s="192">
        <v>5.25</v>
      </c>
      <c r="K16" s="199"/>
      <c r="L16" s="192" t="s">
        <v>172</v>
      </c>
      <c r="M16" s="200" t="s">
        <v>172</v>
      </c>
      <c r="N16" s="200">
        <v>5.57</v>
      </c>
      <c r="O16" s="201">
        <v>5.57</v>
      </c>
      <c r="P16" s="113" t="str">
        <f>IF(O16=0," ",IF(O16&gt;=[1]Разряды!$C$16,[1]Разряды!$C$3,IF(O16&gt;=[1]Разряды!$D$16,[1]Разряды!$D$3,IF(O16&gt;=[1]Разряды!$E$16,[1]Разряды!$E$3,IF(O16&gt;=[1]Разряды!$F$16,[1]Разряды!$F$3,IF(O16&gt;=[1]Разряды!$G$16,[1]Разряды!$G$3,IF(O16&gt;=[1]Разряды!$H$16,[1]Разряды!$H$3,"б/р")))))))</f>
        <v>1юр</v>
      </c>
      <c r="Q16" s="113" t="s">
        <v>30</v>
      </c>
      <c r="R16" s="119" t="str">
        <f>IF(B16=0," ",VLOOKUP($B16,[1]Спортсмены!$B$1:$H$65536,7,FALSE))</f>
        <v>Рыбаков В.Ю.</v>
      </c>
    </row>
    <row r="17" spans="1:18">
      <c r="A17" s="113">
        <v>7</v>
      </c>
      <c r="B17" s="109">
        <v>775</v>
      </c>
      <c r="C17" s="24" t="str">
        <f>IF(B17=0," ",VLOOKUP(B17,[1]Спортсмены!B$1:H$65536,2,FALSE))</f>
        <v>Припузов Алексей</v>
      </c>
      <c r="D17" s="191" t="str">
        <f>IF(B17=0," ",VLOOKUP($B17,[1]Спортсмены!$B$1:$H$65536,3,FALSE))</f>
        <v>19.10.1996</v>
      </c>
      <c r="E17" s="26" t="str">
        <f>IF(B17=0," ",IF(VLOOKUP($B17,[1]Спортсмены!$B$1:$H$65536,4,FALSE)=0," ",VLOOKUP($B17,[1]Спортсмены!$B$1:$H$65536,4,FALSE)))</f>
        <v>2р</v>
      </c>
      <c r="F17" s="24" t="str">
        <f>IF(B17=0," ",VLOOKUP($B17,[1]Спортсмены!$B$1:$H$65536,5,FALSE))</f>
        <v>Вологодская</v>
      </c>
      <c r="G17" s="123" t="str">
        <f>IF(B17=0," ",VLOOKUP($B17,[1]Спортсмены!$B$1:$H$65536,6,FALSE))</f>
        <v>Вологда, ДЮСШ "Спартак"</v>
      </c>
      <c r="H17" s="192">
        <v>5.57</v>
      </c>
      <c r="I17" s="192">
        <v>5.38</v>
      </c>
      <c r="J17" s="192">
        <v>5.08</v>
      </c>
      <c r="K17" s="193"/>
      <c r="L17" s="194">
        <v>4.8600000000000003</v>
      </c>
      <c r="M17" s="195">
        <v>5.56</v>
      </c>
      <c r="N17" s="195">
        <v>5.53</v>
      </c>
      <c r="O17" s="196">
        <v>5.57</v>
      </c>
      <c r="P17" s="113" t="str">
        <f>IF(O17=0," ",IF(O17&gt;=[1]Разряды!$C$16,[1]Разряды!$C$3,IF(O17&gt;=[1]Разряды!$D$16,[1]Разряды!$D$3,IF(O17&gt;=[1]Разряды!$E$16,[1]Разряды!$E$3,IF(O17&gt;=[1]Разряды!$F$16,[1]Разряды!$F$3,IF(O17&gt;=[1]Разряды!$G$16,[1]Разряды!$G$3,IF(O17&gt;=[1]Разряды!$H$16,[1]Разряды!$H$3,"б/р")))))))</f>
        <v>1юр</v>
      </c>
      <c r="Q17" s="113" t="s">
        <v>30</v>
      </c>
      <c r="R17" s="24" t="str">
        <f>IF(B17=0," ",VLOOKUP($B17,[1]Спортсмены!$B$1:$H$65536,7,FALSE))</f>
        <v>Волков В.Н.</v>
      </c>
    </row>
    <row r="18" spans="1:18">
      <c r="A18" s="105">
        <v>8</v>
      </c>
      <c r="B18" s="94">
        <v>712</v>
      </c>
      <c r="C18" s="121" t="str">
        <f>IF(B18=0," ",VLOOKUP(B18,[1]Спортсмены!B$1:H$65536,2,FALSE))</f>
        <v>Патахонов Илья</v>
      </c>
      <c r="D18" s="197" t="str">
        <f>IF(B18=0," ",VLOOKUP($B18,[1]Спортсмены!$B$1:$H$65536,3,FALSE))</f>
        <v>05.09.1996</v>
      </c>
      <c r="E18" s="113" t="str">
        <f>IF(B18=0," ",IF(VLOOKUP($B18,[1]Спортсмены!$B$1:$H$65536,4,FALSE)=0," ",VLOOKUP($B18,[1]Спортсмены!$B$1:$H$65536,4,FALSE)))</f>
        <v>3р</v>
      </c>
      <c r="F18" s="121" t="str">
        <f>IF(B18=0," ",VLOOKUP($B18,[1]Спортсмены!$B$1:$H$65536,5,FALSE))</f>
        <v>Ярославская</v>
      </c>
      <c r="G18" s="198" t="str">
        <f>IF(B18=0," ",VLOOKUP($B18,[1]Спортсмены!$B$1:$H$65536,6,FALSE))</f>
        <v>Ярославль, СДЮСШОР-19</v>
      </c>
      <c r="H18" s="192">
        <v>5.36</v>
      </c>
      <c r="I18" s="192">
        <v>5.25</v>
      </c>
      <c r="J18" s="192">
        <v>5.41</v>
      </c>
      <c r="K18" s="199"/>
      <c r="L18" s="192"/>
      <c r="M18" s="200"/>
      <c r="N18" s="200"/>
      <c r="O18" s="201">
        <v>5.41</v>
      </c>
      <c r="P18" s="113" t="str">
        <f>IF(O18=0," ",IF(O18&gt;=[1]Разряды!$C$16,[1]Разряды!$C$3,IF(O18&gt;=[1]Разряды!$D$16,[1]Разряды!$D$3,IF(O18&gt;=[1]Разряды!$E$16,[1]Разряды!$E$3,IF(O18&gt;=[1]Разряды!$F$16,[1]Разряды!$F$3,IF(O18&gt;=[1]Разряды!$G$16,[1]Разряды!$G$3,IF(O18&gt;=[1]Разряды!$H$16,[1]Разряды!$H$3,"б/р")))))))</f>
        <v>1юр</v>
      </c>
      <c r="Q18" s="113" t="s">
        <v>30</v>
      </c>
      <c r="R18" s="121" t="str">
        <f>IF(B18=0," ",VLOOKUP($B18,[1]Спортсмены!$B$1:$H$65536,7,FALSE))</f>
        <v>Воронин Е.А.</v>
      </c>
    </row>
    <row r="19" spans="1:18">
      <c r="A19" s="113">
        <v>9</v>
      </c>
      <c r="B19" s="109">
        <v>109</v>
      </c>
      <c r="C19" s="24" t="str">
        <f>IF(B19=0," ",VLOOKUP(B19,[1]Спортсмены!B$1:H$65536,2,FALSE))</f>
        <v>Платонов Иван</v>
      </c>
      <c r="D19" s="191" t="str">
        <f>IF(B19=0," ",VLOOKUP($B19,[1]Спортсмены!$B$1:$H$65536,3,FALSE))</f>
        <v>21.07.1996</v>
      </c>
      <c r="E19" s="26" t="str">
        <f>IF(B19=0," ",IF(VLOOKUP($B19,[1]Спортсмены!$B$1:$H$65536,4,FALSE)=0," ",VLOOKUP($B19,[1]Спортсмены!$B$1:$H$65536,4,FALSE)))</f>
        <v>2р</v>
      </c>
      <c r="F19" s="24" t="str">
        <f>IF(B19=0," ",VLOOKUP($B19,[1]Спортсмены!$B$1:$H$65536,5,FALSE))</f>
        <v>Костромская</v>
      </c>
      <c r="G19" s="123" t="str">
        <f>IF(B19=0," ",VLOOKUP($B19,[1]Спортсмены!$B$1:$H$65536,6,FALSE))</f>
        <v>Кострома, КСДЮСШОР</v>
      </c>
      <c r="H19" s="192">
        <v>5.36</v>
      </c>
      <c r="I19" s="192">
        <v>5.31</v>
      </c>
      <c r="J19" s="192">
        <v>5.21</v>
      </c>
      <c r="K19" s="193"/>
      <c r="L19" s="194"/>
      <c r="M19" s="195"/>
      <c r="N19" s="195"/>
      <c r="O19" s="196">
        <v>5.36</v>
      </c>
      <c r="P19" s="113" t="str">
        <f>IF(O19=0," ",IF(O19&gt;=[1]Разряды!$C$16,[1]Разряды!$C$3,IF(O19&gt;=[1]Разряды!$D$16,[1]Разряды!$D$3,IF(O19&gt;=[1]Разряды!$E$16,[1]Разряды!$E$3,IF(O19&gt;=[1]Разряды!$F$16,[1]Разряды!$F$3,IF(O19&gt;=[1]Разряды!$G$16,[1]Разряды!$G$3,IF(O19&gt;=[1]Разряды!$H$16,[1]Разряды!$H$3,"б/р")))))))</f>
        <v>1юр</v>
      </c>
      <c r="Q19" s="113">
        <v>0</v>
      </c>
      <c r="R19" s="24" t="str">
        <f>IF(B19=0," ",VLOOKUP($B19,[1]Спортсмены!$B$1:$H$65536,7,FALSE))</f>
        <v>Макаров В.Н.</v>
      </c>
    </row>
    <row r="20" spans="1:18">
      <c r="A20" s="105">
        <v>10</v>
      </c>
      <c r="B20" s="94">
        <v>543</v>
      </c>
      <c r="C20" s="121" t="str">
        <f>IF(B20=0," ",VLOOKUP(B20,[1]Спортсмены!B$1:H$65536,2,FALSE))</f>
        <v>Скрылев Сергей</v>
      </c>
      <c r="D20" s="197" t="str">
        <f>IF(B20=0," ",VLOOKUP($B20,[1]Спортсмены!$B$1:$H$65536,3,FALSE))</f>
        <v>31.03.1997</v>
      </c>
      <c r="E20" s="113" t="str">
        <f>IF(B20=0," ",IF(VLOOKUP($B20,[1]Спортсмены!$B$1:$H$65536,4,FALSE)=0," ",VLOOKUP($B20,[1]Спортсмены!$B$1:$H$65536,4,FALSE)))</f>
        <v>1р</v>
      </c>
      <c r="F20" s="121" t="str">
        <f>IF(B20=0," ",VLOOKUP($B20,[1]Спортсмены!$B$1:$H$65536,5,FALSE))</f>
        <v>Новгородская</v>
      </c>
      <c r="G20" s="198" t="str">
        <f>IF(B20=0," ",VLOOKUP($B20,[1]Спортсмены!$B$1:$H$65536,6,FALSE))</f>
        <v>В.Новгород</v>
      </c>
      <c r="H20" s="192" t="s">
        <v>172</v>
      </c>
      <c r="I20" s="192" t="s">
        <v>172</v>
      </c>
      <c r="J20" s="192">
        <v>5.27</v>
      </c>
      <c r="K20" s="199"/>
      <c r="L20" s="192"/>
      <c r="M20" s="200"/>
      <c r="N20" s="200"/>
      <c r="O20" s="201">
        <v>5.27</v>
      </c>
      <c r="P20" s="113" t="str">
        <f>IF(O20=0," ",IF(O20&gt;=[1]Разряды!$C$16,[1]Разряды!$C$3,IF(O20&gt;=[1]Разряды!$D$16,[1]Разряды!$D$3,IF(O20&gt;=[1]Разряды!$E$16,[1]Разряды!$E$3,IF(O20&gt;=[1]Разряды!$F$16,[1]Разряды!$F$3,IF(O20&gt;=[1]Разряды!$G$16,[1]Разряды!$G$3,IF(O20&gt;=[1]Разряды!$H$16,[1]Разряды!$H$3,"б/р")))))))</f>
        <v>1юр</v>
      </c>
      <c r="Q20" s="113">
        <v>0</v>
      </c>
      <c r="R20" s="121" t="str">
        <f>IF(B20=0," ",VLOOKUP($B20,[1]Спортсмены!$B$1:$H$65536,7,FALSE))</f>
        <v>Савенков П.А.</v>
      </c>
    </row>
    <row r="21" spans="1:18">
      <c r="A21" s="113">
        <v>11</v>
      </c>
      <c r="B21" s="94">
        <v>206</v>
      </c>
      <c r="C21" s="121" t="str">
        <f>IF(B21=0," ",VLOOKUP(B21,[1]Спортсмены!B$1:H$65536,2,FALSE))</f>
        <v>Лопатин Александр</v>
      </c>
      <c r="D21" s="197" t="str">
        <f>IF(B21=0," ",VLOOKUP($B21,[1]Спортсмены!$B$1:$H$65536,3,FALSE))</f>
        <v>16.05.1997</v>
      </c>
      <c r="E21" s="113" t="str">
        <f>IF(B21=0," ",IF(VLOOKUP($B21,[1]Спортсмены!$B$1:$H$65536,4,FALSE)=0," ",VLOOKUP($B21,[1]Спортсмены!$B$1:$H$65536,4,FALSE)))</f>
        <v>3р</v>
      </c>
      <c r="F21" s="121" t="str">
        <f>IF(B21=0," ",VLOOKUP($B21,[1]Спортсмены!$B$1:$H$65536,5,FALSE))</f>
        <v>Вологодская</v>
      </c>
      <c r="G21" s="198" t="str">
        <f>IF(B21=0," ",VLOOKUP($B21,[1]Спортсмены!$B$1:$H$65536,6,FALSE))</f>
        <v>Великий Устюг, ДЮСШ</v>
      </c>
      <c r="H21" s="192">
        <v>5.24</v>
      </c>
      <c r="I21" s="192">
        <v>5.17</v>
      </c>
      <c r="J21" s="192">
        <v>5.19</v>
      </c>
      <c r="K21" s="199"/>
      <c r="L21" s="192"/>
      <c r="M21" s="200"/>
      <c r="N21" s="200"/>
      <c r="O21" s="201">
        <v>5.24</v>
      </c>
      <c r="P21" s="113" t="str">
        <f>IF(O21=0," ",IF(O21&gt;=[1]Разряды!$C$16,[1]Разряды!$C$3,IF(O21&gt;=[1]Разряды!$D$16,[1]Разряды!$D$3,IF(O21&gt;=[1]Разряды!$E$16,[1]Разряды!$E$3,IF(O21&gt;=[1]Разряды!$F$16,[1]Разряды!$F$3,IF(O21&gt;=[1]Разряды!$G$16,[1]Разряды!$G$3,IF(O21&gt;=[1]Разряды!$H$16,[1]Разряды!$H$3,"б/р")))))))</f>
        <v>1юр</v>
      </c>
      <c r="Q21" s="113" t="s">
        <v>30</v>
      </c>
      <c r="R21" s="119" t="str">
        <f>IF(B21=0," ",VLOOKUP($B21,[1]Спортсмены!$B$1:$H$65536,7,FALSE))</f>
        <v>Бурчевский В.З.</v>
      </c>
    </row>
    <row r="22" spans="1:18">
      <c r="A22" s="105">
        <v>12</v>
      </c>
      <c r="B22" s="109">
        <v>713</v>
      </c>
      <c r="C22" s="24" t="str">
        <f>IF(B22=0," ",VLOOKUP(B22,[1]Спортсмены!B$1:H$65536,2,FALSE))</f>
        <v>Валиулин Алексей</v>
      </c>
      <c r="D22" s="191" t="str">
        <f>IF(B22=0," ",VLOOKUP($B22,[1]Спортсмены!$B$1:$H$65536,3,FALSE))</f>
        <v>27.11.1996</v>
      </c>
      <c r="E22" s="26" t="str">
        <f>IF(B22=0," ",IF(VLOOKUP($B22,[1]Спортсмены!$B$1:$H$65536,4,FALSE)=0," ",VLOOKUP($B22,[1]Спортсмены!$B$1:$H$65536,4,FALSE)))</f>
        <v>1ю</v>
      </c>
      <c r="F22" s="24" t="str">
        <f>IF(B22=0," ",VLOOKUP($B22,[1]Спортсмены!$B$1:$H$65536,5,FALSE))</f>
        <v>Ярославская</v>
      </c>
      <c r="G22" s="123" t="str">
        <f>IF(B22=0," ",VLOOKUP($B22,[1]Спортсмены!$B$1:$H$65536,6,FALSE))</f>
        <v>Ярославль, СДЮСШОР-19</v>
      </c>
      <c r="H22" s="192">
        <v>4.93</v>
      </c>
      <c r="I22" s="192">
        <v>4.7300000000000004</v>
      </c>
      <c r="J22" s="192">
        <v>4.84</v>
      </c>
      <c r="K22" s="193"/>
      <c r="L22" s="194"/>
      <c r="M22" s="195"/>
      <c r="N22" s="195"/>
      <c r="O22" s="196">
        <v>4.93</v>
      </c>
      <c r="P22" s="113" t="str">
        <f>IF(O22=0," ",IF(O22&gt;=[1]Разряды!$C$16,[1]Разряды!$C$3,IF(O22&gt;=[1]Разряды!$D$16,[1]Разряды!$D$3,IF(O22&gt;=[1]Разряды!$E$16,[1]Разряды!$E$3,IF(O22&gt;=[1]Разряды!$F$16,[1]Разряды!$F$3,IF(O22&gt;=[1]Разряды!$G$16,[1]Разряды!$G$3,IF(O22&gt;=[1]Разряды!$H$16,[1]Разряды!$H$3,"б/р")))))))</f>
        <v>б/р</v>
      </c>
      <c r="Q22" s="113" t="s">
        <v>30</v>
      </c>
      <c r="R22" s="24" t="str">
        <f>IF(B22=0," ",VLOOKUP($B22,[1]Спортсмены!$B$1:$H$65536,7,FALSE))</f>
        <v>Воронин Е.А.</v>
      </c>
    </row>
    <row r="23" spans="1:18" ht="15.75" thickBot="1">
      <c r="A23" s="202"/>
      <c r="B23" s="147"/>
      <c r="C23" s="36"/>
      <c r="D23" s="203"/>
      <c r="E23" s="38"/>
      <c r="F23" s="204"/>
      <c r="G23" s="168"/>
      <c r="H23" s="205"/>
      <c r="I23" s="205"/>
      <c r="J23" s="205"/>
      <c r="K23" s="206"/>
      <c r="L23" s="205"/>
      <c r="M23" s="205"/>
      <c r="N23" s="205"/>
      <c r="O23" s="207"/>
      <c r="P23" s="202"/>
      <c r="Q23" s="208"/>
      <c r="R23" s="168"/>
    </row>
    <row r="24" spans="1:18" ht="15.75" thickTop="1">
      <c r="A24" s="70"/>
      <c r="B24" s="45"/>
      <c r="C24" s="43"/>
      <c r="D24" s="209"/>
      <c r="E24" s="45"/>
      <c r="F24" s="151"/>
      <c r="G24" s="43"/>
      <c r="H24" s="209"/>
      <c r="I24" s="209"/>
      <c r="J24" s="209"/>
      <c r="K24" s="209"/>
      <c r="L24" s="209"/>
      <c r="M24" s="209"/>
      <c r="N24" s="209"/>
      <c r="O24" s="210"/>
      <c r="P24" s="70"/>
      <c r="Q24" s="70"/>
      <c r="R24" s="43"/>
    </row>
    <row r="25" spans="1:18" ht="18">
      <c r="A25"/>
      <c r="B25" s="445"/>
      <c r="C25" s="445"/>
      <c r="D25" s="445"/>
      <c r="E25" s="179"/>
      <c r="F25" s="431" t="s">
        <v>34</v>
      </c>
      <c r="G25" s="431"/>
      <c r="H25" s="431"/>
      <c r="I25" s="431"/>
      <c r="J25" s="431"/>
      <c r="K25" s="431"/>
      <c r="L25" s="431"/>
      <c r="M25" s="180"/>
      <c r="N25" s="422" t="s">
        <v>8</v>
      </c>
      <c r="O25" s="422"/>
      <c r="P25" s="422"/>
      <c r="Q25" s="422"/>
      <c r="R25" s="422"/>
    </row>
    <row r="26" spans="1:18" ht="18">
      <c r="A26" s="1" t="s">
        <v>162</v>
      </c>
      <c r="B26" s="182"/>
      <c r="C26" s="182"/>
      <c r="D26" s="176"/>
      <c r="E26" s="179"/>
      <c r="F26" s="179"/>
      <c r="G26" s="183"/>
      <c r="H26" s="184"/>
      <c r="I26" s="185"/>
      <c r="J26" s="186"/>
      <c r="K26" s="186"/>
      <c r="L26" s="435" t="s">
        <v>163</v>
      </c>
      <c r="M26" s="435"/>
      <c r="N26" s="435"/>
      <c r="O26" s="435"/>
      <c r="P26" s="435"/>
      <c r="Q26" s="187"/>
      <c r="R26" s="188" t="s">
        <v>164</v>
      </c>
    </row>
    <row r="27" spans="1:18">
      <c r="A27" s="403" t="s">
        <v>165</v>
      </c>
      <c r="B27" s="401" t="s">
        <v>166</v>
      </c>
      <c r="C27" s="411" t="s">
        <v>167</v>
      </c>
      <c r="D27" s="411" t="s">
        <v>168</v>
      </c>
      <c r="E27" s="403" t="s">
        <v>169</v>
      </c>
      <c r="F27" s="403" t="s">
        <v>20</v>
      </c>
      <c r="G27" s="403" t="s">
        <v>170</v>
      </c>
      <c r="H27" s="439" t="s">
        <v>171</v>
      </c>
      <c r="I27" s="440"/>
      <c r="J27" s="440"/>
      <c r="K27" s="440"/>
      <c r="L27" s="440"/>
      <c r="M27" s="440"/>
      <c r="N27" s="441"/>
      <c r="O27" s="403" t="s">
        <v>22</v>
      </c>
      <c r="P27" s="401" t="s">
        <v>23</v>
      </c>
      <c r="Q27" s="401" t="s">
        <v>24</v>
      </c>
      <c r="R27" s="425" t="s">
        <v>25</v>
      </c>
    </row>
    <row r="28" spans="1:18">
      <c r="A28" s="436"/>
      <c r="B28" s="437"/>
      <c r="C28" s="438"/>
      <c r="D28" s="438"/>
      <c r="E28" s="437"/>
      <c r="F28" s="437"/>
      <c r="G28" s="437"/>
      <c r="H28" s="443">
        <v>1</v>
      </c>
      <c r="I28" s="411">
        <v>2</v>
      </c>
      <c r="J28" s="411">
        <v>3</v>
      </c>
      <c r="K28" s="189"/>
      <c r="L28" s="411">
        <v>4</v>
      </c>
      <c r="M28" s="411">
        <v>5</v>
      </c>
      <c r="N28" s="411">
        <v>6</v>
      </c>
      <c r="O28" s="436"/>
      <c r="P28" s="437"/>
      <c r="Q28" s="437"/>
      <c r="R28" s="442"/>
    </row>
    <row r="29" spans="1:18">
      <c r="A29" s="410"/>
      <c r="B29" s="402"/>
      <c r="C29" s="412"/>
      <c r="D29" s="412"/>
      <c r="E29" s="402"/>
      <c r="F29" s="402"/>
      <c r="G29" s="402"/>
      <c r="H29" s="444"/>
      <c r="I29" s="412"/>
      <c r="J29" s="412"/>
      <c r="K29" s="190"/>
      <c r="L29" s="412"/>
      <c r="M29" s="412"/>
      <c r="N29" s="412"/>
      <c r="O29" s="410"/>
      <c r="P29" s="402"/>
      <c r="Q29" s="402"/>
      <c r="R29" s="426"/>
    </row>
    <row r="30" spans="1:18">
      <c r="A30" s="211">
        <v>1</v>
      </c>
      <c r="B30" s="30">
        <v>329</v>
      </c>
      <c r="C30" s="24" t="str">
        <f>IF(B30=0," ",VLOOKUP(B30,[1]Спортсмены!B$1:H$65536,2,FALSE))</f>
        <v>Чекин Илья</v>
      </c>
      <c r="D30" s="25" t="str">
        <f>IF(B30=0," ",VLOOKUP($B30,[1]Спортсмены!$B$1:$H$65536,3,FALSE))</f>
        <v>04.01.1995</v>
      </c>
      <c r="E30" s="26" t="str">
        <f>IF(B30=0," ",IF(VLOOKUP($B30,[1]Спортсмены!$B$1:$H$65536,4,FALSE)=0," ",VLOOKUP($B30,[1]Спортсмены!$B$1:$H$65536,4,FALSE)))</f>
        <v>КМС</v>
      </c>
      <c r="F30" s="24" t="str">
        <f>IF(B30=0," ",VLOOKUP($B30,[1]Спортсмены!$B$1:$H$65536,5,FALSE))</f>
        <v>Калининградская</v>
      </c>
      <c r="G30" s="123" t="str">
        <f>IF(B30=0," ",VLOOKUP($B30,[1]Спортсмены!$B$1:$H$65536,6,FALSE))</f>
        <v>Калининград, СДЮСШОР-4</v>
      </c>
      <c r="H30" s="192">
        <v>6.91</v>
      </c>
      <c r="I30" s="192">
        <v>6.92</v>
      </c>
      <c r="J30" s="192">
        <v>7.04</v>
      </c>
      <c r="K30" s="193"/>
      <c r="L30" s="194" t="s">
        <v>172</v>
      </c>
      <c r="M30" s="195">
        <v>7.04</v>
      </c>
      <c r="N30" s="195">
        <v>6.96</v>
      </c>
      <c r="O30" s="196">
        <v>7.04</v>
      </c>
      <c r="P30" s="113" t="str">
        <f>IF(O30=0," ",IF(O30&gt;=[1]Разряды!$C$16,[1]Разряды!$C$3,IF(O30&gt;=[1]Разряды!$D$16,[1]Разряды!$D$3,IF(O30&gt;=[1]Разряды!$E$16,[1]Разряды!$E$3,IF(O30&gt;=[1]Разряды!$F$16,[1]Разряды!$F$3,IF(O30&gt;=[1]Разряды!$G$16,[1]Разряды!$G$3,IF(O30&gt;=[1]Разряды!$H$16,[1]Разряды!$H$3,"б/р")))))))</f>
        <v>1р</v>
      </c>
      <c r="Q30" s="113">
        <v>20</v>
      </c>
      <c r="R30" s="123" t="str">
        <f>IF(B30=0," ",VLOOKUP($B30,[1]Спортсмены!$B$1:$H$65536,7,FALSE))</f>
        <v>Балашов С.Г., Балашова В.А.</v>
      </c>
    </row>
    <row r="31" spans="1:18">
      <c r="A31" s="22">
        <v>2</v>
      </c>
      <c r="B31" s="30">
        <v>3</v>
      </c>
      <c r="C31" s="24" t="str">
        <f>IF(B31=0," ",VLOOKUP(B31,[1]Спортсмены!B$1:H$65536,2,FALSE))</f>
        <v>Беляев Антон</v>
      </c>
      <c r="D31" s="25" t="str">
        <f>IF(B31=0," ",VLOOKUP($B31,[1]Спортсмены!$B$1:$H$65536,3,FALSE))</f>
        <v>06.03.1995</v>
      </c>
      <c r="E31" s="26" t="str">
        <f>IF(B31=0," ",IF(VLOOKUP($B31,[1]Спортсмены!$B$1:$H$65536,4,FALSE)=0," ",VLOOKUP($B31,[1]Спортсмены!$B$1:$H$65536,4,FALSE)))</f>
        <v>1р</v>
      </c>
      <c r="F31" s="24" t="str">
        <f>IF(B31=0," ",VLOOKUP($B31,[1]Спортсмены!$B$1:$H$65536,5,FALSE))</f>
        <v>Костромская</v>
      </c>
      <c r="G31" s="123" t="str">
        <f>IF(B31=0," ",VLOOKUP($B31,[1]Спортсмены!$B$1:$H$65536,6,FALSE))</f>
        <v>Шарья, КОСДЮСШОР</v>
      </c>
      <c r="H31" s="192">
        <v>6.64</v>
      </c>
      <c r="I31" s="192" t="s">
        <v>172</v>
      </c>
      <c r="J31" s="192">
        <v>6.78</v>
      </c>
      <c r="K31" s="193"/>
      <c r="L31" s="194" t="s">
        <v>172</v>
      </c>
      <c r="M31" s="195">
        <v>6.71</v>
      </c>
      <c r="N31" s="195">
        <v>6.79</v>
      </c>
      <c r="O31" s="196">
        <v>6.79</v>
      </c>
      <c r="P31" s="113" t="str">
        <f>IF(O31=0," ",IF(O31&gt;=[1]Разряды!$C$16,[1]Разряды!$C$3,IF(O31&gt;=[1]Разряды!$D$16,[1]Разряды!$D$3,IF(O31&gt;=[1]Разряды!$E$16,[1]Разряды!$E$3,IF(O31&gt;=[1]Разряды!$F$16,[1]Разряды!$F$3,IF(O31&gt;=[1]Разряды!$G$16,[1]Разряды!$G$3,IF(O31&gt;=[1]Разряды!$H$16,[1]Разряды!$H$3,"б/р")))))))</f>
        <v>1р</v>
      </c>
      <c r="Q31" s="113">
        <v>17</v>
      </c>
      <c r="R31" s="24" t="str">
        <f>IF(B31=0," ",VLOOKUP($B31,[1]Спортсмены!$B$1:$H$65536,7,FALSE))</f>
        <v>Шалагинов М.А.</v>
      </c>
    </row>
    <row r="32" spans="1:18">
      <c r="A32" s="173">
        <v>3</v>
      </c>
      <c r="B32" s="30">
        <v>553</v>
      </c>
      <c r="C32" s="24" t="str">
        <f>IF(B32=0," ",VLOOKUP(B32,[1]Спортсмены!B$1:H$65536,2,FALSE))</f>
        <v>Старостин Дмитрий</v>
      </c>
      <c r="D32" s="25" t="str">
        <f>IF(B32=0," ",VLOOKUP($B32,[1]Спортсмены!$B$1:$H$65536,3,FALSE))</f>
        <v>02.06.1995</v>
      </c>
      <c r="E32" s="26" t="str">
        <f>IF(B32=0," ",IF(VLOOKUP($B32,[1]Спортсмены!$B$1:$H$65536,4,FALSE)=0," ",VLOOKUP($B32,[1]Спортсмены!$B$1:$H$65536,4,FALSE)))</f>
        <v>1р</v>
      </c>
      <c r="F32" s="24" t="str">
        <f>IF(B32=0," ",VLOOKUP($B32,[1]Спортсмены!$B$1:$H$65536,5,FALSE))</f>
        <v>Новгородская</v>
      </c>
      <c r="G32" s="123" t="str">
        <f>IF(B32=0," ",VLOOKUP($B32,[1]Спортсмены!$B$1:$H$65536,6,FALSE))</f>
        <v>В.Новгород</v>
      </c>
      <c r="H32" s="192">
        <v>5.92</v>
      </c>
      <c r="I32" s="192">
        <v>6.17</v>
      </c>
      <c r="J32" s="192">
        <v>6.17</v>
      </c>
      <c r="K32" s="193"/>
      <c r="L32" s="194">
        <v>6.56</v>
      </c>
      <c r="M32" s="195" t="s">
        <v>172</v>
      </c>
      <c r="N32" s="195">
        <v>6.01</v>
      </c>
      <c r="O32" s="196">
        <v>6.56</v>
      </c>
      <c r="P32" s="113" t="str">
        <f>IF(O32=0," ",IF(O32&gt;=[1]Разряды!$C$16,[1]Разряды!$C$3,IF(O32&gt;=[1]Разряды!$D$16,[1]Разряды!$D$3,IF(O32&gt;=[1]Разряды!$E$16,[1]Разряды!$E$3,IF(O32&gt;=[1]Разряды!$F$16,[1]Разряды!$F$3,IF(O32&gt;=[1]Разряды!$G$16,[1]Разряды!$G$3,IF(O32&gt;=[1]Разряды!$H$16,[1]Разряды!$H$3,"б/р")))))))</f>
        <v>2р</v>
      </c>
      <c r="Q32" s="113">
        <v>15</v>
      </c>
      <c r="R32" s="24" t="str">
        <f>IF(B32=0," ",VLOOKUP($B32,[1]Спортсмены!$B$1:$H$65536,7,FALSE))</f>
        <v>Соколов П.А.</v>
      </c>
    </row>
    <row r="33" spans="1:18">
      <c r="A33" s="113">
        <v>4</v>
      </c>
      <c r="B33" s="109">
        <v>570</v>
      </c>
      <c r="C33" s="24" t="str">
        <f>IF(B33=0," ",VLOOKUP(B33,[1]Спортсмены!B$1:H$65536,2,FALSE))</f>
        <v>Антонов Антон</v>
      </c>
      <c r="D33" s="25" t="str">
        <f>IF(B33=0," ",VLOOKUP($B33,[1]Спортсмены!$B$1:$H$65536,3,FALSE))</f>
        <v>15.08.1994</v>
      </c>
      <c r="E33" s="26" t="str">
        <f>IF(B33=0," ",IF(VLOOKUP($B33,[1]Спортсмены!$B$1:$H$65536,4,FALSE)=0," ",VLOOKUP($B33,[1]Спортсмены!$B$1:$H$65536,4,FALSE)))</f>
        <v>1р</v>
      </c>
      <c r="F33" s="24" t="str">
        <f>IF(B33=0," ",VLOOKUP($B33,[1]Спортсмены!$B$1:$H$65536,5,FALSE))</f>
        <v>Ярославская</v>
      </c>
      <c r="G33" s="123" t="str">
        <f>IF(B33=0," ",VLOOKUP($B33,[1]Спортсмены!$B$1:$H$65536,6,FALSE))</f>
        <v>Рыбинск, СДЮСШОР-8</v>
      </c>
      <c r="H33" s="192">
        <v>6</v>
      </c>
      <c r="I33" s="212" t="s">
        <v>107</v>
      </c>
      <c r="J33" s="192"/>
      <c r="K33" s="193"/>
      <c r="L33" s="194"/>
      <c r="M33" s="195"/>
      <c r="N33" s="195"/>
      <c r="O33" s="196">
        <v>6</v>
      </c>
      <c r="P33" s="113" t="str">
        <f>IF(O33=0," ",IF(O33&gt;=[1]Разряды!$C$16,[1]Разряды!$C$3,IF(O33&gt;=[1]Разряды!$D$16,[1]Разряды!$D$3,IF(O33&gt;=[1]Разряды!$E$16,[1]Разряды!$E$3,IF(O33&gt;=[1]Разряды!$F$16,[1]Разряды!$F$3,IF(O33&gt;=[1]Разряды!$G$16,[1]Разряды!$G$3,IF(O33&gt;=[1]Разряды!$H$16,[1]Разряды!$H$3,"б/р")))))))</f>
        <v>3р</v>
      </c>
      <c r="Q33" s="113" t="s">
        <v>30</v>
      </c>
      <c r="R33" s="24" t="str">
        <f>IF(B33=0," ",VLOOKUP($B33,[1]Спортсмены!$B$1:$H$65536,7,FALSE))</f>
        <v>Дорожкины В.К., О.Н.</v>
      </c>
    </row>
    <row r="34" spans="1:18">
      <c r="A34" s="70">
        <v>5</v>
      </c>
      <c r="B34" s="109">
        <v>744</v>
      </c>
      <c r="C34" s="24" t="str">
        <f>IF(B34=0," ",VLOOKUP(B34,[1]Спортсмены!B$1:H$65536,2,FALSE))</f>
        <v>Карпов Максим</v>
      </c>
      <c r="D34" s="25" t="str">
        <f>IF(B34=0," ",VLOOKUP($B34,[1]Спортсмены!$B$1:$H$65536,3,FALSE))</f>
        <v>18.05.1994</v>
      </c>
      <c r="E34" s="26" t="str">
        <f>IF(B34=0," ",IF(VLOOKUP($B34,[1]Спортсмены!$B$1:$H$65536,4,FALSE)=0," ",VLOOKUP($B34,[1]Спортсмены!$B$1:$H$65536,4,FALSE)))</f>
        <v>2р</v>
      </c>
      <c r="F34" s="24" t="str">
        <f>IF(B34=0," ",VLOOKUP($B34,[1]Спортсмены!$B$1:$H$65536,5,FALSE))</f>
        <v>Ярославская</v>
      </c>
      <c r="G34" s="123" t="str">
        <f>IF(B34=0," ",VLOOKUP($B34,[1]Спортсмены!$B$1:$H$65536,6,FALSE))</f>
        <v>Ярославль, СДЮСШОР-19</v>
      </c>
      <c r="H34" s="192" t="s">
        <v>172</v>
      </c>
      <c r="I34" s="192">
        <v>5.95</v>
      </c>
      <c r="J34" s="192" t="s">
        <v>172</v>
      </c>
      <c r="K34" s="193"/>
      <c r="L34" s="194">
        <v>5.91</v>
      </c>
      <c r="M34" s="195">
        <v>5.93</v>
      </c>
      <c r="N34" s="195">
        <v>4.4000000000000004</v>
      </c>
      <c r="O34" s="196">
        <v>5.95</v>
      </c>
      <c r="P34" s="113" t="str">
        <f>IF(O34=0," ",IF(O34&gt;=[1]Разряды!$C$16,[1]Разряды!$C$3,IF(O34&gt;=[1]Разряды!$D$16,[1]Разряды!$D$3,IF(O34&gt;=[1]Разряды!$E$16,[1]Разряды!$E$3,IF(O34&gt;=[1]Разряды!$F$16,[1]Разряды!$F$3,IF(O34&gt;=[1]Разряды!$G$16,[1]Разряды!$G$3,IF(O34&gt;=[1]Разряды!$H$16,[1]Разряды!$H$3,"б/р")))))))</f>
        <v>3р</v>
      </c>
      <c r="Q34" s="113" t="s">
        <v>30</v>
      </c>
      <c r="R34" s="123" t="str">
        <f>IF(B34=0," ",VLOOKUP($B34,[1]Спортсмены!$B$1:$H$65536,7,FALSE))</f>
        <v>Воронин Е.А.</v>
      </c>
    </row>
    <row r="35" spans="1:18" ht="16.5" thickBot="1">
      <c r="A35" s="202"/>
      <c r="B35" s="38"/>
      <c r="C35" s="204"/>
      <c r="D35" s="38"/>
      <c r="E35" s="38"/>
      <c r="F35" s="204"/>
      <c r="G35" s="213"/>
      <c r="H35" s="214"/>
      <c r="I35" s="214"/>
      <c r="J35" s="214"/>
      <c r="K35" s="206"/>
      <c r="L35" s="205"/>
      <c r="M35" s="215"/>
      <c r="N35" s="215"/>
      <c r="O35" s="216"/>
      <c r="P35" s="217"/>
      <c r="Q35" s="217"/>
      <c r="R35" s="168"/>
    </row>
    <row r="36" spans="1:18" ht="18.75" thickTop="1">
      <c r="A36"/>
      <c r="B36" s="445"/>
      <c r="C36" s="445"/>
      <c r="D36" s="445"/>
      <c r="E36" s="179"/>
      <c r="F36" s="431" t="s">
        <v>40</v>
      </c>
      <c r="G36" s="431"/>
      <c r="H36" s="431"/>
      <c r="I36" s="431"/>
      <c r="J36" s="431"/>
      <c r="K36" s="431"/>
      <c r="L36" s="431"/>
      <c r="M36" s="180"/>
      <c r="N36" s="422" t="s">
        <v>8</v>
      </c>
      <c r="O36" s="422"/>
      <c r="P36" s="422"/>
      <c r="Q36" s="422"/>
      <c r="R36" s="422"/>
    </row>
    <row r="37" spans="1:18" ht="18">
      <c r="A37" s="1" t="s">
        <v>162</v>
      </c>
      <c r="B37" s="182"/>
      <c r="C37" s="182"/>
      <c r="D37" s="176"/>
      <c r="E37" s="179"/>
      <c r="F37" s="179"/>
      <c r="G37" s="183"/>
      <c r="H37" s="184"/>
      <c r="I37" s="185"/>
      <c r="J37" s="186"/>
      <c r="K37" s="186"/>
      <c r="L37" s="435" t="s">
        <v>163</v>
      </c>
      <c r="M37" s="435"/>
      <c r="N37" s="435"/>
      <c r="O37" s="435"/>
      <c r="P37" s="435"/>
      <c r="Q37" s="187"/>
      <c r="R37" s="188" t="s">
        <v>173</v>
      </c>
    </row>
    <row r="38" spans="1:18">
      <c r="A38" s="403" t="s">
        <v>165</v>
      </c>
      <c r="B38" s="401" t="s">
        <v>166</v>
      </c>
      <c r="C38" s="411" t="s">
        <v>167</v>
      </c>
      <c r="D38" s="411" t="s">
        <v>168</v>
      </c>
      <c r="E38" s="403" t="s">
        <v>169</v>
      </c>
      <c r="F38" s="403" t="s">
        <v>20</v>
      </c>
      <c r="G38" s="403" t="s">
        <v>170</v>
      </c>
      <c r="H38" s="439" t="s">
        <v>171</v>
      </c>
      <c r="I38" s="440"/>
      <c r="J38" s="440"/>
      <c r="K38" s="440"/>
      <c r="L38" s="440"/>
      <c r="M38" s="440"/>
      <c r="N38" s="441"/>
      <c r="O38" s="403" t="s">
        <v>22</v>
      </c>
      <c r="P38" s="401" t="s">
        <v>23</v>
      </c>
      <c r="Q38" s="401" t="s">
        <v>24</v>
      </c>
      <c r="R38" s="425" t="s">
        <v>25</v>
      </c>
    </row>
    <row r="39" spans="1:18">
      <c r="A39" s="436"/>
      <c r="B39" s="437"/>
      <c r="C39" s="438"/>
      <c r="D39" s="438"/>
      <c r="E39" s="437"/>
      <c r="F39" s="437"/>
      <c r="G39" s="437"/>
      <c r="H39" s="443">
        <v>1</v>
      </c>
      <c r="I39" s="411">
        <v>2</v>
      </c>
      <c r="J39" s="411">
        <v>3</v>
      </c>
      <c r="K39" s="189"/>
      <c r="L39" s="411">
        <v>4</v>
      </c>
      <c r="M39" s="411">
        <v>5</v>
      </c>
      <c r="N39" s="411">
        <v>6</v>
      </c>
      <c r="O39" s="436"/>
      <c r="P39" s="437"/>
      <c r="Q39" s="437"/>
      <c r="R39" s="442"/>
    </row>
    <row r="40" spans="1:18">
      <c r="A40" s="410"/>
      <c r="B40" s="402"/>
      <c r="C40" s="412"/>
      <c r="D40" s="412"/>
      <c r="E40" s="402"/>
      <c r="F40" s="402"/>
      <c r="G40" s="402"/>
      <c r="H40" s="444"/>
      <c r="I40" s="412"/>
      <c r="J40" s="412"/>
      <c r="K40" s="190"/>
      <c r="L40" s="412"/>
      <c r="M40" s="412"/>
      <c r="N40" s="412"/>
      <c r="O40" s="410"/>
      <c r="P40" s="402"/>
      <c r="Q40" s="402"/>
      <c r="R40" s="426"/>
    </row>
    <row r="41" spans="1:18">
      <c r="A41" s="161">
        <v>1</v>
      </c>
      <c r="B41" s="113">
        <v>45</v>
      </c>
      <c r="C41" s="121" t="str">
        <f>IF(B41=0," ",VLOOKUP(B41,[1]Спортсмены!B$1:H$65536,2,FALSE))</f>
        <v>Разживин Евгений</v>
      </c>
      <c r="D41" s="219" t="str">
        <f>IF(B41=0," ",VLOOKUP($B41,[1]Спортсмены!$B$1:$H$65536,3,FALSE))</f>
        <v>1991</v>
      </c>
      <c r="E41" s="113" t="str">
        <f>IF(B41=0," ",IF(VLOOKUP($B41,[1]Спортсмены!$B$1:$H$65536,4,FALSE)=0," ",VLOOKUP($B41,[1]Спортсмены!$B$1:$H$65536,4,FALSE)))</f>
        <v>КМС</v>
      </c>
      <c r="F41" s="121" t="str">
        <f>IF(B41=0," ",VLOOKUP($B41,[1]Спортсмены!$B$1:$H$65536,5,FALSE))</f>
        <v>Ивановская</v>
      </c>
      <c r="G41" s="119" t="str">
        <f>IF(B41=0," ",VLOOKUP($B41,[1]Спортсмены!$B$1:$H$65536,6,FALSE))</f>
        <v>Иваново</v>
      </c>
      <c r="H41" s="192">
        <v>6.85</v>
      </c>
      <c r="I41" s="192">
        <v>6.67</v>
      </c>
      <c r="J41" s="192">
        <v>6.69</v>
      </c>
      <c r="K41" s="199"/>
      <c r="L41" s="192">
        <v>6.71</v>
      </c>
      <c r="M41" s="200" t="s">
        <v>172</v>
      </c>
      <c r="N41" s="200" t="s">
        <v>172</v>
      </c>
      <c r="O41" s="201">
        <v>6.85</v>
      </c>
      <c r="P41" s="113" t="str">
        <f>IF(O41=0," ",IF(O41&gt;=[1]Разряды!$C$16,[1]Разряды!$C$3,IF(O41&gt;=[1]Разряды!$D$16,[1]Разряды!$D$3,IF(O41&gt;=[1]Разряды!$E$16,[1]Разряды!$E$3,IF(O41&gt;=[1]Разряды!$F$16,[1]Разряды!$F$3,IF(O41&gt;=[1]Разряды!$G$16,[1]Разряды!$G$3,IF(O41&gt;=[1]Разряды!$H$16,[1]Разряды!$H$3,"б/р")))))))</f>
        <v>1р</v>
      </c>
      <c r="Q41" s="113">
        <v>20</v>
      </c>
      <c r="R41" s="198" t="str">
        <f>IF(B41=0," ",VLOOKUP($B41,[1]Спортсмены!$B$1:$H$65536,7,FALSE))</f>
        <v>Магницкий М.В.</v>
      </c>
    </row>
    <row r="42" spans="1:18" ht="25.5">
      <c r="A42" s="161">
        <v>2</v>
      </c>
      <c r="B42" s="31">
        <v>43</v>
      </c>
      <c r="C42" s="121" t="str">
        <f>IF(B42=0," ",VLOOKUP(B42,[1]Спортсмены!B$1:H$65536,2,FALSE))</f>
        <v>Лямаев Максим</v>
      </c>
      <c r="D42" s="219" t="str">
        <f>IF(B42=0," ",VLOOKUP($B42,[1]Спортсмены!$B$1:$H$65536,3,FALSE))</f>
        <v>1991</v>
      </c>
      <c r="E42" s="113" t="str">
        <f>IF(B42=0," ",IF(VLOOKUP($B42,[1]Спортсмены!$B$1:$H$65536,4,FALSE)=0," ",VLOOKUP($B42,[1]Спортсмены!$B$1:$H$65536,4,FALSE)))</f>
        <v>КМС</v>
      </c>
      <c r="F42" s="121" t="str">
        <f>IF(B42=0," ",VLOOKUP($B42,[1]Спортсмены!$B$1:$H$65536,5,FALSE))</f>
        <v>Ивановская</v>
      </c>
      <c r="G42" s="220" t="str">
        <f>IF(B42=0," ",VLOOKUP($B42,[1]Спортсмены!$B$1:$H$65536,6,FALSE))</f>
        <v>Иваново, СДЮСШОР 6 - ИГХТУ</v>
      </c>
      <c r="H42" s="192">
        <v>6.66</v>
      </c>
      <c r="I42" s="192">
        <v>6.78</v>
      </c>
      <c r="J42" s="192" t="s">
        <v>172</v>
      </c>
      <c r="K42" s="199"/>
      <c r="L42" s="192">
        <v>6.75</v>
      </c>
      <c r="M42" s="200">
        <v>6.68</v>
      </c>
      <c r="N42" s="200">
        <v>6.75</v>
      </c>
      <c r="O42" s="201">
        <v>6.78</v>
      </c>
      <c r="P42" s="113" t="str">
        <f>IF(O42=0," ",IF(O42&gt;=[1]Разряды!$C$16,[1]Разряды!$C$3,IF(O42&gt;=[1]Разряды!$D$16,[1]Разряды!$D$3,IF(O42&gt;=[1]Разряды!$E$16,[1]Разряды!$E$3,IF(O42&gt;=[1]Разряды!$F$16,[1]Разряды!$F$3,IF(O42&gt;=[1]Разряды!$G$16,[1]Разряды!$G$3,IF(O42&gt;=[1]Разряды!$H$16,[1]Разряды!$H$3,"б/р")))))))</f>
        <v>1р</v>
      </c>
      <c r="Q42" s="113">
        <v>17</v>
      </c>
      <c r="R42" s="198" t="str">
        <f>IF(B42=0," ",VLOOKUP($B42,[1]Спортсмены!$B$1:$H$65536,7,FALSE))</f>
        <v>Кустов В.Н., Мальцев Е.В.</v>
      </c>
    </row>
    <row r="43" spans="1:18">
      <c r="A43" s="161">
        <v>3</v>
      </c>
      <c r="B43" s="31">
        <v>439</v>
      </c>
      <c r="C43" s="121" t="str">
        <f>IF(B43=0," ",VLOOKUP(B43,[1]Спортсмены!B$1:H$65536,2,FALSE))</f>
        <v>Кубасов Леонид</v>
      </c>
      <c r="D43" s="219" t="str">
        <f>IF(B43=0," ",VLOOKUP($B43,[1]Спортсмены!$B$1:$H$65536,3,FALSE))</f>
        <v>1991</v>
      </c>
      <c r="E43" s="113" t="str">
        <f>IF(B43=0," ",IF(VLOOKUP($B43,[1]Спортсмены!$B$1:$H$65536,4,FALSE)=0," ",VLOOKUP($B43,[1]Спортсмены!$B$1:$H$65536,4,FALSE)))</f>
        <v>1р</v>
      </c>
      <c r="F43" s="121" t="str">
        <f>IF(B43=0," ",VLOOKUP($B43,[1]Спортсмены!$B$1:$H$65536,5,FALSE))</f>
        <v>Архангельская</v>
      </c>
      <c r="G43" s="119" t="str">
        <f>IF(B43=0," ",VLOOKUP($B43,[1]Спортсмены!$B$1:$H$65536,6,FALSE))</f>
        <v>Архангельск, САФУ</v>
      </c>
      <c r="H43" s="192">
        <v>6.37</v>
      </c>
      <c r="I43" s="192">
        <v>6.37</v>
      </c>
      <c r="J43" s="192">
        <v>6.42</v>
      </c>
      <c r="K43" s="199"/>
      <c r="L43" s="192">
        <v>6.36</v>
      </c>
      <c r="M43" s="200">
        <v>6.41</v>
      </c>
      <c r="N43" s="200">
        <v>6.32</v>
      </c>
      <c r="O43" s="201">
        <v>6.42</v>
      </c>
      <c r="P43" s="113" t="str">
        <f>IF(O43=0," ",IF(O43&gt;=[1]Разряды!$C$16,[1]Разряды!$C$3,IF(O43&gt;=[1]Разряды!$D$16,[1]Разряды!$D$3,IF(O43&gt;=[1]Разряды!$E$16,[1]Разряды!$E$3,IF(O43&gt;=[1]Разряды!$F$16,[1]Разряды!$F$3,IF(O43&gt;=[1]Разряды!$G$16,[1]Разряды!$G$3,IF(O43&gt;=[1]Разряды!$H$16,[1]Разряды!$H$3,"б/р")))))))</f>
        <v>2р</v>
      </c>
      <c r="Q43" s="113" t="s">
        <v>30</v>
      </c>
      <c r="R43" s="198" t="str">
        <f>IF(B43=0," ",VLOOKUP($B43,[1]Спортсмены!$B$1:$H$65536,7,FALSE))</f>
        <v>Водовозов В.А.</v>
      </c>
    </row>
    <row r="44" spans="1:18" ht="25.5">
      <c r="A44" s="105">
        <v>4</v>
      </c>
      <c r="B44" s="31">
        <v>264</v>
      </c>
      <c r="C44" s="121" t="str">
        <f>IF(B44=0," ",VLOOKUP(B44,[1]Спортсмены!B$1:H$65536,2,FALSE))</f>
        <v>Потапов Олег</v>
      </c>
      <c r="D44" s="219" t="str">
        <f>IF(B44=0," ",VLOOKUP($B44,[1]Спортсмены!$B$1:$H$65536,3,FALSE))</f>
        <v>07.08.1992</v>
      </c>
      <c r="E44" s="113" t="str">
        <f>IF(B44=0," ",IF(VLOOKUP($B44,[1]Спортсмены!$B$1:$H$65536,4,FALSE)=0," ",VLOOKUP($B44,[1]Спортсмены!$B$1:$H$65536,4,FALSE)))</f>
        <v>КМС</v>
      </c>
      <c r="F44" s="121" t="str">
        <f>IF(B44=0," ",VLOOKUP($B44,[1]Спортсмены!$B$1:$H$65536,5,FALSE))</f>
        <v>Вологодская</v>
      </c>
      <c r="G44" s="220" t="str">
        <f>IF(B44=0," ",VLOOKUP($B44,[1]Спортсмены!$B$1:$H$65536,6,FALSE))</f>
        <v>Вологда, БУ ФКиСВО "ЦСП СКО"</v>
      </c>
      <c r="H44" s="192" t="s">
        <v>172</v>
      </c>
      <c r="I44" s="192">
        <v>4.87</v>
      </c>
      <c r="J44" s="192">
        <v>5.0999999999999996</v>
      </c>
      <c r="K44" s="199"/>
      <c r="L44" s="192">
        <v>6.24</v>
      </c>
      <c r="M44" s="200">
        <v>6.2</v>
      </c>
      <c r="N44" s="200" t="s">
        <v>172</v>
      </c>
      <c r="O44" s="201">
        <v>6.24</v>
      </c>
      <c r="P44" s="113" t="str">
        <f>IF(O44=0," ",IF(O44&gt;=[1]Разряды!$C$16,[1]Разряды!$C$3,IF(O44&gt;=[1]Разряды!$D$16,[1]Разряды!$D$3,IF(O44&gt;=[1]Разряды!$E$16,[1]Разряды!$E$3,IF(O44&gt;=[1]Разряды!$F$16,[1]Разряды!$F$3,IF(O44&gt;=[1]Разряды!$G$16,[1]Разряды!$G$3,IF(O44&gt;=[1]Разряды!$H$16,[1]Разряды!$H$3,"б/р")))))))</f>
        <v>3р</v>
      </c>
      <c r="Q44" s="113" t="s">
        <v>30</v>
      </c>
      <c r="R44" s="119" t="str">
        <f>IF(B44=0," ",VLOOKUP($B44,[1]Спортсмены!$B$1:$H$65536,7,FALSE))</f>
        <v>Синицкий А.Д.</v>
      </c>
    </row>
    <row r="45" spans="1:18" ht="15.75" thickBot="1">
      <c r="A45" s="202"/>
      <c r="B45" s="38"/>
      <c r="C45" s="36"/>
      <c r="D45" s="203"/>
      <c r="E45" s="38"/>
      <c r="F45" s="204"/>
      <c r="G45" s="168"/>
      <c r="H45" s="205"/>
      <c r="I45" s="205"/>
      <c r="J45" s="205"/>
      <c r="K45" s="206"/>
      <c r="L45" s="205"/>
      <c r="M45" s="205"/>
      <c r="N45" s="205"/>
      <c r="O45" s="207"/>
      <c r="P45" s="202"/>
      <c r="Q45" s="208"/>
      <c r="R45" s="168"/>
    </row>
    <row r="46" spans="1:18" ht="15.75" thickTop="1">
      <c r="A46" s="70"/>
      <c r="B46" s="45"/>
      <c r="C46" s="43"/>
      <c r="D46" s="209"/>
      <c r="E46" s="45"/>
      <c r="F46" s="151"/>
      <c r="G46" s="43"/>
      <c r="H46" s="209"/>
      <c r="I46" s="209"/>
      <c r="J46" s="209"/>
      <c r="K46" s="209"/>
      <c r="L46" s="209"/>
      <c r="M46" s="209"/>
      <c r="N46" s="209"/>
      <c r="O46" s="210"/>
      <c r="P46" s="70"/>
      <c r="Q46" s="70"/>
      <c r="R46" s="43"/>
    </row>
    <row r="47" spans="1:18" ht="15.75">
      <c r="A47" s="233"/>
      <c r="B47" s="233"/>
      <c r="C47" s="234"/>
      <c r="D47" s="224"/>
      <c r="E47" s="224"/>
      <c r="F47" s="234"/>
      <c r="G47" s="234"/>
      <c r="H47" s="218"/>
      <c r="I47" s="218"/>
      <c r="J47" s="218"/>
      <c r="K47" s="218"/>
      <c r="L47" s="218"/>
      <c r="M47" s="218"/>
      <c r="N47" s="218"/>
      <c r="O47" s="235"/>
      <c r="P47" s="233"/>
      <c r="Q47" s="233"/>
      <c r="R47" s="225"/>
    </row>
    <row r="48" spans="1:18" ht="15.75">
      <c r="A48" s="233"/>
      <c r="B48" s="233"/>
      <c r="C48" s="234"/>
      <c r="D48" s="224"/>
      <c r="E48" s="224"/>
      <c r="F48" s="234"/>
      <c r="G48" s="234"/>
      <c r="H48" s="218"/>
      <c r="I48" s="218"/>
      <c r="J48" s="218"/>
      <c r="K48" s="218"/>
      <c r="L48" s="218"/>
      <c r="M48" s="218"/>
      <c r="N48" s="218"/>
      <c r="O48" s="235"/>
      <c r="P48" s="233"/>
      <c r="Q48" s="233"/>
      <c r="R48" s="225"/>
    </row>
    <row r="49" spans="1:18" ht="15.75">
      <c r="A49" s="233"/>
      <c r="B49" s="233"/>
      <c r="C49" s="234"/>
      <c r="D49" s="224"/>
      <c r="E49" s="224"/>
      <c r="F49" s="234"/>
      <c r="G49" s="234"/>
      <c r="H49" s="218"/>
      <c r="I49" s="218"/>
      <c r="J49" s="218"/>
      <c r="K49" s="218"/>
      <c r="L49" s="218"/>
      <c r="M49" s="218"/>
      <c r="N49" s="218"/>
      <c r="O49" s="235"/>
      <c r="P49" s="233"/>
      <c r="Q49" s="233"/>
      <c r="R49" s="225"/>
    </row>
  </sheetData>
  <mergeCells count="71">
    <mergeCell ref="R38:R40"/>
    <mergeCell ref="H39:H40"/>
    <mergeCell ref="I39:I40"/>
    <mergeCell ref="J39:J40"/>
    <mergeCell ref="L39:L40"/>
    <mergeCell ref="M39:M40"/>
    <mergeCell ref="N39:N40"/>
    <mergeCell ref="Q38:Q40"/>
    <mergeCell ref="F38:F40"/>
    <mergeCell ref="G38:G40"/>
    <mergeCell ref="H38:N38"/>
    <mergeCell ref="O38:O40"/>
    <mergeCell ref="P38:P40"/>
    <mergeCell ref="A38:A40"/>
    <mergeCell ref="B38:B40"/>
    <mergeCell ref="C38:C40"/>
    <mergeCell ref="D38:D40"/>
    <mergeCell ref="E38:E40"/>
    <mergeCell ref="O27:O29"/>
    <mergeCell ref="B36:D36"/>
    <mergeCell ref="F36:L36"/>
    <mergeCell ref="N36:R36"/>
    <mergeCell ref="L37:P37"/>
    <mergeCell ref="L28:L29"/>
    <mergeCell ref="M28:M29"/>
    <mergeCell ref="N28:N29"/>
    <mergeCell ref="G27:G29"/>
    <mergeCell ref="H27:N27"/>
    <mergeCell ref="B25:D25"/>
    <mergeCell ref="F25:L25"/>
    <mergeCell ref="N25:R25"/>
    <mergeCell ref="L26:P26"/>
    <mergeCell ref="A27:A29"/>
    <mergeCell ref="B27:B29"/>
    <mergeCell ref="C27:C29"/>
    <mergeCell ref="D27:D29"/>
    <mergeCell ref="E27:E29"/>
    <mergeCell ref="F27:F29"/>
    <mergeCell ref="P27:P29"/>
    <mergeCell ref="Q27:Q29"/>
    <mergeCell ref="R27:R29"/>
    <mergeCell ref="H28:H29"/>
    <mergeCell ref="I28:I29"/>
    <mergeCell ref="J28:J29"/>
    <mergeCell ref="Q8:Q10"/>
    <mergeCell ref="R8:R10"/>
    <mergeCell ref="H9:H10"/>
    <mergeCell ref="I9:I10"/>
    <mergeCell ref="J9:J10"/>
    <mergeCell ref="L9:L10"/>
    <mergeCell ref="M9:M10"/>
    <mergeCell ref="N9:N10"/>
    <mergeCell ref="L7:P7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P8:P10"/>
    <mergeCell ref="C6:D6"/>
    <mergeCell ref="F6:L6"/>
    <mergeCell ref="N6:R6"/>
    <mergeCell ref="A1:R1"/>
    <mergeCell ref="A2:R2"/>
    <mergeCell ref="D3:R3"/>
    <mergeCell ref="D4:R4"/>
    <mergeCell ref="D5:R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47"/>
  <sheetViews>
    <sheetView topLeftCell="A10" workbookViewId="0">
      <selection activeCell="A48" sqref="A48:XFD145"/>
    </sheetView>
  </sheetViews>
  <sheetFormatPr defaultRowHeight="15"/>
  <cols>
    <col min="1" max="1" width="4" style="272" customWidth="1"/>
    <col min="2" max="2" width="5.5703125" style="273" bestFit="1" customWidth="1"/>
    <col min="3" max="3" width="21.28515625" style="273" customWidth="1"/>
    <col min="4" max="4" width="10.140625" style="273" bestFit="1" customWidth="1"/>
    <col min="5" max="5" width="6.42578125" style="273" customWidth="1"/>
    <col min="6" max="6" width="15.140625" style="273" customWidth="1"/>
    <col min="7" max="7" width="25.42578125" style="274" customWidth="1"/>
    <col min="8" max="9" width="5.42578125" style="273" customWidth="1"/>
    <col min="10" max="10" width="5.42578125" customWidth="1"/>
    <col min="11" max="11" width="5" customWidth="1"/>
    <col min="12" max="12" width="5.42578125" customWidth="1"/>
    <col min="13" max="13" width="5.28515625" customWidth="1"/>
    <col min="14" max="14" width="5.7109375" customWidth="1"/>
    <col min="15" max="15" width="6.7109375" customWidth="1"/>
    <col min="16" max="16" width="6.28515625" customWidth="1"/>
    <col min="17" max="17" width="5.42578125" customWidth="1"/>
    <col min="18" max="18" width="24.42578125" customWidth="1"/>
  </cols>
  <sheetData>
    <row r="1" spans="1:18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</row>
    <row r="2" spans="1:18" ht="20.25">
      <c r="A2" s="406" t="s">
        <v>37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</row>
    <row r="3" spans="1:18" ht="15.75">
      <c r="A3" s="1" t="s">
        <v>174</v>
      </c>
      <c r="B3" s="175"/>
      <c r="C3" s="175"/>
      <c r="D3" s="432" t="s">
        <v>157</v>
      </c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</row>
    <row r="4" spans="1:18" ht="18">
      <c r="A4" s="1" t="s">
        <v>175</v>
      </c>
      <c r="B4" s="176"/>
      <c r="C4" s="176"/>
      <c r="D4" s="433" t="s">
        <v>176</v>
      </c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</row>
    <row r="5" spans="1:18" ht="15.75">
      <c r="A5" s="1" t="s">
        <v>177</v>
      </c>
      <c r="B5" s="177"/>
      <c r="C5" s="177"/>
      <c r="D5" s="434" t="s">
        <v>3</v>
      </c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  <c r="R5" s="434"/>
    </row>
    <row r="6" spans="1:18" ht="18">
      <c r="A6" s="10" t="s">
        <v>178</v>
      </c>
      <c r="B6" s="178"/>
      <c r="C6" s="178"/>
      <c r="D6" s="178"/>
      <c r="E6" s="179"/>
      <c r="F6" s="431" t="s">
        <v>28</v>
      </c>
      <c r="G6" s="431"/>
      <c r="H6" s="431"/>
      <c r="I6" s="431"/>
      <c r="J6" s="431"/>
      <c r="K6" s="431"/>
      <c r="L6" s="431"/>
      <c r="M6" s="180"/>
      <c r="N6" s="9" t="s">
        <v>8</v>
      </c>
      <c r="O6" s="9"/>
      <c r="P6" s="9"/>
      <c r="Q6" s="9"/>
      <c r="R6" s="9"/>
    </row>
    <row r="7" spans="1:18" ht="18">
      <c r="A7" s="1" t="s">
        <v>179</v>
      </c>
      <c r="B7" s="181"/>
      <c r="C7" s="182"/>
      <c r="D7" s="176"/>
      <c r="E7" s="179"/>
      <c r="F7" s="179"/>
      <c r="G7" s="183" t="s">
        <v>180</v>
      </c>
      <c r="H7" s="184"/>
      <c r="I7" s="243" t="s">
        <v>163</v>
      </c>
      <c r="J7" s="243"/>
      <c r="K7" s="243"/>
      <c r="L7" s="243"/>
      <c r="M7" s="243"/>
      <c r="N7" s="187"/>
      <c r="O7" s="188" t="s">
        <v>181</v>
      </c>
      <c r="P7" s="243"/>
      <c r="Q7" s="187"/>
      <c r="R7" s="188"/>
    </row>
    <row r="8" spans="1:18">
      <c r="A8" s="403" t="s">
        <v>165</v>
      </c>
      <c r="B8" s="401" t="s">
        <v>166</v>
      </c>
      <c r="C8" s="411" t="s">
        <v>167</v>
      </c>
      <c r="D8" s="411" t="s">
        <v>168</v>
      </c>
      <c r="E8" s="403" t="s">
        <v>169</v>
      </c>
      <c r="F8" s="403" t="s">
        <v>20</v>
      </c>
      <c r="G8" s="403" t="s">
        <v>170</v>
      </c>
      <c r="H8" s="439" t="s">
        <v>171</v>
      </c>
      <c r="I8" s="440"/>
      <c r="J8" s="440"/>
      <c r="K8" s="440"/>
      <c r="L8" s="440"/>
      <c r="M8" s="440"/>
      <c r="N8" s="441"/>
      <c r="O8" s="403" t="s">
        <v>22</v>
      </c>
      <c r="P8" s="401" t="s">
        <v>23</v>
      </c>
      <c r="Q8" s="401" t="s">
        <v>24</v>
      </c>
      <c r="R8" s="425" t="s">
        <v>25</v>
      </c>
    </row>
    <row r="9" spans="1:18">
      <c r="A9" s="436"/>
      <c r="B9" s="437"/>
      <c r="C9" s="438"/>
      <c r="D9" s="438"/>
      <c r="E9" s="437"/>
      <c r="F9" s="437"/>
      <c r="G9" s="437"/>
      <c r="H9" s="443">
        <v>1</v>
      </c>
      <c r="I9" s="411">
        <v>2</v>
      </c>
      <c r="J9" s="411">
        <v>3</v>
      </c>
      <c r="K9" s="189"/>
      <c r="L9" s="411">
        <v>4</v>
      </c>
      <c r="M9" s="411">
        <v>5</v>
      </c>
      <c r="N9" s="411">
        <v>6</v>
      </c>
      <c r="O9" s="436"/>
      <c r="P9" s="437"/>
      <c r="Q9" s="437"/>
      <c r="R9" s="442"/>
    </row>
    <row r="10" spans="1:18">
      <c r="A10" s="410"/>
      <c r="B10" s="402"/>
      <c r="C10" s="412"/>
      <c r="D10" s="412"/>
      <c r="E10" s="402"/>
      <c r="F10" s="402"/>
      <c r="G10" s="402"/>
      <c r="H10" s="444"/>
      <c r="I10" s="412"/>
      <c r="J10" s="412"/>
      <c r="K10" s="190"/>
      <c r="L10" s="412"/>
      <c r="M10" s="412"/>
      <c r="N10" s="412"/>
      <c r="O10" s="410"/>
      <c r="P10" s="402"/>
      <c r="Q10" s="402"/>
      <c r="R10" s="426"/>
    </row>
    <row r="11" spans="1:18">
      <c r="A11" s="161"/>
      <c r="B11" s="26">
        <v>197</v>
      </c>
      <c r="C11" s="24" t="str">
        <f>IF(B11=0," ",VLOOKUP(B11,[1]Спортсмены!B$1:H$65536,2,FALSE))</f>
        <v>Медведев Никита</v>
      </c>
      <c r="D11" s="244" t="str">
        <f>IF(B11=0," ",VLOOKUP($B11,[1]Спортсмены!$B$1:$H$65536,3,FALSE))</f>
        <v>05.06.1996</v>
      </c>
      <c r="E11" s="26" t="str">
        <f>IF(B11=0," ",IF(VLOOKUP($B11,[1]Спортсмены!$B$1:$H$65536,4,FALSE)=0," ",VLOOKUP($B11,[1]Спортсмены!$B$1:$H$65536,4,FALSE)))</f>
        <v>2р</v>
      </c>
      <c r="F11" s="24" t="str">
        <f>IF(B11=0," ",VLOOKUP($B11,[1]Спортсмены!$B$1:$H$65536,5,FALSE))</f>
        <v>Ярославская</v>
      </c>
      <c r="G11" s="123" t="str">
        <f>IF(B11=0," ",VLOOKUP($B11,[1]Спортсмены!$B$1:$H$65536,6,FALSE))</f>
        <v>Ярославль, ГОБУ ЯО СДЮСШОР</v>
      </c>
      <c r="H11" s="200">
        <v>11.6</v>
      </c>
      <c r="I11" s="200">
        <v>12.46</v>
      </c>
      <c r="J11" s="200">
        <v>12.94</v>
      </c>
      <c r="K11" s="228"/>
      <c r="L11" s="195" t="s">
        <v>182</v>
      </c>
      <c r="M11" s="195">
        <v>12.83</v>
      </c>
      <c r="N11" s="195">
        <v>12.57</v>
      </c>
      <c r="O11" s="196">
        <v>12.94</v>
      </c>
      <c r="P11" s="31" t="str">
        <f>IF(O11=0," ",IF(O11&gt;=[1]Разряды!$D$27,[1]Разряды!$D$3,IF(O11&gt;=[1]Разряды!$E$27,[1]Разряды!$E$3,IF(O11&gt;=[1]Разряды!$F$27,[1]Разряды!$F$3,IF(O11&gt;=[1]Разряды!$G$27,[1]Разряды!$G$3,IF(O11&gt;=[1]Разряды!$H$27,[1]Разряды!$H$3,IF(O11&gt;=[1]Разряды!$I$27,[1]Разряды!$I$3,"б/р")))))))</f>
        <v>2р</v>
      </c>
      <c r="Q11" s="113" t="s">
        <v>30</v>
      </c>
      <c r="R11" s="123" t="str">
        <f>IF(B11=0," ",VLOOKUP($B11,[1]Спортсмены!$B$1:$H$65536,7,FALSE))</f>
        <v>бр. Нальгиева А.А.</v>
      </c>
    </row>
    <row r="12" spans="1:18">
      <c r="A12" s="113"/>
      <c r="B12" s="26">
        <v>59</v>
      </c>
      <c r="C12" s="24" t="str">
        <f>IF(B12=0," ",VLOOKUP(B12,[1]Спортсмены!B$1:H$65536,2,FALSE))</f>
        <v>Митрофанов Андрей</v>
      </c>
      <c r="D12" s="244" t="str">
        <f>IF(B12=0," ",VLOOKUP($B12,[1]Спортсмены!$B$1:$H$65536,3,FALSE))</f>
        <v>1996</v>
      </c>
      <c r="E12" s="26" t="str">
        <f>IF(B12=0," ",IF(VLOOKUP($B12,[1]Спортсмены!$B$1:$H$65536,4,FALSE)=0," ",VLOOKUP($B12,[1]Спортсмены!$B$1:$H$65536,4,FALSE)))</f>
        <v>2р</v>
      </c>
      <c r="F12" s="24" t="str">
        <f>IF(B12=0," ",VLOOKUP($B12,[1]Спортсмены!$B$1:$H$65536,5,FALSE))</f>
        <v>Ивановская</v>
      </c>
      <c r="G12" s="123" t="str">
        <f>IF(B12=0," ",VLOOKUP($B12,[1]Спортсмены!$B$1:$H$65536,6,FALSE))</f>
        <v>Иваново, ДЮСШ-1</v>
      </c>
      <c r="H12" s="200">
        <v>10.87</v>
      </c>
      <c r="I12" s="200">
        <v>12.08</v>
      </c>
      <c r="J12" s="200">
        <v>12.04</v>
      </c>
      <c r="K12" s="228"/>
      <c r="L12" s="195">
        <v>12.52</v>
      </c>
      <c r="M12" s="195" t="s">
        <v>182</v>
      </c>
      <c r="N12" s="195">
        <v>12.3</v>
      </c>
      <c r="O12" s="196">
        <v>12.52</v>
      </c>
      <c r="P12" s="31" t="str">
        <f>IF(O12=0," ",IF(O12&gt;=[1]Разряды!$D$27,[1]Разряды!$D$3,IF(O12&gt;=[1]Разряды!$E$27,[1]Разряды!$E$3,IF(O12&gt;=[1]Разряды!$F$27,[1]Разряды!$F$3,IF(O12&gt;=[1]Разряды!$G$27,[1]Разряды!$G$3,IF(O12&gt;=[1]Разряды!$H$27,[1]Разряды!$H$3,IF(O12&gt;=[1]Разряды!$I$27,[1]Разряды!$I$3,"б/р")))))))</f>
        <v>3р</v>
      </c>
      <c r="Q12" s="113">
        <v>20</v>
      </c>
      <c r="R12" s="24" t="str">
        <f>IF(B12=0," ",VLOOKUP($B12,[1]Спортсмены!$B$1:$H$65536,7,FALSE))</f>
        <v>Смирнов С.А.</v>
      </c>
    </row>
    <row r="13" spans="1:18">
      <c r="A13" s="105"/>
      <c r="B13" s="26">
        <v>216</v>
      </c>
      <c r="C13" s="24" t="str">
        <f>IF(B13=0," ",VLOOKUP(B13,[1]Спортсмены!B$1:H$65536,2,FALSE))</f>
        <v>Узаков Дмитрий</v>
      </c>
      <c r="D13" s="244" t="str">
        <f>IF(B13=0," ",VLOOKUP($B13,[1]Спортсмены!$B$1:$H$65536,3,FALSE))</f>
        <v>03.02.1997</v>
      </c>
      <c r="E13" s="26" t="str">
        <f>IF(B13=0," ",IF(VLOOKUP($B13,[1]Спортсмены!$B$1:$H$65536,4,FALSE)=0," ",VLOOKUP($B13,[1]Спортсмены!$B$1:$H$65536,4,FALSE)))</f>
        <v>3р</v>
      </c>
      <c r="F13" s="24" t="str">
        <f>IF(B13=0," ",VLOOKUP($B13,[1]Спортсмены!$B$1:$H$65536,5,FALSE))</f>
        <v>Ярославская</v>
      </c>
      <c r="G13" s="123" t="str">
        <f>IF(B13=0," ",VLOOKUP($B13,[1]Спортсмены!$B$1:$H$65536,6,FALSE))</f>
        <v>Ярославль, ГОБУ ЯО СДЮСШОР</v>
      </c>
      <c r="H13" s="200">
        <v>11.83</v>
      </c>
      <c r="I13" s="200" t="s">
        <v>182</v>
      </c>
      <c r="J13" s="200" t="s">
        <v>182</v>
      </c>
      <c r="K13" s="228"/>
      <c r="L13" s="195">
        <v>11.82</v>
      </c>
      <c r="M13" s="195" t="s">
        <v>182</v>
      </c>
      <c r="N13" s="195">
        <v>12.04</v>
      </c>
      <c r="O13" s="196">
        <v>12.04</v>
      </c>
      <c r="P13" s="31" t="str">
        <f>IF(O13=0," ",IF(O13&gt;=[1]Разряды!$D$27,[1]Разряды!$D$3,IF(O13&gt;=[1]Разряды!$E$27,[1]Разряды!$E$3,IF(O13&gt;=[1]Разряды!$F$27,[1]Разряды!$F$3,IF(O13&gt;=[1]Разряды!$G$27,[1]Разряды!$G$3,IF(O13&gt;=[1]Разряды!$H$27,[1]Разряды!$H$3,IF(O13&gt;=[1]Разряды!$I$27,[1]Разряды!$I$3,"б/р")))))))</f>
        <v>3р</v>
      </c>
      <c r="Q13" s="113" t="s">
        <v>30</v>
      </c>
      <c r="R13" s="123" t="str">
        <f>IF(B13=0," ",VLOOKUP($B13,[1]Спортсмены!$B$1:$H$65536,7,FALSE))</f>
        <v>бр. Нальгиева А.А.</v>
      </c>
    </row>
    <row r="14" spans="1:18">
      <c r="A14" s="22"/>
      <c r="B14" s="26">
        <v>215</v>
      </c>
      <c r="C14" s="24" t="str">
        <f>IF(B14=0," ",VLOOKUP(B14,[1]Спортсмены!B$1:H$65536,2,FALSE))</f>
        <v>Козлов Глеб</v>
      </c>
      <c r="D14" s="244" t="str">
        <f>IF(B14=0," ",VLOOKUP($B14,[1]Спортсмены!$B$1:$H$65536,3,FALSE))</f>
        <v>24.11.1997</v>
      </c>
      <c r="E14" s="26" t="str">
        <f>IF(B14=0," ",IF(VLOOKUP($B14,[1]Спортсмены!$B$1:$H$65536,4,FALSE)=0," ",VLOOKUP($B14,[1]Спортсмены!$B$1:$H$65536,4,FALSE)))</f>
        <v>3р</v>
      </c>
      <c r="F14" s="24" t="str">
        <f>IF(B14=0," ",VLOOKUP($B14,[1]Спортсмены!$B$1:$H$65536,5,FALSE))</f>
        <v>Ярославская</v>
      </c>
      <c r="G14" s="123" t="str">
        <f>IF(B14=0," ",VLOOKUP($B14,[1]Спортсмены!$B$1:$H$65536,6,FALSE))</f>
        <v>Ярославль, ГОБУ ЯО СДЮСШОР</v>
      </c>
      <c r="H14" s="200">
        <v>11.25</v>
      </c>
      <c r="I14" s="200">
        <v>11.97</v>
      </c>
      <c r="J14" s="200" t="s">
        <v>182</v>
      </c>
      <c r="K14" s="228"/>
      <c r="L14" s="195" t="s">
        <v>182</v>
      </c>
      <c r="M14" s="195">
        <v>11.8</v>
      </c>
      <c r="N14" s="195">
        <v>11.77</v>
      </c>
      <c r="O14" s="196">
        <v>11.97</v>
      </c>
      <c r="P14" s="31" t="str">
        <f>IF(O14=0," ",IF(O14&gt;=[1]Разряды!$D$27,[1]Разряды!$D$3,IF(O14&gt;=[1]Разряды!$E$27,[1]Разряды!$E$3,IF(O14&gt;=[1]Разряды!$F$27,[1]Разряды!$F$3,IF(O14&gt;=[1]Разряды!$G$27,[1]Разряды!$G$3,IF(O14&gt;=[1]Разряды!$H$27,[1]Разряды!$H$3,IF(O14&gt;=[1]Разряды!$I$27,[1]Разряды!$I$3,"б/р")))))))</f>
        <v>3р</v>
      </c>
      <c r="Q14" s="113" t="s">
        <v>30</v>
      </c>
      <c r="R14" s="24" t="str">
        <f>IF(B14=0," ",VLOOKUP($B14,[1]Спортсмены!$B$1:$H$65536,7,FALSE))</f>
        <v>бр. Нальгиева А.А.</v>
      </c>
    </row>
    <row r="15" spans="1:18">
      <c r="A15" s="113"/>
      <c r="B15" s="30">
        <v>218</v>
      </c>
      <c r="C15" s="24" t="str">
        <f>IF(B15=0," ",VLOOKUP(B15,[1]Спортсмены!B$1:H$65536,2,FALSE))</f>
        <v>Спиридонов Артем</v>
      </c>
      <c r="D15" s="244" t="str">
        <f>IF(B15=0," ",VLOOKUP($B15,[1]Спортсмены!$B$1:$H$65536,3,FALSE))</f>
        <v>18.03.1997</v>
      </c>
      <c r="E15" s="26" t="str">
        <f>IF(B15=0," ",IF(VLOOKUP($B15,[1]Спортсмены!$B$1:$H$65536,4,FALSE)=0," ",VLOOKUP($B15,[1]Спортсмены!$B$1:$H$65536,4,FALSE)))</f>
        <v xml:space="preserve"> </v>
      </c>
      <c r="F15" s="24" t="str">
        <f>IF(B15=0," ",VLOOKUP($B15,[1]Спортсмены!$B$1:$H$65536,5,FALSE))</f>
        <v>Ярославская</v>
      </c>
      <c r="G15" s="123" t="str">
        <f>IF(B15=0," ",VLOOKUP($B15,[1]Спортсмены!$B$1:$H$65536,6,FALSE))</f>
        <v>Ярославль, ГОБУ ЯО СДЮСШОР</v>
      </c>
      <c r="H15" s="200" t="s">
        <v>182</v>
      </c>
      <c r="I15" s="200">
        <v>11.16</v>
      </c>
      <c r="J15" s="200">
        <v>11.3</v>
      </c>
      <c r="K15" s="228"/>
      <c r="L15" s="195">
        <v>11.9</v>
      </c>
      <c r="M15" s="195">
        <v>11.27</v>
      </c>
      <c r="N15" s="195">
        <v>11.71</v>
      </c>
      <c r="O15" s="196">
        <v>11.9</v>
      </c>
      <c r="P15" s="31" t="str">
        <f>IF(O15=0," ",IF(O15&gt;=[1]Разряды!$D$27,[1]Разряды!$D$3,IF(O15&gt;=[1]Разряды!$E$27,[1]Разряды!$E$3,IF(O15&gt;=[1]Разряды!$F$27,[1]Разряды!$F$3,IF(O15&gt;=[1]Разряды!$G$27,[1]Разряды!$G$3,IF(O15&gt;=[1]Разряды!$H$27,[1]Разряды!$H$3,IF(O15&gt;=[1]Разряды!$I$27,[1]Разряды!$I$3,"б/р")))))))</f>
        <v>3р</v>
      </c>
      <c r="Q15" s="113" t="s">
        <v>30</v>
      </c>
      <c r="R15" s="24" t="str">
        <f>IF(B15=0," ",VLOOKUP($B15,[1]Спортсмены!$B$1:$H$65536,7,FALSE))</f>
        <v>бр. Нальгиева А.А.</v>
      </c>
    </row>
    <row r="16" spans="1:18">
      <c r="A16" s="105"/>
      <c r="B16" s="26">
        <v>618</v>
      </c>
      <c r="C16" s="24" t="str">
        <f>IF(B16=0," ",VLOOKUP(B16,[1]Спортсмены!B$1:H$65536,2,FALSE))</f>
        <v>Лященко Даниил</v>
      </c>
      <c r="D16" s="244" t="str">
        <f>IF(B16=0," ",VLOOKUP($B16,[1]Спортсмены!$B$1:$H$65536,3,FALSE))</f>
        <v>02.02.1997</v>
      </c>
      <c r="E16" s="26" t="str">
        <f>IF(B16=0," ",IF(VLOOKUP($B16,[1]Спортсмены!$B$1:$H$65536,4,FALSE)=0," ",VLOOKUP($B16,[1]Спортсмены!$B$1:$H$65536,4,FALSE)))</f>
        <v>2р</v>
      </c>
      <c r="F16" s="24" t="str">
        <f>IF(B16=0," ",VLOOKUP($B16,[1]Спортсмены!$B$1:$H$65536,5,FALSE))</f>
        <v>Владимирская</v>
      </c>
      <c r="G16" s="123" t="str">
        <f>IF(B16=0," ",VLOOKUP($B16,[1]Спортсмены!$B$1:$H$65536,6,FALSE))</f>
        <v>Владимир, СДЮСШОР-4</v>
      </c>
      <c r="H16" s="200">
        <v>10.73</v>
      </c>
      <c r="I16" s="200">
        <v>11.73</v>
      </c>
      <c r="J16" s="200">
        <v>11.72</v>
      </c>
      <c r="K16" s="228"/>
      <c r="L16" s="195" t="s">
        <v>182</v>
      </c>
      <c r="M16" s="195">
        <v>11.06</v>
      </c>
      <c r="N16" s="195">
        <v>11.08</v>
      </c>
      <c r="O16" s="196">
        <v>11.73</v>
      </c>
      <c r="P16" s="31" t="str">
        <f>IF(O16=0," ",IF(O16&gt;=[1]Разряды!$D$27,[1]Разряды!$D$3,IF(O16&gt;=[1]Разряды!$E$27,[1]Разряды!$E$3,IF(O16&gt;=[1]Разряды!$F$27,[1]Разряды!$F$3,IF(O16&gt;=[1]Разряды!$G$27,[1]Разряды!$G$3,IF(O16&gt;=[1]Разряды!$H$27,[1]Разряды!$H$3,IF(O16&gt;=[1]Разряды!$I$27,[1]Разряды!$I$3,"б/р")))))))</f>
        <v>3р</v>
      </c>
      <c r="Q16" s="113">
        <v>17</v>
      </c>
      <c r="R16" s="123" t="str">
        <f>IF(B16=0," ",VLOOKUP($B16,[1]Спортсмены!$B$1:$H$65536,7,FALSE))</f>
        <v>Смышлякова В.П., Архипов А.Е.</v>
      </c>
    </row>
    <row r="17" spans="1:18" ht="15.75" thickBot="1">
      <c r="A17" s="167"/>
      <c r="B17" s="38">
        <v>510</v>
      </c>
      <c r="C17" s="36" t="str">
        <f>IF(B17=0," ",VLOOKUP(B17,[1]Спортсмены!B$1:H$65536,2,FALSE))</f>
        <v>Еремкин Дмитрий</v>
      </c>
      <c r="D17" s="245" t="str">
        <f>IF(B17=0," ",VLOOKUP($B17,[1]Спортсмены!$B$1:$H$65536,3,FALSE))</f>
        <v>1997</v>
      </c>
      <c r="E17" s="38" t="str">
        <f>IF(B17=0," ",IF(VLOOKUP($B17,[1]Спортсмены!$B$1:$H$65536,4,FALSE)=0," ",VLOOKUP($B17,[1]Спортсмены!$B$1:$H$65536,4,FALSE)))</f>
        <v>3р</v>
      </c>
      <c r="F17" s="36" t="str">
        <f>IF(B17=0," ",VLOOKUP($B17,[1]Спортсмены!$B$1:$H$65536,5,FALSE))</f>
        <v>Ярославская</v>
      </c>
      <c r="G17" s="246" t="str">
        <f>IF(B17=0," ",VLOOKUP($B17,[1]Спортсмены!$B$1:$H$65536,6,FALSE))</f>
        <v>Рыбинск, СДЮСШОР-2</v>
      </c>
      <c r="H17" s="247">
        <v>9.98</v>
      </c>
      <c r="I17" s="247" t="s">
        <v>182</v>
      </c>
      <c r="J17" s="247" t="s">
        <v>182</v>
      </c>
      <c r="K17" s="248"/>
      <c r="L17" s="215">
        <v>9.6199999999999992</v>
      </c>
      <c r="M17" s="215" t="s">
        <v>182</v>
      </c>
      <c r="N17" s="215" t="s">
        <v>182</v>
      </c>
      <c r="O17" s="249">
        <v>9.98</v>
      </c>
      <c r="P17" s="34" t="str">
        <f>IF(O17=0," ",IF(O17&gt;=[1]Разряды!$D$27,[1]Разряды!$D$3,IF(O17&gt;=[1]Разряды!$E$27,[1]Разряды!$E$3,IF(O17&gt;=[1]Разряды!$F$27,[1]Разряды!$F$3,IF(O17&gt;=[1]Разряды!$G$27,[1]Разряды!$G$3,IF(O17&gt;=[1]Разряды!$H$27,[1]Разряды!$H$3,IF(O17&gt;=[1]Разряды!$I$27,[1]Разряды!$I$3,"б/р")))))))</f>
        <v>1юр</v>
      </c>
      <c r="Q17" s="202" t="s">
        <v>30</v>
      </c>
      <c r="R17" s="246" t="str">
        <f>IF(B17=0," ",VLOOKUP($B17,[1]Спортсмены!$B$1:$H$65536,7,FALSE))</f>
        <v>Пивентьевы С.А. И.В.</v>
      </c>
    </row>
    <row r="18" spans="1:18" ht="18.75" thickTop="1">
      <c r="A18"/>
      <c r="B18" s="445"/>
      <c r="C18" s="445"/>
      <c r="D18" s="445"/>
      <c r="E18" s="179"/>
      <c r="F18" s="431" t="s">
        <v>34</v>
      </c>
      <c r="G18" s="431"/>
      <c r="H18" s="431"/>
      <c r="I18" s="431"/>
      <c r="J18" s="431"/>
      <c r="K18" s="431"/>
      <c r="L18" s="431"/>
      <c r="M18" s="180"/>
      <c r="N18" s="422" t="s">
        <v>8</v>
      </c>
      <c r="O18" s="422"/>
      <c r="P18" s="422"/>
      <c r="Q18" s="422"/>
      <c r="R18" s="422"/>
    </row>
    <row r="19" spans="1:18" ht="18">
      <c r="A19" s="1" t="s">
        <v>179</v>
      </c>
      <c r="B19" s="182"/>
      <c r="C19" s="182"/>
      <c r="D19" s="176"/>
      <c r="E19" s="179"/>
      <c r="F19" s="179"/>
      <c r="G19" s="183" t="s">
        <v>183</v>
      </c>
      <c r="H19" s="184"/>
      <c r="I19" s="185"/>
      <c r="J19" s="186"/>
      <c r="K19" s="186"/>
      <c r="L19" s="435" t="s">
        <v>163</v>
      </c>
      <c r="M19" s="435"/>
      <c r="N19" s="435"/>
      <c r="O19" s="435"/>
      <c r="P19" s="435"/>
      <c r="Q19" s="187"/>
      <c r="R19" s="188" t="s">
        <v>181</v>
      </c>
    </row>
    <row r="20" spans="1:18">
      <c r="A20" s="403" t="s">
        <v>165</v>
      </c>
      <c r="B20" s="401" t="s">
        <v>166</v>
      </c>
      <c r="C20" s="411" t="s">
        <v>167</v>
      </c>
      <c r="D20" s="411" t="s">
        <v>168</v>
      </c>
      <c r="E20" s="403" t="s">
        <v>169</v>
      </c>
      <c r="F20" s="403" t="s">
        <v>20</v>
      </c>
      <c r="G20" s="403" t="s">
        <v>170</v>
      </c>
      <c r="H20" s="439" t="s">
        <v>171</v>
      </c>
      <c r="I20" s="440"/>
      <c r="J20" s="440"/>
      <c r="K20" s="440"/>
      <c r="L20" s="440"/>
      <c r="M20" s="440"/>
      <c r="N20" s="441"/>
      <c r="O20" s="403" t="s">
        <v>22</v>
      </c>
      <c r="P20" s="401" t="s">
        <v>23</v>
      </c>
      <c r="Q20" s="401" t="s">
        <v>24</v>
      </c>
      <c r="R20" s="425" t="s">
        <v>25</v>
      </c>
    </row>
    <row r="21" spans="1:18">
      <c r="A21" s="436"/>
      <c r="B21" s="437"/>
      <c r="C21" s="438"/>
      <c r="D21" s="438"/>
      <c r="E21" s="437"/>
      <c r="F21" s="437"/>
      <c r="G21" s="437"/>
      <c r="H21" s="443">
        <v>1</v>
      </c>
      <c r="I21" s="411">
        <v>2</v>
      </c>
      <c r="J21" s="411">
        <v>3</v>
      </c>
      <c r="K21" s="189"/>
      <c r="L21" s="411">
        <v>4</v>
      </c>
      <c r="M21" s="411">
        <v>5</v>
      </c>
      <c r="N21" s="411">
        <v>6</v>
      </c>
      <c r="O21" s="436"/>
      <c r="P21" s="437"/>
      <c r="Q21" s="437"/>
      <c r="R21" s="442"/>
    </row>
    <row r="22" spans="1:18">
      <c r="A22" s="410"/>
      <c r="B22" s="402"/>
      <c r="C22" s="412"/>
      <c r="D22" s="412"/>
      <c r="E22" s="402"/>
      <c r="F22" s="402"/>
      <c r="G22" s="402"/>
      <c r="H22" s="444"/>
      <c r="I22" s="412"/>
      <c r="J22" s="412"/>
      <c r="K22" s="190"/>
      <c r="L22" s="412"/>
      <c r="M22" s="412"/>
      <c r="N22" s="412"/>
      <c r="O22" s="410"/>
      <c r="P22" s="402"/>
      <c r="Q22" s="402"/>
      <c r="R22" s="426"/>
    </row>
    <row r="23" spans="1:18">
      <c r="A23" s="222"/>
      <c r="B23" s="30">
        <v>257</v>
      </c>
      <c r="C23" s="24" t="str">
        <f>IF(B23=0," ",VLOOKUP(B23,[1]Спортсмены!B$1:H$65536,2,FALSE))</f>
        <v>Кривенко Никита</v>
      </c>
      <c r="D23" s="191" t="str">
        <f>IF(B23=0," ",VLOOKUP($B23,[1]Спортсмены!$B$1:$H$65536,3,FALSE))</f>
        <v>25.08.1994</v>
      </c>
      <c r="E23" s="26" t="str">
        <f>IF(B23=0," ",IF(VLOOKUP($B23,[1]Спортсмены!$B$1:$H$65536,4,FALSE)=0," ",VLOOKUP($B23,[1]Спортсмены!$B$1:$H$65536,4,FALSE)))</f>
        <v>1р</v>
      </c>
      <c r="F23" s="24" t="str">
        <f>IF(B23=0," ",VLOOKUP($B23,[1]Спортсмены!$B$1:$H$65536,5,FALSE))</f>
        <v>2 Ярославская</v>
      </c>
      <c r="G23" s="123" t="str">
        <f>IF(B23=0," ",VLOOKUP($B23,[1]Спортсмены!$B$1:$H$65536,6,FALSE))</f>
        <v>Ярославль, ГОБУ ЯО СДЮСШОР</v>
      </c>
      <c r="H23" s="200" t="s">
        <v>182</v>
      </c>
      <c r="I23" s="200">
        <v>13.03</v>
      </c>
      <c r="J23" s="200">
        <v>13.04</v>
      </c>
      <c r="K23" s="228"/>
      <c r="L23" s="195">
        <v>13.23</v>
      </c>
      <c r="M23" s="195">
        <v>12.92</v>
      </c>
      <c r="N23" s="195" t="s">
        <v>182</v>
      </c>
      <c r="O23" s="196">
        <v>13.23</v>
      </c>
      <c r="P23" s="31" t="str">
        <f>IF(O23=0," ",IF(O23&gt;=[1]Разряды!$D$25,[1]Разряды!$D$3,IF(O23&gt;=[1]Разряды!$E$25,[1]Разряды!$E$3,IF(O23&gt;=[1]Разряды!$F$25,[1]Разряды!$F$3,IF(O23&gt;=[1]Разряды!$G$25,[1]Разряды!$G$3,IF(O23&gt;=[1]Разряды!$H$25,[1]Разряды!$H$3,IF(O23&gt;=[1]Разряды!$I$25,[1]Разряды!$I$3,"б/р")))))))</f>
        <v>2р</v>
      </c>
      <c r="Q23" s="113">
        <v>20</v>
      </c>
      <c r="R23" s="24" t="str">
        <f>IF(B23=0," ",VLOOKUP($B23,[1]Спортсмены!$B$1:$H$65536,7,FALSE))</f>
        <v>бр. Нальгиева А.А.</v>
      </c>
    </row>
    <row r="24" spans="1:18">
      <c r="A24" s="22"/>
      <c r="B24" s="30">
        <v>514</v>
      </c>
      <c r="C24" s="24" t="str">
        <f>IF(B24=0," ",VLOOKUP(B24,[1]Спортсмены!B$1:H$65536,2,FALSE))</f>
        <v>Трусов Дмитрий</v>
      </c>
      <c r="D24" s="191" t="str">
        <f>IF(B24=0," ",VLOOKUP($B24,[1]Спортсмены!$B$1:$H$65536,3,FALSE))</f>
        <v>1994</v>
      </c>
      <c r="E24" s="26" t="str">
        <f>IF(B24=0," ",IF(VLOOKUP($B24,[1]Спортсмены!$B$1:$H$65536,4,FALSE)=0," ",VLOOKUP($B24,[1]Спортсмены!$B$1:$H$65536,4,FALSE)))</f>
        <v>1р</v>
      </c>
      <c r="F24" s="24" t="str">
        <f>IF(B24=0," ",VLOOKUP($B24,[1]Спортсмены!$B$1:$H$65536,5,FALSE))</f>
        <v>2 Ярославская</v>
      </c>
      <c r="G24" s="123" t="str">
        <f>IF(B24=0," ",VLOOKUP($B24,[1]Спортсмены!$B$1:$H$65536,6,FALSE))</f>
        <v>Рыбинск, СДЮСШОР-2</v>
      </c>
      <c r="H24" s="200">
        <v>10.7</v>
      </c>
      <c r="I24" s="200">
        <v>11.8</v>
      </c>
      <c r="J24" s="200">
        <v>11.34</v>
      </c>
      <c r="K24" s="228"/>
      <c r="L24" s="195">
        <v>11.54</v>
      </c>
      <c r="M24" s="195" t="s">
        <v>182</v>
      </c>
      <c r="N24" s="195">
        <v>12.04</v>
      </c>
      <c r="O24" s="196">
        <v>12.04</v>
      </c>
      <c r="P24" s="31" t="str">
        <f>IF(O24=0," ",IF(O24&gt;=[1]Разряды!$D$25,[1]Разряды!$D$3,IF(O24&gt;=[1]Разряды!$E$25,[1]Разряды!$E$3,IF(O24&gt;=[1]Разряды!$F$25,[1]Разряды!$F$3,IF(O24&gt;=[1]Разряды!$G$25,[1]Разряды!$G$3,IF(O24&gt;=[1]Разряды!$H$25,[1]Разряды!$H$3,IF(O24&gt;=[1]Разряды!$I$25,[1]Разряды!$I$3,"б/р")))))))</f>
        <v>3р</v>
      </c>
      <c r="Q24" s="113">
        <v>0</v>
      </c>
      <c r="R24" s="24" t="str">
        <f>IF(B24=0," ",VLOOKUP($B24,[1]Спортсмены!$B$1:$H$65536,7,FALSE))</f>
        <v>Пивентьевы С.А. И.В.</v>
      </c>
    </row>
    <row r="25" spans="1:18">
      <c r="A25" s="113"/>
      <c r="B25" s="30">
        <v>774</v>
      </c>
      <c r="C25" s="24" t="str">
        <f>IF(B25=0," ",VLOOKUP(B25,[1]Спортсмены!B$1:H$65536,2,FALSE))</f>
        <v>Сигов Павел</v>
      </c>
      <c r="D25" s="191" t="str">
        <f>IF(B25=0," ",VLOOKUP($B25,[1]Спортсмены!$B$1:$H$65536,3,FALSE))</f>
        <v>2201.1995</v>
      </c>
      <c r="E25" s="26" t="str">
        <f>IF(B25=0," ",IF(VLOOKUP($B25,[1]Спортсмены!$B$1:$H$65536,4,FALSE)=0," ",VLOOKUP($B25,[1]Спортсмены!$B$1:$H$65536,4,FALSE)))</f>
        <v>2р</v>
      </c>
      <c r="F25" s="24" t="str">
        <f>IF(B25=0," ",VLOOKUP($B25,[1]Спортсмены!$B$1:$H$65536,5,FALSE))</f>
        <v>Вологодская</v>
      </c>
      <c r="G25" s="123" t="str">
        <f>IF(B25=0," ",VLOOKUP($B25,[1]Спортсмены!$B$1:$H$65536,6,FALSE))</f>
        <v>Вологда, ДЮСШ "Спартак"</v>
      </c>
      <c r="H25" s="200">
        <v>11.93</v>
      </c>
      <c r="I25" s="200">
        <v>11.5</v>
      </c>
      <c r="J25" s="200">
        <v>11.97</v>
      </c>
      <c r="K25" s="228"/>
      <c r="L25" s="195">
        <v>11.85</v>
      </c>
      <c r="M25" s="195">
        <v>11.75</v>
      </c>
      <c r="N25" s="195">
        <v>11.52</v>
      </c>
      <c r="O25" s="196">
        <v>11.97</v>
      </c>
      <c r="P25" s="31" t="str">
        <f>IF(O25=0," ",IF(O25&gt;=[1]Разряды!$D$25,[1]Разряды!$D$3,IF(O25&gt;=[1]Разряды!$E$25,[1]Разряды!$E$3,IF(O25&gt;=[1]Разряды!$F$25,[1]Разряды!$F$3,IF(O25&gt;=[1]Разряды!$G$25,[1]Разряды!$G$3,IF(O25&gt;=[1]Разряды!$H$25,[1]Разряды!$H$3,IF(O25&gt;=[1]Разряды!$I$25,[1]Разряды!$I$3,"б/р")))))))</f>
        <v>3р</v>
      </c>
      <c r="Q25" s="113" t="s">
        <v>30</v>
      </c>
      <c r="R25" s="24" t="str">
        <f>IF(B25=0," ",VLOOKUP($B25,[1]Спортсмены!$B$1:$H$65536,7,FALSE))</f>
        <v>Волков В.Н.</v>
      </c>
    </row>
    <row r="26" spans="1:18">
      <c r="A26" s="22"/>
      <c r="B26" s="30">
        <v>512</v>
      </c>
      <c r="C26" s="24" t="str">
        <f>IF(B26=0," ",VLOOKUP(B26,[1]Спортсмены!B$1:H$65536,2,FALSE))</f>
        <v>Зародов Андрей</v>
      </c>
      <c r="D26" s="191" t="str">
        <f>IF(B26=0," ",VLOOKUP($B26,[1]Спортсмены!$B$1:$H$65536,3,FALSE))</f>
        <v>1994</v>
      </c>
      <c r="E26" s="26" t="str">
        <f>IF(B26=0," ",IF(VLOOKUP($B26,[1]Спортсмены!$B$1:$H$65536,4,FALSE)=0," ",VLOOKUP($B26,[1]Спортсмены!$B$1:$H$65536,4,FALSE)))</f>
        <v>2р</v>
      </c>
      <c r="F26" s="24" t="str">
        <f>IF(B26=0," ",VLOOKUP($B26,[1]Спортсмены!$B$1:$H$65536,5,FALSE))</f>
        <v>Ярославская</v>
      </c>
      <c r="G26" s="123" t="str">
        <f>IF(B26=0," ",VLOOKUP($B26,[1]Спортсмены!$B$1:$H$65536,6,FALSE))</f>
        <v>Рыбинск, СДЮСШОР-2</v>
      </c>
      <c r="H26" s="200">
        <v>10.9</v>
      </c>
      <c r="I26" s="200">
        <v>10.46</v>
      </c>
      <c r="J26" s="200">
        <v>10.53</v>
      </c>
      <c r="K26" s="228"/>
      <c r="L26" s="195">
        <v>11.46</v>
      </c>
      <c r="M26" s="195" t="s">
        <v>182</v>
      </c>
      <c r="N26" s="195" t="s">
        <v>182</v>
      </c>
      <c r="O26" s="196">
        <v>11.46</v>
      </c>
      <c r="P26" s="31" t="str">
        <f>IF(O26=0," ",IF(O26&gt;=[1]Разряды!$D$25,[1]Разряды!$D$3,IF(O26&gt;=[1]Разряды!$E$25,[1]Разряды!$E$3,IF(O26&gt;=[1]Разряды!$F$25,[1]Разряды!$F$3,IF(O26&gt;=[1]Разряды!$G$25,[1]Разряды!$G$3,IF(O26&gt;=[1]Разряды!$H$25,[1]Разряды!$H$3,IF(O26&gt;=[1]Разряды!$I$25,[1]Разряды!$I$3,"б/р")))))))</f>
        <v>3р</v>
      </c>
      <c r="Q26" s="113" t="s">
        <v>30</v>
      </c>
      <c r="R26" s="24" t="str">
        <f>IF(B26=0," ",VLOOKUP($B26,[1]Спортсмены!$B$1:$H$65536,7,FALSE))</f>
        <v>Пивентьевы С.А. И.В.</v>
      </c>
    </row>
    <row r="27" spans="1:18" ht="15.75" thickBot="1">
      <c r="A27" s="202"/>
      <c r="B27" s="52">
        <v>209</v>
      </c>
      <c r="C27" s="36" t="str">
        <f>IF(B27=0," ",VLOOKUP(B27,[1]Спортсмены!B$1:H$65536,2,FALSE))</f>
        <v>Младов Аркадий</v>
      </c>
      <c r="D27" s="250" t="str">
        <f>IF(B27=0," ",VLOOKUP($B27,[1]Спортсмены!$B$1:$H$65536,3,FALSE))</f>
        <v>18.06.1995</v>
      </c>
      <c r="E27" s="38" t="str">
        <f>IF(B27=0," ",IF(VLOOKUP($B27,[1]Спортсмены!$B$1:$H$65536,4,FALSE)=0," ",VLOOKUP($B27,[1]Спортсмены!$B$1:$H$65536,4,FALSE)))</f>
        <v>3р</v>
      </c>
      <c r="F27" s="36" t="str">
        <f>IF(B27=0," ",VLOOKUP($B27,[1]Спортсмены!$B$1:$H$65536,5,FALSE))</f>
        <v>Ярославская</v>
      </c>
      <c r="G27" s="246" t="str">
        <f>IF(B27=0," ",VLOOKUP($B27,[1]Спортсмены!$B$1:$H$65536,6,FALSE))</f>
        <v>Ярославль, ГОБУ ЯО СДЮСШОР</v>
      </c>
      <c r="H27" s="247">
        <v>10.6</v>
      </c>
      <c r="I27" s="247">
        <v>10.53</v>
      </c>
      <c r="J27" s="247" t="s">
        <v>182</v>
      </c>
      <c r="K27" s="248"/>
      <c r="L27" s="215">
        <v>10.49</v>
      </c>
      <c r="M27" s="215">
        <v>10.93</v>
      </c>
      <c r="N27" s="215">
        <v>10.7</v>
      </c>
      <c r="O27" s="249">
        <v>10.93</v>
      </c>
      <c r="P27" s="34" t="str">
        <f>IF(O27=0," ",IF(O27&gt;=[1]Разряды!$D$25,[1]Разряды!$D$3,IF(O27&gt;=[1]Разряды!$E$25,[1]Разряды!$E$3,IF(O27&gt;=[1]Разряды!$F$25,[1]Разряды!$F$3,IF(O27&gt;=[1]Разряды!$G$25,[1]Разряды!$G$3,IF(O27&gt;=[1]Разряды!$H$25,[1]Разряды!$H$3,IF(O27&gt;=[1]Разряды!$I$25,[1]Разряды!$I$3,"б/р")))))))</f>
        <v>3р</v>
      </c>
      <c r="Q27" s="202" t="s">
        <v>30</v>
      </c>
      <c r="R27" s="36" t="str">
        <f>IF(B27=0," ",VLOOKUP($B27,[1]Спортсмены!$B$1:$H$65536,7,FALSE))</f>
        <v>бр. Нальгиева А.А.</v>
      </c>
    </row>
    <row r="28" spans="1:18" ht="18.75" thickTop="1">
      <c r="A28"/>
      <c r="B28" s="445"/>
      <c r="C28" s="445"/>
      <c r="D28" s="445"/>
      <c r="E28" s="179"/>
      <c r="F28" s="431" t="s">
        <v>40</v>
      </c>
      <c r="G28" s="431"/>
      <c r="H28" s="431"/>
      <c r="I28" s="431"/>
      <c r="J28" s="431"/>
      <c r="K28" s="431"/>
      <c r="L28" s="431"/>
      <c r="M28" s="180"/>
      <c r="N28" s="422" t="s">
        <v>8</v>
      </c>
      <c r="O28" s="422"/>
      <c r="P28" s="422"/>
      <c r="Q28" s="422"/>
      <c r="R28" s="422"/>
    </row>
    <row r="29" spans="1:18" ht="18">
      <c r="A29" s="1" t="s">
        <v>179</v>
      </c>
      <c r="B29" s="182"/>
      <c r="C29" s="182"/>
      <c r="D29" s="176"/>
      <c r="E29" s="179"/>
      <c r="F29" s="179"/>
      <c r="G29" s="183" t="s">
        <v>184</v>
      </c>
      <c r="H29" s="184"/>
      <c r="I29" s="185"/>
      <c r="J29" s="186"/>
      <c r="K29" s="186"/>
      <c r="L29" s="435" t="s">
        <v>163</v>
      </c>
      <c r="M29" s="435"/>
      <c r="N29" s="435"/>
      <c r="O29" s="435"/>
      <c r="P29" s="435"/>
      <c r="Q29" s="187"/>
      <c r="R29" s="188" t="s">
        <v>181</v>
      </c>
    </row>
    <row r="30" spans="1:18">
      <c r="A30" s="403" t="s">
        <v>165</v>
      </c>
      <c r="B30" s="401" t="s">
        <v>166</v>
      </c>
      <c r="C30" s="411" t="s">
        <v>167</v>
      </c>
      <c r="D30" s="411" t="s">
        <v>168</v>
      </c>
      <c r="E30" s="403" t="s">
        <v>169</v>
      </c>
      <c r="F30" s="403" t="s">
        <v>20</v>
      </c>
      <c r="G30" s="403" t="s">
        <v>170</v>
      </c>
      <c r="H30" s="439" t="s">
        <v>171</v>
      </c>
      <c r="I30" s="440"/>
      <c r="J30" s="440"/>
      <c r="K30" s="440"/>
      <c r="L30" s="440"/>
      <c r="M30" s="440"/>
      <c r="N30" s="441"/>
      <c r="O30" s="403" t="s">
        <v>22</v>
      </c>
      <c r="P30" s="401" t="s">
        <v>23</v>
      </c>
      <c r="Q30" s="401" t="s">
        <v>24</v>
      </c>
      <c r="R30" s="425" t="s">
        <v>25</v>
      </c>
    </row>
    <row r="31" spans="1:18">
      <c r="A31" s="436"/>
      <c r="B31" s="437"/>
      <c r="C31" s="438"/>
      <c r="D31" s="438"/>
      <c r="E31" s="437"/>
      <c r="F31" s="437"/>
      <c r="G31" s="437"/>
      <c r="H31" s="443">
        <v>1</v>
      </c>
      <c r="I31" s="411">
        <v>2</v>
      </c>
      <c r="J31" s="411">
        <v>3</v>
      </c>
      <c r="K31" s="189"/>
      <c r="L31" s="411">
        <v>4</v>
      </c>
      <c r="M31" s="411">
        <v>5</v>
      </c>
      <c r="N31" s="411">
        <v>6</v>
      </c>
      <c r="O31" s="436"/>
      <c r="P31" s="437"/>
      <c r="Q31" s="437"/>
      <c r="R31" s="442"/>
    </row>
    <row r="32" spans="1:18">
      <c r="A32" s="410"/>
      <c r="B32" s="402"/>
      <c r="C32" s="412"/>
      <c r="D32" s="412"/>
      <c r="E32" s="402"/>
      <c r="F32" s="402"/>
      <c r="G32" s="402"/>
      <c r="H32" s="444"/>
      <c r="I32" s="412"/>
      <c r="J32" s="412"/>
      <c r="K32" s="190"/>
      <c r="L32" s="412"/>
      <c r="M32" s="412"/>
      <c r="N32" s="412"/>
      <c r="O32" s="410"/>
      <c r="P32" s="402"/>
      <c r="Q32" s="402"/>
      <c r="R32" s="426"/>
    </row>
    <row r="33" spans="1:18">
      <c r="A33" s="211">
        <v>1</v>
      </c>
      <c r="B33" s="251">
        <v>511</v>
      </c>
      <c r="C33" s="170" t="str">
        <f>IF(B33=0," ",VLOOKUP(B33,[1]Спортсмены!B$1:H$65536,2,FALSE))</f>
        <v>Дробаха Игорь</v>
      </c>
      <c r="D33" s="252" t="str">
        <f>IF(B33=0," ",VLOOKUP($B33,[1]Спортсмены!$B$1:$H$65536,3,FALSE))</f>
        <v>19.10.1993</v>
      </c>
      <c r="E33" s="253" t="str">
        <f>IF(B33=0," ",IF(VLOOKUP($B33,[1]Спортсмены!$B$1:$H$65536,4,FALSE)=0," ",VLOOKUP($B33,[1]Спортсмены!$B$1:$H$65536,4,FALSE)))</f>
        <v>КМС</v>
      </c>
      <c r="F33" s="170" t="str">
        <f>IF(B33=0," ",VLOOKUP($B33,[1]Спортсмены!$B$1:$H$65536,5,FALSE))</f>
        <v>1 Ярославская</v>
      </c>
      <c r="G33" s="254" t="str">
        <f>IF(B33=0," ",VLOOKUP($B33,[1]Спортсмены!$B$1:$H$65536,6,FALSE))</f>
        <v>Рыбинск, СДЮСШОР-2</v>
      </c>
      <c r="H33" s="255">
        <v>14.26</v>
      </c>
      <c r="I33" s="255">
        <v>14.23</v>
      </c>
      <c r="J33" s="255">
        <v>14.84</v>
      </c>
      <c r="K33" s="256"/>
      <c r="L33" s="257">
        <v>14.49</v>
      </c>
      <c r="M33" s="257">
        <v>15</v>
      </c>
      <c r="N33" s="257" t="s">
        <v>182</v>
      </c>
      <c r="O33" s="258">
        <v>15</v>
      </c>
      <c r="P33" s="259" t="str">
        <f>IF(O33=0," ",IF(O33&gt;=[1]Разряды!$D$26,[1]Разряды!$D$3,IF(O33&gt;=[1]Разряды!$E$26,[1]Разряды!$E$3,IF(O33&gt;=[1]Разряды!$F$26,[1]Разряды!$F$3,IF(O33&gt;=[1]Разряды!$G$26,[1]Разряды!$G$3,IF(O33&gt;=[1]Разряды!$H$26,[1]Разряды!$H$3,IF(O33&gt;=[1]Разряды!$I$26,[1]Разряды!$I$3,"б/р")))))))</f>
        <v>1р</v>
      </c>
      <c r="Q33" s="260">
        <v>20</v>
      </c>
      <c r="R33" s="170" t="str">
        <f>IF(B33=0," ",VLOOKUP($B33,[1]Спортсмены!$B$1:$H$65536,7,FALSE))</f>
        <v>Пивентьевы С.А. И.В.</v>
      </c>
    </row>
    <row r="34" spans="1:18" ht="15.75" thickBot="1">
      <c r="A34" s="167">
        <v>2</v>
      </c>
      <c r="B34" s="52">
        <v>768</v>
      </c>
      <c r="C34" s="36" t="str">
        <f>IF(B34=0," ",VLOOKUP(B34,[1]Спортсмены!B$1:H$65536,2,FALSE))</f>
        <v>Нальгиев Александр</v>
      </c>
      <c r="D34" s="250" t="str">
        <f>IF(B34=0," ",VLOOKUP($B34,[1]Спортсмены!$B$1:$H$65536,3,FALSE))</f>
        <v>20.06.1992</v>
      </c>
      <c r="E34" s="38" t="str">
        <f>IF(B34=0," ",IF(VLOOKUP($B34,[1]Спортсмены!$B$1:$H$65536,4,FALSE)=0," ",VLOOKUP($B34,[1]Спортсмены!$B$1:$H$65536,4,FALSE)))</f>
        <v>3р</v>
      </c>
      <c r="F34" s="36" t="str">
        <f>IF(B34=0," ",VLOOKUP($B34,[1]Спортсмены!$B$1:$H$65536,5,FALSE))</f>
        <v>Ярославская</v>
      </c>
      <c r="G34" s="246" t="str">
        <f>IF(B34=0," ",VLOOKUP($B34,[1]Спортсмены!$B$1:$H$65536,6,FALSE))</f>
        <v>Ярославль, ГОБУ ЯО СДЮСШОР</v>
      </c>
      <c r="H34" s="247">
        <v>9.68</v>
      </c>
      <c r="I34" s="247" t="s">
        <v>182</v>
      </c>
      <c r="J34" s="247" t="s">
        <v>182</v>
      </c>
      <c r="K34" s="248"/>
      <c r="L34" s="215">
        <v>9.66</v>
      </c>
      <c r="M34" s="215" t="s">
        <v>182</v>
      </c>
      <c r="N34" s="215" t="s">
        <v>182</v>
      </c>
      <c r="O34" s="249">
        <v>9.68</v>
      </c>
      <c r="P34" s="34" t="str">
        <f>IF(O34=0," ",IF(O34&gt;=[1]Разряды!$D$26,[1]Разряды!$D$3,IF(O34&gt;=[1]Разряды!$E$26,[1]Разряды!$E$3,IF(O34&gt;=[1]Разряды!$F$26,[1]Разряды!$F$3,IF(O34&gt;=[1]Разряды!$G$26,[1]Разряды!$G$3,IF(O34&gt;=[1]Разряды!$H$26,[1]Разряды!$H$3,IF(O34&gt;=[1]Разряды!$I$26,[1]Разряды!$I$3,"б/р")))))))</f>
        <v>1юр</v>
      </c>
      <c r="Q34" s="202" t="s">
        <v>30</v>
      </c>
      <c r="R34" s="36" t="str">
        <f>IF(B34=0," ",VLOOKUP($B34,[1]Спортсмены!$B$1:$H$65536,7,FALSE))</f>
        <v>бр. Нальгиева А.А.</v>
      </c>
    </row>
    <row r="35" spans="1:18" ht="18.75" thickTop="1">
      <c r="A35"/>
      <c r="B35" s="445"/>
      <c r="C35" s="445"/>
      <c r="D35" s="445"/>
      <c r="E35" s="179"/>
      <c r="F35" s="431" t="s">
        <v>45</v>
      </c>
      <c r="G35" s="431"/>
      <c r="H35" s="431"/>
      <c r="I35" s="431"/>
      <c r="J35" s="431"/>
      <c r="K35" s="431"/>
      <c r="L35" s="431"/>
      <c r="M35" s="180"/>
      <c r="N35" s="422" t="s">
        <v>8</v>
      </c>
      <c r="O35" s="422"/>
      <c r="P35" s="422"/>
      <c r="Q35" s="422"/>
      <c r="R35" s="422"/>
    </row>
    <row r="36" spans="1:18" ht="18">
      <c r="A36" s="1" t="s">
        <v>179</v>
      </c>
      <c r="B36" s="182"/>
      <c r="C36" s="182"/>
      <c r="D36" s="176"/>
      <c r="E36" s="179"/>
      <c r="F36" s="179"/>
      <c r="G36" s="183" t="s">
        <v>185</v>
      </c>
      <c r="H36" s="184"/>
      <c r="I36" s="185"/>
      <c r="J36" s="186"/>
      <c r="K36" s="186"/>
      <c r="L36" s="435" t="s">
        <v>163</v>
      </c>
      <c r="M36" s="435"/>
      <c r="N36" s="435"/>
      <c r="O36" s="435"/>
      <c r="P36" s="435"/>
      <c r="Q36" s="187"/>
      <c r="R36" s="188" t="s">
        <v>181</v>
      </c>
    </row>
    <row r="37" spans="1:18">
      <c r="A37" s="403" t="s">
        <v>165</v>
      </c>
      <c r="B37" s="401" t="s">
        <v>166</v>
      </c>
      <c r="C37" s="411" t="s">
        <v>167</v>
      </c>
      <c r="D37" s="411" t="s">
        <v>168</v>
      </c>
      <c r="E37" s="403" t="s">
        <v>169</v>
      </c>
      <c r="F37" s="403" t="s">
        <v>20</v>
      </c>
      <c r="G37" s="403" t="s">
        <v>170</v>
      </c>
      <c r="H37" s="439" t="s">
        <v>171</v>
      </c>
      <c r="I37" s="440"/>
      <c r="J37" s="440"/>
      <c r="K37" s="440"/>
      <c r="L37" s="440"/>
      <c r="M37" s="440"/>
      <c r="N37" s="441"/>
      <c r="O37" s="403" t="s">
        <v>22</v>
      </c>
      <c r="P37" s="401" t="s">
        <v>23</v>
      </c>
      <c r="Q37" s="401" t="s">
        <v>24</v>
      </c>
      <c r="R37" s="425" t="s">
        <v>25</v>
      </c>
    </row>
    <row r="38" spans="1:18">
      <c r="A38" s="436"/>
      <c r="B38" s="437"/>
      <c r="C38" s="438"/>
      <c r="D38" s="438"/>
      <c r="E38" s="437"/>
      <c r="F38" s="437"/>
      <c r="G38" s="437"/>
      <c r="H38" s="443">
        <v>1</v>
      </c>
      <c r="I38" s="411">
        <v>2</v>
      </c>
      <c r="J38" s="411">
        <v>3</v>
      </c>
      <c r="K38" s="189"/>
      <c r="L38" s="411">
        <v>4</v>
      </c>
      <c r="M38" s="411">
        <v>5</v>
      </c>
      <c r="N38" s="411">
        <v>6</v>
      </c>
      <c r="O38" s="436"/>
      <c r="P38" s="437"/>
      <c r="Q38" s="437"/>
      <c r="R38" s="442"/>
    </row>
    <row r="39" spans="1:18">
      <c r="A39" s="410"/>
      <c r="B39" s="402"/>
      <c r="C39" s="412"/>
      <c r="D39" s="412"/>
      <c r="E39" s="402"/>
      <c r="F39" s="402"/>
      <c r="G39" s="402"/>
      <c r="H39" s="444"/>
      <c r="I39" s="412"/>
      <c r="J39" s="412"/>
      <c r="K39" s="190"/>
      <c r="L39" s="412"/>
      <c r="M39" s="412"/>
      <c r="N39" s="412"/>
      <c r="O39" s="410"/>
      <c r="P39" s="402"/>
      <c r="Q39" s="402"/>
      <c r="R39" s="426"/>
    </row>
    <row r="40" spans="1:18" ht="15.75" thickBot="1">
      <c r="A40" s="261">
        <v>1</v>
      </c>
      <c r="B40" s="262">
        <v>508</v>
      </c>
      <c r="C40" s="263" t="str">
        <f>IF(B40=0," ",VLOOKUP(B40,[1]Спортсмены!B$1:H$65536,2,FALSE))</f>
        <v>Дорожкин Владимир</v>
      </c>
      <c r="D40" s="264" t="str">
        <f>IF(B40=0," ",VLOOKUP($B40,[1]Спортсмены!$B$1:$H$65536,3,FALSE))</f>
        <v>04.04.1983</v>
      </c>
      <c r="E40" s="265" t="str">
        <f>IF(B40=0," ",IF(VLOOKUP($B40,[1]Спортсмены!$B$1:$H$65536,4,FALSE)=0," ",VLOOKUP($B40,[1]Спортсмены!$B$1:$H$65536,4,FALSE)))</f>
        <v>МС</v>
      </c>
      <c r="F40" s="263" t="str">
        <f>IF(B40=0," ",VLOOKUP($B40,[1]Спортсмены!$B$1:$H$65536,5,FALSE))</f>
        <v>2 Ярославская</v>
      </c>
      <c r="G40" s="263" t="str">
        <f>IF(B40=0," ",VLOOKUP($B40,[1]Спортсмены!$B$1:$H$65536,6,FALSE))</f>
        <v>Рыбинск, СДЮСШОР-8</v>
      </c>
      <c r="H40" s="266">
        <v>14.67</v>
      </c>
      <c r="I40" s="266">
        <v>14.52</v>
      </c>
      <c r="J40" s="266">
        <v>15.05</v>
      </c>
      <c r="K40" s="267"/>
      <c r="L40" s="268" t="s">
        <v>182</v>
      </c>
      <c r="M40" s="268" t="s">
        <v>182</v>
      </c>
      <c r="N40" s="268">
        <v>14.24</v>
      </c>
      <c r="O40" s="269">
        <v>15.05</v>
      </c>
      <c r="P40" s="270" t="str">
        <f>IF(O40=0," ",IF(O40&gt;=[1]Разряды!$D$26,[1]Разряды!$D$3,IF(O40&gt;=[1]Разряды!$E$26,[1]Разряды!$E$3,IF(O40&gt;=[1]Разряды!$F$26,[1]Разряды!$F$3,IF(O40&gt;=[1]Разряды!$G$26,[1]Разряды!$G$3,IF(O40&gt;=[1]Разряды!$H$26,[1]Разряды!$H$3,IF(O40&gt;=[1]Разряды!$I$26,[1]Разряды!$I$3,"б/р")))))))</f>
        <v>1р</v>
      </c>
      <c r="Q40" s="271">
        <v>0</v>
      </c>
      <c r="R40" s="263" t="str">
        <f>IF(B40=0," ",VLOOKUP($B40,[1]Спортсмены!$B$1:$H$65536,7,FALSE))</f>
        <v>Дорожкины В.К., О.Н.</v>
      </c>
    </row>
    <row r="41" spans="1:18" ht="15.75" thickTop="1">
      <c r="A41"/>
      <c r="B41"/>
      <c r="C41"/>
      <c r="D41"/>
      <c r="E41"/>
      <c r="F41"/>
      <c r="G41"/>
      <c r="H41"/>
      <c r="I41"/>
    </row>
    <row r="42" spans="1:18">
      <c r="A42"/>
      <c r="B42"/>
      <c r="C42"/>
      <c r="D42"/>
      <c r="E42"/>
      <c r="F42"/>
      <c r="G42"/>
      <c r="H42"/>
      <c r="I42"/>
    </row>
    <row r="43" spans="1:18">
      <c r="A43"/>
      <c r="B43"/>
      <c r="C43"/>
      <c r="D43"/>
      <c r="E43"/>
      <c r="F43"/>
      <c r="G43"/>
      <c r="H43"/>
      <c r="I43"/>
    </row>
    <row r="44" spans="1:18">
      <c r="A44"/>
      <c r="B44"/>
      <c r="C44"/>
      <c r="D44"/>
      <c r="E44"/>
      <c r="F44"/>
      <c r="G44"/>
      <c r="H44"/>
      <c r="I44"/>
    </row>
    <row r="45" spans="1:18">
      <c r="A45"/>
      <c r="B45"/>
      <c r="C45"/>
      <c r="D45"/>
      <c r="E45"/>
      <c r="F45"/>
      <c r="G45"/>
      <c r="H45"/>
      <c r="I45"/>
    </row>
    <row r="46" spans="1:18">
      <c r="A46"/>
      <c r="B46"/>
      <c r="C46"/>
      <c r="D46"/>
      <c r="E46"/>
      <c r="F46"/>
      <c r="G46"/>
      <c r="H46"/>
      <c r="I46"/>
    </row>
    <row r="47" spans="1:18">
      <c r="A47"/>
      <c r="B47"/>
      <c r="C47"/>
      <c r="D47"/>
      <c r="E47"/>
      <c r="F47"/>
      <c r="G47"/>
      <c r="H47"/>
      <c r="I47"/>
    </row>
  </sheetData>
  <mergeCells count="90">
    <mergeCell ref="G37:G39"/>
    <mergeCell ref="H37:N37"/>
    <mergeCell ref="O37:O39"/>
    <mergeCell ref="P37:P39"/>
    <mergeCell ref="Q37:Q39"/>
    <mergeCell ref="R37:R39"/>
    <mergeCell ref="H38:H39"/>
    <mergeCell ref="I38:I39"/>
    <mergeCell ref="J38:J39"/>
    <mergeCell ref="L38:L39"/>
    <mergeCell ref="M38:M39"/>
    <mergeCell ref="N38:N39"/>
    <mergeCell ref="A37:A39"/>
    <mergeCell ref="B37:B39"/>
    <mergeCell ref="C37:C39"/>
    <mergeCell ref="D37:D39"/>
    <mergeCell ref="E37:E39"/>
    <mergeCell ref="F37:F39"/>
    <mergeCell ref="M31:M32"/>
    <mergeCell ref="N31:N32"/>
    <mergeCell ref="B35:D35"/>
    <mergeCell ref="F35:L35"/>
    <mergeCell ref="N35:R35"/>
    <mergeCell ref="L36:P36"/>
    <mergeCell ref="G30:G32"/>
    <mergeCell ref="H30:N30"/>
    <mergeCell ref="O30:O32"/>
    <mergeCell ref="P30:P32"/>
    <mergeCell ref="Q30:Q32"/>
    <mergeCell ref="R30:R32"/>
    <mergeCell ref="H31:H32"/>
    <mergeCell ref="I31:I32"/>
    <mergeCell ref="J31:J32"/>
    <mergeCell ref="L31:L32"/>
    <mergeCell ref="A30:A32"/>
    <mergeCell ref="B30:B32"/>
    <mergeCell ref="C30:C32"/>
    <mergeCell ref="D30:D32"/>
    <mergeCell ref="E30:E32"/>
    <mergeCell ref="F30:F32"/>
    <mergeCell ref="B28:D28"/>
    <mergeCell ref="F28:L28"/>
    <mergeCell ref="N28:R28"/>
    <mergeCell ref="Q20:Q22"/>
    <mergeCell ref="R20:R22"/>
    <mergeCell ref="F20:F22"/>
    <mergeCell ref="L29:P29"/>
    <mergeCell ref="G20:G22"/>
    <mergeCell ref="H20:N20"/>
    <mergeCell ref="O20:O22"/>
    <mergeCell ref="P20:P22"/>
    <mergeCell ref="H21:H22"/>
    <mergeCell ref="I21:I22"/>
    <mergeCell ref="J21:J22"/>
    <mergeCell ref="L21:L22"/>
    <mergeCell ref="M21:M22"/>
    <mergeCell ref="N21:N22"/>
    <mergeCell ref="A20:A22"/>
    <mergeCell ref="B20:B22"/>
    <mergeCell ref="C20:C22"/>
    <mergeCell ref="D20:D22"/>
    <mergeCell ref="E20:E22"/>
    <mergeCell ref="B18:D18"/>
    <mergeCell ref="F18:L18"/>
    <mergeCell ref="N18:R18"/>
    <mergeCell ref="Q8:Q10"/>
    <mergeCell ref="R8:R10"/>
    <mergeCell ref="F8:F10"/>
    <mergeCell ref="L19:P19"/>
    <mergeCell ref="G8:G10"/>
    <mergeCell ref="H8:N8"/>
    <mergeCell ref="O8:O10"/>
    <mergeCell ref="P8:P10"/>
    <mergeCell ref="H9:H10"/>
    <mergeCell ref="I9:I10"/>
    <mergeCell ref="J9:J10"/>
    <mergeCell ref="L9:L10"/>
    <mergeCell ref="M9:M10"/>
    <mergeCell ref="N9:N10"/>
    <mergeCell ref="A8:A10"/>
    <mergeCell ref="B8:B10"/>
    <mergeCell ref="C8:C10"/>
    <mergeCell ref="D8:D10"/>
    <mergeCell ref="E8:E10"/>
    <mergeCell ref="F6:L6"/>
    <mergeCell ref="A1:R1"/>
    <mergeCell ref="A2:R2"/>
    <mergeCell ref="D3:R3"/>
    <mergeCell ref="D4:R4"/>
    <mergeCell ref="D5:R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92"/>
  <sheetViews>
    <sheetView topLeftCell="A24" workbookViewId="0">
      <selection activeCell="A93" sqref="A93:XFD213"/>
    </sheetView>
  </sheetViews>
  <sheetFormatPr defaultRowHeight="15"/>
  <cols>
    <col min="1" max="1" width="3.5703125" style="91" customWidth="1"/>
    <col min="2" max="2" width="4.7109375" style="91" customWidth="1"/>
    <col min="3" max="3" width="5.5703125" customWidth="1"/>
    <col min="4" max="4" width="23" style="91" customWidth="1"/>
    <col min="5" max="5" width="9.85546875" style="91" customWidth="1"/>
    <col min="6" max="6" width="6.28515625" customWidth="1"/>
    <col min="7" max="7" width="13" customWidth="1"/>
    <col min="8" max="8" width="24.85546875" customWidth="1"/>
    <col min="9" max="9" width="4.85546875" style="240" customWidth="1"/>
    <col min="10" max="10" width="4.140625" bestFit="1" customWidth="1"/>
    <col min="11" max="11" width="5" bestFit="1" customWidth="1"/>
    <col min="12" max="13" width="4.140625" bestFit="1" customWidth="1"/>
    <col min="14" max="14" width="5" customWidth="1"/>
    <col min="15" max="16" width="4.42578125" customWidth="1"/>
    <col min="17" max="19" width="5" customWidth="1"/>
    <col min="20" max="20" width="4" customWidth="1"/>
    <col min="21" max="21" width="4.42578125" customWidth="1"/>
    <col min="22" max="22" width="5.85546875" customWidth="1"/>
    <col min="23" max="23" width="4.7109375" customWidth="1"/>
    <col min="24" max="24" width="4.28515625" customWidth="1"/>
    <col min="25" max="25" width="14.85546875" customWidth="1"/>
  </cols>
  <sheetData>
    <row r="1" spans="1:25" ht="22.5">
      <c r="A1" s="71"/>
      <c r="B1" s="71"/>
      <c r="C1" s="71"/>
      <c r="D1" s="71"/>
      <c r="E1" s="418" t="s">
        <v>36</v>
      </c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  <c r="S1" s="418"/>
      <c r="T1" s="418"/>
      <c r="U1" s="418"/>
      <c r="V1" s="418"/>
      <c r="W1" s="418"/>
      <c r="X1" s="418"/>
      <c r="Y1" s="418"/>
    </row>
    <row r="2" spans="1:25" ht="20.25">
      <c r="A2" s="1" t="s">
        <v>198</v>
      </c>
      <c r="B2" s="72"/>
      <c r="C2" s="72"/>
      <c r="D2" s="72"/>
      <c r="E2" s="406" t="s">
        <v>37</v>
      </c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W2" s="406"/>
      <c r="X2" s="406"/>
      <c r="Y2" s="406"/>
    </row>
    <row r="3" spans="1:25" ht="15.75">
      <c r="A3" s="1" t="s">
        <v>199</v>
      </c>
      <c r="B3" s="175"/>
      <c r="C3" s="175"/>
      <c r="D3" s="175"/>
      <c r="E3" s="432" t="s">
        <v>157</v>
      </c>
      <c r="F3" s="432"/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  <c r="S3" s="432"/>
      <c r="T3" s="432"/>
      <c r="U3" s="432"/>
      <c r="V3" s="432"/>
      <c r="W3" s="432"/>
      <c r="X3" s="432"/>
      <c r="Y3" s="432"/>
    </row>
    <row r="4" spans="1:25" ht="18">
      <c r="A4" s="1" t="s">
        <v>200</v>
      </c>
      <c r="B4" s="176"/>
      <c r="C4" s="176"/>
      <c r="D4" s="176"/>
      <c r="E4" s="433" t="s">
        <v>186</v>
      </c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</row>
    <row r="5" spans="1:25" ht="18">
      <c r="A5" s="10" t="s">
        <v>187</v>
      </c>
      <c r="B5" s="227"/>
      <c r="C5" s="227"/>
      <c r="D5" s="179"/>
      <c r="E5" s="179"/>
      <c r="F5" s="179"/>
      <c r="G5" s="446" t="s">
        <v>201</v>
      </c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221"/>
      <c r="S5" s="221"/>
      <c r="T5" s="9" t="s">
        <v>8</v>
      </c>
      <c r="U5" s="9"/>
      <c r="V5" s="9"/>
      <c r="W5" s="9"/>
      <c r="X5" s="9"/>
      <c r="Y5" s="9"/>
    </row>
    <row r="6" spans="1:25" ht="18">
      <c r="A6" s="1" t="s">
        <v>202</v>
      </c>
      <c r="B6" s="275"/>
      <c r="C6" s="176"/>
      <c r="D6" s="179"/>
      <c r="E6" s="1"/>
      <c r="F6" s="179"/>
      <c r="G6" s="184"/>
      <c r="H6" s="184"/>
      <c r="I6" s="184"/>
      <c r="J6" s="184"/>
      <c r="K6" s="184"/>
      <c r="L6" s="243" t="s">
        <v>163</v>
      </c>
      <c r="M6" s="243"/>
      <c r="N6" s="243"/>
      <c r="O6" s="243"/>
      <c r="P6" s="243"/>
      <c r="Q6" s="243"/>
      <c r="R6" s="243"/>
      <c r="S6" s="243"/>
      <c r="T6" s="276"/>
      <c r="U6" s="276" t="s">
        <v>203</v>
      </c>
      <c r="V6" s="243"/>
      <c r="W6" s="276"/>
      <c r="X6" s="276"/>
      <c r="Y6" s="276"/>
    </row>
    <row r="7" spans="1:25" ht="18">
      <c r="A7" s="447" t="s">
        <v>15</v>
      </c>
      <c r="B7" s="447" t="s">
        <v>188</v>
      </c>
      <c r="C7" s="403" t="s">
        <v>166</v>
      </c>
      <c r="D7" s="425" t="s">
        <v>17</v>
      </c>
      <c r="E7" s="447" t="s">
        <v>168</v>
      </c>
      <c r="F7" s="447" t="s">
        <v>169</v>
      </c>
      <c r="G7" s="403" t="s">
        <v>20</v>
      </c>
      <c r="H7" s="403" t="s">
        <v>170</v>
      </c>
      <c r="I7" s="450" t="s">
        <v>189</v>
      </c>
      <c r="J7" s="451"/>
      <c r="K7" s="451"/>
      <c r="L7" s="451"/>
      <c r="M7" s="451"/>
      <c r="N7" s="451"/>
      <c r="O7" s="451"/>
      <c r="P7" s="451"/>
      <c r="Q7" s="451"/>
      <c r="R7" s="452"/>
      <c r="S7" s="277"/>
      <c r="T7" s="453" t="s">
        <v>190</v>
      </c>
      <c r="U7" s="456" t="s">
        <v>191</v>
      </c>
      <c r="V7" s="425" t="s">
        <v>192</v>
      </c>
      <c r="W7" s="459" t="s">
        <v>23</v>
      </c>
      <c r="X7" s="401" t="s">
        <v>193</v>
      </c>
      <c r="Y7" s="425" t="s">
        <v>25</v>
      </c>
    </row>
    <row r="8" spans="1:25">
      <c r="A8" s="448"/>
      <c r="B8" s="448"/>
      <c r="C8" s="437"/>
      <c r="D8" s="438"/>
      <c r="E8" s="448"/>
      <c r="F8" s="448"/>
      <c r="G8" s="437"/>
      <c r="H8" s="437"/>
      <c r="I8" s="411">
        <v>170</v>
      </c>
      <c r="J8" s="411">
        <v>175</v>
      </c>
      <c r="K8" s="411">
        <v>180</v>
      </c>
      <c r="L8" s="411">
        <v>185</v>
      </c>
      <c r="M8" s="411">
        <v>190</v>
      </c>
      <c r="N8" s="411">
        <v>194</v>
      </c>
      <c r="O8" s="411">
        <v>198</v>
      </c>
      <c r="P8" s="411">
        <v>203</v>
      </c>
      <c r="Q8" s="411">
        <v>207</v>
      </c>
      <c r="R8" s="411">
        <v>210</v>
      </c>
      <c r="S8" s="242"/>
      <c r="T8" s="454"/>
      <c r="U8" s="457"/>
      <c r="V8" s="442"/>
      <c r="W8" s="460"/>
      <c r="X8" s="437"/>
      <c r="Y8" s="442"/>
    </row>
    <row r="9" spans="1:25">
      <c r="A9" s="449"/>
      <c r="B9" s="449"/>
      <c r="C9" s="402"/>
      <c r="D9" s="412"/>
      <c r="E9" s="449"/>
      <c r="F9" s="449"/>
      <c r="G9" s="402"/>
      <c r="H9" s="40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93"/>
      <c r="T9" s="455"/>
      <c r="U9" s="458"/>
      <c r="V9" s="426"/>
      <c r="W9" s="461"/>
      <c r="X9" s="402"/>
      <c r="Y9" s="426"/>
    </row>
    <row r="10" spans="1:25" ht="23.25">
      <c r="A10" s="288">
        <v>1</v>
      </c>
      <c r="B10" s="237">
        <v>190</v>
      </c>
      <c r="C10" s="30">
        <v>810</v>
      </c>
      <c r="D10" s="24" t="str">
        <f>IF(C10=0," ",VLOOKUP(C10,[1]Спортсмены!B$1:I$65536,2,FALSE))</f>
        <v>Крупнов Алексей</v>
      </c>
      <c r="E10" s="191" t="str">
        <f>IF(C10=0," ",VLOOKUP($C10,[1]Спортсмены!$B$1:$H$65536,3,FALSE))</f>
        <v>28.02.1996</v>
      </c>
      <c r="F10" s="26" t="str">
        <f>IF(C10=0," ",IF(VLOOKUP($C10,[1]Спортсмены!$B$1:$H$65536,4,FALSE)=0," ",VLOOKUP($C10,[1]Спортсмены!$B$1:$H$65536,4,FALSE)))</f>
        <v>КМС</v>
      </c>
      <c r="G10" s="123" t="str">
        <f>IF(C10=0," ",VLOOKUP($C10,[1]Спортсмены!$B$1:$H$65536,5,FALSE))</f>
        <v>1 Ярославская</v>
      </c>
      <c r="H10" s="123" t="str">
        <f>IF(C10=0," ",VLOOKUP($C10,[1]Спортсмены!$B$1:$H$65536,6,FALSE))</f>
        <v>Ярославль-Москва</v>
      </c>
      <c r="I10" s="236"/>
      <c r="J10" s="236"/>
      <c r="K10" s="26"/>
      <c r="L10" s="236"/>
      <c r="M10" s="236" t="s">
        <v>194</v>
      </c>
      <c r="N10" s="236" t="s">
        <v>194</v>
      </c>
      <c r="O10" s="236" t="s">
        <v>194</v>
      </c>
      <c r="P10" s="236" t="s">
        <v>194</v>
      </c>
      <c r="Q10" s="236" t="s">
        <v>196</v>
      </c>
      <c r="R10" s="236" t="s">
        <v>195</v>
      </c>
      <c r="S10" s="236"/>
      <c r="T10" s="278">
        <v>2</v>
      </c>
      <c r="U10" s="278">
        <v>1</v>
      </c>
      <c r="V10" s="279">
        <v>2.0699999999999998</v>
      </c>
      <c r="W10" s="31" t="str">
        <f>IF(V10=0," ",IF(V10&gt;=[1]Разряды!$C$15,[1]Разряды!$C$3,IF(V10&gt;=[1]Разряды!$D$15,[1]Разряды!$D$3,IF(V10&gt;=[1]Разряды!$E$15,[1]Разряды!$E$3,IF(V10&gt;=[1]Разряды!$F$15,[1]Разряды!$F$3,IF(V10&gt;=[1]Разряды!$G$15,[1]Разряды!$G$3,IF(V10&gt;=[1]Разряды!$H$15,[1]Разряды!$H$3,"б/р")))))))</f>
        <v>кмс</v>
      </c>
      <c r="X10" s="31">
        <v>20</v>
      </c>
      <c r="Y10" s="126" t="str">
        <f>IF(C10=0," ",VLOOKUP($C10,[1]Спортсмены!$B$1:$H$65536,7,FALSE))</f>
        <v>Рыбаков В.Ю., Литвинова М.Ф.</v>
      </c>
    </row>
    <row r="11" spans="1:25" ht="22.5">
      <c r="A11" s="22">
        <v>2</v>
      </c>
      <c r="B11" s="238">
        <v>170</v>
      </c>
      <c r="C11" s="31">
        <v>351</v>
      </c>
      <c r="D11" s="121" t="str">
        <f>IF(C11=0," ",VLOOKUP(C11,[1]Спортсмены!B$1:I$65536,2,FALSE))</f>
        <v>Плечов Роман</v>
      </c>
      <c r="E11" s="197" t="str">
        <f>IF(C11=0," ",VLOOKUP($C11,[1]Спортсмены!$B$1:$H$65536,3,FALSE))</f>
        <v>14.06.1996</v>
      </c>
      <c r="F11" s="113" t="str">
        <f>IF(C11=0," ",IF(VLOOKUP($C11,[1]Спортсмены!$B$1:$H$65536,4,FALSE)=0," ",VLOOKUP($C11,[1]Спортсмены!$B$1:$H$65536,4,FALSE)))</f>
        <v>1р</v>
      </c>
      <c r="G11" s="198" t="str">
        <f>IF(C11=0," ",VLOOKUP($C11,[1]Спортсмены!$B$1:$H$65536,5,FALSE))</f>
        <v>р-ка Карелия</v>
      </c>
      <c r="H11" s="198" t="str">
        <f>IF(C11=0," ",VLOOKUP($C11,[1]Спортсмены!$B$1:$H$65536,6,FALSE))</f>
        <v>Петрозаводск</v>
      </c>
      <c r="I11" s="239" t="s">
        <v>194</v>
      </c>
      <c r="J11" s="239" t="s">
        <v>194</v>
      </c>
      <c r="K11" s="113" t="s">
        <v>194</v>
      </c>
      <c r="L11" s="239" t="s">
        <v>197</v>
      </c>
      <c r="M11" s="239" t="s">
        <v>194</v>
      </c>
      <c r="N11" s="239" t="s">
        <v>195</v>
      </c>
      <c r="O11" s="239"/>
      <c r="P11" s="239"/>
      <c r="Q11" s="239"/>
      <c r="R11" s="239"/>
      <c r="S11" s="239"/>
      <c r="T11" s="285">
        <v>1</v>
      </c>
      <c r="U11" s="285">
        <v>2</v>
      </c>
      <c r="V11" s="286">
        <v>1.9</v>
      </c>
      <c r="W11" s="31" t="str">
        <f>IF(V11=0," ",IF(V11&gt;=[1]Разряды!$C$15,[1]Разряды!$C$3,IF(V11&gt;=[1]Разряды!$D$15,[1]Разряды!$D$3,IF(V11&gt;=[1]Разряды!$E$15,[1]Разряды!$E$3,IF(V11&gt;=[1]Разряды!$F$15,[1]Разряды!$F$3,IF(V11&gt;=[1]Разряды!$G$15,[1]Разряды!$G$3,IF(V11&gt;=[1]Разряды!$H$15,[1]Разряды!$H$3,"б/р")))))))</f>
        <v>1р</v>
      </c>
      <c r="X11" s="31">
        <v>17</v>
      </c>
      <c r="Y11" s="119" t="str">
        <f>IF(C11=0," ",VLOOKUP($C11,[1]Спортсмены!$B$1:$H$65536,7,FALSE))</f>
        <v>Зимон О.В., Кишкин А.Ю.</v>
      </c>
    </row>
    <row r="12" spans="1:25">
      <c r="A12" s="22">
        <v>3</v>
      </c>
      <c r="B12" s="238">
        <v>170</v>
      </c>
      <c r="C12" s="31">
        <v>775</v>
      </c>
      <c r="D12" s="121" t="str">
        <f>IF(C12=0," ",VLOOKUP(C12,[1]Спортсмены!B$1:I$65536,2,FALSE))</f>
        <v>Припузов Алексей</v>
      </c>
      <c r="E12" s="197" t="str">
        <f>IF(C12=0," ",VLOOKUP($C12,[1]Спортсмены!$B$1:$H$65536,3,FALSE))</f>
        <v>19.10.1996</v>
      </c>
      <c r="F12" s="113" t="str">
        <f>IF(C12=0," ",IF(VLOOKUP($C12,[1]Спортсмены!$B$1:$H$65536,4,FALSE)=0," ",VLOOKUP($C12,[1]Спортсмены!$B$1:$H$65536,4,FALSE)))</f>
        <v>2р</v>
      </c>
      <c r="G12" s="198" t="str">
        <f>IF(C12=0," ",VLOOKUP($C12,[1]Спортсмены!$B$1:$H$65536,5,FALSE))</f>
        <v>Вологодская</v>
      </c>
      <c r="H12" s="119" t="str">
        <f>IF(C12=0," ",VLOOKUP($C12,[1]Спортсмены!$B$1:$H$65536,6,FALSE))</f>
        <v>Вологда, ДЮСШ "Спартак"</v>
      </c>
      <c r="I12" s="239" t="s">
        <v>194</v>
      </c>
      <c r="J12" s="239" t="s">
        <v>194</v>
      </c>
      <c r="K12" s="113" t="s">
        <v>194</v>
      </c>
      <c r="L12" s="239" t="s">
        <v>196</v>
      </c>
      <c r="M12" s="239" t="s">
        <v>197</v>
      </c>
      <c r="N12" s="239" t="s">
        <v>195</v>
      </c>
      <c r="O12" s="239"/>
      <c r="P12" s="239"/>
      <c r="Q12" s="239"/>
      <c r="R12" s="239"/>
      <c r="S12" s="239"/>
      <c r="T12" s="285">
        <v>3</v>
      </c>
      <c r="U12" s="285">
        <v>3</v>
      </c>
      <c r="V12" s="286">
        <v>1.9</v>
      </c>
      <c r="W12" s="31" t="str">
        <f>IF(V12=0," ",IF(V12&gt;=[1]Разряды!$C$15,[1]Разряды!$C$3,IF(V12&gt;=[1]Разряды!$D$15,[1]Разряды!$D$3,IF(V12&gt;=[1]Разряды!$E$15,[1]Разряды!$E$3,IF(V12&gt;=[1]Разряды!$F$15,[1]Разряды!$F$3,IF(V12&gt;=[1]Разряды!$G$15,[1]Разряды!$G$3,IF(V12&gt;=[1]Разряды!$H$15,[1]Разряды!$H$3,"б/р")))))))</f>
        <v>1р</v>
      </c>
      <c r="X12" s="113" t="s">
        <v>30</v>
      </c>
      <c r="Y12" s="119" t="str">
        <f>IF(C12=0," ",VLOOKUP($C12,[1]Спортсмены!$B$1:$H$65536,7,FALSE))</f>
        <v>Волков В.Н.</v>
      </c>
    </row>
    <row r="13" spans="1:25">
      <c r="A13" s="30">
        <v>4</v>
      </c>
      <c r="B13" s="237">
        <v>170</v>
      </c>
      <c r="C13" s="30">
        <v>57</v>
      </c>
      <c r="D13" s="24" t="str">
        <f>IF(C13=0," ",VLOOKUP(C13,[1]Спортсмены!B$1:I$65536,2,FALSE))</f>
        <v>Косарев Анатолий</v>
      </c>
      <c r="E13" s="191" t="str">
        <f>IF(C13=0," ",VLOOKUP($C13,[1]Спортсмены!$B$1:$H$65536,3,FALSE))</f>
        <v>1997</v>
      </c>
      <c r="F13" s="26" t="str">
        <f>IF(C13=0," ",IF(VLOOKUP($C13,[1]Спортсмены!$B$1:$H$65536,4,FALSE)=0," ",VLOOKUP($C13,[1]Спортсмены!$B$1:$H$65536,4,FALSE)))</f>
        <v>КМС</v>
      </c>
      <c r="G13" s="123" t="str">
        <f>IF(C13=0," ",VLOOKUP($C13,[1]Спортсмены!$B$1:$H$65536,5,FALSE))</f>
        <v>Ивановская</v>
      </c>
      <c r="H13" s="123" t="str">
        <f>IF(C13=0," ",VLOOKUP($C13,[1]Спортсмены!$B$1:$H$65536,6,FALSE))</f>
        <v>Кинешма, СДЮСШОР</v>
      </c>
      <c r="I13" s="236" t="s">
        <v>194</v>
      </c>
      <c r="J13" s="236" t="s">
        <v>194</v>
      </c>
      <c r="K13" s="236" t="s">
        <v>194</v>
      </c>
      <c r="L13" s="26" t="s">
        <v>194</v>
      </c>
      <c r="M13" s="236" t="s">
        <v>195</v>
      </c>
      <c r="N13" s="236"/>
      <c r="O13" s="236"/>
      <c r="P13" s="236"/>
      <c r="Q13" s="236"/>
      <c r="R13" s="236"/>
      <c r="S13" s="236"/>
      <c r="T13" s="278">
        <v>1</v>
      </c>
      <c r="U13" s="278"/>
      <c r="V13" s="279">
        <v>1.85</v>
      </c>
      <c r="W13" s="31" t="str">
        <f>IF(V13=0," ",IF(V13&gt;=[1]Разряды!$C$15,[1]Разряды!$C$3,IF(V13&gt;=[1]Разряды!$D$15,[1]Разряды!$D$3,IF(V13&gt;=[1]Разряды!$E$15,[1]Разряды!$E$3,IF(V13&gt;=[1]Разряды!$F$15,[1]Разряды!$F$3,IF(V13&gt;=[1]Разряды!$G$15,[1]Разряды!$G$3,IF(V13&gt;=[1]Разряды!$H$15,[1]Разряды!$H$3,"б/р")))))))</f>
        <v>2р</v>
      </c>
      <c r="X13" s="31">
        <v>15</v>
      </c>
      <c r="Y13" s="24" t="str">
        <f>IF(C13=0," ",VLOOKUP($C13,[1]Спортсмены!$B$1:$H$65536,7,FALSE))</f>
        <v>Кузинов Н.В.</v>
      </c>
    </row>
    <row r="14" spans="1:25" ht="16.5" thickBot="1">
      <c r="A14" s="52"/>
      <c r="B14" s="280"/>
      <c r="C14" s="232"/>
      <c r="D14" s="281"/>
      <c r="E14" s="231"/>
      <c r="F14" s="204"/>
      <c r="G14" s="204"/>
      <c r="H14" s="204"/>
      <c r="I14" s="282"/>
      <c r="J14" s="282"/>
      <c r="K14" s="231"/>
      <c r="L14" s="282"/>
      <c r="M14" s="282"/>
      <c r="N14" s="282"/>
      <c r="O14" s="282"/>
      <c r="P14" s="282"/>
      <c r="Q14" s="282"/>
      <c r="R14" s="282"/>
      <c r="S14" s="282"/>
      <c r="T14" s="283"/>
      <c r="U14" s="283"/>
      <c r="V14" s="284"/>
      <c r="W14" s="230"/>
      <c r="X14" s="230"/>
      <c r="Y14" s="232"/>
    </row>
    <row r="15" spans="1:25" ht="18.75" thickTop="1">
      <c r="A15"/>
      <c r="B15" s="445"/>
      <c r="C15" s="445"/>
      <c r="D15" s="179"/>
      <c r="E15" s="179"/>
      <c r="F15" s="179"/>
      <c r="G15" s="446" t="s">
        <v>34</v>
      </c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221"/>
      <c r="S15" s="221"/>
      <c r="T15" s="9" t="s">
        <v>8</v>
      </c>
      <c r="U15" s="9"/>
      <c r="V15" s="9"/>
      <c r="W15" s="9"/>
      <c r="X15" s="9"/>
      <c r="Y15" s="9"/>
    </row>
    <row r="16" spans="1:25" ht="18">
      <c r="A16" s="1" t="s">
        <v>204</v>
      </c>
      <c r="B16" s="275"/>
      <c r="C16" s="176"/>
      <c r="D16" s="179"/>
      <c r="E16" s="179"/>
      <c r="F16" s="179"/>
      <c r="G16" s="184"/>
      <c r="H16" s="184"/>
      <c r="I16" s="184"/>
      <c r="J16" s="184"/>
      <c r="K16" s="184"/>
      <c r="L16" s="243" t="s">
        <v>163</v>
      </c>
      <c r="M16" s="243"/>
      <c r="N16" s="243"/>
      <c r="O16" s="243"/>
      <c r="P16" s="243"/>
      <c r="Q16" s="243"/>
      <c r="R16" s="243"/>
      <c r="S16" s="243"/>
      <c r="T16" s="276"/>
      <c r="U16" s="276" t="s">
        <v>203</v>
      </c>
      <c r="V16" s="243"/>
      <c r="W16" s="276"/>
      <c r="X16" s="276"/>
      <c r="Y16" s="276"/>
    </row>
    <row r="17" spans="1:25" ht="18">
      <c r="A17" s="447" t="s">
        <v>15</v>
      </c>
      <c r="B17" s="447" t="s">
        <v>188</v>
      </c>
      <c r="C17" s="403" t="s">
        <v>166</v>
      </c>
      <c r="D17" s="425" t="s">
        <v>17</v>
      </c>
      <c r="E17" s="447" t="s">
        <v>168</v>
      </c>
      <c r="F17" s="447" t="s">
        <v>169</v>
      </c>
      <c r="G17" s="403" t="s">
        <v>20</v>
      </c>
      <c r="H17" s="403" t="s">
        <v>170</v>
      </c>
      <c r="I17" s="450" t="s">
        <v>189</v>
      </c>
      <c r="J17" s="451"/>
      <c r="K17" s="451"/>
      <c r="L17" s="451"/>
      <c r="M17" s="451"/>
      <c r="N17" s="451"/>
      <c r="O17" s="451"/>
      <c r="P17" s="451"/>
      <c r="Q17" s="451"/>
      <c r="R17" s="452"/>
      <c r="S17" s="277"/>
      <c r="T17" s="453" t="s">
        <v>190</v>
      </c>
      <c r="U17" s="456" t="s">
        <v>191</v>
      </c>
      <c r="V17" s="425" t="s">
        <v>192</v>
      </c>
      <c r="W17" s="459" t="s">
        <v>23</v>
      </c>
      <c r="X17" s="401" t="s">
        <v>193</v>
      </c>
      <c r="Y17" s="425" t="s">
        <v>25</v>
      </c>
    </row>
    <row r="18" spans="1:25">
      <c r="A18" s="448"/>
      <c r="B18" s="448"/>
      <c r="C18" s="437"/>
      <c r="D18" s="438"/>
      <c r="E18" s="448"/>
      <c r="F18" s="448"/>
      <c r="G18" s="437"/>
      <c r="H18" s="437"/>
      <c r="I18" s="411">
        <v>170</v>
      </c>
      <c r="J18" s="411">
        <v>175</v>
      </c>
      <c r="K18" s="411">
        <v>180</v>
      </c>
      <c r="L18" s="411">
        <v>185</v>
      </c>
      <c r="M18" s="411">
        <v>190</v>
      </c>
      <c r="N18" s="411">
        <v>194</v>
      </c>
      <c r="O18" s="411">
        <v>198</v>
      </c>
      <c r="P18" s="411"/>
      <c r="Q18" s="411"/>
      <c r="R18" s="411"/>
      <c r="S18" s="242"/>
      <c r="T18" s="454"/>
      <c r="U18" s="457"/>
      <c r="V18" s="442"/>
      <c r="W18" s="460"/>
      <c r="X18" s="437"/>
      <c r="Y18" s="442"/>
    </row>
    <row r="19" spans="1:25">
      <c r="A19" s="449"/>
      <c r="B19" s="449"/>
      <c r="C19" s="402"/>
      <c r="D19" s="412"/>
      <c r="E19" s="449"/>
      <c r="F19" s="449"/>
      <c r="G19" s="402"/>
      <c r="H19" s="402"/>
      <c r="I19" s="412"/>
      <c r="J19" s="412"/>
      <c r="K19" s="412"/>
      <c r="L19" s="412"/>
      <c r="M19" s="412"/>
      <c r="N19" s="412"/>
      <c r="O19" s="412"/>
      <c r="P19" s="412"/>
      <c r="Q19" s="412"/>
      <c r="R19" s="412"/>
      <c r="S19" s="93"/>
      <c r="T19" s="455"/>
      <c r="U19" s="458"/>
      <c r="V19" s="426"/>
      <c r="W19" s="461"/>
      <c r="X19" s="402"/>
      <c r="Y19" s="426"/>
    </row>
    <row r="20" spans="1:25">
      <c r="A20" s="149">
        <v>1</v>
      </c>
      <c r="B20" s="237">
        <v>180</v>
      </c>
      <c r="C20" s="30">
        <v>80</v>
      </c>
      <c r="D20" s="24" t="str">
        <f>IF(C20=0," ",VLOOKUP(C20,[1]Спортсмены!B$1:I$65536,2,FALSE))</f>
        <v>Погодин Артем</v>
      </c>
      <c r="E20" s="191" t="str">
        <f>IF(C20=0," ",VLOOKUP($C20,[1]Спортсмены!$B$1:$H$65536,3,FALSE))</f>
        <v>03.11.1995</v>
      </c>
      <c r="F20" s="26" t="str">
        <f>IF(C20=0," ",IF(VLOOKUP($C20,[1]Спортсмены!$B$1:$H$65536,4,FALSE)=0," ",VLOOKUP($C20,[1]Спортсмены!$B$1:$H$65536,4,FALSE)))</f>
        <v>1р</v>
      </c>
      <c r="G20" s="24" t="str">
        <f>IF(C20=0," ",VLOOKUP($C20,[1]Спортсмены!$B$1:$H$65536,5,FALSE))</f>
        <v>1 Ярославская</v>
      </c>
      <c r="H20" s="123" t="str">
        <f>IF(C20=0," ",VLOOKUP($C20,[1]Спортсмены!$B$1:$H$65536,6,FALSE))</f>
        <v>Ярославль, ГОБУ ЯО СДЮСШОР</v>
      </c>
      <c r="I20" s="236"/>
      <c r="J20" s="236"/>
      <c r="K20" s="26" t="s">
        <v>194</v>
      </c>
      <c r="L20" s="236" t="s">
        <v>194</v>
      </c>
      <c r="M20" s="236" t="s">
        <v>194</v>
      </c>
      <c r="N20" s="236" t="s">
        <v>194</v>
      </c>
      <c r="O20" s="236" t="s">
        <v>195</v>
      </c>
      <c r="P20" s="236"/>
      <c r="Q20" s="236"/>
      <c r="R20" s="236"/>
      <c r="S20" s="236"/>
      <c r="T20" s="278">
        <v>1</v>
      </c>
      <c r="U20" s="278"/>
      <c r="V20" s="279">
        <v>1.94</v>
      </c>
      <c r="W20" s="31" t="str">
        <f>IF(V20=0," ",IF(V20&gt;=[1]Разряды!$C$15,[1]Разряды!$C$3,IF(V20&gt;=[1]Разряды!$D$15,[1]Разряды!$D$3,IF(V20&gt;=[1]Разряды!$E$15,[1]Разряды!$E$3,IF(V20&gt;=[1]Разряды!$F$15,[1]Разряды!$F$3,IF(V20&gt;=[1]Разряды!$G$15,[1]Разряды!$G$3,IF(V20&gt;=[1]Разряды!$H$15,[1]Разряды!$H$3,"б/р")))))))</f>
        <v>1р</v>
      </c>
      <c r="X20" s="113">
        <v>20</v>
      </c>
      <c r="Y20" s="24" t="str">
        <f>IF(C20=0," ",VLOOKUP($C20,[1]Спортсмены!$B$1:$H$65536,7,FALSE))</f>
        <v>бр. Бабашкина</v>
      </c>
    </row>
    <row r="21" spans="1:25" ht="23.25">
      <c r="A21" s="149">
        <v>2</v>
      </c>
      <c r="B21" s="237">
        <v>180</v>
      </c>
      <c r="C21" s="26">
        <v>331</v>
      </c>
      <c r="D21" s="24" t="str">
        <f>IF(C21=0," ",VLOOKUP(C21,[1]Спортсмены!B$1:I$65536,2,FALSE))</f>
        <v>Комаров Алексей</v>
      </c>
      <c r="E21" s="25" t="str">
        <f>IF(C21=0," ",VLOOKUP($C21,[1]Спортсмены!$B$1:$H$65536,3,FALSE))</f>
        <v>28.06.1995</v>
      </c>
      <c r="F21" s="26" t="str">
        <f>IF(C21=0," ",IF(VLOOKUP($C21,[1]Спортсмены!$B$1:$H$65536,4,FALSE)=0," ",VLOOKUP($C21,[1]Спортсмены!$B$1:$H$65536,4,FALSE)))</f>
        <v>КМС</v>
      </c>
      <c r="G21" s="24" t="str">
        <f>IF(C21=0," ",VLOOKUP($C21,[1]Спортсмены!$B$1:$H$65536,5,FALSE))</f>
        <v>р-ка Карелия</v>
      </c>
      <c r="H21" s="123" t="str">
        <f>IF(C21=0," ",VLOOKUP($C21,[1]Спортсмены!$B$1:$H$65536,6,FALSE))</f>
        <v>Петрозаводск</v>
      </c>
      <c r="I21" s="236"/>
      <c r="J21" s="236"/>
      <c r="K21" s="26" t="s">
        <v>196</v>
      </c>
      <c r="L21" s="236" t="s">
        <v>194</v>
      </c>
      <c r="M21" s="236" t="s">
        <v>196</v>
      </c>
      <c r="N21" s="236" t="s">
        <v>197</v>
      </c>
      <c r="O21" s="236" t="s">
        <v>195</v>
      </c>
      <c r="P21" s="236"/>
      <c r="Q21" s="236"/>
      <c r="R21" s="236"/>
      <c r="S21" s="236"/>
      <c r="T21" s="278">
        <v>3</v>
      </c>
      <c r="U21" s="278">
        <v>4</v>
      </c>
      <c r="V21" s="279">
        <v>1.94</v>
      </c>
      <c r="W21" s="31" t="str">
        <f>IF(V21=0," ",IF(V21&gt;=[1]Разряды!$C$15,[1]Разряды!$C$3,IF(V21&gt;=[1]Разряды!$D$15,[1]Разряды!$D$3,IF(V21&gt;=[1]Разряды!$E$15,[1]Разряды!$E$3,IF(V21&gt;=[1]Разряды!$F$15,[1]Разряды!$F$3,IF(V21&gt;=[1]Разряды!$G$15,[1]Разряды!$G$3,IF(V21&gt;=[1]Разряды!$H$15,[1]Разряды!$H$3,"б/р")))))))</f>
        <v>1р</v>
      </c>
      <c r="X21" s="31">
        <v>17</v>
      </c>
      <c r="Y21" s="126" t="str">
        <f>IF(C21=0," ",VLOOKUP($C21,[1]Спортсмены!$B$1:$H$65536,7,FALSE))</f>
        <v>Савинов Е.В., Савинова И.А.</v>
      </c>
    </row>
    <row r="22" spans="1:25">
      <c r="A22" s="149">
        <v>3</v>
      </c>
      <c r="B22" s="237">
        <v>180</v>
      </c>
      <c r="C22" s="26">
        <v>472</v>
      </c>
      <c r="D22" s="24" t="str">
        <f>IF(C22=0," ",VLOOKUP(C22,[1]Спортсмены!B$1:I$65536,2,FALSE))</f>
        <v>Голубков Илья</v>
      </c>
      <c r="E22" s="191" t="str">
        <f>IF(C22=0," ",VLOOKUP($C22,[1]Спортсмены!$B$1:$H$65536,3,FALSE))</f>
        <v>10.04.1995</v>
      </c>
      <c r="F22" s="26" t="str">
        <f>IF(C22=0," ",IF(VLOOKUP($C22,[1]Спортсмены!$B$1:$H$65536,4,FALSE)=0," ",VLOOKUP($C22,[1]Спортсмены!$B$1:$H$65536,4,FALSE)))</f>
        <v>1р</v>
      </c>
      <c r="G22" s="24" t="str">
        <f>IF(C22=0," ",VLOOKUP($C22,[1]Спортсмены!$B$1:$H$65536,5,FALSE))</f>
        <v>Ярославская</v>
      </c>
      <c r="H22" s="123" t="str">
        <f>IF(C22=0," ",VLOOKUP($C22,[1]Спортсмены!$B$1:$H$65536,6,FALSE))</f>
        <v>Переславль, ДЮСШ</v>
      </c>
      <c r="I22" s="236"/>
      <c r="J22" s="236"/>
      <c r="K22" s="26" t="s">
        <v>194</v>
      </c>
      <c r="L22" s="236" t="s">
        <v>194</v>
      </c>
      <c r="M22" s="236" t="s">
        <v>195</v>
      </c>
      <c r="N22" s="236"/>
      <c r="O22" s="236"/>
      <c r="P22" s="236"/>
      <c r="Q22" s="236"/>
      <c r="R22" s="236"/>
      <c r="S22" s="236"/>
      <c r="T22" s="278">
        <v>1</v>
      </c>
      <c r="U22" s="278"/>
      <c r="V22" s="279">
        <v>1.85</v>
      </c>
      <c r="W22" s="31" t="str">
        <f>IF(V22=0," ",IF(V22&gt;=[1]Разряды!$C$15,[1]Разряды!$C$3,IF(V22&gt;=[1]Разряды!$D$15,[1]Разряды!$D$3,IF(V22&gt;=[1]Разряды!$E$15,[1]Разряды!$E$3,IF(V22&gt;=[1]Разряды!$F$15,[1]Разряды!$F$3,IF(V22&gt;=[1]Разряды!$G$15,[1]Разряды!$G$3,IF(V22&gt;=[1]Разряды!$H$15,[1]Разряды!$H$3,"б/р")))))))</f>
        <v>2р</v>
      </c>
      <c r="X22" s="113" t="s">
        <v>30</v>
      </c>
      <c r="Y22" s="24" t="str">
        <f>IF(C22=0," ",VLOOKUP($C22,[1]Спортсмены!$B$1:$H$65536,7,FALSE))</f>
        <v>Литвинова М.Ф.</v>
      </c>
    </row>
    <row r="23" spans="1:25">
      <c r="A23" s="26">
        <v>4</v>
      </c>
      <c r="B23" s="237">
        <v>170</v>
      </c>
      <c r="C23" s="26">
        <v>365</v>
      </c>
      <c r="D23" s="24" t="str">
        <f>IF(C23=0," ",VLOOKUP(C23,[1]Спортсмены!B$1:I$65536,2,FALSE))</f>
        <v>Барканов Максим</v>
      </c>
      <c r="E23" s="191" t="str">
        <f>IF(C23=0," ",VLOOKUP($C23,[1]Спортсмены!$B$1:$H$65536,3,FALSE))</f>
        <v>21.02.1994</v>
      </c>
      <c r="F23" s="26" t="str">
        <f>IF(C23=0," ",IF(VLOOKUP($C23,[1]Спортсмены!$B$1:$H$65536,4,FALSE)=0," ",VLOOKUP($C23,[1]Спортсмены!$B$1:$H$65536,4,FALSE)))</f>
        <v>1р</v>
      </c>
      <c r="G23" s="24" t="str">
        <f>IF(C23=0," ",VLOOKUP($C23,[1]Спортсмены!$B$1:$H$65536,5,FALSE))</f>
        <v>Псковская</v>
      </c>
      <c r="H23" s="123" t="str">
        <f>IF(C23=0," ",VLOOKUP($C23,[1]Спортсмены!$B$1:$H$65536,6,FALSE))</f>
        <v>Псков</v>
      </c>
      <c r="I23" s="236" t="s">
        <v>194</v>
      </c>
      <c r="J23" s="236" t="s">
        <v>194</v>
      </c>
      <c r="K23" s="26" t="s">
        <v>196</v>
      </c>
      <c r="L23" s="236" t="s">
        <v>197</v>
      </c>
      <c r="M23" s="236" t="s">
        <v>195</v>
      </c>
      <c r="N23" s="236"/>
      <c r="O23" s="236"/>
      <c r="P23" s="236"/>
      <c r="Q23" s="236"/>
      <c r="R23" s="236"/>
      <c r="S23" s="236"/>
      <c r="T23" s="278">
        <v>3</v>
      </c>
      <c r="U23" s="278">
        <v>3</v>
      </c>
      <c r="V23" s="279">
        <v>1.85</v>
      </c>
      <c r="W23" s="31" t="str">
        <f>IF(V23=0," ",IF(V23&gt;=[1]Разряды!$C$15,[1]Разряды!$C$3,IF(V23&gt;=[1]Разряды!$D$15,[1]Разряды!$D$3,IF(V23&gt;=[1]Разряды!$E$15,[1]Разряды!$E$3,IF(V23&gt;=[1]Разряды!$F$15,[1]Разряды!$F$3,IF(V23&gt;=[1]Разряды!$G$15,[1]Разряды!$G$3,IF(V23&gt;=[1]Разряды!$H$15,[1]Разряды!$H$3,"б/р")))))))</f>
        <v>2р</v>
      </c>
      <c r="X23" s="31">
        <v>15</v>
      </c>
      <c r="Y23" s="24" t="str">
        <f>IF(C23=0," ",VLOOKUP($C23,[1]Спортсмены!$B$1:$H$65536,7,FALSE))</f>
        <v>Ершов В.Ю.</v>
      </c>
    </row>
    <row r="24" spans="1:25">
      <c r="A24" s="31">
        <v>5</v>
      </c>
      <c r="B24" s="238">
        <v>175</v>
      </c>
      <c r="C24" s="113">
        <v>357</v>
      </c>
      <c r="D24" s="121" t="str">
        <f>IF(C24=0," ",VLOOKUP(C24,[1]Спортсмены!B$1:I$65536,2,FALSE))</f>
        <v>Барканов Антон</v>
      </c>
      <c r="E24" s="197" t="str">
        <f>IF(C24=0," ",VLOOKUP($C24,[1]Спортсмены!$B$1:$H$65536,3,FALSE))</f>
        <v>21.02.1994</v>
      </c>
      <c r="F24" s="113" t="str">
        <f>IF(C24=0," ",IF(VLOOKUP($C24,[1]Спортсмены!$B$1:$H$65536,4,FALSE)=0," ",VLOOKUP($C24,[1]Спортсмены!$B$1:$H$65536,4,FALSE)))</f>
        <v>1р</v>
      </c>
      <c r="G24" s="121" t="str">
        <f>IF(C24=0," ",VLOOKUP($C24,[1]Спортсмены!$B$1:$H$65536,5,FALSE))</f>
        <v>Псковская</v>
      </c>
      <c r="H24" s="198" t="str">
        <f>IF(C24=0," ",VLOOKUP($C24,[1]Спортсмены!$B$1:$H$65536,6,FALSE))</f>
        <v>Псков</v>
      </c>
      <c r="I24" s="239"/>
      <c r="J24" s="239" t="s">
        <v>194</v>
      </c>
      <c r="K24" s="113" t="s">
        <v>194</v>
      </c>
      <c r="L24" s="239" t="s">
        <v>195</v>
      </c>
      <c r="M24" s="239"/>
      <c r="N24" s="239"/>
      <c r="O24" s="239"/>
      <c r="P24" s="239"/>
      <c r="Q24" s="239"/>
      <c r="R24" s="239"/>
      <c r="S24" s="239"/>
      <c r="T24" s="285">
        <v>1</v>
      </c>
      <c r="U24" s="285"/>
      <c r="V24" s="286">
        <v>1.8</v>
      </c>
      <c r="W24" s="31" t="str">
        <f>IF(V24=0," ",IF(V24&gt;=[1]Разряды!$C$15,[1]Разряды!$C$3,IF(V24&gt;=[1]Разряды!$D$15,[1]Разряды!$D$3,IF(V24&gt;=[1]Разряды!$E$15,[1]Разряды!$E$3,IF(V24&gt;=[1]Разряды!$F$15,[1]Разряды!$F$3,IF(V24&gt;=[1]Разряды!$G$15,[1]Разряды!$G$3,IF(V24&gt;=[1]Разряды!$H$15,[1]Разряды!$H$3,"б/р")))))))</f>
        <v>2р</v>
      </c>
      <c r="X24" s="31">
        <v>14</v>
      </c>
      <c r="Y24" s="119" t="str">
        <f>IF(C24=0," ",VLOOKUP($C24,[1]Спортсмены!$B$1:$H$65536,7,FALSE))</f>
        <v>Ершов В.Ю.</v>
      </c>
    </row>
    <row r="25" spans="1:25" ht="16.5" thickBot="1">
      <c r="A25" s="52"/>
      <c r="B25" s="280"/>
      <c r="C25" s="232"/>
      <c r="D25" s="281"/>
      <c r="E25" s="231"/>
      <c r="F25" s="204"/>
      <c r="G25" s="204"/>
      <c r="H25" s="204"/>
      <c r="I25" s="282"/>
      <c r="J25" s="282"/>
      <c r="K25" s="231"/>
      <c r="L25" s="282"/>
      <c r="M25" s="282"/>
      <c r="N25" s="282"/>
      <c r="O25" s="282"/>
      <c r="P25" s="282"/>
      <c r="Q25" s="282"/>
      <c r="R25" s="282"/>
      <c r="S25" s="282"/>
      <c r="T25" s="283"/>
      <c r="U25" s="283"/>
      <c r="V25" s="284"/>
      <c r="W25" s="230"/>
      <c r="X25" s="230"/>
      <c r="Y25" s="232"/>
    </row>
    <row r="26" spans="1:25" ht="15.75" thickTop="1">
      <c r="A26" s="462"/>
      <c r="B26" s="462"/>
      <c r="C26" s="462"/>
      <c r="D26" s="462"/>
      <c r="E26" s="462"/>
      <c r="F26" s="462"/>
      <c r="G26" s="462"/>
      <c r="H26" s="462"/>
      <c r="I26" s="462"/>
      <c r="J26" s="462"/>
      <c r="K26" s="462"/>
      <c r="L26" s="462"/>
      <c r="M26" s="462"/>
      <c r="N26" s="462"/>
      <c r="O26" s="462"/>
      <c r="P26" s="462"/>
      <c r="Q26" s="462"/>
      <c r="R26" s="462"/>
      <c r="S26" s="462"/>
      <c r="T26" s="462"/>
      <c r="U26" s="462"/>
      <c r="V26" s="462"/>
    </row>
    <row r="27" spans="1:25" ht="18">
      <c r="A27"/>
      <c r="B27" s="445"/>
      <c r="C27" s="445"/>
      <c r="D27" s="179"/>
      <c r="E27" s="179"/>
      <c r="F27" s="179"/>
      <c r="G27" s="446" t="s">
        <v>40</v>
      </c>
      <c r="H27" s="446"/>
      <c r="I27" s="446"/>
      <c r="J27" s="446"/>
      <c r="K27" s="446"/>
      <c r="L27" s="446"/>
      <c r="M27" s="446"/>
      <c r="N27" s="446"/>
      <c r="O27" s="446"/>
      <c r="P27" s="446"/>
      <c r="Q27" s="446"/>
      <c r="R27" s="221"/>
      <c r="S27" s="221"/>
      <c r="T27" s="9" t="s">
        <v>8</v>
      </c>
      <c r="U27" s="9"/>
      <c r="V27" s="9"/>
      <c r="W27" s="9"/>
      <c r="X27" s="9"/>
      <c r="Y27" s="9"/>
    </row>
    <row r="28" spans="1:25" ht="18">
      <c r="A28" s="1" t="s">
        <v>204</v>
      </c>
      <c r="B28" s="275"/>
      <c r="C28" s="176"/>
      <c r="D28" s="179"/>
      <c r="E28" s="179"/>
      <c r="F28" s="179"/>
      <c r="G28" s="184"/>
      <c r="H28" s="184"/>
      <c r="I28" s="184"/>
      <c r="J28" s="184"/>
      <c r="K28" s="184"/>
      <c r="L28" s="243" t="s">
        <v>163</v>
      </c>
      <c r="M28" s="243"/>
      <c r="N28" s="243"/>
      <c r="O28" s="243"/>
      <c r="P28" s="243"/>
      <c r="Q28" s="243"/>
      <c r="R28" s="243"/>
      <c r="S28" s="243"/>
      <c r="T28" s="276"/>
      <c r="U28" s="276" t="s">
        <v>205</v>
      </c>
      <c r="V28" s="243"/>
      <c r="W28" s="276"/>
      <c r="X28" s="276"/>
      <c r="Y28" s="276"/>
    </row>
    <row r="29" spans="1:25" ht="18">
      <c r="A29" s="447" t="s">
        <v>15</v>
      </c>
      <c r="B29" s="447" t="s">
        <v>188</v>
      </c>
      <c r="C29" s="403" t="s">
        <v>166</v>
      </c>
      <c r="D29" s="425" t="s">
        <v>17</v>
      </c>
      <c r="E29" s="447" t="s">
        <v>168</v>
      </c>
      <c r="F29" s="447" t="s">
        <v>169</v>
      </c>
      <c r="G29" s="403" t="s">
        <v>20</v>
      </c>
      <c r="H29" s="403" t="s">
        <v>170</v>
      </c>
      <c r="I29" s="450" t="s">
        <v>189</v>
      </c>
      <c r="J29" s="451"/>
      <c r="K29" s="451"/>
      <c r="L29" s="451"/>
      <c r="M29" s="451"/>
      <c r="N29" s="451"/>
      <c r="O29" s="451"/>
      <c r="P29" s="451"/>
      <c r="Q29" s="451"/>
      <c r="R29" s="451"/>
      <c r="S29" s="452"/>
      <c r="T29" s="453" t="s">
        <v>190</v>
      </c>
      <c r="U29" s="456" t="s">
        <v>191</v>
      </c>
      <c r="V29" s="425" t="s">
        <v>192</v>
      </c>
      <c r="W29" s="459" t="s">
        <v>23</v>
      </c>
      <c r="X29" s="401" t="s">
        <v>193</v>
      </c>
      <c r="Y29" s="425" t="s">
        <v>25</v>
      </c>
    </row>
    <row r="30" spans="1:25">
      <c r="A30" s="448"/>
      <c r="B30" s="448"/>
      <c r="C30" s="437"/>
      <c r="D30" s="438"/>
      <c r="E30" s="448"/>
      <c r="F30" s="448"/>
      <c r="G30" s="437"/>
      <c r="H30" s="437"/>
      <c r="I30" s="411">
        <v>180</v>
      </c>
      <c r="J30" s="411">
        <v>185</v>
      </c>
      <c r="K30" s="411">
        <v>190</v>
      </c>
      <c r="L30" s="411">
        <v>194</v>
      </c>
      <c r="M30" s="411">
        <v>198</v>
      </c>
      <c r="N30" s="411">
        <v>202</v>
      </c>
      <c r="O30" s="411">
        <v>206</v>
      </c>
      <c r="P30" s="411">
        <v>209</v>
      </c>
      <c r="Q30" s="411">
        <v>212</v>
      </c>
      <c r="R30" s="411">
        <v>215</v>
      </c>
      <c r="S30" s="411">
        <v>218</v>
      </c>
      <c r="T30" s="454"/>
      <c r="U30" s="457"/>
      <c r="V30" s="442"/>
      <c r="W30" s="460"/>
      <c r="X30" s="437"/>
      <c r="Y30" s="442"/>
    </row>
    <row r="31" spans="1:25">
      <c r="A31" s="449"/>
      <c r="B31" s="449"/>
      <c r="C31" s="402"/>
      <c r="D31" s="412"/>
      <c r="E31" s="449"/>
      <c r="F31" s="449"/>
      <c r="G31" s="402"/>
      <c r="H31" s="402"/>
      <c r="I31" s="412"/>
      <c r="J31" s="412"/>
      <c r="K31" s="412"/>
      <c r="L31" s="412"/>
      <c r="M31" s="412"/>
      <c r="N31" s="412"/>
      <c r="O31" s="412"/>
      <c r="P31" s="412"/>
      <c r="Q31" s="412"/>
      <c r="R31" s="412"/>
      <c r="S31" s="412"/>
      <c r="T31" s="455"/>
      <c r="U31" s="458"/>
      <c r="V31" s="426"/>
      <c r="W31" s="461"/>
      <c r="X31" s="402"/>
      <c r="Y31" s="426"/>
    </row>
    <row r="32" spans="1:25">
      <c r="A32" s="149">
        <v>1</v>
      </c>
      <c r="B32" s="237">
        <v>194</v>
      </c>
      <c r="C32" s="30">
        <v>52</v>
      </c>
      <c r="D32" s="24" t="str">
        <f>IF(C32=0," ",VLOOKUP(C32,[1]Спортсмены!B$1:I$65536,2,FALSE))</f>
        <v>Веревкин Михаил</v>
      </c>
      <c r="E32" s="191" t="str">
        <f>IF(C32=0," ",VLOOKUP($C32,[1]Спортсмены!$B$1:$H$65536,3,FALSE))</f>
        <v>1992</v>
      </c>
      <c r="F32" s="26" t="str">
        <f>IF(C32=0," ",IF(VLOOKUP($C32,[1]Спортсмены!$B$1:$H$65536,4,FALSE)=0," ",VLOOKUP($C32,[1]Спортсмены!$B$1:$H$65536,4,FALSE)))</f>
        <v>КМС</v>
      </c>
      <c r="G32" s="123" t="str">
        <f>IF(C32=0," ",VLOOKUP($C32,[1]Спортсмены!$B$1:$H$65536,5,FALSE))</f>
        <v>Ивановская</v>
      </c>
      <c r="H32" s="123" t="str">
        <f>IF(C32=0," ",VLOOKUP($C32,[1]Спортсмены!$B$1:$H$65536,6,FALSE))</f>
        <v>Кинешма, СДЮСШОР, СК ИГЭУ</v>
      </c>
      <c r="I32" s="236"/>
      <c r="J32" s="236"/>
      <c r="K32" s="26"/>
      <c r="L32" s="236" t="s">
        <v>194</v>
      </c>
      <c r="M32" s="236" t="s">
        <v>194</v>
      </c>
      <c r="N32" s="236" t="s">
        <v>194</v>
      </c>
      <c r="O32" s="236" t="s">
        <v>194</v>
      </c>
      <c r="P32" s="236" t="s">
        <v>197</v>
      </c>
      <c r="Q32" s="236" t="s">
        <v>196</v>
      </c>
      <c r="R32" s="236" t="s">
        <v>197</v>
      </c>
      <c r="S32" s="236" t="s">
        <v>195</v>
      </c>
      <c r="T32" s="278"/>
      <c r="U32" s="278"/>
      <c r="V32" s="279">
        <v>2.15</v>
      </c>
      <c r="W32" s="31" t="str">
        <f>IF(V32=0," ",IF(V32&gt;=[1]Разряды!$C$15,[1]Разряды!$C$3,IF(V32&gt;=[1]Разряды!$D$15,[1]Разряды!$D$3,IF(V32&gt;=[1]Разряды!$E$15,[1]Разряды!$E$3,IF(V32&gt;=[1]Разряды!$F$15,[1]Разряды!$F$3,IF(V32&gt;=[1]Разряды!$G$15,[1]Разряды!$G$3,IF(V32&gt;=[1]Разряды!$H$15,[1]Разряды!$H$3,"б/р")))))))</f>
        <v>мс</v>
      </c>
      <c r="X32" s="238" t="s">
        <v>43</v>
      </c>
      <c r="Y32" s="126" t="str">
        <f>IF(C32=0," ",VLOOKUP($C32,[1]Спортсмены!$B$1:$H$65536,7,FALSE))</f>
        <v>Мухин Е.И.</v>
      </c>
    </row>
    <row r="33" spans="1:25">
      <c r="A33" s="149">
        <v>2</v>
      </c>
      <c r="B33" s="237">
        <v>185</v>
      </c>
      <c r="C33" s="30">
        <v>583</v>
      </c>
      <c r="D33" s="24" t="str">
        <f>IF(C33=0," ",VLOOKUP(C33,[1]Спортсмены!B$1:I$65536,2,FALSE))</f>
        <v>Тагай Константин</v>
      </c>
      <c r="E33" s="191" t="str">
        <f>IF(C33=0," ",VLOOKUP($C33,[1]Спортсмены!$B$1:$H$65536,3,FALSE))</f>
        <v>28.11.1993</v>
      </c>
      <c r="F33" s="26" t="str">
        <f>IF(C33=0," ",IF(VLOOKUP($C33,[1]Спортсмены!$B$1:$H$65536,4,FALSE)=0," ",VLOOKUP($C33,[1]Спортсмены!$B$1:$H$65536,4,FALSE)))</f>
        <v>КМС</v>
      </c>
      <c r="G33" s="123" t="str">
        <f>IF(C33=0," ",VLOOKUP($C33,[1]Спортсмены!$B$1:$H$65536,5,FALSE))</f>
        <v>р-ка Карелия</v>
      </c>
      <c r="H33" s="24" t="str">
        <f>IF(C33=0," ",VLOOKUP($C33,[1]Спортсмены!$B$1:$H$65536,6,FALSE))</f>
        <v>Петрозаводск</v>
      </c>
      <c r="I33" s="236"/>
      <c r="J33" s="236" t="s">
        <v>194</v>
      </c>
      <c r="K33" s="26" t="s">
        <v>194</v>
      </c>
      <c r="L33" s="236" t="s">
        <v>194</v>
      </c>
      <c r="M33" s="236" t="s">
        <v>196</v>
      </c>
      <c r="N33" s="236" t="s">
        <v>195</v>
      </c>
      <c r="O33" s="236"/>
      <c r="P33" s="236"/>
      <c r="Q33" s="236"/>
      <c r="R33" s="236"/>
      <c r="S33" s="236"/>
      <c r="T33" s="278"/>
      <c r="U33" s="278"/>
      <c r="V33" s="279">
        <v>1.98</v>
      </c>
      <c r="W33" s="31" t="str">
        <f>IF(V33=0," ",IF(V33&gt;=[1]Разряды!$C$15,[1]Разряды!$C$3,IF(V33&gt;=[1]Разряды!$D$15,[1]Разряды!$D$3,IF(V33&gt;=[1]Разряды!$E$15,[1]Разряды!$E$3,IF(V33&gt;=[1]Разряды!$F$15,[1]Разряды!$F$3,IF(V33&gt;=[1]Разряды!$G$15,[1]Разряды!$G$3,IF(V33&gt;=[1]Разряды!$H$15,[1]Разряды!$H$3,"б/р")))))))</f>
        <v>1р</v>
      </c>
      <c r="X33" s="31">
        <v>17</v>
      </c>
      <c r="Y33" s="126" t="str">
        <f>IF(C33=0," ",VLOOKUP($C33,[1]Спортсмены!$B$1:$H$65536,7,FALSE))</f>
        <v>Сигарёва А.Ю.</v>
      </c>
    </row>
    <row r="34" spans="1:25">
      <c r="A34" s="149">
        <v>3</v>
      </c>
      <c r="B34" s="237">
        <v>180</v>
      </c>
      <c r="C34" s="30">
        <v>647</v>
      </c>
      <c r="D34" s="24" t="str">
        <f>IF(C34=0," ",VLOOKUP(C34,[1]Спортсмены!B$1:I$65536,2,FALSE))</f>
        <v>Голубев Кирилл</v>
      </c>
      <c r="E34" s="191" t="str">
        <f>IF(C34=0," ",VLOOKUP($C34,[1]Спортсмены!$B$1:$H$65536,3,FALSE))</f>
        <v>1993</v>
      </c>
      <c r="F34" s="26" t="str">
        <f>IF(C34=0," ",IF(VLOOKUP($C34,[1]Спортсмены!$B$1:$H$65536,4,FALSE)=0," ",VLOOKUP($C34,[1]Спортсмены!$B$1:$H$65536,4,FALSE)))</f>
        <v>КМС</v>
      </c>
      <c r="G34" s="123" t="str">
        <f>IF(C34=0," ",VLOOKUP($C34,[1]Спортсмены!$B$1:$H$65536,5,FALSE))</f>
        <v>Владимирская</v>
      </c>
      <c r="H34" s="24" t="str">
        <f>IF(C34=0," ",VLOOKUP($C34,[1]Спортсмены!$B$1:$H$65536,6,FALSE))</f>
        <v>Владимир, СДЮСШОР-7</v>
      </c>
      <c r="I34" s="236" t="s">
        <v>194</v>
      </c>
      <c r="J34" s="236" t="s">
        <v>194</v>
      </c>
      <c r="K34" s="26" t="s">
        <v>194</v>
      </c>
      <c r="L34" s="236" t="s">
        <v>194</v>
      </c>
      <c r="M34" s="236" t="s">
        <v>195</v>
      </c>
      <c r="N34" s="236"/>
      <c r="O34" s="236"/>
      <c r="P34" s="236"/>
      <c r="Q34" s="236"/>
      <c r="R34" s="236"/>
      <c r="S34" s="236"/>
      <c r="T34" s="278"/>
      <c r="U34" s="278"/>
      <c r="V34" s="279">
        <v>1.94</v>
      </c>
      <c r="W34" s="31" t="str">
        <f>IF(V34=0," ",IF(V34&gt;=[1]Разряды!$C$15,[1]Разряды!$C$3,IF(V34&gt;=[1]Разряды!$D$15,[1]Разряды!$D$3,IF(V34&gt;=[1]Разряды!$E$15,[1]Разряды!$E$3,IF(V34&gt;=[1]Разряды!$F$15,[1]Разряды!$F$3,IF(V34&gt;=[1]Разряды!$G$15,[1]Разряды!$G$3,IF(V34&gt;=[1]Разряды!$H$15,[1]Разряды!$H$3,"б/р")))))))</f>
        <v>1р</v>
      </c>
      <c r="X34" s="31">
        <v>15</v>
      </c>
      <c r="Y34" s="126" t="str">
        <f>IF(C34=0," ",VLOOKUP($C34,[1]Спортсмены!$B$1:$H$65536,7,FALSE))</f>
        <v>Морочко М.А.</v>
      </c>
    </row>
    <row r="35" spans="1:25">
      <c r="A35" s="106">
        <v>4</v>
      </c>
      <c r="B35" s="163">
        <v>185</v>
      </c>
      <c r="C35" s="109">
        <v>74</v>
      </c>
      <c r="D35" s="24" t="str">
        <f>IF(C35=0," ",VLOOKUP(C35,[1]Спортсмены!B$1:I$65536,2,FALSE))</f>
        <v>Воробьёв Андрей</v>
      </c>
      <c r="E35" s="191" t="str">
        <f>IF(C35=0," ",VLOOKUP($C35,[1]Спортсмены!$B$1:$H$65536,3,FALSE))</f>
        <v>1991</v>
      </c>
      <c r="F35" s="26" t="str">
        <f>IF(C35=0," ",IF(VLOOKUP($C35,[1]Спортсмены!$B$1:$H$65536,4,FALSE)=0," ",VLOOKUP($C35,[1]Спортсмены!$B$1:$H$65536,4,FALSE)))</f>
        <v>КМС</v>
      </c>
      <c r="G35" s="24" t="str">
        <f>IF(C35=0," ",VLOOKUP($C35,[1]Спортсмены!$B$1:$H$65536,5,FALSE))</f>
        <v>Ивановская</v>
      </c>
      <c r="H35" s="24" t="str">
        <f>IF(C35=0," ",VLOOKUP($C35,[1]Спортсмены!$B$1:$H$65536,6,FALSE))</f>
        <v>Иваново</v>
      </c>
      <c r="I35" s="236"/>
      <c r="J35" s="236" t="s">
        <v>194</v>
      </c>
      <c r="K35" s="26" t="s">
        <v>197</v>
      </c>
      <c r="L35" s="236" t="s">
        <v>194</v>
      </c>
      <c r="M35" s="236" t="s">
        <v>195</v>
      </c>
      <c r="N35" s="236"/>
      <c r="O35" s="236"/>
      <c r="P35" s="236"/>
      <c r="Q35" s="236"/>
      <c r="R35" s="236"/>
      <c r="S35" s="236"/>
      <c r="T35" s="278"/>
      <c r="U35" s="278"/>
      <c r="V35" s="279">
        <v>1.94</v>
      </c>
      <c r="W35" s="31" t="str">
        <f>IF(V35=0," ",IF(V35&gt;=[1]Разряды!$C$15,[1]Разряды!$C$3,IF(V35&gt;=[1]Разряды!$D$15,[1]Разряды!$D$3,IF(V35&gt;=[1]Разряды!$E$15,[1]Разряды!$E$3,IF(V35&gt;=[1]Разряды!$F$15,[1]Разряды!$F$3,IF(V35&gt;=[1]Разряды!$G$15,[1]Разряды!$G$3,IF(V35&gt;=[1]Разряды!$H$15,[1]Разряды!$H$3,"б/р")))))))</f>
        <v>1р</v>
      </c>
      <c r="X35" s="113" t="s">
        <v>30</v>
      </c>
      <c r="Y35" s="24" t="str">
        <f>IF(C35=0," ",VLOOKUP($C35,[1]Спортсмены!$B$1:$H$65536,7,FALSE))</f>
        <v>Смирнов С.А.</v>
      </c>
    </row>
    <row r="36" spans="1:25" ht="15.75" thickBot="1">
      <c r="A36" s="289"/>
      <c r="B36" s="146"/>
      <c r="C36" s="52">
        <v>361</v>
      </c>
      <c r="D36" s="36" t="str">
        <f>IF(C36=0," ",VLOOKUP(C36,[1]Спортсмены!B$1:I$65536,2,FALSE))</f>
        <v>Козлов Виктор</v>
      </c>
      <c r="E36" s="250" t="str">
        <f>IF(C36=0," ",VLOOKUP($C36,[1]Спортсмены!$B$1:$H$65536,3,FALSE))</f>
        <v>23.06.1991</v>
      </c>
      <c r="F36" s="38" t="str">
        <f>IF(C36=0," ",IF(VLOOKUP($C36,[1]Спортсмены!$B$1:$H$65536,4,FALSE)=0," ",VLOOKUP($C36,[1]Спортсмены!$B$1:$H$65536,4,FALSE)))</f>
        <v>КМС</v>
      </c>
      <c r="G36" s="246" t="str">
        <f>IF(C36=0," ",VLOOKUP($C36,[1]Спортсмены!$B$1:$H$65536,5,FALSE))</f>
        <v>Псковская</v>
      </c>
      <c r="H36" s="246" t="str">
        <f>IF(C36=0," ",VLOOKUP($C36,[1]Спортсмены!$B$1:$H$65536,6,FALSE))</f>
        <v>Псков</v>
      </c>
      <c r="I36" s="290"/>
      <c r="J36" s="290"/>
      <c r="K36" s="38"/>
      <c r="L36" s="290"/>
      <c r="M36" s="290"/>
      <c r="N36" s="290"/>
      <c r="O36" s="290"/>
      <c r="P36" s="290"/>
      <c r="Q36" s="290"/>
      <c r="R36" s="290"/>
      <c r="S36" s="290"/>
      <c r="T36" s="291"/>
      <c r="U36" s="291"/>
      <c r="V36" s="292"/>
      <c r="W36" s="34" t="str">
        <f>IF(V36=0," ",IF(V36&gt;=[1]Разряды!$C$15,[1]Разряды!$C$3,IF(V36&gt;=[1]Разряды!$D$15,[1]Разряды!$D$3,IF(V36&gt;=[1]Разряды!$E$15,[1]Разряды!$E$3,IF(V36&gt;=[1]Разряды!$F$15,[1]Разряды!$F$3,IF(V36&gt;=[1]Разряды!$G$15,[1]Разряды!$G$3,IF(V36&gt;=[1]Разряды!$H$15,[1]Разряды!$H$3,"б/р")))))))</f>
        <v xml:space="preserve"> </v>
      </c>
      <c r="X36" s="34">
        <v>0</v>
      </c>
      <c r="Y36" s="293" t="str">
        <f>IF(C36=0," ",VLOOKUP($C36,[1]Спортсмены!$B$1:$H$65536,7,FALSE))</f>
        <v>Ершов В.Ю.</v>
      </c>
    </row>
    <row r="37" spans="1:25" ht="18.75" thickTop="1">
      <c r="A37"/>
      <c r="B37" s="445"/>
      <c r="C37" s="445"/>
      <c r="D37" s="179"/>
      <c r="E37" s="179"/>
      <c r="F37" s="179"/>
      <c r="G37" s="446" t="s">
        <v>45</v>
      </c>
      <c r="H37" s="446"/>
      <c r="I37" s="446"/>
      <c r="J37" s="446"/>
      <c r="K37" s="446"/>
      <c r="L37" s="446"/>
      <c r="M37" s="446"/>
      <c r="N37" s="446"/>
      <c r="O37" s="446"/>
      <c r="P37" s="446"/>
      <c r="Q37" s="446"/>
      <c r="R37" s="221"/>
      <c r="S37" s="221"/>
      <c r="T37" s="9" t="s">
        <v>8</v>
      </c>
      <c r="U37" s="9"/>
      <c r="V37" s="9"/>
      <c r="W37" s="9"/>
      <c r="X37" s="9"/>
      <c r="Y37" s="9"/>
    </row>
    <row r="38" spans="1:25" ht="18">
      <c r="A38" s="1" t="s">
        <v>204</v>
      </c>
      <c r="B38" s="275"/>
      <c r="C38" s="176"/>
      <c r="D38" s="179"/>
      <c r="E38" s="179"/>
      <c r="F38" s="179"/>
      <c r="G38" s="184"/>
      <c r="H38" s="184"/>
      <c r="I38" s="184"/>
      <c r="J38" s="184"/>
      <c r="K38" s="184"/>
      <c r="L38" s="243" t="s">
        <v>163</v>
      </c>
      <c r="M38" s="243"/>
      <c r="N38" s="243"/>
      <c r="O38" s="243"/>
      <c r="P38" s="243"/>
      <c r="Q38" s="243"/>
      <c r="R38" s="243"/>
      <c r="S38" s="243"/>
      <c r="T38" s="243"/>
      <c r="U38" s="276" t="s">
        <v>205</v>
      </c>
      <c r="V38" s="243"/>
      <c r="W38" s="276"/>
      <c r="X38" s="276"/>
      <c r="Y38" s="276"/>
    </row>
    <row r="39" spans="1:25" ht="18">
      <c r="A39" s="447" t="s">
        <v>15</v>
      </c>
      <c r="B39" s="447" t="s">
        <v>188</v>
      </c>
      <c r="C39" s="403" t="s">
        <v>166</v>
      </c>
      <c r="D39" s="425" t="s">
        <v>17</v>
      </c>
      <c r="E39" s="447" t="s">
        <v>168</v>
      </c>
      <c r="F39" s="447" t="s">
        <v>169</v>
      </c>
      <c r="G39" s="403" t="s">
        <v>20</v>
      </c>
      <c r="H39" s="403" t="s">
        <v>170</v>
      </c>
      <c r="I39" s="463" t="s">
        <v>189</v>
      </c>
      <c r="J39" s="464"/>
      <c r="K39" s="464"/>
      <c r="L39" s="464"/>
      <c r="M39" s="464"/>
      <c r="N39" s="464"/>
      <c r="O39" s="464"/>
      <c r="P39" s="464"/>
      <c r="Q39" s="464"/>
      <c r="R39" s="464"/>
      <c r="S39" s="465"/>
      <c r="T39" s="453" t="s">
        <v>190</v>
      </c>
      <c r="U39" s="456" t="s">
        <v>191</v>
      </c>
      <c r="V39" s="425" t="s">
        <v>192</v>
      </c>
      <c r="W39" s="459" t="s">
        <v>23</v>
      </c>
      <c r="X39" s="401" t="s">
        <v>193</v>
      </c>
      <c r="Y39" s="425" t="s">
        <v>25</v>
      </c>
    </row>
    <row r="40" spans="1:25">
      <c r="A40" s="448"/>
      <c r="B40" s="448"/>
      <c r="C40" s="437"/>
      <c r="D40" s="438"/>
      <c r="E40" s="448"/>
      <c r="F40" s="448"/>
      <c r="G40" s="437"/>
      <c r="H40" s="437"/>
      <c r="I40" s="438">
        <v>222</v>
      </c>
      <c r="J40" s="438">
        <v>225</v>
      </c>
      <c r="K40" s="438"/>
      <c r="L40" s="438"/>
      <c r="M40" s="438"/>
      <c r="N40" s="438"/>
      <c r="O40" s="438"/>
      <c r="P40" s="438"/>
      <c r="Q40" s="438"/>
      <c r="R40" s="438"/>
      <c r="S40" s="411"/>
      <c r="T40" s="454"/>
      <c r="U40" s="457"/>
      <c r="V40" s="442"/>
      <c r="W40" s="460"/>
      <c r="X40" s="437"/>
      <c r="Y40" s="442"/>
    </row>
    <row r="41" spans="1:25">
      <c r="A41" s="449"/>
      <c r="B41" s="449"/>
      <c r="C41" s="402"/>
      <c r="D41" s="412"/>
      <c r="E41" s="449"/>
      <c r="F41" s="449"/>
      <c r="G41" s="402"/>
      <c r="H41" s="402"/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2"/>
      <c r="T41" s="455"/>
      <c r="U41" s="458"/>
      <c r="V41" s="426"/>
      <c r="W41" s="461"/>
      <c r="X41" s="402"/>
      <c r="Y41" s="426"/>
    </row>
    <row r="42" spans="1:25">
      <c r="A42" s="149">
        <v>1</v>
      </c>
      <c r="B42" s="237">
        <v>210</v>
      </c>
      <c r="C42" s="30">
        <v>610</v>
      </c>
      <c r="D42" s="24" t="str">
        <f>IF(C42=0," ",VLOOKUP(C42,[1]Спортсмены!B$1:I$65536,2,FALSE))</f>
        <v>Рыбаков Ярослав</v>
      </c>
      <c r="E42" s="191" t="str">
        <f>IF(C42=0," ",VLOOKUP($C42,[1]Спортсмены!$B$1:$H$65536,3,FALSE))</f>
        <v>22.11.1980</v>
      </c>
      <c r="F42" s="26" t="str">
        <f>IF(C42=0," ",IF(VLOOKUP($C42,[1]Спортсмены!$B$1:$H$65536,4,FALSE)=0," ",VLOOKUP($C42,[1]Спортсмены!$B$1:$H$65536,4,FALSE)))</f>
        <v>ЗМС</v>
      </c>
      <c r="G42" s="24" t="str">
        <f>IF(C42=0," ",VLOOKUP($C42,[1]Спортсмены!$B$1:$H$65536,5,FALSE))</f>
        <v>1 Ярославская</v>
      </c>
      <c r="H42" s="123" t="str">
        <f>IF(C42=0," ",VLOOKUP($C42,[1]Спортсмены!$B$1:$H$65536,6,FALSE))</f>
        <v>Ярославль-Москва</v>
      </c>
      <c r="I42" s="236" t="s">
        <v>197</v>
      </c>
      <c r="J42" s="236" t="s">
        <v>195</v>
      </c>
      <c r="K42" s="26"/>
      <c r="L42" s="236"/>
      <c r="M42" s="236"/>
      <c r="N42" s="236"/>
      <c r="O42" s="236"/>
      <c r="P42" s="236"/>
      <c r="Q42" s="236"/>
      <c r="R42" s="236"/>
      <c r="S42" s="236"/>
      <c r="T42" s="278"/>
      <c r="U42" s="278"/>
      <c r="V42" s="279">
        <v>2.2200000000000002</v>
      </c>
      <c r="W42" s="31" t="str">
        <f>IF(V42=0," ",IF(V42&gt;=[1]Разряды!$C$15,[1]Разряды!$C$3,IF(V42&gt;=[1]Разряды!$D$15,[1]Разряды!$D$3,IF(V42&gt;=[1]Разряды!$E$15,[1]Разряды!$E$3,IF(V42&gt;=[1]Разряды!$F$15,[1]Разряды!$F$3,IF(V42&gt;=[1]Разряды!$G$15,[1]Разряды!$G$3,IF(V42&gt;=[1]Разряды!$H$15,[1]Разряды!$H$3,"б/р")))))))</f>
        <v>мс</v>
      </c>
      <c r="X42" s="238" t="s">
        <v>43</v>
      </c>
      <c r="Y42" s="24" t="str">
        <f>IF(C42=0," ",VLOOKUP($C42,[1]Спортсмены!$B$1:$H$65536,7,FALSE))</f>
        <v>Рыбаков В.Ю.</v>
      </c>
    </row>
    <row r="43" spans="1:25" ht="16.5" thickBot="1">
      <c r="A43" s="52"/>
      <c r="B43" s="280"/>
      <c r="C43" s="232"/>
      <c r="D43" s="281"/>
      <c r="E43" s="231"/>
      <c r="F43" s="204"/>
      <c r="G43" s="204"/>
      <c r="H43" s="204"/>
      <c r="I43" s="282"/>
      <c r="J43" s="282"/>
      <c r="K43" s="231"/>
      <c r="L43" s="282"/>
      <c r="M43" s="282"/>
      <c r="N43" s="282"/>
      <c r="O43" s="282"/>
      <c r="P43" s="282"/>
      <c r="Q43" s="282"/>
      <c r="R43" s="282"/>
      <c r="S43" s="282"/>
      <c r="T43" s="283"/>
      <c r="U43" s="283"/>
      <c r="V43" s="284"/>
      <c r="W43" s="230"/>
      <c r="X43" s="230"/>
      <c r="Y43" s="232"/>
    </row>
    <row r="44" spans="1:25" ht="16.5" thickTop="1">
      <c r="A44" s="58"/>
      <c r="B44" s="241"/>
      <c r="C44" s="225"/>
      <c r="D44" s="226"/>
      <c r="E44" s="224"/>
      <c r="F44" s="151"/>
      <c r="G44" s="151"/>
      <c r="H44" s="151"/>
      <c r="I44" s="294"/>
      <c r="J44" s="224"/>
      <c r="K44" s="224"/>
      <c r="L44" s="224"/>
      <c r="M44" s="224"/>
      <c r="N44" s="224"/>
      <c r="O44" s="224"/>
      <c r="P44" s="224"/>
      <c r="Q44" s="224"/>
      <c r="R44" s="287"/>
      <c r="S44" s="287"/>
      <c r="T44" s="287"/>
      <c r="U44" s="287"/>
      <c r="V44" s="287"/>
      <c r="W44" s="233"/>
      <c r="X44" s="233"/>
      <c r="Y44" s="225"/>
    </row>
    <row r="45" spans="1:25" ht="18">
      <c r="A45" s="447" t="s">
        <v>15</v>
      </c>
      <c r="B45" s="447" t="s">
        <v>188</v>
      </c>
      <c r="C45" s="403" t="s">
        <v>166</v>
      </c>
      <c r="D45" s="425" t="s">
        <v>17</v>
      </c>
      <c r="E45" s="447" t="s">
        <v>168</v>
      </c>
      <c r="F45" s="447" t="s">
        <v>169</v>
      </c>
      <c r="G45" s="403" t="s">
        <v>20</v>
      </c>
      <c r="H45" s="403" t="s">
        <v>170</v>
      </c>
      <c r="I45" s="463" t="s">
        <v>189</v>
      </c>
      <c r="J45" s="464"/>
      <c r="K45" s="464"/>
      <c r="L45" s="464"/>
      <c r="M45" s="464"/>
      <c r="N45" s="464"/>
      <c r="O45" s="464"/>
      <c r="P45" s="464"/>
      <c r="Q45" s="464"/>
      <c r="R45" s="464"/>
      <c r="S45" s="465"/>
      <c r="T45" s="453" t="s">
        <v>190</v>
      </c>
      <c r="U45" s="456" t="s">
        <v>191</v>
      </c>
      <c r="V45" s="425" t="s">
        <v>192</v>
      </c>
      <c r="W45" s="459" t="s">
        <v>23</v>
      </c>
      <c r="X45" s="401" t="s">
        <v>193</v>
      </c>
      <c r="Y45" s="425" t="s">
        <v>25</v>
      </c>
    </row>
    <row r="46" spans="1:25">
      <c r="A46" s="448"/>
      <c r="B46" s="448"/>
      <c r="C46" s="437"/>
      <c r="D46" s="438"/>
      <c r="E46" s="448"/>
      <c r="F46" s="448"/>
      <c r="G46" s="437"/>
      <c r="H46" s="437"/>
      <c r="I46" s="438">
        <v>180</v>
      </c>
      <c r="J46" s="438">
        <v>185</v>
      </c>
      <c r="K46" s="438">
        <v>190</v>
      </c>
      <c r="L46" s="438">
        <v>194</v>
      </c>
      <c r="M46" s="438">
        <v>198</v>
      </c>
      <c r="N46" s="438">
        <v>202</v>
      </c>
      <c r="O46" s="438">
        <v>206</v>
      </c>
      <c r="P46" s="438">
        <v>209</v>
      </c>
      <c r="Q46" s="438">
        <v>212</v>
      </c>
      <c r="R46" s="438">
        <v>215</v>
      </c>
      <c r="S46" s="411">
        <v>218</v>
      </c>
      <c r="T46" s="454"/>
      <c r="U46" s="457"/>
      <c r="V46" s="442"/>
      <c r="W46" s="460"/>
      <c r="X46" s="437"/>
      <c r="Y46" s="442"/>
    </row>
    <row r="47" spans="1:25">
      <c r="A47" s="449"/>
      <c r="B47" s="449"/>
      <c r="C47" s="402"/>
      <c r="D47" s="412"/>
      <c r="E47" s="449"/>
      <c r="F47" s="449"/>
      <c r="G47" s="402"/>
      <c r="H47" s="402"/>
      <c r="I47" s="412"/>
      <c r="J47" s="412"/>
      <c r="K47" s="412"/>
      <c r="L47" s="412"/>
      <c r="M47" s="412"/>
      <c r="N47" s="412"/>
      <c r="O47" s="412"/>
      <c r="P47" s="412"/>
      <c r="Q47" s="412"/>
      <c r="R47" s="412"/>
      <c r="S47" s="412"/>
      <c r="T47" s="455"/>
      <c r="U47" s="458"/>
      <c r="V47" s="426"/>
      <c r="W47" s="461"/>
      <c r="X47" s="402"/>
      <c r="Y47" s="426"/>
    </row>
    <row r="48" spans="1:25">
      <c r="A48" s="149">
        <v>1</v>
      </c>
      <c r="B48" s="237">
        <v>210</v>
      </c>
      <c r="C48" s="30">
        <v>610</v>
      </c>
      <c r="D48" s="24" t="str">
        <f>IF(C48=0," ",VLOOKUP(C48,[1]Спортсмены!B$1:I$65536,2,FALSE))</f>
        <v>Рыбаков Ярослав</v>
      </c>
      <c r="E48" s="191" t="str">
        <f>IF(C48=0," ",VLOOKUP($C48,[1]Спортсмены!$B$1:$H$65536,3,FALSE))</f>
        <v>22.11.1980</v>
      </c>
      <c r="F48" s="26" t="str">
        <f>IF(C48=0," ",IF(VLOOKUP($C48,[1]Спортсмены!$B$1:$H$65536,4,FALSE)=0," ",VLOOKUP($C48,[1]Спортсмены!$B$1:$H$65536,4,FALSE)))</f>
        <v>ЗМС</v>
      </c>
      <c r="G48" s="24" t="str">
        <f>IF(C48=0," ",VLOOKUP($C48,[1]Спортсмены!$B$1:$H$65536,5,FALSE))</f>
        <v>1 Ярославская</v>
      </c>
      <c r="H48" s="123" t="str">
        <f>IF(C48=0," ",VLOOKUP($C48,[1]Спортсмены!$B$1:$H$65536,6,FALSE))</f>
        <v>Ярославль-Москва</v>
      </c>
      <c r="I48" s="236"/>
      <c r="J48" s="236"/>
      <c r="K48" s="26"/>
      <c r="L48" s="236"/>
      <c r="M48" s="236"/>
      <c r="N48" s="236"/>
      <c r="O48" s="236"/>
      <c r="P48" s="236" t="s">
        <v>194</v>
      </c>
      <c r="Q48" s="236" t="s">
        <v>194</v>
      </c>
      <c r="R48" s="236" t="s">
        <v>194</v>
      </c>
      <c r="S48" s="236" t="s">
        <v>194</v>
      </c>
      <c r="T48" s="278"/>
      <c r="U48" s="278"/>
      <c r="V48" s="279"/>
      <c r="W48" s="31" t="str">
        <f>IF(V48=0," ",IF(V48&gt;=[1]Разряды!$C$15,[1]Разряды!$C$3,IF(V48&gt;=[1]Разряды!$D$15,[1]Разряды!$D$3,IF(V48&gt;=[1]Разряды!$E$15,[1]Разряды!$E$3,IF(V48&gt;=[1]Разряды!$F$15,[1]Разряды!$F$3,IF(V48&gt;=[1]Разряды!$G$15,[1]Разряды!$G$3,IF(V48&gt;=[1]Разряды!$H$15,[1]Разряды!$H$3,"б/р")))))))</f>
        <v xml:space="preserve"> </v>
      </c>
      <c r="X48" s="113"/>
      <c r="Y48" s="24" t="str">
        <f>IF(C48=0," ",VLOOKUP($C48,[1]Спортсмены!$B$1:$H$65536,7,FALSE))</f>
        <v>Рыбаков В.Ю.</v>
      </c>
    </row>
    <row r="49" spans="1:25">
      <c r="A49" s="149">
        <v>2</v>
      </c>
      <c r="B49" s="237">
        <v>190</v>
      </c>
      <c r="C49" s="30">
        <v>609</v>
      </c>
      <c r="D49" s="24" t="str">
        <f>IF(C49=0," ",VLOOKUP(C49,[1]Спортсмены!B$1:I$65536,2,FALSE))</f>
        <v>Маляренко Станислав</v>
      </c>
      <c r="E49" s="191" t="str">
        <f>IF(C49=0," ",VLOOKUP($C49,[1]Спортсмены!$B$1:$H$65536,3,FALSE))</f>
        <v>19.05.1985</v>
      </c>
      <c r="F49" s="26" t="str">
        <f>IF(C49=0," ",IF(VLOOKUP($C49,[1]Спортсмены!$B$1:$H$65536,4,FALSE)=0," ",VLOOKUP($C49,[1]Спортсмены!$B$1:$H$65536,4,FALSE)))</f>
        <v>МС</v>
      </c>
      <c r="G49" s="24" t="str">
        <f>IF(C49=0," ",VLOOKUP($C49,[1]Спортсмены!$B$1:$H$65536,5,FALSE))</f>
        <v>1 Ярославская</v>
      </c>
      <c r="H49" s="123" t="str">
        <f>IF(C49=0," ",VLOOKUP($C49,[1]Спортсмены!$B$1:$H$65536,6,FALSE))</f>
        <v>Ярославль, ШВСМ</v>
      </c>
      <c r="I49" s="236"/>
      <c r="J49" s="236"/>
      <c r="K49" s="26" t="s">
        <v>194</v>
      </c>
      <c r="L49" s="236" t="s">
        <v>194</v>
      </c>
      <c r="M49" s="236" t="s">
        <v>194</v>
      </c>
      <c r="N49" s="236" t="s">
        <v>194</v>
      </c>
      <c r="O49" s="236" t="s">
        <v>194</v>
      </c>
      <c r="P49" s="236" t="s">
        <v>194</v>
      </c>
      <c r="Q49" s="236" t="s">
        <v>194</v>
      </c>
      <c r="R49" s="236" t="s">
        <v>196</v>
      </c>
      <c r="S49" s="236" t="s">
        <v>195</v>
      </c>
      <c r="T49" s="278"/>
      <c r="U49" s="278"/>
      <c r="V49" s="279">
        <v>2.15</v>
      </c>
      <c r="W49" s="31" t="str">
        <f>IF(V49=0," ",IF(V49&gt;=[1]Разряды!$C$15,[1]Разряды!$C$3,IF(V49&gt;=[1]Разряды!$D$15,[1]Разряды!$D$3,IF(V49&gt;=[1]Разряды!$E$15,[1]Разряды!$E$3,IF(V49&gt;=[1]Разряды!$F$15,[1]Разряды!$F$3,IF(V49&gt;=[1]Разряды!$G$15,[1]Разряды!$G$3,IF(V49&gt;=[1]Разряды!$H$15,[1]Разряды!$H$3,"б/р")))))))</f>
        <v>мс</v>
      </c>
      <c r="X49" s="238" t="s">
        <v>206</v>
      </c>
      <c r="Y49" s="126" t="str">
        <f>IF(C49=0," ",VLOOKUP($C49,[1]Спортсмены!$B$1:$H$65536,7,FALSE))</f>
        <v>Рыбаков В.Ю.</v>
      </c>
    </row>
    <row r="50" spans="1:25" ht="23.25">
      <c r="A50" s="149">
        <v>3</v>
      </c>
      <c r="B50" s="237">
        <v>190</v>
      </c>
      <c r="C50" s="30">
        <v>123</v>
      </c>
      <c r="D50" s="24" t="str">
        <f>IF(C50=0," ",VLOOKUP(C50,[1]Спортсмены!B$1:I$65536,2,FALSE))</f>
        <v>Никитин Антон</v>
      </c>
      <c r="E50" s="191" t="str">
        <f>IF(C50=0," ",VLOOKUP($C50,[1]Спортсмены!$B$1:$H$65536,3,FALSE))</f>
        <v>1989</v>
      </c>
      <c r="F50" s="26" t="str">
        <f>IF(C50=0," ",IF(VLOOKUP($C50,[1]Спортсмены!$B$1:$H$65536,4,FALSE)=0," ",VLOOKUP($C50,[1]Спортсмены!$B$1:$H$65536,4,FALSE)))</f>
        <v>КМС</v>
      </c>
      <c r="G50" s="24" t="str">
        <f>IF(C50=0," ",VLOOKUP($C50,[1]Спортсмены!$B$1:$H$65536,5,FALSE))</f>
        <v>Ивановская</v>
      </c>
      <c r="H50" s="123" t="str">
        <f>IF(C50=0," ",VLOOKUP($C50,[1]Спортсмены!$B$1:$H$65536,6,FALSE))</f>
        <v>Иваново, СДЮСШОР-6</v>
      </c>
      <c r="I50" s="236"/>
      <c r="J50" s="236"/>
      <c r="K50" s="26" t="s">
        <v>194</v>
      </c>
      <c r="L50" s="236" t="s">
        <v>196</v>
      </c>
      <c r="M50" s="236" t="s">
        <v>194</v>
      </c>
      <c r="N50" s="236" t="s">
        <v>195</v>
      </c>
      <c r="O50" s="236"/>
      <c r="P50" s="236"/>
      <c r="Q50" s="236"/>
      <c r="R50" s="236"/>
      <c r="S50" s="236"/>
      <c r="T50" s="278"/>
      <c r="U50" s="278"/>
      <c r="V50" s="279">
        <v>1.98</v>
      </c>
      <c r="W50" s="31" t="str">
        <f>IF(V50=0," ",IF(V50&gt;=[1]Разряды!$C$15,[1]Разряды!$C$3,IF(V50&gt;=[1]Разряды!$D$15,[1]Разряды!$D$3,IF(V50&gt;=[1]Разряды!$E$15,[1]Разряды!$E$3,IF(V50&gt;=[1]Разряды!$F$15,[1]Разряды!$F$3,IF(V50&gt;=[1]Разряды!$G$15,[1]Разряды!$G$3,IF(V50&gt;=[1]Разряды!$H$15,[1]Разряды!$H$3,"б/р")))))))</f>
        <v>1р</v>
      </c>
      <c r="X50" s="31">
        <v>0</v>
      </c>
      <c r="Y50" s="126" t="str">
        <f>IF(C50=0," ",VLOOKUP($C50,[1]Спортсмены!$B$1:$H$65536,7,FALSE))</f>
        <v>Кокшарова И.В., Гудова В.А.</v>
      </c>
    </row>
    <row r="51" spans="1:25" ht="23.25">
      <c r="A51" s="149">
        <v>4</v>
      </c>
      <c r="B51" s="237">
        <v>180</v>
      </c>
      <c r="C51" s="30">
        <v>507</v>
      </c>
      <c r="D51" s="24" t="str">
        <f>IF(C51=0," ",VLOOKUP(C51,[1]Спортсмены!B$1:I$65536,2,FALSE))</f>
        <v>Зимон Олег</v>
      </c>
      <c r="E51" s="25" t="str">
        <f>IF(C51=0," ",VLOOKUP($C51,[1]Спортсмены!$B$1:$H$65536,3,FALSE))</f>
        <v>18.06.1982</v>
      </c>
      <c r="F51" s="26" t="str">
        <f>IF(C51=0," ",IF(VLOOKUP($C51,[1]Спортсмены!$B$1:$H$65536,4,FALSE)=0," ",VLOOKUP($C51,[1]Спортсмены!$B$1:$H$65536,4,FALSE)))</f>
        <v>КМС</v>
      </c>
      <c r="G51" s="24" t="str">
        <f>IF(C51=0," ",VLOOKUP($C51,[1]Спортсмены!$B$1:$H$65536,5,FALSE))</f>
        <v>р-ка Карелия</v>
      </c>
      <c r="H51" s="123" t="str">
        <f>IF(C51=0," ",VLOOKUP($C51,[1]Спортсмены!$B$1:$H$65536,6,FALSE))</f>
        <v>Петрозаводск</v>
      </c>
      <c r="I51" s="236" t="s">
        <v>194</v>
      </c>
      <c r="J51" s="236" t="s">
        <v>194</v>
      </c>
      <c r="K51" s="26" t="s">
        <v>194</v>
      </c>
      <c r="L51" s="236" t="s">
        <v>195</v>
      </c>
      <c r="M51" s="236"/>
      <c r="N51" s="236"/>
      <c r="O51" s="236"/>
      <c r="P51" s="236"/>
      <c r="Q51" s="236"/>
      <c r="R51" s="236"/>
      <c r="S51" s="236"/>
      <c r="T51" s="278"/>
      <c r="U51" s="278"/>
      <c r="V51" s="279">
        <v>1.9</v>
      </c>
      <c r="W51" s="31" t="str">
        <f>IF(V51=0," ",IF(V51&gt;=[1]Разряды!$C$15,[1]Разряды!$C$3,IF(V51&gt;=[1]Разряды!$D$15,[1]Разряды!$D$3,IF(V51&gt;=[1]Разряды!$E$15,[1]Разряды!$E$3,IF(V51&gt;=[1]Разряды!$F$15,[1]Разряды!$F$3,IF(V51&gt;=[1]Разряды!$G$15,[1]Разряды!$G$3,IF(V51&gt;=[1]Разряды!$H$15,[1]Разряды!$H$3,"б/р")))))))</f>
        <v>1р</v>
      </c>
      <c r="X51" s="113">
        <v>0</v>
      </c>
      <c r="Y51" s="126" t="str">
        <f>IF(C51=0," ",VLOOKUP($C51,[1]Спортсмены!$B$1:$H$65536,7,FALSE))</f>
        <v>Воробьёв С.А., Кишкин А.Ю.</v>
      </c>
    </row>
    <row r="52" spans="1:25" ht="16.5" thickBot="1">
      <c r="A52" s="52"/>
      <c r="B52" s="280"/>
      <c r="C52" s="232"/>
      <c r="D52" s="281"/>
      <c r="E52" s="231"/>
      <c r="F52" s="204"/>
      <c r="G52" s="204"/>
      <c r="H52" s="204"/>
      <c r="I52" s="282"/>
      <c r="J52" s="282"/>
      <c r="K52" s="231"/>
      <c r="L52" s="282"/>
      <c r="M52" s="282"/>
      <c r="N52" s="282"/>
      <c r="O52" s="282"/>
      <c r="P52" s="282"/>
      <c r="Q52" s="282"/>
      <c r="R52" s="282"/>
      <c r="S52" s="282"/>
      <c r="T52" s="283"/>
      <c r="U52" s="283"/>
      <c r="V52" s="284"/>
      <c r="W52" s="230"/>
      <c r="X52" s="230"/>
      <c r="Y52" s="232"/>
    </row>
    <row r="53" spans="1:25" ht="16.5" thickTop="1">
      <c r="A53" s="58"/>
      <c r="B53" s="241"/>
      <c r="C53" s="225"/>
      <c r="D53" s="226"/>
      <c r="E53" s="224"/>
      <c r="F53" s="151"/>
      <c r="G53" s="151"/>
      <c r="H53" s="151"/>
      <c r="I53" s="224"/>
      <c r="J53" s="224"/>
      <c r="K53" s="224"/>
      <c r="L53" s="224"/>
      <c r="M53" s="224"/>
      <c r="N53" s="224"/>
      <c r="O53" s="224"/>
      <c r="P53" s="287"/>
      <c r="Q53" s="233"/>
      <c r="R53" s="287"/>
      <c r="S53" s="233"/>
      <c r="T53" s="287"/>
      <c r="U53" s="233"/>
      <c r="V53" s="287"/>
      <c r="W53" s="233"/>
      <c r="X53" s="233"/>
      <c r="Y53" s="225"/>
    </row>
    <row r="54" spans="1:25" ht="15.75">
      <c r="A54" s="58"/>
      <c r="B54" s="241"/>
      <c r="C54" s="225"/>
      <c r="D54" s="226"/>
      <c r="E54" s="224"/>
      <c r="F54" s="151"/>
      <c r="G54" s="151"/>
      <c r="H54" s="151"/>
      <c r="I54" s="224"/>
      <c r="J54" s="224"/>
      <c r="K54" s="224"/>
      <c r="L54" s="224"/>
      <c r="M54" s="224"/>
      <c r="N54" s="224"/>
      <c r="O54" s="224"/>
      <c r="P54" s="287"/>
      <c r="Q54" s="233"/>
      <c r="R54" s="287"/>
      <c r="S54" s="233"/>
      <c r="T54" s="287"/>
      <c r="U54" s="233"/>
      <c r="V54" s="287"/>
      <c r="W54" s="233"/>
      <c r="X54" s="233"/>
      <c r="Y54" s="225"/>
    </row>
    <row r="55" spans="1:25" ht="15.75">
      <c r="A55" s="58"/>
      <c r="B55" s="241"/>
      <c r="C55" s="225"/>
      <c r="D55" s="226"/>
      <c r="E55" s="224"/>
      <c r="F55" s="151"/>
      <c r="G55" s="151"/>
      <c r="H55" s="151"/>
      <c r="I55" s="224"/>
      <c r="J55" s="224"/>
      <c r="K55" s="224"/>
      <c r="L55" s="224"/>
      <c r="M55" s="224"/>
      <c r="N55" s="224"/>
      <c r="O55" s="224"/>
      <c r="P55" s="287"/>
      <c r="Q55" s="233"/>
      <c r="R55" s="287"/>
      <c r="S55" s="233"/>
      <c r="T55" s="287"/>
      <c r="U55" s="233"/>
      <c r="V55" s="287"/>
      <c r="W55" s="233"/>
      <c r="X55" s="233"/>
      <c r="Y55" s="225"/>
    </row>
    <row r="56" spans="1:25" ht="15.75">
      <c r="A56" s="58"/>
      <c r="B56" s="241"/>
      <c r="C56" s="225"/>
      <c r="D56" s="226"/>
      <c r="E56" s="224"/>
      <c r="F56" s="151"/>
      <c r="G56" s="151"/>
      <c r="H56" s="151"/>
      <c r="I56" s="224"/>
      <c r="J56" s="224"/>
      <c r="K56" s="224"/>
      <c r="L56" s="224"/>
      <c r="M56" s="224"/>
      <c r="N56" s="224"/>
      <c r="O56" s="224"/>
      <c r="P56" s="287"/>
      <c r="Q56" s="233"/>
      <c r="R56" s="287"/>
      <c r="S56" s="233"/>
      <c r="T56" s="287"/>
      <c r="U56" s="233"/>
      <c r="V56" s="287"/>
      <c r="W56" s="233"/>
      <c r="X56" s="233"/>
      <c r="Y56" s="225"/>
    </row>
    <row r="57" spans="1:25" ht="15.75">
      <c r="A57" s="58"/>
      <c r="B57" s="241"/>
      <c r="C57" s="225"/>
      <c r="D57" s="226"/>
      <c r="E57" s="224"/>
      <c r="F57" s="151"/>
      <c r="G57" s="151"/>
      <c r="H57" s="151"/>
      <c r="I57" s="224"/>
      <c r="J57" s="224"/>
      <c r="K57" s="224"/>
      <c r="L57" s="224"/>
      <c r="M57" s="224"/>
      <c r="N57" s="224"/>
      <c r="O57" s="224"/>
      <c r="P57" s="287"/>
      <c r="Q57" s="233"/>
      <c r="R57" s="287"/>
      <c r="S57" s="233"/>
      <c r="T57" s="287"/>
      <c r="U57" s="233"/>
      <c r="V57" s="287"/>
      <c r="W57" s="233"/>
      <c r="X57" s="233"/>
      <c r="Y57" s="225"/>
    </row>
    <row r="58" spans="1:25" ht="15.75">
      <c r="A58" s="58"/>
      <c r="B58" s="241"/>
      <c r="C58" s="225"/>
      <c r="D58" s="226"/>
      <c r="E58" s="224"/>
      <c r="F58" s="151"/>
      <c r="G58" s="151"/>
      <c r="H58" s="151"/>
      <c r="I58" s="224"/>
      <c r="J58" s="224"/>
      <c r="K58" s="224"/>
      <c r="L58" s="224"/>
      <c r="M58" s="224"/>
      <c r="N58" s="224"/>
      <c r="O58" s="224"/>
      <c r="P58" s="287"/>
      <c r="Q58" s="233"/>
      <c r="R58" s="287"/>
      <c r="S58" s="233"/>
      <c r="T58" s="287"/>
      <c r="U58" s="233"/>
      <c r="V58" s="287"/>
      <c r="W58" s="233"/>
      <c r="X58" s="233"/>
      <c r="Y58" s="225"/>
    </row>
    <row r="59" spans="1:25" ht="15.75">
      <c r="A59" s="58"/>
      <c r="B59" s="241"/>
      <c r="C59" s="225"/>
      <c r="D59" s="226"/>
      <c r="E59" s="224"/>
      <c r="F59" s="151"/>
      <c r="G59" s="151"/>
      <c r="H59" s="151"/>
      <c r="I59" s="224"/>
      <c r="J59" s="224"/>
      <c r="K59" s="224"/>
      <c r="L59" s="224"/>
      <c r="M59" s="224"/>
      <c r="N59" s="224"/>
      <c r="O59" s="224"/>
      <c r="P59" s="287"/>
      <c r="Q59" s="233"/>
      <c r="R59" s="287"/>
      <c r="S59" s="233"/>
      <c r="T59" s="287"/>
      <c r="U59" s="233"/>
      <c r="V59" s="287"/>
      <c r="W59" s="233"/>
      <c r="X59" s="233"/>
      <c r="Y59" s="225"/>
    </row>
    <row r="60" spans="1:25" ht="15.75">
      <c r="A60" s="58"/>
      <c r="B60" s="241"/>
      <c r="C60" s="225"/>
      <c r="D60" s="226"/>
      <c r="E60" s="224"/>
      <c r="F60" s="151"/>
      <c r="G60" s="151"/>
      <c r="H60" s="151"/>
      <c r="I60" s="224"/>
      <c r="J60" s="224"/>
      <c r="K60" s="224"/>
      <c r="L60" s="224"/>
      <c r="M60" s="224"/>
      <c r="N60" s="224"/>
      <c r="O60" s="224"/>
      <c r="P60" s="287"/>
      <c r="Q60" s="233"/>
      <c r="R60" s="287"/>
      <c r="S60" s="233"/>
      <c r="T60" s="287"/>
      <c r="U60" s="233"/>
      <c r="V60" s="287"/>
      <c r="W60" s="233"/>
      <c r="X60" s="233"/>
      <c r="Y60" s="225"/>
    </row>
    <row r="61" spans="1:25" ht="15.75">
      <c r="A61" s="58"/>
      <c r="B61" s="241"/>
      <c r="C61" s="225"/>
      <c r="D61" s="226"/>
      <c r="E61" s="224"/>
      <c r="F61" s="151"/>
      <c r="G61" s="151"/>
      <c r="H61" s="151"/>
      <c r="I61" s="224"/>
      <c r="J61" s="224"/>
      <c r="K61" s="224"/>
      <c r="L61" s="224"/>
      <c r="M61" s="224"/>
      <c r="N61" s="224"/>
      <c r="O61" s="224"/>
      <c r="P61" s="287"/>
      <c r="Q61" s="233"/>
      <c r="R61" s="287"/>
      <c r="S61" s="233"/>
      <c r="T61" s="287"/>
      <c r="U61" s="233"/>
      <c r="V61" s="287"/>
      <c r="W61" s="233"/>
      <c r="X61" s="233"/>
      <c r="Y61" s="225"/>
    </row>
    <row r="62" spans="1:25" ht="15.75">
      <c r="A62" s="58"/>
      <c r="B62" s="241"/>
      <c r="C62" s="225"/>
      <c r="D62" s="226"/>
      <c r="E62" s="224"/>
      <c r="F62" s="151"/>
      <c r="G62" s="151"/>
      <c r="H62" s="151"/>
      <c r="I62" s="224"/>
      <c r="J62" s="224"/>
      <c r="K62" s="224"/>
      <c r="L62" s="224"/>
      <c r="M62" s="224"/>
      <c r="N62" s="224"/>
      <c r="O62" s="224"/>
      <c r="P62" s="287"/>
      <c r="Q62" s="233"/>
      <c r="R62" s="287"/>
      <c r="S62" s="233"/>
      <c r="T62" s="287"/>
      <c r="U62" s="233"/>
      <c r="V62" s="287"/>
      <c r="W62" s="233"/>
      <c r="X62" s="233"/>
      <c r="Y62" s="225"/>
    </row>
    <row r="63" spans="1:25" ht="15.75">
      <c r="A63" s="58"/>
      <c r="B63" s="241"/>
      <c r="C63" s="225"/>
      <c r="D63" s="226"/>
      <c r="E63" s="224"/>
      <c r="F63" s="151"/>
      <c r="G63" s="151"/>
      <c r="H63" s="151"/>
      <c r="I63" s="224"/>
      <c r="J63" s="224"/>
      <c r="K63" s="224"/>
      <c r="L63" s="224"/>
      <c r="M63" s="224"/>
      <c r="N63" s="224"/>
      <c r="O63" s="224"/>
      <c r="P63" s="287"/>
      <c r="Q63" s="233"/>
      <c r="R63" s="287"/>
      <c r="S63" s="233"/>
      <c r="T63" s="287"/>
      <c r="U63" s="233"/>
      <c r="V63" s="287"/>
      <c r="W63" s="233"/>
      <c r="X63" s="233"/>
      <c r="Y63" s="225"/>
    </row>
    <row r="64" spans="1:25" ht="15.75">
      <c r="A64" s="58"/>
      <c r="B64" s="241"/>
      <c r="C64" s="225"/>
      <c r="D64" s="226"/>
      <c r="E64" s="224"/>
      <c r="F64" s="151"/>
      <c r="G64" s="151"/>
      <c r="H64" s="151"/>
      <c r="I64" s="224"/>
      <c r="J64" s="224"/>
      <c r="K64" s="224"/>
      <c r="L64" s="224"/>
      <c r="M64" s="224"/>
      <c r="N64" s="224"/>
      <c r="O64" s="224"/>
      <c r="P64" s="287"/>
      <c r="Q64" s="233"/>
      <c r="R64" s="287"/>
      <c r="S64" s="233"/>
      <c r="T64" s="287"/>
      <c r="U64" s="233"/>
      <c r="V64" s="287"/>
      <c r="W64" s="233"/>
      <c r="X64" s="233"/>
      <c r="Y64" s="225"/>
    </row>
    <row r="65" spans="1:25" ht="15.75">
      <c r="A65" s="58"/>
      <c r="B65" s="241"/>
      <c r="C65" s="225"/>
      <c r="D65" s="226"/>
      <c r="E65" s="224"/>
      <c r="F65" s="151"/>
      <c r="G65" s="151"/>
      <c r="H65" s="151"/>
      <c r="I65" s="224"/>
      <c r="J65" s="224"/>
      <c r="K65" s="224"/>
      <c r="L65" s="224"/>
      <c r="M65" s="224"/>
      <c r="N65" s="224"/>
      <c r="O65" s="224"/>
      <c r="P65" s="287"/>
      <c r="Q65" s="233"/>
      <c r="R65" s="287"/>
      <c r="S65" s="233"/>
      <c r="T65" s="287"/>
      <c r="U65" s="233"/>
      <c r="V65" s="287"/>
      <c r="W65" s="233"/>
      <c r="X65" s="233"/>
      <c r="Y65" s="225"/>
    </row>
    <row r="66" spans="1:25" ht="15.75">
      <c r="A66" s="58"/>
      <c r="B66" s="241"/>
      <c r="C66" s="225"/>
      <c r="D66" s="226"/>
      <c r="E66" s="224"/>
      <c r="F66" s="151"/>
      <c r="G66" s="151"/>
      <c r="H66" s="151"/>
      <c r="I66" s="224"/>
      <c r="J66" s="224"/>
      <c r="K66" s="224"/>
      <c r="L66" s="224"/>
      <c r="M66" s="224"/>
      <c r="N66" s="224"/>
      <c r="O66" s="224"/>
      <c r="P66" s="287"/>
      <c r="Q66" s="233"/>
      <c r="R66" s="287"/>
      <c r="S66" s="233"/>
      <c r="T66" s="287"/>
      <c r="U66" s="233"/>
      <c r="V66" s="287"/>
      <c r="W66" s="233"/>
      <c r="X66" s="233"/>
      <c r="Y66" s="225"/>
    </row>
    <row r="67" spans="1:25" ht="15.75">
      <c r="A67" s="58"/>
      <c r="B67" s="241"/>
      <c r="C67" s="225"/>
      <c r="D67" s="226"/>
      <c r="E67" s="224"/>
      <c r="F67" s="151"/>
      <c r="G67" s="151"/>
      <c r="H67" s="151"/>
      <c r="I67" s="224"/>
      <c r="J67" s="224"/>
      <c r="K67" s="224"/>
      <c r="L67" s="224"/>
      <c r="M67" s="224"/>
      <c r="N67" s="224"/>
      <c r="O67" s="224"/>
      <c r="P67" s="287"/>
      <c r="Q67" s="233"/>
      <c r="R67" s="287"/>
      <c r="S67" s="233"/>
      <c r="T67" s="287"/>
      <c r="U67" s="233"/>
      <c r="V67" s="287"/>
      <c r="W67" s="233"/>
      <c r="X67" s="233"/>
      <c r="Y67" s="225"/>
    </row>
    <row r="68" spans="1:25" ht="15.75">
      <c r="A68" s="58"/>
      <c r="B68" s="241"/>
      <c r="C68" s="225"/>
      <c r="D68" s="226"/>
      <c r="E68" s="224"/>
      <c r="F68" s="151"/>
      <c r="G68" s="151"/>
      <c r="H68" s="151"/>
      <c r="I68" s="224"/>
      <c r="J68" s="224"/>
      <c r="K68" s="224"/>
      <c r="L68" s="224"/>
      <c r="M68" s="224"/>
      <c r="N68" s="224"/>
      <c r="O68" s="224"/>
      <c r="P68" s="287"/>
      <c r="Q68" s="233"/>
      <c r="R68" s="287"/>
      <c r="S68" s="233"/>
      <c r="T68" s="287"/>
      <c r="U68" s="233"/>
      <c r="V68" s="287"/>
      <c r="W68" s="233"/>
      <c r="X68" s="233"/>
      <c r="Y68" s="225"/>
    </row>
    <row r="69" spans="1:25" ht="15.75">
      <c r="A69" s="58"/>
      <c r="B69" s="241"/>
      <c r="C69" s="225"/>
      <c r="D69" s="226"/>
      <c r="E69" s="224"/>
      <c r="F69" s="151"/>
      <c r="G69" s="151"/>
      <c r="H69" s="151"/>
      <c r="I69" s="224"/>
      <c r="J69" s="224"/>
      <c r="K69" s="224"/>
      <c r="L69" s="224"/>
      <c r="M69" s="224"/>
      <c r="N69" s="224"/>
      <c r="O69" s="224"/>
      <c r="P69" s="287"/>
      <c r="Q69" s="233"/>
      <c r="R69" s="287"/>
      <c r="S69" s="233"/>
      <c r="T69" s="287"/>
      <c r="U69" s="233"/>
      <c r="V69" s="287"/>
      <c r="W69" s="233"/>
      <c r="X69" s="233"/>
      <c r="Y69" s="225"/>
    </row>
    <row r="70" spans="1:25" ht="15.75">
      <c r="A70" s="58"/>
      <c r="B70" s="241"/>
      <c r="C70" s="225"/>
      <c r="D70" s="226"/>
      <c r="E70" s="224"/>
      <c r="F70" s="151"/>
      <c r="G70" s="151"/>
      <c r="H70" s="151"/>
      <c r="I70" s="224"/>
      <c r="J70" s="224"/>
      <c r="K70" s="224"/>
      <c r="L70" s="224"/>
      <c r="M70" s="224"/>
      <c r="N70" s="224"/>
      <c r="O70" s="224"/>
      <c r="P70" s="287"/>
      <c r="Q70" s="233"/>
      <c r="R70" s="287"/>
      <c r="S70" s="233"/>
      <c r="T70" s="287"/>
      <c r="U70" s="233"/>
      <c r="V70" s="287"/>
      <c r="W70" s="233"/>
      <c r="X70" s="233"/>
      <c r="Y70" s="225"/>
    </row>
    <row r="71" spans="1:25" ht="15.75">
      <c r="A71" s="58"/>
      <c r="B71" s="241"/>
      <c r="C71" s="225"/>
      <c r="D71" s="226"/>
      <c r="E71" s="224"/>
      <c r="F71" s="151"/>
      <c r="G71" s="151"/>
      <c r="H71" s="151"/>
      <c r="I71" s="224"/>
      <c r="J71" s="224"/>
      <c r="K71" s="224"/>
      <c r="L71" s="224"/>
      <c r="M71" s="224"/>
      <c r="N71" s="224"/>
      <c r="O71" s="224"/>
      <c r="P71" s="287"/>
      <c r="Q71" s="233"/>
      <c r="R71" s="287"/>
      <c r="S71" s="233"/>
      <c r="T71" s="287"/>
      <c r="U71" s="233"/>
      <c r="V71" s="287"/>
      <c r="W71" s="233"/>
      <c r="X71" s="233"/>
      <c r="Y71" s="225"/>
    </row>
    <row r="72" spans="1:25" ht="15.75">
      <c r="A72" s="58"/>
      <c r="B72" s="241"/>
      <c r="C72" s="225"/>
      <c r="D72" s="226"/>
      <c r="E72" s="224"/>
      <c r="F72" s="151"/>
      <c r="G72" s="151"/>
      <c r="H72" s="151"/>
      <c r="I72" s="224"/>
      <c r="J72" s="224"/>
      <c r="K72" s="224"/>
      <c r="L72" s="224"/>
      <c r="M72" s="224"/>
      <c r="N72" s="224"/>
      <c r="O72" s="224"/>
      <c r="P72" s="287"/>
      <c r="Q72" s="233"/>
      <c r="R72" s="287"/>
      <c r="S72" s="233"/>
      <c r="T72" s="287"/>
      <c r="U72" s="233"/>
      <c r="V72" s="287"/>
      <c r="W72" s="233"/>
      <c r="X72" s="233"/>
      <c r="Y72" s="225"/>
    </row>
    <row r="73" spans="1:25" ht="15.75">
      <c r="A73" s="58"/>
      <c r="B73" s="241"/>
      <c r="C73" s="225"/>
      <c r="D73" s="226"/>
      <c r="E73" s="224"/>
      <c r="F73" s="151"/>
      <c r="G73" s="151"/>
      <c r="H73" s="151"/>
      <c r="I73" s="224"/>
      <c r="J73" s="224"/>
      <c r="K73" s="224"/>
      <c r="L73" s="224"/>
      <c r="M73" s="224"/>
      <c r="N73" s="224"/>
      <c r="O73" s="224"/>
      <c r="P73" s="287"/>
      <c r="Q73" s="233"/>
      <c r="R73" s="287"/>
      <c r="S73" s="233"/>
      <c r="T73" s="287"/>
      <c r="U73" s="233"/>
      <c r="V73" s="287"/>
      <c r="W73" s="233"/>
      <c r="X73" s="233"/>
      <c r="Y73" s="225"/>
    </row>
    <row r="74" spans="1:25" ht="15.75">
      <c r="A74" s="58"/>
      <c r="B74" s="241"/>
      <c r="C74" s="225"/>
      <c r="D74" s="226"/>
      <c r="E74" s="224"/>
      <c r="F74" s="151"/>
      <c r="G74" s="151"/>
      <c r="H74" s="151"/>
      <c r="I74" s="224"/>
      <c r="J74" s="224"/>
      <c r="K74" s="224"/>
      <c r="L74" s="224"/>
      <c r="M74" s="224"/>
      <c r="N74" s="224"/>
      <c r="O74" s="224"/>
      <c r="P74" s="287"/>
      <c r="Q74" s="233"/>
      <c r="R74" s="287"/>
      <c r="S74" s="233"/>
      <c r="T74" s="287"/>
      <c r="U74" s="233"/>
      <c r="V74" s="287"/>
      <c r="W74" s="233"/>
      <c r="X74" s="233"/>
      <c r="Y74" s="225"/>
    </row>
    <row r="75" spans="1:25" ht="15.75">
      <c r="A75" s="58"/>
      <c r="B75" s="241"/>
      <c r="C75" s="225"/>
      <c r="D75" s="226"/>
      <c r="E75" s="224"/>
      <c r="F75" s="151"/>
      <c r="G75" s="151"/>
      <c r="H75" s="151"/>
      <c r="I75" s="224"/>
      <c r="J75" s="224"/>
      <c r="K75" s="224"/>
      <c r="L75" s="224"/>
      <c r="M75" s="224"/>
      <c r="N75" s="224"/>
      <c r="O75" s="224"/>
      <c r="P75" s="287"/>
      <c r="Q75" s="233"/>
      <c r="R75" s="287"/>
      <c r="S75" s="233"/>
      <c r="T75" s="287"/>
      <c r="U75" s="233"/>
      <c r="V75" s="287"/>
      <c r="W75" s="233"/>
      <c r="X75" s="233"/>
      <c r="Y75" s="225"/>
    </row>
    <row r="76" spans="1:25" ht="15.75">
      <c r="A76" s="58"/>
      <c r="B76" s="241"/>
      <c r="C76" s="225"/>
      <c r="D76" s="226"/>
      <c r="E76" s="224"/>
      <c r="F76" s="151"/>
      <c r="G76" s="151"/>
      <c r="H76" s="151"/>
      <c r="I76" s="224"/>
      <c r="J76" s="224"/>
      <c r="K76" s="224"/>
      <c r="L76" s="224"/>
      <c r="M76" s="224"/>
      <c r="N76" s="224"/>
      <c r="O76" s="224"/>
      <c r="P76" s="287"/>
      <c r="Q76" s="233"/>
      <c r="R76" s="287"/>
      <c r="S76" s="233"/>
      <c r="T76" s="287"/>
      <c r="U76" s="233"/>
      <c r="V76" s="287"/>
      <c r="W76" s="233"/>
      <c r="X76" s="233"/>
      <c r="Y76" s="225"/>
    </row>
    <row r="77" spans="1:25" ht="15.75">
      <c r="A77" s="58"/>
      <c r="B77" s="241"/>
      <c r="C77" s="225"/>
      <c r="D77" s="226"/>
      <c r="E77" s="224"/>
      <c r="F77" s="151"/>
      <c r="G77" s="151"/>
      <c r="H77" s="151"/>
      <c r="I77" s="224"/>
      <c r="J77" s="224"/>
      <c r="K77" s="224"/>
      <c r="L77" s="224"/>
      <c r="M77" s="224"/>
      <c r="N77" s="224"/>
      <c r="O77" s="224"/>
      <c r="P77" s="287"/>
      <c r="Q77" s="233"/>
      <c r="R77" s="287"/>
      <c r="S77" s="233"/>
      <c r="T77" s="287"/>
      <c r="U77" s="233"/>
      <c r="V77" s="287"/>
      <c r="W77" s="233"/>
      <c r="X77" s="233"/>
      <c r="Y77" s="225"/>
    </row>
    <row r="78" spans="1:25" ht="15.75">
      <c r="A78" s="58"/>
      <c r="B78" s="241"/>
      <c r="C78" s="225"/>
      <c r="D78" s="226"/>
      <c r="E78" s="224"/>
      <c r="F78" s="151"/>
      <c r="G78" s="151"/>
      <c r="H78" s="151"/>
      <c r="I78" s="224"/>
      <c r="J78" s="224"/>
      <c r="K78" s="224"/>
      <c r="L78" s="224"/>
      <c r="M78" s="224"/>
      <c r="N78" s="224"/>
      <c r="O78" s="224"/>
      <c r="P78" s="287"/>
      <c r="Q78" s="233"/>
      <c r="R78" s="287"/>
      <c r="S78" s="233"/>
      <c r="T78" s="287"/>
      <c r="U78" s="233"/>
      <c r="V78" s="287"/>
      <c r="W78" s="233"/>
      <c r="X78" s="233"/>
      <c r="Y78" s="225"/>
    </row>
    <row r="79" spans="1:25" ht="15.75">
      <c r="A79" s="58"/>
      <c r="B79" s="241"/>
      <c r="C79" s="225"/>
      <c r="D79" s="226"/>
      <c r="E79" s="224"/>
      <c r="F79" s="151"/>
      <c r="G79" s="151"/>
      <c r="H79" s="151"/>
      <c r="I79" s="224"/>
      <c r="J79" s="224"/>
      <c r="K79" s="224"/>
      <c r="L79" s="224"/>
      <c r="M79" s="224"/>
      <c r="N79" s="224"/>
      <c r="O79" s="224"/>
      <c r="P79" s="287"/>
      <c r="Q79" s="233"/>
      <c r="R79" s="287"/>
      <c r="S79" s="233"/>
      <c r="T79" s="287"/>
      <c r="U79" s="233"/>
      <c r="V79" s="287"/>
      <c r="W79" s="233"/>
      <c r="X79" s="233"/>
      <c r="Y79" s="225"/>
    </row>
    <row r="80" spans="1:25" ht="15.75">
      <c r="A80" s="58"/>
      <c r="B80" s="241"/>
      <c r="C80" s="225"/>
      <c r="D80" s="226"/>
      <c r="E80" s="224"/>
      <c r="F80" s="151"/>
      <c r="G80" s="151"/>
      <c r="H80" s="151"/>
      <c r="I80" s="224"/>
      <c r="J80" s="224"/>
      <c r="K80" s="224"/>
      <c r="L80" s="224"/>
      <c r="M80" s="224"/>
      <c r="N80" s="224"/>
      <c r="O80" s="224"/>
      <c r="P80" s="287"/>
      <c r="Q80" s="233"/>
      <c r="R80" s="287"/>
      <c r="S80" s="233"/>
      <c r="T80" s="287"/>
      <c r="U80" s="233"/>
      <c r="V80" s="287"/>
      <c r="W80" s="233"/>
      <c r="X80" s="233"/>
      <c r="Y80" s="225"/>
    </row>
    <row r="81" spans="1:25" ht="15.75">
      <c r="A81" s="58"/>
      <c r="B81" s="241"/>
      <c r="C81" s="225"/>
      <c r="D81" s="226"/>
      <c r="E81" s="224"/>
      <c r="F81" s="151"/>
      <c r="G81" s="151"/>
      <c r="H81" s="151"/>
      <c r="I81" s="224"/>
      <c r="J81" s="224"/>
      <c r="K81" s="224"/>
      <c r="L81" s="224"/>
      <c r="M81" s="224"/>
      <c r="N81" s="224"/>
      <c r="O81" s="224"/>
      <c r="P81" s="287"/>
      <c r="Q81" s="233"/>
      <c r="R81" s="287"/>
      <c r="S81" s="233"/>
      <c r="T81" s="287"/>
      <c r="U81" s="233"/>
      <c r="V81" s="287"/>
      <c r="W81" s="233"/>
      <c r="X81" s="233"/>
      <c r="Y81" s="225"/>
    </row>
    <row r="82" spans="1:25" ht="15.75">
      <c r="A82" s="58"/>
      <c r="B82" s="241"/>
      <c r="C82" s="225"/>
      <c r="D82" s="226"/>
      <c r="E82" s="224"/>
      <c r="F82" s="151"/>
      <c r="G82" s="151"/>
      <c r="H82" s="151"/>
      <c r="I82" s="224"/>
      <c r="J82" s="224"/>
      <c r="K82" s="224"/>
      <c r="L82" s="224"/>
      <c r="M82" s="224"/>
      <c r="N82" s="224"/>
      <c r="O82" s="224"/>
      <c r="P82" s="287"/>
      <c r="Q82" s="233"/>
      <c r="R82" s="287"/>
      <c r="S82" s="233"/>
      <c r="T82" s="287"/>
      <c r="U82" s="233"/>
      <c r="V82" s="287"/>
      <c r="W82" s="233"/>
      <c r="X82" s="233"/>
      <c r="Y82" s="225"/>
    </row>
    <row r="83" spans="1:25" ht="15.75">
      <c r="A83" s="58"/>
      <c r="B83" s="241"/>
      <c r="C83" s="225"/>
      <c r="D83" s="226"/>
      <c r="E83" s="224"/>
      <c r="F83" s="151"/>
      <c r="G83" s="151"/>
      <c r="H83" s="151"/>
      <c r="I83" s="224"/>
      <c r="J83" s="224"/>
      <c r="K83" s="224"/>
      <c r="L83" s="224"/>
      <c r="M83" s="224"/>
      <c r="N83" s="224"/>
      <c r="O83" s="224"/>
      <c r="P83" s="287"/>
      <c r="Q83" s="233"/>
      <c r="R83" s="287"/>
      <c r="S83" s="233"/>
      <c r="T83" s="287"/>
      <c r="U83" s="233"/>
      <c r="V83" s="287"/>
      <c r="W83" s="233"/>
      <c r="X83" s="233"/>
      <c r="Y83" s="225"/>
    </row>
    <row r="84" spans="1:25" ht="15.75">
      <c r="A84" s="58"/>
      <c r="B84" s="241"/>
      <c r="C84" s="225"/>
      <c r="D84" s="226"/>
      <c r="E84" s="224"/>
      <c r="F84" s="151"/>
      <c r="G84" s="151"/>
      <c r="H84" s="151"/>
      <c r="I84" s="224"/>
      <c r="J84" s="224"/>
      <c r="K84" s="224"/>
      <c r="L84" s="224"/>
      <c r="M84" s="224"/>
      <c r="N84" s="224"/>
      <c r="O84" s="224"/>
      <c r="P84" s="287"/>
      <c r="Q84" s="233"/>
      <c r="R84" s="287"/>
      <c r="S84" s="233"/>
      <c r="T84" s="287"/>
      <c r="U84" s="233"/>
      <c r="V84" s="287"/>
      <c r="W84" s="233"/>
      <c r="X84" s="233"/>
      <c r="Y84" s="225"/>
    </row>
    <row r="85" spans="1:25" ht="15.75">
      <c r="A85" s="58"/>
      <c r="B85" s="241"/>
      <c r="C85" s="225"/>
      <c r="D85" s="226"/>
      <c r="E85" s="224"/>
      <c r="F85" s="151"/>
      <c r="G85" s="151"/>
      <c r="H85" s="151"/>
      <c r="I85" s="224"/>
      <c r="J85" s="224"/>
      <c r="K85" s="224"/>
      <c r="L85" s="224"/>
      <c r="M85" s="224"/>
      <c r="N85" s="224"/>
      <c r="O85" s="224"/>
      <c r="P85" s="287"/>
      <c r="Q85" s="233"/>
      <c r="R85" s="287"/>
      <c r="S85" s="233"/>
      <c r="T85" s="287"/>
      <c r="U85" s="233"/>
      <c r="V85" s="287"/>
      <c r="W85" s="233"/>
      <c r="X85" s="233"/>
      <c r="Y85" s="225"/>
    </row>
    <row r="86" spans="1:25" ht="15.75">
      <c r="A86" s="58"/>
      <c r="B86" s="241"/>
      <c r="C86" s="225"/>
      <c r="D86" s="226"/>
      <c r="E86" s="224"/>
      <c r="F86" s="151"/>
      <c r="G86" s="151"/>
      <c r="H86" s="151"/>
      <c r="I86" s="224"/>
      <c r="J86" s="224"/>
      <c r="K86" s="224"/>
      <c r="L86" s="224"/>
      <c r="M86" s="224"/>
      <c r="N86" s="224"/>
      <c r="O86" s="224"/>
      <c r="P86" s="287"/>
      <c r="Q86" s="233"/>
      <c r="R86" s="287"/>
      <c r="S86" s="233"/>
      <c r="T86" s="287"/>
      <c r="U86" s="233"/>
      <c r="V86" s="287"/>
      <c r="W86" s="233"/>
      <c r="X86" s="233"/>
      <c r="Y86" s="225"/>
    </row>
    <row r="87" spans="1:25" ht="15.75">
      <c r="A87" s="58"/>
      <c r="B87" s="241"/>
      <c r="C87" s="225"/>
      <c r="D87" s="226"/>
      <c r="E87" s="224"/>
      <c r="F87" s="151"/>
      <c r="G87" s="151"/>
      <c r="H87" s="151"/>
      <c r="I87" s="224"/>
      <c r="J87" s="224"/>
      <c r="K87" s="224"/>
      <c r="L87" s="224"/>
      <c r="M87" s="224"/>
      <c r="N87" s="224"/>
      <c r="O87" s="224"/>
      <c r="P87" s="287"/>
      <c r="Q87" s="233"/>
      <c r="R87" s="287"/>
      <c r="S87" s="233"/>
      <c r="T87" s="287"/>
      <c r="U87" s="233"/>
      <c r="V87" s="287"/>
      <c r="W87" s="233"/>
      <c r="X87" s="233"/>
      <c r="Y87" s="225"/>
    </row>
    <row r="88" spans="1:25" ht="15.75">
      <c r="A88" s="58"/>
      <c r="B88" s="241"/>
      <c r="C88" s="225"/>
      <c r="D88" s="226"/>
      <c r="E88" s="224"/>
      <c r="F88" s="151"/>
      <c r="G88" s="151"/>
      <c r="H88" s="151"/>
      <c r="I88" s="224"/>
      <c r="J88" s="224"/>
      <c r="K88" s="224"/>
      <c r="L88" s="224"/>
      <c r="M88" s="224"/>
      <c r="N88" s="224"/>
      <c r="O88" s="224"/>
      <c r="P88" s="287"/>
      <c r="Q88" s="233"/>
      <c r="R88" s="287"/>
      <c r="S88" s="233"/>
      <c r="T88" s="287"/>
      <c r="U88" s="233"/>
      <c r="V88" s="287"/>
      <c r="W88" s="233"/>
      <c r="X88" s="233"/>
      <c r="Y88" s="225"/>
    </row>
    <row r="89" spans="1:25" ht="15.75">
      <c r="A89" s="58"/>
      <c r="B89" s="241"/>
      <c r="C89" s="225"/>
      <c r="D89" s="226"/>
      <c r="E89" s="224"/>
      <c r="F89" s="151"/>
      <c r="G89" s="151"/>
      <c r="H89" s="151"/>
      <c r="I89" s="224"/>
      <c r="J89" s="224"/>
      <c r="K89" s="224"/>
      <c r="L89" s="224"/>
      <c r="M89" s="224"/>
      <c r="N89" s="224"/>
      <c r="O89" s="224"/>
      <c r="P89" s="287"/>
      <c r="Q89" s="233"/>
      <c r="R89" s="287"/>
      <c r="S89" s="233"/>
      <c r="T89" s="287"/>
      <c r="U89" s="233"/>
      <c r="V89" s="287"/>
      <c r="W89" s="233"/>
      <c r="X89" s="233"/>
      <c r="Y89" s="225"/>
    </row>
    <row r="90" spans="1:25" ht="15.75">
      <c r="A90" s="58"/>
      <c r="B90" s="241"/>
      <c r="C90" s="225"/>
      <c r="D90" s="226"/>
      <c r="E90" s="224"/>
      <c r="F90" s="151"/>
      <c r="G90" s="151"/>
      <c r="H90" s="151"/>
      <c r="I90" s="224"/>
      <c r="J90" s="224"/>
      <c r="K90" s="224"/>
      <c r="L90" s="224"/>
      <c r="M90" s="224"/>
      <c r="N90" s="224"/>
      <c r="O90" s="224"/>
      <c r="P90" s="287"/>
      <c r="Q90" s="233"/>
      <c r="R90" s="287"/>
      <c r="S90" s="233"/>
      <c r="T90" s="287"/>
      <c r="U90" s="233"/>
      <c r="V90" s="287"/>
      <c r="W90" s="233"/>
      <c r="X90" s="233"/>
      <c r="Y90" s="225"/>
    </row>
    <row r="91" spans="1:25" ht="15.75">
      <c r="A91" s="58"/>
      <c r="B91" s="241"/>
      <c r="C91" s="225"/>
      <c r="D91" s="226"/>
      <c r="E91" s="224"/>
      <c r="F91" s="151"/>
      <c r="G91" s="151"/>
      <c r="H91" s="151"/>
      <c r="I91" s="224"/>
      <c r="J91" s="224"/>
      <c r="K91" s="224"/>
      <c r="L91" s="224"/>
      <c r="M91" s="224"/>
      <c r="N91" s="224"/>
      <c r="O91" s="224"/>
      <c r="P91" s="287"/>
      <c r="Q91" s="233"/>
      <c r="R91" s="287"/>
      <c r="S91" s="233"/>
      <c r="T91" s="287"/>
      <c r="U91" s="233"/>
      <c r="V91" s="287"/>
      <c r="W91" s="233"/>
      <c r="X91" s="233"/>
      <c r="Y91" s="225"/>
    </row>
    <row r="92" spans="1:25" ht="15.75">
      <c r="A92" s="58"/>
      <c r="B92" s="241"/>
      <c r="C92" s="225"/>
      <c r="D92" s="226"/>
      <c r="E92" s="224"/>
      <c r="F92" s="151"/>
      <c r="G92" s="151"/>
      <c r="H92" s="151"/>
      <c r="I92" s="224"/>
      <c r="J92" s="224"/>
      <c r="K92" s="224"/>
      <c r="L92" s="224"/>
      <c r="M92" s="224"/>
      <c r="N92" s="224"/>
      <c r="O92" s="224"/>
      <c r="P92" s="287"/>
      <c r="Q92" s="233"/>
      <c r="R92" s="287"/>
      <c r="S92" s="233"/>
      <c r="T92" s="287"/>
      <c r="U92" s="233"/>
      <c r="V92" s="287"/>
      <c r="W92" s="233"/>
      <c r="X92" s="233"/>
      <c r="Y92" s="225"/>
    </row>
  </sheetData>
  <mergeCells count="140">
    <mergeCell ref="W45:W47"/>
    <mergeCell ref="X45:X47"/>
    <mergeCell ref="Y45:Y47"/>
    <mergeCell ref="I46:I47"/>
    <mergeCell ref="J46:J47"/>
    <mergeCell ref="K46:K47"/>
    <mergeCell ref="L46:L47"/>
    <mergeCell ref="M46:M47"/>
    <mergeCell ref="N46:N47"/>
    <mergeCell ref="O46:O47"/>
    <mergeCell ref="G45:G47"/>
    <mergeCell ref="H45:H47"/>
    <mergeCell ref="I45:S45"/>
    <mergeCell ref="T45:T47"/>
    <mergeCell ref="U45:U47"/>
    <mergeCell ref="V45:V47"/>
    <mergeCell ref="P46:P47"/>
    <mergeCell ref="Q46:Q47"/>
    <mergeCell ref="R46:R47"/>
    <mergeCell ref="S46:S47"/>
    <mergeCell ref="A45:A47"/>
    <mergeCell ref="B45:B47"/>
    <mergeCell ref="C45:C47"/>
    <mergeCell ref="D45:D47"/>
    <mergeCell ref="E45:E47"/>
    <mergeCell ref="F45:F47"/>
    <mergeCell ref="Y39:Y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I39:S39"/>
    <mergeCell ref="T39:T41"/>
    <mergeCell ref="U39:U41"/>
    <mergeCell ref="V39:V41"/>
    <mergeCell ref="W39:W41"/>
    <mergeCell ref="X39:X41"/>
    <mergeCell ref="R40:R41"/>
    <mergeCell ref="S40:S41"/>
    <mergeCell ref="B37:C37"/>
    <mergeCell ref="G37:Q37"/>
    <mergeCell ref="A39:A41"/>
    <mergeCell ref="B39:B41"/>
    <mergeCell ref="C39:C41"/>
    <mergeCell ref="D39:D41"/>
    <mergeCell ref="E39:E41"/>
    <mergeCell ref="F39:F41"/>
    <mergeCell ref="G39:G41"/>
    <mergeCell ref="H39:H41"/>
    <mergeCell ref="W29:W31"/>
    <mergeCell ref="X29:X31"/>
    <mergeCell ref="Y29:Y31"/>
    <mergeCell ref="I30:I31"/>
    <mergeCell ref="J30:J31"/>
    <mergeCell ref="K30:K31"/>
    <mergeCell ref="L30:L31"/>
    <mergeCell ref="M30:M31"/>
    <mergeCell ref="N30:N31"/>
    <mergeCell ref="O30:O31"/>
    <mergeCell ref="A29:A31"/>
    <mergeCell ref="B29:B31"/>
    <mergeCell ref="C29:C31"/>
    <mergeCell ref="D29:D31"/>
    <mergeCell ref="E29:E31"/>
    <mergeCell ref="F29:F31"/>
    <mergeCell ref="A26:V26"/>
    <mergeCell ref="B27:C27"/>
    <mergeCell ref="G27:Q27"/>
    <mergeCell ref="G29:G31"/>
    <mergeCell ref="H29:H31"/>
    <mergeCell ref="I29:S29"/>
    <mergeCell ref="T29:T31"/>
    <mergeCell ref="U29:U31"/>
    <mergeCell ref="V29:V31"/>
    <mergeCell ref="P30:P31"/>
    <mergeCell ref="Q30:Q31"/>
    <mergeCell ref="R30:R31"/>
    <mergeCell ref="S30:S31"/>
    <mergeCell ref="Y17:Y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I17:R17"/>
    <mergeCell ref="T17:T19"/>
    <mergeCell ref="U17:U19"/>
    <mergeCell ref="V17:V19"/>
    <mergeCell ref="W17:W19"/>
    <mergeCell ref="X17:X19"/>
    <mergeCell ref="R18:R19"/>
    <mergeCell ref="I8:I9"/>
    <mergeCell ref="J8:J9"/>
    <mergeCell ref="K8:K9"/>
    <mergeCell ref="L8:L9"/>
    <mergeCell ref="M8:M9"/>
    <mergeCell ref="N8:N9"/>
    <mergeCell ref="B15:C15"/>
    <mergeCell ref="G15:Q15"/>
    <mergeCell ref="A17:A19"/>
    <mergeCell ref="B17:B19"/>
    <mergeCell ref="C17:C19"/>
    <mergeCell ref="D17:D19"/>
    <mergeCell ref="E17:E19"/>
    <mergeCell ref="F17:F19"/>
    <mergeCell ref="G17:G19"/>
    <mergeCell ref="H17:H19"/>
    <mergeCell ref="E1:Y1"/>
    <mergeCell ref="E2:Y2"/>
    <mergeCell ref="E3:Y3"/>
    <mergeCell ref="E4:Y4"/>
    <mergeCell ref="G5:Q5"/>
    <mergeCell ref="A7:A9"/>
    <mergeCell ref="B7:B9"/>
    <mergeCell ref="C7:C9"/>
    <mergeCell ref="D7:D9"/>
    <mergeCell ref="E7:E9"/>
    <mergeCell ref="F7:F9"/>
    <mergeCell ref="G7:G9"/>
    <mergeCell ref="H7:H9"/>
    <mergeCell ref="I7:R7"/>
    <mergeCell ref="T7:T9"/>
    <mergeCell ref="U7:U9"/>
    <mergeCell ref="O8:O9"/>
    <mergeCell ref="P8:P9"/>
    <mergeCell ref="Q8:Q9"/>
    <mergeCell ref="R8:R9"/>
    <mergeCell ref="V7:V9"/>
    <mergeCell ref="W7:W9"/>
    <mergeCell ref="X7:X9"/>
    <mergeCell ref="Y7:Y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83"/>
  <sheetViews>
    <sheetView workbookViewId="0">
      <selection activeCell="Z18" sqref="Z18"/>
    </sheetView>
  </sheetViews>
  <sheetFormatPr defaultRowHeight="15"/>
  <cols>
    <col min="1" max="1" width="4.5703125" customWidth="1"/>
    <col min="2" max="2" width="5.28515625" customWidth="1"/>
    <col min="3" max="3" width="4.5703125" customWidth="1"/>
    <col min="4" max="4" width="20.42578125" customWidth="1"/>
    <col min="5" max="5" width="9.28515625" customWidth="1"/>
    <col min="6" max="6" width="5.7109375" customWidth="1"/>
    <col min="7" max="7" width="13.140625" bestFit="1" customWidth="1"/>
    <col min="8" max="8" width="25" customWidth="1"/>
    <col min="9" max="15" width="4" bestFit="1" customWidth="1"/>
    <col min="16" max="19" width="4" customWidth="1"/>
    <col min="20" max="20" width="4" bestFit="1" customWidth="1"/>
    <col min="21" max="21" width="4.28515625" customWidth="1"/>
    <col min="22" max="22" width="6" customWidth="1"/>
    <col min="23" max="24" width="4.7109375" customWidth="1"/>
    <col min="25" max="25" width="18.28515625" customWidth="1"/>
  </cols>
  <sheetData>
    <row r="1" spans="1:25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  <c r="S1" s="418"/>
      <c r="T1" s="418"/>
      <c r="U1" s="418"/>
      <c r="V1" s="418"/>
      <c r="W1" s="418"/>
      <c r="X1" s="418"/>
      <c r="Y1" s="418"/>
    </row>
    <row r="2" spans="1:25" ht="20.25">
      <c r="A2" s="1" t="s">
        <v>208</v>
      </c>
      <c r="B2" s="72"/>
      <c r="C2" s="72"/>
      <c r="D2" s="72"/>
      <c r="E2" s="72"/>
      <c r="F2" s="406" t="s">
        <v>146</v>
      </c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W2" s="406"/>
      <c r="X2" s="406"/>
      <c r="Y2" s="406"/>
    </row>
    <row r="3" spans="1:25" ht="15.75">
      <c r="A3" s="1" t="s">
        <v>209</v>
      </c>
      <c r="B3" s="175"/>
      <c r="C3" s="175"/>
      <c r="D3" s="175"/>
      <c r="E3" s="175"/>
      <c r="F3" s="432" t="s">
        <v>157</v>
      </c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  <c r="S3" s="432"/>
      <c r="T3" s="432"/>
      <c r="U3" s="432"/>
      <c r="V3" s="432"/>
      <c r="W3" s="432"/>
      <c r="X3" s="432"/>
      <c r="Y3" s="432"/>
    </row>
    <row r="4" spans="1:25" ht="18">
      <c r="A4" s="1" t="s">
        <v>210</v>
      </c>
      <c r="B4" s="176"/>
      <c r="C4" s="176"/>
      <c r="D4" s="176"/>
      <c r="E4" s="176"/>
      <c r="F4" s="433" t="s">
        <v>207</v>
      </c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</row>
    <row r="5" spans="1:25" ht="18">
      <c r="A5" s="10" t="s">
        <v>211</v>
      </c>
      <c r="B5" s="227"/>
      <c r="C5" s="227"/>
      <c r="D5" s="179"/>
      <c r="E5" s="179"/>
      <c r="F5" s="179"/>
      <c r="G5" s="446" t="s">
        <v>28</v>
      </c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22" t="s">
        <v>8</v>
      </c>
      <c r="U5" s="422"/>
      <c r="V5" s="422"/>
      <c r="W5" s="422"/>
      <c r="X5" s="422"/>
      <c r="Y5" s="422"/>
    </row>
    <row r="6" spans="1:25" ht="18">
      <c r="A6" s="1" t="s">
        <v>212</v>
      </c>
      <c r="B6" s="275"/>
      <c r="C6" s="176"/>
      <c r="D6" s="179"/>
      <c r="E6" s="179"/>
      <c r="F6" s="179"/>
      <c r="G6" s="184"/>
      <c r="H6" s="184"/>
      <c r="I6" s="184"/>
      <c r="J6" s="184"/>
      <c r="K6" s="184"/>
      <c r="L6" s="243" t="s">
        <v>163</v>
      </c>
      <c r="M6" s="243"/>
      <c r="N6" s="243"/>
      <c r="O6" s="243"/>
      <c r="P6" s="243"/>
      <c r="Q6" s="243"/>
      <c r="R6" s="243"/>
      <c r="S6" s="243"/>
      <c r="T6" s="276"/>
      <c r="U6" s="295" t="s">
        <v>213</v>
      </c>
      <c r="V6" s="243"/>
      <c r="W6" s="276"/>
      <c r="X6" s="276"/>
      <c r="Y6" s="276"/>
    </row>
    <row r="7" spans="1:25" ht="18">
      <c r="A7" s="447" t="s">
        <v>15</v>
      </c>
      <c r="B7" s="447" t="s">
        <v>188</v>
      </c>
      <c r="C7" s="403" t="s">
        <v>166</v>
      </c>
      <c r="D7" s="403" t="s">
        <v>17</v>
      </c>
      <c r="E7" s="447" t="s">
        <v>168</v>
      </c>
      <c r="F7" s="447" t="s">
        <v>169</v>
      </c>
      <c r="G7" s="403" t="s">
        <v>20</v>
      </c>
      <c r="H7" s="403" t="s">
        <v>170</v>
      </c>
      <c r="I7" s="463" t="s">
        <v>189</v>
      </c>
      <c r="J7" s="464"/>
      <c r="K7" s="464"/>
      <c r="L7" s="464"/>
      <c r="M7" s="464"/>
      <c r="N7" s="464"/>
      <c r="O7" s="464"/>
      <c r="P7" s="464"/>
      <c r="Q7" s="464"/>
      <c r="R7" s="464"/>
      <c r="S7" s="464"/>
      <c r="T7" s="453" t="s">
        <v>190</v>
      </c>
      <c r="U7" s="456" t="s">
        <v>191</v>
      </c>
      <c r="V7" s="425" t="s">
        <v>192</v>
      </c>
      <c r="W7" s="466" t="s">
        <v>23</v>
      </c>
      <c r="X7" s="469" t="s">
        <v>24</v>
      </c>
      <c r="Y7" s="425" t="s">
        <v>25</v>
      </c>
    </row>
    <row r="8" spans="1:25">
      <c r="A8" s="448"/>
      <c r="B8" s="448"/>
      <c r="C8" s="437"/>
      <c r="D8" s="437"/>
      <c r="E8" s="448"/>
      <c r="F8" s="448"/>
      <c r="G8" s="437"/>
      <c r="H8" s="437"/>
      <c r="I8" s="411">
        <v>320</v>
      </c>
      <c r="J8" s="411">
        <v>350</v>
      </c>
      <c r="K8" s="411">
        <v>360</v>
      </c>
      <c r="L8" s="411">
        <v>370</v>
      </c>
      <c r="M8" s="411">
        <v>380</v>
      </c>
      <c r="N8" s="411"/>
      <c r="O8" s="411"/>
      <c r="P8" s="411"/>
      <c r="Q8" s="411"/>
      <c r="R8" s="411"/>
      <c r="S8" s="411"/>
      <c r="T8" s="454"/>
      <c r="U8" s="457"/>
      <c r="V8" s="442"/>
      <c r="W8" s="467"/>
      <c r="X8" s="470"/>
      <c r="Y8" s="442"/>
    </row>
    <row r="9" spans="1:25">
      <c r="A9" s="449"/>
      <c r="B9" s="449"/>
      <c r="C9" s="402"/>
      <c r="D9" s="402"/>
      <c r="E9" s="449"/>
      <c r="F9" s="449"/>
      <c r="G9" s="402"/>
      <c r="H9" s="40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55"/>
      <c r="U9" s="458"/>
      <c r="V9" s="426"/>
      <c r="W9" s="468"/>
      <c r="X9" s="471"/>
      <c r="Y9" s="426"/>
    </row>
    <row r="10" spans="1:25" ht="23.25">
      <c r="A10" s="149"/>
      <c r="B10" s="237">
        <v>320</v>
      </c>
      <c r="C10" s="30">
        <v>242</v>
      </c>
      <c r="D10" s="24" t="str">
        <f>IF(C10=0," ",VLOOKUP(C10,[1]Спортсмены!B$1:I$65536,2,FALSE))</f>
        <v>Аверкин Антон</v>
      </c>
      <c r="E10" s="191" t="str">
        <f>IF(C10=0," ",VLOOKUP($C10,[1]Спортсмены!$B$1:$H$65536,3,FALSE))</f>
        <v>23.03.1996</v>
      </c>
      <c r="F10" s="26" t="str">
        <f>IF(C10=0," ",IF(VLOOKUP($C10,[1]Спортсмены!$B$1:$H$65536,4,FALSE)=0," ",VLOOKUP($C10,[1]Спортсмены!$B$1:$H$65536,4,FALSE)))</f>
        <v>3р</v>
      </c>
      <c r="G10" s="24" t="str">
        <f>IF(C10=0," ",VLOOKUP($C10,[1]Спортсмены!$B$1:$H$65536,5,FALSE))</f>
        <v>1 Ярославская</v>
      </c>
      <c r="H10" s="126" t="str">
        <f>IF(C10=0," ",VLOOKUP($C10,[1]Спортсмены!$B$1:$H$65536,6,FALSE))</f>
        <v>Ярославль, ГОБУ ЯО СДЮСШОР</v>
      </c>
      <c r="I10" s="236">
        <v>0</v>
      </c>
      <c r="J10" s="236">
        <v>0</v>
      </c>
      <c r="K10" s="26">
        <v>0</v>
      </c>
      <c r="L10" s="236">
        <v>0</v>
      </c>
      <c r="M10" s="236" t="s">
        <v>195</v>
      </c>
      <c r="N10" s="236"/>
      <c r="O10" s="236"/>
      <c r="P10" s="236"/>
      <c r="Q10" s="236"/>
      <c r="R10" s="236"/>
      <c r="S10" s="236"/>
      <c r="T10" s="278">
        <v>1</v>
      </c>
      <c r="U10" s="278"/>
      <c r="V10" s="279">
        <v>3.7</v>
      </c>
      <c r="W10" s="30" t="str">
        <f>IF(V10=0," ",IF(V10&gt;=[1]Разряды!$D$18,[1]Разряды!$D$3,IF(V10&gt;=[1]Разряды!$E$18,[1]Разряды!$E$3,IF(V10&gt;=[1]Разряды!$F$18,[1]Разряды!$F$3,IF(V10&gt;=[1]Разряды!$G$18,[1]Разряды!$G$3,IF(V10&gt;=[1]Разряды!$H$18,[1]Разряды!$H$3,IF(V10&gt;=[1]Разряды!$I$18,[1]Разряды!$I$3,IF(V10&gt;=[1]Разряды!$J$18,[1]Разряды!$J$3,"б/р"))))))))</f>
        <v>2р</v>
      </c>
      <c r="X10" s="30">
        <v>20</v>
      </c>
      <c r="Y10" s="123" t="str">
        <f>IF(C10=0," ",VLOOKUP($C10,[1]Спортсмены!$B$1:$H$65536,7,FALSE))</f>
        <v>Руденко В.Г.</v>
      </c>
    </row>
    <row r="11" spans="1:25" ht="15.75" thickBot="1">
      <c r="A11" s="52"/>
      <c r="B11" s="146"/>
      <c r="C11" s="52"/>
      <c r="D11" s="36" t="str">
        <f>IF(C11=0," ",VLOOKUP(C11,[1]Спортсмены!B$1:I$65536,2,FALSE))</f>
        <v xml:space="preserve"> </v>
      </c>
      <c r="E11" s="250" t="str">
        <f>IF(C11=0," ",VLOOKUP($C11,[1]Спортсмены!$B$1:$H$65536,3,FALSE))</f>
        <v xml:space="preserve"> </v>
      </c>
      <c r="F11" s="38" t="str">
        <f>IF(C11=0," ",IF(VLOOKUP($C11,[1]Спортсмены!$B$1:$H$65536,4,FALSE)=0," ",VLOOKUP($C11,[1]Спортсмены!$B$1:$H$65536,4,FALSE)))</f>
        <v xml:space="preserve"> </v>
      </c>
      <c r="G11" s="36" t="str">
        <f>IF(C11=0," ",VLOOKUP($C11,[1]Спортсмены!$B$1:$H$65536,5,FALSE))</f>
        <v xml:space="preserve"> </v>
      </c>
      <c r="H11" s="293" t="str">
        <f>IF(C11=0," ",VLOOKUP($C11,[1]Спортсмены!$B$1:$H$65536,6,FALSE))</f>
        <v xml:space="preserve"> </v>
      </c>
      <c r="I11" s="290"/>
      <c r="J11" s="290"/>
      <c r="K11" s="38"/>
      <c r="L11" s="290"/>
      <c r="M11" s="290"/>
      <c r="N11" s="290"/>
      <c r="O11" s="290"/>
      <c r="P11" s="290"/>
      <c r="Q11" s="290"/>
      <c r="R11" s="290"/>
      <c r="S11" s="290"/>
      <c r="T11" s="291"/>
      <c r="U11" s="291"/>
      <c r="V11" s="292"/>
      <c r="W11" s="52" t="str">
        <f>IF(V11=0," ",IF(V11&gt;=[1]Разряды!$D$18,[1]Разряды!$D$3,IF(V11&gt;=[1]Разряды!$E$18,[1]Разряды!$E$3,IF(V11&gt;=[1]Разряды!$F$18,[1]Разряды!$F$3,IF(V11&gt;=[1]Разряды!$G$18,[1]Разряды!$G$3,IF(V11&gt;=[1]Разряды!$H$18,[1]Разряды!$H$3,IF(V11&gt;=[1]Разряды!$I$18,[1]Разряды!$I$3,IF(V11&gt;=[1]Разряды!$J$18,[1]Разряды!$J$3,"б/р"))))))))</f>
        <v xml:space="preserve"> </v>
      </c>
      <c r="X11" s="52"/>
      <c r="Y11" s="246" t="str">
        <f>IF(C11=0," ",VLOOKUP($C11,[1]Спортсмены!$B$1:$H$65536,7,FALSE))</f>
        <v xml:space="preserve"> </v>
      </c>
    </row>
    <row r="12" spans="1:25" ht="18.75" thickTop="1">
      <c r="B12" s="445"/>
      <c r="C12" s="445"/>
      <c r="D12" s="179"/>
      <c r="E12" s="179"/>
      <c r="F12" s="179"/>
      <c r="G12" s="446" t="s">
        <v>34</v>
      </c>
      <c r="H12" s="446"/>
      <c r="I12" s="446"/>
      <c r="J12" s="446"/>
      <c r="K12" s="446"/>
      <c r="L12" s="446"/>
      <c r="M12" s="446"/>
      <c r="N12" s="446"/>
      <c r="O12" s="446"/>
      <c r="P12" s="446"/>
      <c r="Q12" s="446"/>
      <c r="R12" s="446"/>
      <c r="S12" s="446"/>
      <c r="T12" s="9"/>
      <c r="U12" s="9"/>
      <c r="V12" s="9"/>
      <c r="W12" s="9"/>
      <c r="X12" s="9"/>
      <c r="Y12" s="9"/>
    </row>
    <row r="13" spans="1:25" ht="18">
      <c r="A13" s="1" t="s">
        <v>212</v>
      </c>
      <c r="B13" s="275"/>
      <c r="C13" s="176"/>
      <c r="D13" s="179"/>
      <c r="E13" s="179"/>
      <c r="F13" s="179"/>
      <c r="G13" s="184"/>
      <c r="H13" s="184"/>
      <c r="I13" s="184"/>
      <c r="J13" s="184"/>
      <c r="K13" s="184"/>
      <c r="L13" s="243" t="s">
        <v>163</v>
      </c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472" t="s">
        <v>213</v>
      </c>
      <c r="X13" s="472"/>
      <c r="Y13" s="472"/>
    </row>
    <row r="14" spans="1:25" ht="18">
      <c r="A14" s="447" t="s">
        <v>15</v>
      </c>
      <c r="B14" s="447" t="s">
        <v>188</v>
      </c>
      <c r="C14" s="403" t="s">
        <v>166</v>
      </c>
      <c r="D14" s="403" t="s">
        <v>17</v>
      </c>
      <c r="E14" s="447" t="s">
        <v>168</v>
      </c>
      <c r="F14" s="447" t="s">
        <v>169</v>
      </c>
      <c r="G14" s="403" t="s">
        <v>20</v>
      </c>
      <c r="H14" s="403" t="s">
        <v>170</v>
      </c>
      <c r="I14" s="463" t="s">
        <v>189</v>
      </c>
      <c r="J14" s="464"/>
      <c r="K14" s="464"/>
      <c r="L14" s="464"/>
      <c r="M14" s="464"/>
      <c r="N14" s="464"/>
      <c r="O14" s="464"/>
      <c r="P14" s="464"/>
      <c r="Q14" s="464"/>
      <c r="R14" s="464"/>
      <c r="S14" s="464"/>
      <c r="T14" s="453" t="s">
        <v>190</v>
      </c>
      <c r="U14" s="456" t="s">
        <v>191</v>
      </c>
      <c r="V14" s="425" t="s">
        <v>192</v>
      </c>
      <c r="W14" s="466" t="s">
        <v>23</v>
      </c>
      <c r="X14" s="469" t="s">
        <v>24</v>
      </c>
      <c r="Y14" s="425" t="s">
        <v>25</v>
      </c>
    </row>
    <row r="15" spans="1:25">
      <c r="A15" s="448"/>
      <c r="B15" s="448"/>
      <c r="C15" s="437"/>
      <c r="D15" s="437"/>
      <c r="E15" s="448"/>
      <c r="F15" s="448"/>
      <c r="G15" s="437"/>
      <c r="H15" s="437"/>
      <c r="I15" s="411">
        <v>400</v>
      </c>
      <c r="J15" s="411">
        <v>410</v>
      </c>
      <c r="K15" s="411">
        <v>420</v>
      </c>
      <c r="L15" s="411">
        <v>430</v>
      </c>
      <c r="M15" s="411">
        <v>440</v>
      </c>
      <c r="N15" s="411"/>
      <c r="O15" s="411"/>
      <c r="P15" s="411"/>
      <c r="Q15" s="411"/>
      <c r="R15" s="411"/>
      <c r="S15" s="411"/>
      <c r="T15" s="454"/>
      <c r="U15" s="457"/>
      <c r="V15" s="442"/>
      <c r="W15" s="467"/>
      <c r="X15" s="470"/>
      <c r="Y15" s="442"/>
    </row>
    <row r="16" spans="1:25">
      <c r="A16" s="449"/>
      <c r="B16" s="449"/>
      <c r="C16" s="402"/>
      <c r="D16" s="402"/>
      <c r="E16" s="449"/>
      <c r="F16" s="449"/>
      <c r="G16" s="402"/>
      <c r="H16" s="40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55"/>
      <c r="U16" s="458"/>
      <c r="V16" s="426"/>
      <c r="W16" s="468"/>
      <c r="X16" s="471"/>
      <c r="Y16" s="426"/>
    </row>
    <row r="17" spans="1:25" ht="23.25">
      <c r="A17" s="149">
        <v>1</v>
      </c>
      <c r="B17" s="237">
        <v>400</v>
      </c>
      <c r="C17" s="30">
        <v>259</v>
      </c>
      <c r="D17" s="24" t="str">
        <f>IF(C17=0," ",VLOOKUP(C17,[1]Спортсмены!B$1:I$65536,2,FALSE))</f>
        <v>Шприц Александр</v>
      </c>
      <c r="E17" s="191" t="str">
        <f>IF(C17=0," ",VLOOKUP($C17,[1]Спортсмены!$B$1:$H$65536,3,FALSE))</f>
        <v>17.11.1994</v>
      </c>
      <c r="F17" s="26" t="str">
        <f>IF(C17=0," ",IF(VLOOKUP($C17,[1]Спортсмены!$B$1:$H$65536,4,FALSE)=0," ",VLOOKUP($C17,[1]Спортсмены!$B$1:$H$65536,4,FALSE)))</f>
        <v>1р</v>
      </c>
      <c r="G17" s="24" t="str">
        <f>IF(C17=0," ",VLOOKUP($C17,[1]Спортсмены!$B$1:$H$65536,5,FALSE))</f>
        <v>1 Ярославская</v>
      </c>
      <c r="H17" s="126" t="str">
        <f>IF(C17=0," ",VLOOKUP($C17,[1]Спортсмены!$B$1:$H$65536,6,FALSE))</f>
        <v>Ярославль, ГОБУ ЯО СДЮСШОР</v>
      </c>
      <c r="I17" s="236">
        <v>0</v>
      </c>
      <c r="J17" s="236" t="s">
        <v>172</v>
      </c>
      <c r="K17" s="26">
        <v>0</v>
      </c>
      <c r="L17" s="236" t="s">
        <v>195</v>
      </c>
      <c r="M17" s="236"/>
      <c r="N17" s="236"/>
      <c r="O17" s="236"/>
      <c r="P17" s="236"/>
      <c r="Q17" s="236"/>
      <c r="R17" s="236"/>
      <c r="S17" s="236"/>
      <c r="T17" s="278">
        <v>1</v>
      </c>
      <c r="U17" s="278"/>
      <c r="V17" s="279">
        <v>4.2</v>
      </c>
      <c r="W17" s="30" t="str">
        <f>IF(V17=0," ",IF(V17&gt;=[1]Разряды!$D$18,[1]Разряды!$D$3,IF(V17&gt;=[1]Разряды!$E$18,[1]Разряды!$E$3,IF(V17&gt;=[1]Разряды!$F$18,[1]Разряды!$F$3,IF(V17&gt;=[1]Разряды!$G$18,[1]Разряды!$G$3,IF(V17&gt;=[1]Разряды!$H$18,[1]Разряды!$H$3,IF(V17&gt;=[1]Разряды!$I$18,[1]Разряды!$I$3,IF(V17&gt;=[1]Разряды!$J$18,[1]Разряды!$J$3,"б/р"))))))))</f>
        <v>1р</v>
      </c>
      <c r="X17" s="30"/>
      <c r="Y17" s="296" t="str">
        <f>IF(C17=0," ",VLOOKUP($C17,[1]Спортсмены!$B$1:$H$65536,7,FALSE))</f>
        <v>Скулябин А.Б.</v>
      </c>
    </row>
    <row r="18" spans="1:25" ht="23.25">
      <c r="A18" s="297"/>
      <c r="B18" s="297">
        <v>400</v>
      </c>
      <c r="C18" s="74">
        <v>248</v>
      </c>
      <c r="D18" s="24" t="str">
        <f>IF(C18=0," ",VLOOKUP(C18,[1]Спортсмены!B$1:I$65536,2,FALSE))</f>
        <v>Просвирин Илья</v>
      </c>
      <c r="E18" s="191" t="str">
        <f>IF(C18=0," ",VLOOKUP($C18,[1]Спортсмены!$B$1:$H$65536,3,FALSE))</f>
        <v>28.02.1995</v>
      </c>
      <c r="F18" s="26" t="str">
        <f>IF(C18=0," ",IF(VLOOKUP($C18,[1]Спортсмены!$B$1:$H$65536,4,FALSE)=0," ",VLOOKUP($C18,[1]Спортсмены!$B$1:$H$65536,4,FALSE)))</f>
        <v>1р</v>
      </c>
      <c r="G18" s="24" t="str">
        <f>IF(C18=0," ",VLOOKUP($C18,[1]Спортсмены!$B$1:$H$65536,5,FALSE))</f>
        <v>1 Ярославская</v>
      </c>
      <c r="H18" s="126" t="str">
        <f>IF(C18=0," ",VLOOKUP($C18,[1]Спортсмены!$B$1:$H$65536,6,FALSE))</f>
        <v>Ярославль, ГОБУ ЯО СДЮСШОР</v>
      </c>
      <c r="I18" s="236" t="s">
        <v>195</v>
      </c>
      <c r="J18" s="236"/>
      <c r="K18" s="26"/>
      <c r="L18" s="236"/>
      <c r="M18" s="236"/>
      <c r="N18" s="236"/>
      <c r="O18" s="236"/>
      <c r="P18" s="236"/>
      <c r="Q18" s="236"/>
      <c r="R18" s="236"/>
      <c r="S18" s="236"/>
      <c r="T18" s="278"/>
      <c r="U18" s="278"/>
      <c r="V18" s="279">
        <v>0</v>
      </c>
      <c r="W18" s="30" t="str">
        <f>IF(V18=0," ",IF(V18&gt;=[1]Разряды!$D$18,[1]Разряды!$D$3,IF(V18&gt;=[1]Разряды!$E$18,[1]Разряды!$E$3,IF(V18&gt;=[1]Разряды!$F$18,[1]Разряды!$F$3,IF(V18&gt;=[1]Разряды!$G$18,[1]Разряды!$G$3,IF(V18&gt;=[1]Разряды!$H$18,[1]Разряды!$H$3,IF(V18&gt;=[1]Разряды!$I$18,[1]Разряды!$I$3,IF(V18&gt;=[1]Разряды!$J$18,[1]Разряды!$J$3,"б/р"))))))))</f>
        <v xml:space="preserve"> </v>
      </c>
      <c r="X18" s="30"/>
      <c r="Y18" s="126" t="str">
        <f>IF(C18=0," ",VLOOKUP($C18,[1]Спортсмены!$B$1:$H$65536,7,FALSE))</f>
        <v>Руденко В.Г., Огвоздина Т.В.</v>
      </c>
    </row>
    <row r="19" spans="1:25" ht="22.5">
      <c r="A19" s="31"/>
      <c r="B19" s="238">
        <v>440</v>
      </c>
      <c r="C19" s="31">
        <v>260</v>
      </c>
      <c r="D19" s="121" t="str">
        <f>IF(C19=0," ",VLOOKUP(C19,[1]Спортсмены!B$1:I$65536,2,FALSE))</f>
        <v>Церковный Владислав</v>
      </c>
      <c r="E19" s="197" t="str">
        <f>IF(C19=0," ",VLOOKUP($C19,[1]Спортсмены!$B$1:$H$65536,3,FALSE))</f>
        <v>04.12.1995</v>
      </c>
      <c r="F19" s="113" t="str">
        <f>IF(C19=0," ",IF(VLOOKUP($C19,[1]Спортсмены!$B$1:$H$65536,4,FALSE)=0," ",VLOOKUP($C19,[1]Спортсмены!$B$1:$H$65536,4,FALSE)))</f>
        <v>КМС</v>
      </c>
      <c r="G19" s="121" t="str">
        <f>IF(C19=0," ",VLOOKUP($C19,[1]Спортсмены!$B$1:$H$65536,5,FALSE))</f>
        <v>1 Ярославская</v>
      </c>
      <c r="H19" s="119" t="str">
        <f>IF(C19=0," ",VLOOKUP($C19,[1]Спортсмены!$B$1:$H$65536,6,FALSE))</f>
        <v>Ярославль, ГОБУ ЯО СДЮСШОР</v>
      </c>
      <c r="I19" s="239"/>
      <c r="J19" s="239"/>
      <c r="K19" s="113"/>
      <c r="L19" s="239"/>
      <c r="M19" s="239" t="s">
        <v>195</v>
      </c>
      <c r="N19" s="239"/>
      <c r="O19" s="239"/>
      <c r="P19" s="239"/>
      <c r="Q19" s="239"/>
      <c r="R19" s="239"/>
      <c r="S19" s="239"/>
      <c r="T19" s="285"/>
      <c r="U19" s="285"/>
      <c r="V19" s="286">
        <v>0</v>
      </c>
      <c r="W19" s="31" t="str">
        <f>IF(V19=0," ",IF(V19&gt;=[1]Разряды!$D$18,[1]Разряды!$D$3,IF(V19&gt;=[1]Разряды!$E$18,[1]Разряды!$E$3,IF(V19&gt;=[1]Разряды!$F$18,[1]Разряды!$F$3,IF(V19&gt;=[1]Разряды!$G$18,[1]Разряды!$G$3,IF(V19&gt;=[1]Разряды!$H$18,[1]Разряды!$H$3,IF(V19&gt;=[1]Разряды!$I$18,[1]Разряды!$I$3,IF(V19&gt;=[1]Разряды!$J$18,[1]Разряды!$J$3,"б/р"))))))))</f>
        <v xml:space="preserve"> </v>
      </c>
      <c r="X19" s="31"/>
      <c r="Y19" s="119" t="str">
        <f>IF(C19=0," ",VLOOKUP($C19,[1]Спортсмены!$B$1:$H$65536,7,FALSE))</f>
        <v>Скулябин А.Б.</v>
      </c>
    </row>
    <row r="20" spans="1:25" ht="15.75" thickBot="1">
      <c r="A20" s="52"/>
      <c r="B20" s="146"/>
      <c r="C20" s="52"/>
      <c r="D20" s="36" t="str">
        <f>IF(C20=0," ",VLOOKUP(C20,[1]Спортсмены!B$1:I$65536,2,FALSE))</f>
        <v xml:space="preserve"> </v>
      </c>
      <c r="E20" s="250" t="str">
        <f>IF(C20=0," ",VLOOKUP($C20,[1]Спортсмены!$B$1:$H$65536,3,FALSE))</f>
        <v xml:space="preserve"> </v>
      </c>
      <c r="F20" s="38" t="str">
        <f>IF(C20=0," ",IF(VLOOKUP($C20,[1]Спортсмены!$B$1:$H$65536,4,FALSE)=0," ",VLOOKUP($C20,[1]Спортсмены!$B$1:$H$65536,4,FALSE)))</f>
        <v xml:space="preserve"> </v>
      </c>
      <c r="G20" s="36" t="str">
        <f>IF(C20=0," ",VLOOKUP($C20,[1]Спортсмены!$B$1:$H$65536,5,FALSE))</f>
        <v xml:space="preserve"> </v>
      </c>
      <c r="H20" s="293" t="str">
        <f>IF(C20=0," ",VLOOKUP($C20,[1]Спортсмены!$B$1:$H$65536,6,FALSE))</f>
        <v xml:space="preserve"> </v>
      </c>
      <c r="I20" s="290"/>
      <c r="J20" s="290"/>
      <c r="K20" s="38"/>
      <c r="L20" s="290"/>
      <c r="M20" s="290"/>
      <c r="N20" s="290"/>
      <c r="O20" s="290"/>
      <c r="P20" s="290"/>
      <c r="Q20" s="290"/>
      <c r="R20" s="290"/>
      <c r="S20" s="290"/>
      <c r="T20" s="291"/>
      <c r="U20" s="291"/>
      <c r="V20" s="292"/>
      <c r="W20" s="52" t="str">
        <f>IF(V20=0," ",IF(V20&gt;=[1]Разряды!$D$18,[1]Разряды!$D$3,IF(V20&gt;=[1]Разряды!$E$18,[1]Разряды!$E$3,IF(V20&gt;=[1]Разряды!$F$18,[1]Разряды!$F$3,IF(V20&gt;=[1]Разряды!$G$18,[1]Разряды!$G$3,IF(V20&gt;=[1]Разряды!$H$18,[1]Разряды!$H$3,IF(V20&gt;=[1]Разряды!$I$18,[1]Разряды!$I$3,IF(V20&gt;=[1]Разряды!$J$18,[1]Разряды!$J$3,"б/р"))))))))</f>
        <v xml:space="preserve"> </v>
      </c>
      <c r="X20" s="52"/>
      <c r="Y20" s="36" t="str">
        <f>IF(C20=0," ",VLOOKUP($C20,[1]Спортсмены!$B$1:$H$65536,7,FALSE))</f>
        <v xml:space="preserve"> </v>
      </c>
    </row>
    <row r="21" spans="1:25" ht="18.75" thickTop="1">
      <c r="B21" s="445"/>
      <c r="C21" s="445"/>
      <c r="D21" s="179"/>
      <c r="E21" s="179"/>
      <c r="F21" s="179"/>
      <c r="G21" s="446" t="s">
        <v>40</v>
      </c>
      <c r="H21" s="446"/>
      <c r="I21" s="446"/>
      <c r="J21" s="446"/>
      <c r="K21" s="446"/>
      <c r="L21" s="446"/>
      <c r="M21" s="446"/>
      <c r="N21" s="446"/>
      <c r="O21" s="446"/>
      <c r="P21" s="446"/>
      <c r="Q21" s="446"/>
      <c r="R21" s="446"/>
      <c r="S21" s="446"/>
      <c r="T21" s="422" t="s">
        <v>8</v>
      </c>
      <c r="U21" s="422"/>
      <c r="V21" s="422"/>
      <c r="W21" s="422"/>
      <c r="X21" s="422"/>
      <c r="Y21" s="422"/>
    </row>
    <row r="22" spans="1:25" ht="18">
      <c r="A22" s="1" t="s">
        <v>212</v>
      </c>
      <c r="B22" s="275"/>
      <c r="C22" s="176"/>
      <c r="D22" s="179"/>
      <c r="E22" s="179"/>
      <c r="F22" s="179"/>
      <c r="G22" s="184"/>
      <c r="H22" s="184"/>
      <c r="I22" s="184"/>
      <c r="J22" s="184"/>
      <c r="K22" s="184"/>
      <c r="L22" s="243" t="s">
        <v>163</v>
      </c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472" t="s">
        <v>213</v>
      </c>
      <c r="X22" s="472"/>
      <c r="Y22" s="472"/>
    </row>
    <row r="23" spans="1:25" ht="18">
      <c r="A23" s="447" t="s">
        <v>15</v>
      </c>
      <c r="B23" s="447" t="s">
        <v>188</v>
      </c>
      <c r="C23" s="403" t="s">
        <v>166</v>
      </c>
      <c r="D23" s="403" t="s">
        <v>17</v>
      </c>
      <c r="E23" s="447" t="s">
        <v>168</v>
      </c>
      <c r="F23" s="447" t="s">
        <v>169</v>
      </c>
      <c r="G23" s="403" t="s">
        <v>20</v>
      </c>
      <c r="H23" s="403" t="s">
        <v>170</v>
      </c>
      <c r="I23" s="463" t="s">
        <v>189</v>
      </c>
      <c r="J23" s="464"/>
      <c r="K23" s="464"/>
      <c r="L23" s="464"/>
      <c r="M23" s="464"/>
      <c r="N23" s="464"/>
      <c r="O23" s="464"/>
      <c r="P23" s="464"/>
      <c r="Q23" s="464"/>
      <c r="R23" s="464"/>
      <c r="S23" s="464"/>
      <c r="T23" s="453" t="s">
        <v>190</v>
      </c>
      <c r="U23" s="456" t="s">
        <v>191</v>
      </c>
      <c r="V23" s="425" t="s">
        <v>192</v>
      </c>
      <c r="W23" s="466" t="s">
        <v>23</v>
      </c>
      <c r="X23" s="469" t="s">
        <v>24</v>
      </c>
      <c r="Y23" s="425" t="s">
        <v>25</v>
      </c>
    </row>
    <row r="24" spans="1:25">
      <c r="A24" s="448"/>
      <c r="B24" s="448"/>
      <c r="C24" s="437"/>
      <c r="D24" s="437"/>
      <c r="E24" s="448"/>
      <c r="F24" s="448"/>
      <c r="G24" s="437"/>
      <c r="H24" s="437"/>
      <c r="I24" s="411">
        <v>400</v>
      </c>
      <c r="J24" s="411">
        <v>420</v>
      </c>
      <c r="K24" s="411">
        <v>430</v>
      </c>
      <c r="L24" s="411"/>
      <c r="M24" s="411"/>
      <c r="N24" s="411"/>
      <c r="O24" s="411"/>
      <c r="P24" s="411"/>
      <c r="Q24" s="411"/>
      <c r="R24" s="411"/>
      <c r="S24" s="411"/>
      <c r="T24" s="454"/>
      <c r="U24" s="457"/>
      <c r="V24" s="442"/>
      <c r="W24" s="467"/>
      <c r="X24" s="470"/>
      <c r="Y24" s="442"/>
    </row>
    <row r="25" spans="1:25">
      <c r="A25" s="449"/>
      <c r="B25" s="449"/>
      <c r="C25" s="402"/>
      <c r="D25" s="402"/>
      <c r="E25" s="449"/>
      <c r="F25" s="449"/>
      <c r="G25" s="402"/>
      <c r="H25" s="402"/>
      <c r="I25" s="412"/>
      <c r="J25" s="412"/>
      <c r="K25" s="412"/>
      <c r="L25" s="412"/>
      <c r="M25" s="412"/>
      <c r="N25" s="412"/>
      <c r="O25" s="412"/>
      <c r="P25" s="412"/>
      <c r="Q25" s="412"/>
      <c r="R25" s="412"/>
      <c r="S25" s="412"/>
      <c r="T25" s="455"/>
      <c r="U25" s="458"/>
      <c r="V25" s="426"/>
      <c r="W25" s="468"/>
      <c r="X25" s="471"/>
      <c r="Y25" s="426"/>
    </row>
    <row r="26" spans="1:25" ht="24" thickBot="1">
      <c r="A26" s="298">
        <v>1</v>
      </c>
      <c r="B26" s="299">
        <v>400</v>
      </c>
      <c r="C26" s="262">
        <v>250</v>
      </c>
      <c r="D26" s="263" t="str">
        <f>IF(C26=0," ",VLOOKUP(C26,[1]Спортсмены!B$1:I$65536,2,FALSE))</f>
        <v>Мителев Дмитрий</v>
      </c>
      <c r="E26" s="300" t="str">
        <f>IF(C26=0," ",VLOOKUP($C26,[1]Спортсмены!$B$1:$H$65536,3,FALSE))</f>
        <v>25.12.1993</v>
      </c>
      <c r="F26" s="265" t="str">
        <f>IF(C26=0," ",IF(VLOOKUP($C26,[1]Спортсмены!$B$1:$H$65536,4,FALSE)=0," ",VLOOKUP($C26,[1]Спортсмены!$B$1:$H$65536,4,FALSE)))</f>
        <v>1р</v>
      </c>
      <c r="G26" s="263" t="str">
        <f>IF(C26=0," ",VLOOKUP($C26,[1]Спортсмены!$B$1:$H$65536,5,FALSE))</f>
        <v>1 Ярославская</v>
      </c>
      <c r="H26" s="301" t="str">
        <f>IF(C26=0," ",VLOOKUP($C26,[1]Спортсмены!$B$1:$H$65536,6,FALSE))</f>
        <v>Ярославль, ГОБУ ЯО СДЮСШОР</v>
      </c>
      <c r="I26" s="302" t="s">
        <v>196</v>
      </c>
      <c r="J26" s="302" t="s">
        <v>197</v>
      </c>
      <c r="K26" s="265" t="s">
        <v>195</v>
      </c>
      <c r="L26" s="302"/>
      <c r="M26" s="302"/>
      <c r="N26" s="302"/>
      <c r="O26" s="302"/>
      <c r="P26" s="302"/>
      <c r="Q26" s="302"/>
      <c r="R26" s="302"/>
      <c r="S26" s="302"/>
      <c r="T26" s="303">
        <v>3</v>
      </c>
      <c r="U26" s="303">
        <v>3</v>
      </c>
      <c r="V26" s="304">
        <v>4.2</v>
      </c>
      <c r="W26" s="262" t="str">
        <f>IF(V26=0," ",IF(V26&gt;=[1]Разряды!$D$18,[1]Разряды!$D$3,IF(V26&gt;=[1]Разряды!$E$18,[1]Разряды!$E$3,IF(V26&gt;=[1]Разряды!$F$18,[1]Разряды!$F$3,IF(V26&gt;=[1]Разряды!$G$18,[1]Разряды!$G$3,IF(V26&gt;=[1]Разряды!$H$18,[1]Разряды!$H$3,IF(V26&gt;=[1]Разряды!$I$18,[1]Разряды!$I$3,IF(V26&gt;=[1]Разряды!$J$18,[1]Разряды!$J$3,"б/р"))))))))</f>
        <v>1р</v>
      </c>
      <c r="X26" s="262"/>
      <c r="Y26" s="301" t="str">
        <f>IF(C26=0," ",VLOOKUP($C26,[1]Спортсмены!$B$1:$H$65536,7,FALSE))</f>
        <v>Руденко В.Г., Огвоздина Т.В.</v>
      </c>
    </row>
    <row r="27" spans="1:25" ht="15.75" thickTop="1">
      <c r="A27" s="91"/>
      <c r="B27" s="91"/>
      <c r="D27" s="91"/>
      <c r="E27" s="91"/>
      <c r="I27" s="240"/>
    </row>
    <row r="28" spans="1:25">
      <c r="A28" s="91"/>
      <c r="B28" s="91"/>
      <c r="D28" s="91"/>
      <c r="E28" s="91"/>
      <c r="I28" s="240"/>
    </row>
    <row r="29" spans="1:25">
      <c r="A29" s="91"/>
      <c r="B29" s="91"/>
      <c r="D29" s="91"/>
      <c r="E29" s="91"/>
      <c r="I29" s="240"/>
    </row>
    <row r="30" spans="1:25">
      <c r="A30" s="91"/>
      <c r="B30" s="91"/>
      <c r="D30" s="91"/>
      <c r="E30" s="91"/>
      <c r="I30" s="240"/>
    </row>
    <row r="31" spans="1:25">
      <c r="A31" s="91"/>
      <c r="B31" s="91"/>
      <c r="D31" s="91"/>
      <c r="E31" s="91"/>
      <c r="I31" s="240"/>
    </row>
    <row r="32" spans="1:25">
      <c r="A32" s="91"/>
      <c r="B32" s="91"/>
      <c r="D32" s="91"/>
      <c r="E32" s="91"/>
      <c r="I32" s="240"/>
    </row>
    <row r="33" spans="1:9">
      <c r="A33" s="91"/>
      <c r="B33" s="91"/>
      <c r="D33" s="91"/>
      <c r="E33" s="91"/>
      <c r="I33" s="240"/>
    </row>
    <row r="34" spans="1:9">
      <c r="A34" s="91"/>
      <c r="B34" s="91"/>
      <c r="D34" s="91"/>
      <c r="E34" s="91"/>
      <c r="I34" s="240"/>
    </row>
    <row r="35" spans="1:9">
      <c r="A35" s="91"/>
      <c r="B35" s="91"/>
      <c r="D35" s="91"/>
      <c r="E35" s="91"/>
      <c r="I35" s="240"/>
    </row>
    <row r="36" spans="1:9">
      <c r="A36" s="91"/>
      <c r="B36" s="91"/>
      <c r="D36" s="91"/>
      <c r="E36" s="91"/>
      <c r="I36" s="240"/>
    </row>
    <row r="37" spans="1:9">
      <c r="A37" s="91"/>
      <c r="B37" s="91"/>
      <c r="D37" s="91"/>
      <c r="E37" s="91"/>
      <c r="I37" s="240"/>
    </row>
    <row r="38" spans="1:9">
      <c r="A38" s="91"/>
      <c r="B38" s="91"/>
      <c r="D38" s="91"/>
      <c r="E38" s="91"/>
      <c r="I38" s="240"/>
    </row>
    <row r="39" spans="1:9">
      <c r="A39" s="91"/>
      <c r="B39" s="91"/>
      <c r="D39" s="91"/>
      <c r="E39" s="91"/>
      <c r="I39" s="240"/>
    </row>
    <row r="40" spans="1:9">
      <c r="A40" s="91"/>
      <c r="B40" s="91"/>
      <c r="D40" s="91"/>
      <c r="E40" s="91"/>
      <c r="I40" s="240"/>
    </row>
    <row r="41" spans="1:9">
      <c r="A41" s="91"/>
      <c r="B41" s="91"/>
      <c r="D41" s="91"/>
      <c r="E41" s="91"/>
      <c r="I41" s="240"/>
    </row>
    <row r="42" spans="1:9">
      <c r="A42" s="91"/>
      <c r="B42" s="91"/>
      <c r="D42" s="91"/>
      <c r="E42" s="91"/>
      <c r="I42" s="240"/>
    </row>
    <row r="43" spans="1:9">
      <c r="A43" s="91"/>
      <c r="B43" s="91"/>
      <c r="D43" s="91"/>
      <c r="E43" s="91"/>
      <c r="I43" s="240"/>
    </row>
    <row r="44" spans="1:9">
      <c r="A44" s="91"/>
      <c r="B44" s="91"/>
      <c r="D44" s="91"/>
      <c r="E44" s="91"/>
      <c r="I44" s="240"/>
    </row>
    <row r="45" spans="1:9">
      <c r="A45" s="91"/>
      <c r="B45" s="91"/>
      <c r="D45" s="91"/>
      <c r="E45" s="91"/>
      <c r="I45" s="240"/>
    </row>
    <row r="46" spans="1:9">
      <c r="A46" s="91"/>
      <c r="B46" s="91"/>
      <c r="D46" s="91"/>
      <c r="E46" s="91"/>
      <c r="I46" s="240"/>
    </row>
    <row r="47" spans="1:9">
      <c r="A47" s="91"/>
      <c r="B47" s="91"/>
      <c r="D47" s="91"/>
      <c r="E47" s="91"/>
      <c r="I47" s="240"/>
    </row>
    <row r="48" spans="1:9">
      <c r="A48" s="91"/>
      <c r="B48" s="91"/>
      <c r="D48" s="91"/>
      <c r="E48" s="91"/>
      <c r="I48" s="240"/>
    </row>
    <row r="49" spans="1:9">
      <c r="A49" s="91"/>
      <c r="B49" s="91"/>
      <c r="D49" s="91"/>
      <c r="E49" s="91"/>
      <c r="I49" s="240"/>
    </row>
    <row r="50" spans="1:9">
      <c r="A50" s="91"/>
      <c r="B50" s="91"/>
      <c r="D50" s="91"/>
      <c r="E50" s="91"/>
      <c r="I50" s="240"/>
    </row>
    <row r="51" spans="1:9">
      <c r="A51" s="91"/>
      <c r="B51" s="91"/>
      <c r="D51" s="91"/>
      <c r="E51" s="91"/>
      <c r="I51" s="240"/>
    </row>
    <row r="52" spans="1:9">
      <c r="A52" s="91"/>
      <c r="B52" s="91"/>
      <c r="D52" s="91"/>
      <c r="E52" s="91"/>
      <c r="I52" s="240"/>
    </row>
    <row r="53" spans="1:9">
      <c r="A53" s="91"/>
      <c r="B53" s="91"/>
      <c r="D53" s="91"/>
      <c r="E53" s="91"/>
      <c r="I53" s="240"/>
    </row>
    <row r="54" spans="1:9">
      <c r="A54" s="91"/>
      <c r="B54" s="91"/>
      <c r="D54" s="91"/>
      <c r="E54" s="91"/>
      <c r="I54" s="240"/>
    </row>
    <row r="55" spans="1:9">
      <c r="A55" s="91"/>
      <c r="B55" s="91"/>
      <c r="D55" s="91"/>
      <c r="E55" s="91"/>
      <c r="I55" s="240"/>
    </row>
    <row r="56" spans="1:9">
      <c r="A56" s="91"/>
      <c r="B56" s="91"/>
      <c r="D56" s="91"/>
      <c r="E56" s="91"/>
      <c r="I56" s="240"/>
    </row>
    <row r="57" spans="1:9">
      <c r="A57" s="91"/>
      <c r="B57" s="91"/>
      <c r="D57" s="91"/>
      <c r="E57" s="91"/>
      <c r="I57" s="240"/>
    </row>
    <row r="58" spans="1:9">
      <c r="A58" s="91"/>
      <c r="B58" s="91"/>
      <c r="D58" s="91"/>
      <c r="E58" s="91"/>
      <c r="I58" s="240"/>
    </row>
    <row r="59" spans="1:9">
      <c r="A59" s="91"/>
      <c r="B59" s="91"/>
      <c r="D59" s="91"/>
      <c r="E59" s="91"/>
      <c r="I59" s="240"/>
    </row>
    <row r="60" spans="1:9">
      <c r="A60" s="91"/>
      <c r="B60" s="91"/>
      <c r="D60" s="91"/>
      <c r="E60" s="91"/>
      <c r="I60" s="240"/>
    </row>
    <row r="61" spans="1:9">
      <c r="A61" s="91"/>
      <c r="B61" s="91"/>
      <c r="D61" s="91"/>
      <c r="E61" s="91"/>
      <c r="I61" s="240"/>
    </row>
    <row r="62" spans="1:9">
      <c r="A62" s="91"/>
      <c r="B62" s="91"/>
      <c r="D62" s="91"/>
      <c r="E62" s="91"/>
      <c r="I62" s="240"/>
    </row>
    <row r="63" spans="1:9">
      <c r="A63" s="91"/>
      <c r="B63" s="91"/>
      <c r="D63" s="91"/>
      <c r="E63" s="91"/>
      <c r="I63" s="240"/>
    </row>
    <row r="64" spans="1:9">
      <c r="A64" s="91"/>
      <c r="B64" s="91"/>
      <c r="D64" s="91"/>
      <c r="E64" s="91"/>
      <c r="I64" s="240"/>
    </row>
    <row r="65" spans="1:9">
      <c r="A65" s="91"/>
      <c r="B65" s="91"/>
      <c r="D65" s="91"/>
      <c r="E65" s="91"/>
      <c r="I65" s="240"/>
    </row>
    <row r="66" spans="1:9">
      <c r="A66" s="91"/>
      <c r="B66" s="91"/>
      <c r="D66" s="91"/>
      <c r="E66" s="91"/>
      <c r="I66" s="240"/>
    </row>
    <row r="67" spans="1:9">
      <c r="A67" s="91"/>
      <c r="B67" s="91"/>
      <c r="D67" s="91"/>
      <c r="E67" s="91"/>
      <c r="I67" s="240"/>
    </row>
    <row r="68" spans="1:9">
      <c r="A68" s="91"/>
      <c r="B68" s="91"/>
      <c r="D68" s="91"/>
      <c r="E68" s="91"/>
      <c r="I68" s="240"/>
    </row>
    <row r="69" spans="1:9">
      <c r="A69" s="91"/>
      <c r="B69" s="91"/>
      <c r="D69" s="91"/>
      <c r="E69" s="91"/>
      <c r="I69" s="240"/>
    </row>
    <row r="70" spans="1:9">
      <c r="A70" s="91"/>
      <c r="B70" s="91"/>
      <c r="D70" s="91"/>
      <c r="E70" s="91"/>
      <c r="I70" s="240"/>
    </row>
    <row r="71" spans="1:9">
      <c r="A71" s="91"/>
      <c r="B71" s="91"/>
      <c r="D71" s="91"/>
      <c r="E71" s="91"/>
      <c r="I71" s="240"/>
    </row>
    <row r="72" spans="1:9">
      <c r="A72" s="91"/>
      <c r="B72" s="91"/>
      <c r="D72" s="91"/>
      <c r="E72" s="91"/>
      <c r="I72" s="240"/>
    </row>
    <row r="73" spans="1:9">
      <c r="A73" s="91"/>
      <c r="B73" s="91"/>
      <c r="D73" s="91"/>
      <c r="E73" s="91"/>
      <c r="I73" s="240"/>
    </row>
    <row r="74" spans="1:9">
      <c r="A74" s="91"/>
      <c r="B74" s="91"/>
      <c r="D74" s="91"/>
      <c r="E74" s="91"/>
      <c r="I74" s="240"/>
    </row>
    <row r="75" spans="1:9">
      <c r="A75" s="91"/>
      <c r="B75" s="91"/>
      <c r="D75" s="91"/>
      <c r="E75" s="91"/>
      <c r="I75" s="240"/>
    </row>
    <row r="76" spans="1:9">
      <c r="A76" s="91"/>
      <c r="B76" s="91"/>
      <c r="D76" s="91"/>
      <c r="E76" s="91"/>
      <c r="I76" s="240"/>
    </row>
    <row r="77" spans="1:9">
      <c r="A77" s="91"/>
      <c r="B77" s="91"/>
      <c r="D77" s="91"/>
      <c r="E77" s="91"/>
      <c r="I77" s="240"/>
    </row>
    <row r="78" spans="1:9">
      <c r="A78" s="91"/>
      <c r="B78" s="91"/>
      <c r="D78" s="91"/>
      <c r="E78" s="91"/>
      <c r="I78" s="240"/>
    </row>
    <row r="79" spans="1:9">
      <c r="A79" s="91"/>
      <c r="B79" s="91"/>
      <c r="D79" s="91"/>
      <c r="E79" s="91"/>
      <c r="I79" s="240"/>
    </row>
    <row r="80" spans="1:9">
      <c r="A80" s="91"/>
      <c r="B80" s="91"/>
      <c r="D80" s="91"/>
      <c r="E80" s="91"/>
      <c r="I80" s="240"/>
    </row>
    <row r="81" spans="1:9">
      <c r="A81" s="91"/>
      <c r="B81" s="91"/>
      <c r="D81" s="91"/>
      <c r="E81" s="91"/>
      <c r="I81" s="240"/>
    </row>
    <row r="82" spans="1:9">
      <c r="A82" s="91"/>
      <c r="B82" s="91"/>
      <c r="D82" s="91"/>
      <c r="E82" s="91"/>
      <c r="I82" s="240"/>
    </row>
    <row r="83" spans="1:9">
      <c r="A83" s="91"/>
      <c r="B83" s="91"/>
      <c r="D83" s="91"/>
      <c r="E83" s="91"/>
      <c r="I83" s="240"/>
    </row>
  </sheetData>
  <mergeCells count="91">
    <mergeCell ref="Y23:Y25"/>
    <mergeCell ref="I24:I25"/>
    <mergeCell ref="J24:J25"/>
    <mergeCell ref="K24:K25"/>
    <mergeCell ref="L24:L25"/>
    <mergeCell ref="M24:M25"/>
    <mergeCell ref="N24:N25"/>
    <mergeCell ref="O24:O25"/>
    <mergeCell ref="V23:V25"/>
    <mergeCell ref="Q24:Q25"/>
    <mergeCell ref="R24:R25"/>
    <mergeCell ref="S24:S25"/>
    <mergeCell ref="W23:W25"/>
    <mergeCell ref="X23:X25"/>
    <mergeCell ref="B21:C21"/>
    <mergeCell ref="G21:S21"/>
    <mergeCell ref="T21:Y21"/>
    <mergeCell ref="W22:Y22"/>
    <mergeCell ref="A23:A25"/>
    <mergeCell ref="B23:B25"/>
    <mergeCell ref="C23:C25"/>
    <mergeCell ref="D23:D25"/>
    <mergeCell ref="E23:E25"/>
    <mergeCell ref="F23:F25"/>
    <mergeCell ref="G23:G25"/>
    <mergeCell ref="H23:H25"/>
    <mergeCell ref="I23:S23"/>
    <mergeCell ref="T23:T25"/>
    <mergeCell ref="U23:U25"/>
    <mergeCell ref="P24:P25"/>
    <mergeCell ref="R15:R16"/>
    <mergeCell ref="S15:S16"/>
    <mergeCell ref="X14:X16"/>
    <mergeCell ref="Y14:Y16"/>
    <mergeCell ref="I15:I16"/>
    <mergeCell ref="J15:J16"/>
    <mergeCell ref="K15:K16"/>
    <mergeCell ref="L15:L16"/>
    <mergeCell ref="M15:M16"/>
    <mergeCell ref="N15:N16"/>
    <mergeCell ref="O15:O16"/>
    <mergeCell ref="P15:P16"/>
    <mergeCell ref="W14:W16"/>
    <mergeCell ref="B12:C12"/>
    <mergeCell ref="G12:S12"/>
    <mergeCell ref="W13:Y13"/>
    <mergeCell ref="A14:A16"/>
    <mergeCell ref="B14:B16"/>
    <mergeCell ref="C14:C16"/>
    <mergeCell ref="D14:D16"/>
    <mergeCell ref="E14:E16"/>
    <mergeCell ref="F14:F16"/>
    <mergeCell ref="G14:G16"/>
    <mergeCell ref="H14:H16"/>
    <mergeCell ref="I14:S14"/>
    <mergeCell ref="T14:T16"/>
    <mergeCell ref="U14:U16"/>
    <mergeCell ref="V14:V16"/>
    <mergeCell ref="Q15:Q16"/>
    <mergeCell ref="W7:W9"/>
    <mergeCell ref="X7:X9"/>
    <mergeCell ref="Y7:Y9"/>
    <mergeCell ref="I8:I9"/>
    <mergeCell ref="J8:J9"/>
    <mergeCell ref="K8:K9"/>
    <mergeCell ref="L8:L9"/>
    <mergeCell ref="M8:M9"/>
    <mergeCell ref="N8:N9"/>
    <mergeCell ref="O8:O9"/>
    <mergeCell ref="V7:V9"/>
    <mergeCell ref="U7:U9"/>
    <mergeCell ref="P8:P9"/>
    <mergeCell ref="Q8:Q9"/>
    <mergeCell ref="R8:R9"/>
    <mergeCell ref="S8:S9"/>
    <mergeCell ref="F7:F9"/>
    <mergeCell ref="A1:Y1"/>
    <mergeCell ref="F2:Y2"/>
    <mergeCell ref="F3:Y3"/>
    <mergeCell ref="F4:Y4"/>
    <mergeCell ref="G5:S5"/>
    <mergeCell ref="T5:Y5"/>
    <mergeCell ref="A7:A9"/>
    <mergeCell ref="B7:B9"/>
    <mergeCell ref="C7:C9"/>
    <mergeCell ref="D7:D9"/>
    <mergeCell ref="E7:E9"/>
    <mergeCell ref="G7:G9"/>
    <mergeCell ref="H7:H9"/>
    <mergeCell ref="I7:S7"/>
    <mergeCell ref="T7:T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32"/>
  <sheetViews>
    <sheetView topLeftCell="A16" workbookViewId="0">
      <selection activeCell="N42" sqref="N42"/>
    </sheetView>
  </sheetViews>
  <sheetFormatPr defaultRowHeight="15"/>
  <cols>
    <col min="1" max="1" width="3.5703125" customWidth="1"/>
    <col min="2" max="2" width="4.85546875" customWidth="1"/>
    <col min="3" max="3" width="25" customWidth="1"/>
    <col min="4" max="4" width="8.7109375" customWidth="1"/>
    <col min="5" max="5" width="5.28515625" customWidth="1"/>
    <col min="6" max="6" width="15.28515625" customWidth="1"/>
    <col min="7" max="7" width="25.28515625" customWidth="1"/>
    <col min="8" max="8" width="5.7109375" customWidth="1"/>
    <col min="9" max="9" width="5.85546875" customWidth="1"/>
    <col min="10" max="10" width="5.5703125" customWidth="1"/>
    <col min="11" max="11" width="2" customWidth="1"/>
    <col min="12" max="12" width="6.7109375" customWidth="1"/>
    <col min="13" max="13" width="6.140625" customWidth="1"/>
    <col min="14" max="14" width="6" customWidth="1"/>
    <col min="15" max="15" width="6.85546875" customWidth="1"/>
    <col min="16" max="16" width="5.85546875" customWidth="1"/>
    <col min="17" max="17" width="3.5703125" customWidth="1"/>
    <col min="18" max="18" width="22" customWidth="1"/>
  </cols>
  <sheetData>
    <row r="1" spans="1:18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</row>
    <row r="2" spans="1:18" ht="20.25">
      <c r="A2" s="406" t="s">
        <v>37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</row>
    <row r="3" spans="1:18" ht="15.75">
      <c r="A3" s="1" t="s">
        <v>214</v>
      </c>
      <c r="B3" s="175"/>
      <c r="C3" s="175"/>
      <c r="D3" s="432" t="s">
        <v>157</v>
      </c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</row>
    <row r="4" spans="1:18" ht="18">
      <c r="A4" s="1" t="s">
        <v>215</v>
      </c>
      <c r="B4" s="176"/>
      <c r="C4" s="176"/>
      <c r="D4" s="433" t="s">
        <v>216</v>
      </c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</row>
    <row r="5" spans="1:18" ht="15.75">
      <c r="A5" s="1" t="s">
        <v>217</v>
      </c>
      <c r="B5" s="177"/>
      <c r="C5" s="177"/>
      <c r="D5" s="434" t="s">
        <v>3</v>
      </c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  <c r="R5" s="434"/>
    </row>
    <row r="6" spans="1:18" ht="18">
      <c r="A6" s="10" t="s">
        <v>218</v>
      </c>
      <c r="B6" s="227"/>
      <c r="C6" s="227"/>
      <c r="D6" s="227"/>
      <c r="E6" s="179"/>
      <c r="F6" s="431" t="s">
        <v>34</v>
      </c>
      <c r="G6" s="431"/>
      <c r="H6" s="431"/>
      <c r="I6" s="431"/>
      <c r="J6" s="431"/>
      <c r="K6" s="431"/>
      <c r="L6" s="431"/>
      <c r="M6" s="180"/>
      <c r="N6" s="422" t="s">
        <v>8</v>
      </c>
      <c r="O6" s="422"/>
      <c r="P6" s="422"/>
      <c r="Q6" s="422"/>
      <c r="R6" s="422"/>
    </row>
    <row r="7" spans="1:18" ht="18">
      <c r="A7" s="1" t="s">
        <v>219</v>
      </c>
      <c r="B7" s="182"/>
      <c r="C7" s="182"/>
      <c r="D7" s="176"/>
      <c r="E7" s="179"/>
      <c r="F7" s="179"/>
      <c r="G7" s="179"/>
      <c r="H7" s="184"/>
      <c r="I7" s="185"/>
      <c r="J7" s="186"/>
      <c r="K7" s="186"/>
      <c r="L7" s="435" t="s">
        <v>163</v>
      </c>
      <c r="M7" s="435"/>
      <c r="N7" s="435"/>
      <c r="O7" s="435"/>
      <c r="P7" s="435"/>
      <c r="Q7" s="187"/>
      <c r="R7" s="188" t="s">
        <v>220</v>
      </c>
    </row>
    <row r="8" spans="1:18">
      <c r="A8" s="403" t="s">
        <v>165</v>
      </c>
      <c r="B8" s="401" t="s">
        <v>166</v>
      </c>
      <c r="C8" s="411" t="s">
        <v>167</v>
      </c>
      <c r="D8" s="411" t="s">
        <v>168</v>
      </c>
      <c r="E8" s="403" t="s">
        <v>169</v>
      </c>
      <c r="F8" s="403" t="s">
        <v>20</v>
      </c>
      <c r="G8" s="403" t="s">
        <v>170</v>
      </c>
      <c r="H8" s="439" t="s">
        <v>171</v>
      </c>
      <c r="I8" s="440"/>
      <c r="J8" s="440"/>
      <c r="K8" s="440"/>
      <c r="L8" s="440"/>
      <c r="M8" s="440"/>
      <c r="N8" s="441"/>
      <c r="O8" s="403" t="s">
        <v>22</v>
      </c>
      <c r="P8" s="401" t="s">
        <v>23</v>
      </c>
      <c r="Q8" s="401" t="s">
        <v>24</v>
      </c>
      <c r="R8" s="425" t="s">
        <v>25</v>
      </c>
    </row>
    <row r="9" spans="1:18">
      <c r="A9" s="436"/>
      <c r="B9" s="437"/>
      <c r="C9" s="438"/>
      <c r="D9" s="438"/>
      <c r="E9" s="437"/>
      <c r="F9" s="437"/>
      <c r="G9" s="437"/>
      <c r="H9" s="443">
        <v>1</v>
      </c>
      <c r="I9" s="411">
        <v>2</v>
      </c>
      <c r="J9" s="411">
        <v>3</v>
      </c>
      <c r="K9" s="189"/>
      <c r="L9" s="411">
        <v>4</v>
      </c>
      <c r="M9" s="411">
        <v>5</v>
      </c>
      <c r="N9" s="411">
        <v>6</v>
      </c>
      <c r="O9" s="436"/>
      <c r="P9" s="437"/>
      <c r="Q9" s="437"/>
      <c r="R9" s="442"/>
    </row>
    <row r="10" spans="1:18">
      <c r="A10" s="410"/>
      <c r="B10" s="402"/>
      <c r="C10" s="412"/>
      <c r="D10" s="412"/>
      <c r="E10" s="402"/>
      <c r="F10" s="402"/>
      <c r="G10" s="402"/>
      <c r="H10" s="444"/>
      <c r="I10" s="412"/>
      <c r="J10" s="412"/>
      <c r="K10" s="190"/>
      <c r="L10" s="412"/>
      <c r="M10" s="412"/>
      <c r="N10" s="412"/>
      <c r="O10" s="410"/>
      <c r="P10" s="402"/>
      <c r="Q10" s="402"/>
      <c r="R10" s="426"/>
    </row>
    <row r="11" spans="1:18">
      <c r="A11" s="222">
        <v>1</v>
      </c>
      <c r="B11" s="30">
        <v>329</v>
      </c>
      <c r="C11" s="24" t="str">
        <f>IF(B11=0," ",VLOOKUP(B11,[1]Спортсмены!B$1:H$65536,2,FALSE))</f>
        <v>Чекин Илья</v>
      </c>
      <c r="D11" s="191" t="str">
        <f>IF(B11=0," ",VLOOKUP($B11,[1]Спортсмены!$B$1:$H$65536,3,FALSE))</f>
        <v>04.01.1995</v>
      </c>
      <c r="E11" s="26" t="str">
        <f>IF(B11=0," ",IF(VLOOKUP($B11,[1]Спортсмены!$B$1:$H$65536,4,FALSE)=0," ",VLOOKUP($B11,[1]Спортсмены!$B$1:$H$65536,4,FALSE)))</f>
        <v>КМС</v>
      </c>
      <c r="F11" s="24" t="str">
        <f>IF(B11=0," ",VLOOKUP($B11,[1]Спортсмены!$B$1:$H$65536,5,FALSE))</f>
        <v>Калининградская</v>
      </c>
      <c r="G11" s="24" t="str">
        <f>IF(B11=0," ",VLOOKUP($B11,[1]Спортсмены!$B$1:$H$65536,6,FALSE))</f>
        <v>Калининград, СДЮСШОР-4</v>
      </c>
      <c r="H11" s="192">
        <v>12.21</v>
      </c>
      <c r="I11" s="192" t="s">
        <v>172</v>
      </c>
      <c r="J11" s="192" t="s">
        <v>172</v>
      </c>
      <c r="K11" s="193"/>
      <c r="L11" s="194">
        <v>12.63</v>
      </c>
      <c r="M11" s="195" t="s">
        <v>172</v>
      </c>
      <c r="N11" s="195" t="s">
        <v>172</v>
      </c>
      <c r="O11" s="196">
        <v>12.63</v>
      </c>
      <c r="P11" s="113" t="str">
        <f>IF(O11=0," ",IF(O11&gt;=[1]Разряды!$C$17,[1]Разряды!$C$3,IF(O11&gt;=[1]Разряды!$D$17,[1]Разряды!$D$3,IF(O11&gt;=[1]Разряды!$E$17,[1]Разряды!$E$3,IF(O11&gt;=[1]Разряды!$F$17,[1]Разряды!$F$3,IF(O11&gt;=[1]Разряды!$G$17,[1]Разряды!$G$3,IF(O11&gt;=[1]Разряды!$H$17,[1]Разряды!$H$3,"б/р")))))))</f>
        <v>3р</v>
      </c>
      <c r="Q11" s="113">
        <v>0</v>
      </c>
      <c r="R11" s="123" t="str">
        <f>IF(B11=0," ",VLOOKUP($B11,[1]Спортсмены!$B$1:$H$65536,7,FALSE))</f>
        <v>Балашов С.Г., Балашова В.А.</v>
      </c>
    </row>
    <row r="12" spans="1:18" ht="16.5" thickBot="1">
      <c r="A12" s="202"/>
      <c r="B12" s="38"/>
      <c r="C12" s="204"/>
      <c r="D12" s="169"/>
      <c r="E12" s="38"/>
      <c r="F12" s="204"/>
      <c r="G12" s="213"/>
      <c r="H12" s="214"/>
      <c r="I12" s="214"/>
      <c r="J12" s="214"/>
      <c r="K12" s="206"/>
      <c r="L12" s="205"/>
      <c r="M12" s="215"/>
      <c r="N12" s="215"/>
      <c r="O12" s="216"/>
      <c r="P12" s="217"/>
      <c r="Q12" s="223"/>
      <c r="R12" s="168"/>
    </row>
    <row r="13" spans="1:18" ht="21" thickTop="1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</row>
    <row r="14" spans="1:18" ht="18">
      <c r="B14" s="445"/>
      <c r="C14" s="445"/>
      <c r="D14" s="445"/>
      <c r="E14" s="179"/>
      <c r="F14" s="431" t="s">
        <v>28</v>
      </c>
      <c r="G14" s="431"/>
      <c r="H14" s="431"/>
      <c r="I14" s="431"/>
      <c r="J14" s="431"/>
      <c r="K14" s="431"/>
      <c r="L14" s="431"/>
      <c r="M14" s="180"/>
      <c r="N14" s="422" t="s">
        <v>8</v>
      </c>
      <c r="O14" s="422"/>
      <c r="P14" s="422"/>
      <c r="Q14" s="422"/>
      <c r="R14" s="422"/>
    </row>
    <row r="15" spans="1:18" ht="18">
      <c r="A15" s="1" t="s">
        <v>219</v>
      </c>
      <c r="B15" s="182"/>
      <c r="C15" s="182"/>
      <c r="D15" s="176"/>
      <c r="E15" s="179"/>
      <c r="F15" s="179"/>
      <c r="G15" s="179"/>
      <c r="H15" s="184"/>
      <c r="I15" s="185"/>
      <c r="J15" s="186"/>
      <c r="K15" s="186"/>
      <c r="L15" s="435" t="s">
        <v>163</v>
      </c>
      <c r="M15" s="435"/>
      <c r="N15" s="435"/>
      <c r="O15" s="435"/>
      <c r="P15" s="435"/>
      <c r="Q15" s="187"/>
      <c r="R15" s="188" t="s">
        <v>220</v>
      </c>
    </row>
    <row r="16" spans="1:18">
      <c r="A16" s="403" t="s">
        <v>165</v>
      </c>
      <c r="B16" s="401" t="s">
        <v>166</v>
      </c>
      <c r="C16" s="411" t="s">
        <v>167</v>
      </c>
      <c r="D16" s="411" t="s">
        <v>168</v>
      </c>
      <c r="E16" s="403" t="s">
        <v>169</v>
      </c>
      <c r="F16" s="403" t="s">
        <v>20</v>
      </c>
      <c r="G16" s="403" t="s">
        <v>170</v>
      </c>
      <c r="H16" s="439" t="s">
        <v>171</v>
      </c>
      <c r="I16" s="440"/>
      <c r="J16" s="440"/>
      <c r="K16" s="440"/>
      <c r="L16" s="440"/>
      <c r="M16" s="440"/>
      <c r="N16" s="441"/>
      <c r="O16" s="403" t="s">
        <v>22</v>
      </c>
      <c r="P16" s="401" t="s">
        <v>23</v>
      </c>
      <c r="Q16" s="401" t="s">
        <v>24</v>
      </c>
      <c r="R16" s="425" t="s">
        <v>25</v>
      </c>
    </row>
    <row r="17" spans="1:18">
      <c r="A17" s="436"/>
      <c r="B17" s="437"/>
      <c r="C17" s="438"/>
      <c r="D17" s="438"/>
      <c r="E17" s="437"/>
      <c r="F17" s="437"/>
      <c r="G17" s="437"/>
      <c r="H17" s="443">
        <v>1</v>
      </c>
      <c r="I17" s="411">
        <v>2</v>
      </c>
      <c r="J17" s="411">
        <v>3</v>
      </c>
      <c r="K17" s="189"/>
      <c r="L17" s="411">
        <v>4</v>
      </c>
      <c r="M17" s="411">
        <v>5</v>
      </c>
      <c r="N17" s="411">
        <v>6</v>
      </c>
      <c r="O17" s="436"/>
      <c r="P17" s="437"/>
      <c r="Q17" s="437"/>
      <c r="R17" s="442"/>
    </row>
    <row r="18" spans="1:18">
      <c r="A18" s="410"/>
      <c r="B18" s="402"/>
      <c r="C18" s="412"/>
      <c r="D18" s="412"/>
      <c r="E18" s="402"/>
      <c r="F18" s="402"/>
      <c r="G18" s="402"/>
      <c r="H18" s="444"/>
      <c r="I18" s="412"/>
      <c r="J18" s="412"/>
      <c r="K18" s="190"/>
      <c r="L18" s="412"/>
      <c r="M18" s="412"/>
      <c r="N18" s="412"/>
      <c r="O18" s="410"/>
      <c r="P18" s="402"/>
      <c r="Q18" s="402"/>
      <c r="R18" s="426"/>
    </row>
    <row r="19" spans="1:18">
      <c r="A19" s="161">
        <v>1</v>
      </c>
      <c r="B19" s="30">
        <v>56</v>
      </c>
      <c r="C19" s="24" t="str">
        <f>IF(B19=0," ",VLOOKUP(B19,[1]Спортсмены!B$1:H$65536,2,FALSE))</f>
        <v>Тюрин Антон</v>
      </c>
      <c r="D19" s="25" t="str">
        <f>IF(B19=0," ",VLOOKUP($B19,[1]Спортсмены!$B$1:$H$65536,3,FALSE))</f>
        <v>1996</v>
      </c>
      <c r="E19" s="26" t="str">
        <f>IF(B19=0," ",IF(VLOOKUP($B19,[1]Спортсмены!$B$1:$H$65536,4,FALSE)=0," ",VLOOKUP($B19,[1]Спортсмены!$B$1:$H$65536,4,FALSE)))</f>
        <v>2р</v>
      </c>
      <c r="F19" s="24" t="str">
        <f>IF(B19=0," ",VLOOKUP($B19,[1]Спортсмены!$B$1:$H$65536,5,FALSE))</f>
        <v>Ивановская</v>
      </c>
      <c r="G19" s="24" t="str">
        <f>IF(B19=0," ",VLOOKUP($B19,[1]Спортсмены!$B$1:$H$65536,6,FALSE))</f>
        <v>Иваново, ДЮСШ-1</v>
      </c>
      <c r="H19" s="200">
        <v>13.52</v>
      </c>
      <c r="I19" s="200">
        <v>13.41</v>
      </c>
      <c r="J19" s="200">
        <v>13.07</v>
      </c>
      <c r="K19" s="228"/>
      <c r="L19" s="195">
        <v>13.43</v>
      </c>
      <c r="M19" s="195">
        <v>13.28</v>
      </c>
      <c r="N19" s="195">
        <v>13.17</v>
      </c>
      <c r="O19" s="196">
        <v>13.52</v>
      </c>
      <c r="P19" s="113" t="str">
        <f>IF(O19=0," ",IF(O19&gt;=[1]Разряды!$C$17,[1]Разряды!$C$3,IF(O19&gt;=[1]Разряды!$D$17,[1]Разряды!$D$3,IF(O19&gt;=[1]Разряды!$E$17,[1]Разряды!$E$3,IF(O19&gt;=[1]Разряды!$F$17,[1]Разряды!$F$3,IF(O19&gt;=[1]Разряды!$G$17,[1]Разряды!$G$3,IF(O19&gt;=[1]Разряды!$H$17,[1]Разряды!$H$3,"б/р")))))))</f>
        <v>2р</v>
      </c>
      <c r="Q19" s="113">
        <v>20</v>
      </c>
      <c r="R19" s="24" t="str">
        <f>IF(B19=0," ",VLOOKUP($B19,[1]Спортсмены!$B$1:$H$65536,7,FALSE))</f>
        <v>Магницкий М.В.</v>
      </c>
    </row>
    <row r="20" spans="1:18">
      <c r="A20" s="22">
        <v>2</v>
      </c>
      <c r="B20" s="31">
        <v>496</v>
      </c>
      <c r="C20" s="121" t="str">
        <f>IF(B20=0," ",VLOOKUP(B20,[1]Спортсмены!B$1:H$65536,2,FALSE))</f>
        <v>Затонский Владислав</v>
      </c>
      <c r="D20" s="122" t="str">
        <f>IF(B20=0," ",VLOOKUP($B20,[1]Спортсмены!$B$1:$H$65536,3,FALSE))</f>
        <v>1996</v>
      </c>
      <c r="E20" s="113" t="str">
        <f>IF(B20=0," ",IF(VLOOKUP($B20,[1]Спортсмены!$B$1:$H$65536,4,FALSE)=0," ",VLOOKUP($B20,[1]Спортсмены!$B$1:$H$65536,4,FALSE)))</f>
        <v>2р</v>
      </c>
      <c r="F20" s="121" t="str">
        <f>IF(B20=0," ",VLOOKUP($B20,[1]Спортсмены!$B$1:$H$65536,5,FALSE))</f>
        <v>Ярославская</v>
      </c>
      <c r="G20" s="121" t="str">
        <f>IF(B20=0," ",VLOOKUP($B20,[1]Спортсмены!$B$1:$H$65536,6,FALSE))</f>
        <v>Рыбинск, СДЮСШОР-2</v>
      </c>
      <c r="H20" s="200">
        <v>12.02</v>
      </c>
      <c r="I20" s="200" t="s">
        <v>172</v>
      </c>
      <c r="J20" s="200">
        <v>12.18</v>
      </c>
      <c r="K20" s="229"/>
      <c r="L20" s="200">
        <v>12.14</v>
      </c>
      <c r="M20" s="200" t="s">
        <v>172</v>
      </c>
      <c r="N20" s="200">
        <v>11.98</v>
      </c>
      <c r="O20" s="201">
        <v>12.18</v>
      </c>
      <c r="P20" s="113" t="str">
        <f>IF(O20=0," ",IF(O20&gt;=[1]Разряды!$C$17,[1]Разряды!$C$3,IF(O20&gt;=[1]Разряды!$D$17,[1]Разряды!$D$3,IF(O20&gt;=[1]Разряды!$E$17,[1]Разряды!$E$3,IF(O20&gt;=[1]Разряды!$F$17,[1]Разряды!$F$3,IF(O20&gt;=[1]Разряды!$G$17,[1]Разряды!$G$3,IF(O20&gt;=[1]Разряды!$H$17,[1]Разряды!$H$3,"б/р")))))))</f>
        <v>1юр</v>
      </c>
      <c r="Q20" s="113" t="s">
        <v>30</v>
      </c>
      <c r="R20" s="126" t="str">
        <f>IF(B20=0," ",VLOOKUP($B20,[1]Спортсмены!$B$1:$H$65536,7,FALSE))</f>
        <v>Бордукова Н.А.</v>
      </c>
    </row>
    <row r="21" spans="1:18" ht="15.75" thickBot="1">
      <c r="A21" s="167"/>
      <c r="B21" s="52"/>
      <c r="C21" s="36" t="str">
        <f>IF(B21=0," ",VLOOKUP(B21,[1]Спортсмены!B$1:H$65536,2,FALSE))</f>
        <v xml:space="preserve"> </v>
      </c>
      <c r="D21" s="37" t="str">
        <f>IF(B21=0," ",VLOOKUP($B21,[1]Спортсмены!$B$1:$H$65536,3,FALSE))</f>
        <v xml:space="preserve"> </v>
      </c>
      <c r="E21" s="38" t="str">
        <f>IF(B21=0," ",IF(VLOOKUP($B21,[1]Спортсмены!$B$1:$H$65536,4,FALSE)=0," ",VLOOKUP($B21,[1]Спортсмены!$B$1:$H$65536,4,FALSE)))</f>
        <v xml:space="preserve"> </v>
      </c>
      <c r="F21" s="36" t="str">
        <f>IF(B21=0," ",VLOOKUP($B21,[1]Спортсмены!$B$1:$H$65536,5,FALSE))</f>
        <v xml:space="preserve"> </v>
      </c>
      <c r="G21" s="36" t="str">
        <f>IF(B21=0," ",VLOOKUP($B21,[1]Спортсмены!$B$1:$H$65536,6,FALSE))</f>
        <v xml:space="preserve"> </v>
      </c>
      <c r="H21" s="247"/>
      <c r="I21" s="247"/>
      <c r="J21" s="247"/>
      <c r="K21" s="248"/>
      <c r="L21" s="215"/>
      <c r="M21" s="215"/>
      <c r="N21" s="215"/>
      <c r="O21" s="249"/>
      <c r="P21" s="202" t="str">
        <f>IF(O21=0," ",IF(O21&gt;=[1]Разряды!$C$17,[1]Разряды!$C$3,IF(O21&gt;=[1]Разряды!$D$17,[1]Разряды!$D$3,IF(O21&gt;=[1]Разряды!$E$17,[1]Разряды!$E$3,IF(O21&gt;=[1]Разряды!$F$17,[1]Разряды!$F$3,IF(O21&gt;=[1]Разряды!$G$17,[1]Разряды!$G$3,IF(O21&gt;=[1]Разряды!$H$17,[1]Разряды!$H$3,"б/р")))))))</f>
        <v xml:space="preserve"> </v>
      </c>
      <c r="Q21" s="202"/>
      <c r="R21" s="36" t="str">
        <f>IF(B21=0," ",VLOOKUP($B21,[1]Спортсмены!$B$1:$H$65536,7,FALSE))</f>
        <v xml:space="preserve"> </v>
      </c>
    </row>
    <row r="22" spans="1:18" ht="21" thickTop="1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</row>
    <row r="23" spans="1:18" ht="18">
      <c r="A23" s="10"/>
      <c r="B23" s="445"/>
      <c r="C23" s="445"/>
      <c r="D23" s="445"/>
      <c r="E23" s="179"/>
      <c r="F23" s="431" t="s">
        <v>40</v>
      </c>
      <c r="G23" s="431"/>
      <c r="H23" s="431"/>
      <c r="I23" s="431"/>
      <c r="J23" s="431"/>
      <c r="K23" s="431"/>
      <c r="L23" s="431"/>
      <c r="M23" s="180"/>
      <c r="N23" s="422" t="s">
        <v>8</v>
      </c>
      <c r="O23" s="422"/>
      <c r="P23" s="422"/>
      <c r="Q23" s="422"/>
      <c r="R23" s="422"/>
    </row>
    <row r="24" spans="1:18" ht="18">
      <c r="A24" s="1" t="s">
        <v>219</v>
      </c>
      <c r="B24" s="182"/>
      <c r="C24" s="182"/>
      <c r="D24" s="176"/>
      <c r="E24" s="179"/>
      <c r="F24" s="179"/>
      <c r="G24" s="179"/>
      <c r="H24" s="184"/>
      <c r="I24" s="185"/>
      <c r="J24" s="186"/>
      <c r="K24" s="186"/>
      <c r="L24" s="435" t="s">
        <v>163</v>
      </c>
      <c r="M24" s="435"/>
      <c r="N24" s="435"/>
      <c r="O24" s="435"/>
      <c r="P24" s="435"/>
      <c r="Q24" s="187"/>
      <c r="R24" s="188" t="s">
        <v>221</v>
      </c>
    </row>
    <row r="25" spans="1:18">
      <c r="A25" s="403" t="s">
        <v>165</v>
      </c>
      <c r="B25" s="401" t="s">
        <v>166</v>
      </c>
      <c r="C25" s="411" t="s">
        <v>167</v>
      </c>
      <c r="D25" s="411" t="s">
        <v>168</v>
      </c>
      <c r="E25" s="403" t="s">
        <v>169</v>
      </c>
      <c r="F25" s="403" t="s">
        <v>20</v>
      </c>
      <c r="G25" s="403" t="s">
        <v>170</v>
      </c>
      <c r="H25" s="439" t="s">
        <v>171</v>
      </c>
      <c r="I25" s="440"/>
      <c r="J25" s="440"/>
      <c r="K25" s="440"/>
      <c r="L25" s="440"/>
      <c r="M25" s="440"/>
      <c r="N25" s="441"/>
      <c r="O25" s="403" t="s">
        <v>22</v>
      </c>
      <c r="P25" s="401" t="s">
        <v>23</v>
      </c>
      <c r="Q25" s="401" t="s">
        <v>24</v>
      </c>
      <c r="R25" s="425" t="s">
        <v>25</v>
      </c>
    </row>
    <row r="26" spans="1:18">
      <c r="A26" s="436"/>
      <c r="B26" s="437"/>
      <c r="C26" s="438"/>
      <c r="D26" s="438"/>
      <c r="E26" s="437"/>
      <c r="F26" s="437"/>
      <c r="G26" s="437"/>
      <c r="H26" s="443">
        <v>1</v>
      </c>
      <c r="I26" s="411">
        <v>2</v>
      </c>
      <c r="J26" s="411">
        <v>3</v>
      </c>
      <c r="K26" s="189"/>
      <c r="L26" s="411">
        <v>4</v>
      </c>
      <c r="M26" s="411">
        <v>5</v>
      </c>
      <c r="N26" s="411">
        <v>6</v>
      </c>
      <c r="O26" s="436"/>
      <c r="P26" s="437"/>
      <c r="Q26" s="437"/>
      <c r="R26" s="442"/>
    </row>
    <row r="27" spans="1:18">
      <c r="A27" s="410"/>
      <c r="B27" s="402"/>
      <c r="C27" s="412"/>
      <c r="D27" s="412"/>
      <c r="E27" s="402"/>
      <c r="F27" s="402"/>
      <c r="G27" s="402"/>
      <c r="H27" s="444"/>
      <c r="I27" s="412"/>
      <c r="J27" s="412"/>
      <c r="K27" s="190"/>
      <c r="L27" s="412"/>
      <c r="M27" s="412"/>
      <c r="N27" s="412"/>
      <c r="O27" s="410"/>
      <c r="P27" s="402"/>
      <c r="Q27" s="402"/>
      <c r="R27" s="426"/>
    </row>
    <row r="28" spans="1:18">
      <c r="A28" s="161">
        <v>1</v>
      </c>
      <c r="B28" s="26">
        <v>43</v>
      </c>
      <c r="C28" s="24" t="str">
        <f>IF(B28=0," ",VLOOKUP(B28,[1]Спортсмены!B$1:H$65536,2,FALSE))</f>
        <v>Лямаев Максим</v>
      </c>
      <c r="D28" s="25" t="str">
        <f>IF(B28=0," ",VLOOKUP($B28,[1]Спортсмены!$B$1:$H$65536,3,FALSE))</f>
        <v>1991</v>
      </c>
      <c r="E28" s="26" t="str">
        <f>IF(B28=0," ",IF(VLOOKUP($B28,[1]Спортсмены!$B$1:$H$65536,4,FALSE)=0," ",VLOOKUP($B28,[1]Спортсмены!$B$1:$H$65536,4,FALSE)))</f>
        <v>КМС</v>
      </c>
      <c r="F28" s="24" t="str">
        <f>IF(B28=0," ",VLOOKUP($B28,[1]Спортсмены!$B$1:$H$65536,5,FALSE))</f>
        <v>Ивановская</v>
      </c>
      <c r="G28" s="123" t="str">
        <f>IF(B28=0," ",VLOOKUP($B28,[1]Спортсмены!$B$1:$H$65536,6,FALSE))</f>
        <v>Иваново, СДЮСШОР 6 - ИГХТУ</v>
      </c>
      <c r="H28" s="200">
        <v>14.83</v>
      </c>
      <c r="I28" s="200" t="s">
        <v>182</v>
      </c>
      <c r="J28" s="200">
        <v>15.09</v>
      </c>
      <c r="K28" s="228"/>
      <c r="L28" s="195" t="s">
        <v>172</v>
      </c>
      <c r="M28" s="195">
        <v>15.13</v>
      </c>
      <c r="N28" s="195">
        <v>14.58</v>
      </c>
      <c r="O28" s="196">
        <v>15.13</v>
      </c>
      <c r="P28" s="113" t="str">
        <f>IF(O28=0," ",IF(O28&gt;=[1]Разряды!$C$17,[1]Разряды!$C$3,IF(O28&gt;=[1]Разряды!$D$17,[1]Разряды!$D$3,IF(O28&gt;=[1]Разряды!$E$17,[1]Разряды!$E$3,IF(O28&gt;=[1]Разряды!$F$17,[1]Разряды!$F$3,IF(O28&gt;=[1]Разряды!$G$17,[1]Разряды!$G$3,IF(O28&gt;=[1]Разряды!$H$17,[1]Разряды!$H$3,"б/р")))))))</f>
        <v>кмс</v>
      </c>
      <c r="Q28" s="113">
        <v>20</v>
      </c>
      <c r="R28" s="123" t="str">
        <f>IF(B28=0," ",VLOOKUP($B28,[1]Спортсмены!$B$1:$H$65536,7,FALSE))</f>
        <v>Кустов В.Н., Мальцев Е.В.</v>
      </c>
    </row>
    <row r="29" spans="1:18">
      <c r="A29" s="22">
        <v>2</v>
      </c>
      <c r="B29" s="26">
        <v>339</v>
      </c>
      <c r="C29" s="24" t="str">
        <f>IF(B29=0," ",VLOOKUP(B29,[1]Спортсмены!B$1:H$65536,2,FALSE))</f>
        <v>Сластиков Алексей</v>
      </c>
      <c r="D29" s="191" t="str">
        <f>IF(B29=0," ",VLOOKUP($B29,[1]Спортсмены!$B$1:$H$65536,3,FALSE))</f>
        <v>02.03.1991</v>
      </c>
      <c r="E29" s="26" t="str">
        <f>IF(B29=0," ",IF(VLOOKUP($B29,[1]Спортсмены!$B$1:$H$65536,4,FALSE)=0," ",VLOOKUP($B29,[1]Спортсмены!$B$1:$H$65536,4,FALSE)))</f>
        <v>1р</v>
      </c>
      <c r="F29" s="24" t="str">
        <f>IF(B29=0," ",VLOOKUP($B29,[1]Спортсмены!$B$1:$H$65536,5,FALSE))</f>
        <v>Ивановская</v>
      </c>
      <c r="G29" s="123" t="str">
        <f>IF(B29=0," ",VLOOKUP($B29,[1]Спортсмены!$B$1:$H$65536,6,FALSE))</f>
        <v>Иваново, СДЮСШОР-6, СК ИЭГУ</v>
      </c>
      <c r="H29" s="200" t="s">
        <v>182</v>
      </c>
      <c r="I29" s="200">
        <v>13.48</v>
      </c>
      <c r="J29" s="200" t="s">
        <v>182</v>
      </c>
      <c r="K29" s="228"/>
      <c r="L29" s="195" t="s">
        <v>182</v>
      </c>
      <c r="M29" s="195">
        <v>13.59</v>
      </c>
      <c r="N29" s="195" t="s">
        <v>182</v>
      </c>
      <c r="O29" s="196">
        <v>13.59</v>
      </c>
      <c r="P29" s="113" t="str">
        <f>IF(O29=0," ",IF(O29&gt;=[1]Разряды!$C$17,[1]Разряды!$C$3,IF(O29&gt;=[1]Разряды!$D$17,[1]Разряды!$D$3,IF(O29&gt;=[1]Разряды!$E$17,[1]Разряды!$E$3,IF(O29&gt;=[1]Разряды!$F$17,[1]Разряды!$F$3,IF(O29&gt;=[1]Разряды!$G$17,[1]Разряды!$G$3,IF(O29&gt;=[1]Разряды!$H$17,[1]Разряды!$H$3,"б/р")))))))</f>
        <v>2р</v>
      </c>
      <c r="Q29" s="113" t="s">
        <v>30</v>
      </c>
      <c r="R29" s="24" t="str">
        <f>IF(B29=0," ",VLOOKUP($B29,[1]Спортсмены!$B$1:$H$65536,7,FALSE))</f>
        <v>Магницкий М.В.</v>
      </c>
    </row>
    <row r="30" spans="1:18">
      <c r="A30" s="161">
        <v>3</v>
      </c>
      <c r="B30" s="113">
        <v>647</v>
      </c>
      <c r="C30" s="121" t="str">
        <f>IF(B30=0," ",VLOOKUP(B30,[1]Спортсмены!B$1:H$65536,2,FALSE))</f>
        <v>Голубев Кирилл</v>
      </c>
      <c r="D30" s="122" t="str">
        <f>IF(B30=0," ",VLOOKUP($B30,[1]Спортсмены!$B$1:$H$65536,3,FALSE))</f>
        <v>1993</v>
      </c>
      <c r="E30" s="113" t="str">
        <f>IF(B30=0," ",IF(VLOOKUP($B30,[1]Спортсмены!$B$1:$H$65536,4,FALSE)=0," ",VLOOKUP($B30,[1]Спортсмены!$B$1:$H$65536,4,FALSE)))</f>
        <v>КМС</v>
      </c>
      <c r="F30" s="121" t="str">
        <f>IF(B30=0," ",VLOOKUP($B30,[1]Спортсмены!$B$1:$H$65536,5,FALSE))</f>
        <v>Владимирская</v>
      </c>
      <c r="G30" s="121" t="str">
        <f>IF(B30=0," ",VLOOKUP($B30,[1]Спортсмены!$B$1:$H$65536,6,FALSE))</f>
        <v>Владимир, СДЮСШОР-7</v>
      </c>
      <c r="H30" s="200" t="s">
        <v>182</v>
      </c>
      <c r="I30" s="200" t="s">
        <v>182</v>
      </c>
      <c r="J30" s="200">
        <v>13.29</v>
      </c>
      <c r="K30" s="229"/>
      <c r="L30" s="200" t="s">
        <v>182</v>
      </c>
      <c r="M30" s="200" t="s">
        <v>182</v>
      </c>
      <c r="N30" s="200" t="s">
        <v>182</v>
      </c>
      <c r="O30" s="201">
        <v>13.29</v>
      </c>
      <c r="P30" s="113" t="str">
        <f>IF(O30=0," ",IF(O30&gt;=[1]Разряды!$C$17,[1]Разряды!$C$3,IF(O30&gt;=[1]Разряды!$D$17,[1]Разряды!$D$3,IF(O30&gt;=[1]Разряды!$E$17,[1]Разряды!$E$3,IF(O30&gt;=[1]Разряды!$F$17,[1]Разряды!$F$3,IF(O30&gt;=[1]Разряды!$G$17,[1]Разряды!$G$3,IF(O30&gt;=[1]Разряды!$H$17,[1]Разряды!$H$3,"б/р")))))))</f>
        <v>2р</v>
      </c>
      <c r="Q30" s="113">
        <v>0</v>
      </c>
      <c r="R30" s="126" t="str">
        <f>IF(B30=0," ",VLOOKUP($B30,[1]Спортсмены!$B$1:$H$65536,7,FALSE))</f>
        <v>Морочко М.А.</v>
      </c>
    </row>
    <row r="31" spans="1:18" ht="15.75" thickBot="1">
      <c r="A31" s="202"/>
      <c r="B31" s="38"/>
      <c r="C31" s="36"/>
      <c r="D31" s="203"/>
      <c r="E31" s="38"/>
      <c r="F31" s="204"/>
      <c r="G31" s="168"/>
      <c r="H31" s="205"/>
      <c r="I31" s="205"/>
      <c r="J31" s="205"/>
      <c r="K31" s="206"/>
      <c r="L31" s="205"/>
      <c r="M31" s="205"/>
      <c r="N31" s="205"/>
      <c r="O31" s="207"/>
      <c r="P31" s="202"/>
      <c r="Q31" s="208"/>
      <c r="R31" s="168"/>
    </row>
    <row r="32" spans="1:18" ht="15.75" thickTop="1"/>
  </sheetData>
  <mergeCells count="70">
    <mergeCell ref="G25:G27"/>
    <mergeCell ref="H25:N25"/>
    <mergeCell ref="O25:O27"/>
    <mergeCell ref="P25:P27"/>
    <mergeCell ref="Q25:Q27"/>
    <mergeCell ref="R25:R27"/>
    <mergeCell ref="H26:H27"/>
    <mergeCell ref="I26:I27"/>
    <mergeCell ref="J26:J27"/>
    <mergeCell ref="L26:L27"/>
    <mergeCell ref="M26:M27"/>
    <mergeCell ref="N26:N27"/>
    <mergeCell ref="A25:A27"/>
    <mergeCell ref="B25:B27"/>
    <mergeCell ref="C25:C27"/>
    <mergeCell ref="D25:D27"/>
    <mergeCell ref="E25:E27"/>
    <mergeCell ref="F25:F27"/>
    <mergeCell ref="M17:M18"/>
    <mergeCell ref="N17:N18"/>
    <mergeCell ref="B23:D23"/>
    <mergeCell ref="F23:L23"/>
    <mergeCell ref="N23:R23"/>
    <mergeCell ref="L24:P24"/>
    <mergeCell ref="G16:G18"/>
    <mergeCell ref="H16:N16"/>
    <mergeCell ref="O16:O18"/>
    <mergeCell ref="P16:P18"/>
    <mergeCell ref="Q16:Q18"/>
    <mergeCell ref="R16:R18"/>
    <mergeCell ref="H17:H18"/>
    <mergeCell ref="I17:I18"/>
    <mergeCell ref="J17:J18"/>
    <mergeCell ref="L17:L18"/>
    <mergeCell ref="A16:A18"/>
    <mergeCell ref="B16:B18"/>
    <mergeCell ref="C16:C18"/>
    <mergeCell ref="D16:D18"/>
    <mergeCell ref="E16:E18"/>
    <mergeCell ref="F16:F18"/>
    <mergeCell ref="B14:D14"/>
    <mergeCell ref="F14:L14"/>
    <mergeCell ref="N14:R14"/>
    <mergeCell ref="Q8:Q10"/>
    <mergeCell ref="R8:R10"/>
    <mergeCell ref="L15:P15"/>
    <mergeCell ref="G8:G10"/>
    <mergeCell ref="H8:N8"/>
    <mergeCell ref="O8:O10"/>
    <mergeCell ref="P8:P10"/>
    <mergeCell ref="H9:H10"/>
    <mergeCell ref="I9:I10"/>
    <mergeCell ref="J9:J10"/>
    <mergeCell ref="L9:L10"/>
    <mergeCell ref="M9:M10"/>
    <mergeCell ref="N9:N10"/>
    <mergeCell ref="F6:L6"/>
    <mergeCell ref="N6:R6"/>
    <mergeCell ref="L7:P7"/>
    <mergeCell ref="A8:A10"/>
    <mergeCell ref="B8:B10"/>
    <mergeCell ref="C8:C10"/>
    <mergeCell ref="D8:D10"/>
    <mergeCell ref="E8:E10"/>
    <mergeCell ref="F8:F10"/>
    <mergeCell ref="A1:R1"/>
    <mergeCell ref="A2:R2"/>
    <mergeCell ref="D3:R3"/>
    <mergeCell ref="D4:R4"/>
    <mergeCell ref="D5:R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93"/>
  <sheetViews>
    <sheetView tabSelected="1" topLeftCell="A28" workbookViewId="0">
      <selection activeCell="N46" sqref="N46"/>
    </sheetView>
  </sheetViews>
  <sheetFormatPr defaultRowHeight="15"/>
  <cols>
    <col min="1" max="1" width="4.140625" customWidth="1"/>
    <col min="2" max="2" width="5.5703125" bestFit="1" customWidth="1"/>
    <col min="3" max="3" width="21.140625" customWidth="1"/>
    <col min="4" max="4" width="8.42578125" customWidth="1"/>
    <col min="5" max="5" width="6.85546875" customWidth="1"/>
    <col min="6" max="6" width="14" bestFit="1" customWidth="1"/>
    <col min="7" max="7" width="31.5703125" customWidth="1"/>
    <col min="8" max="8" width="10.5703125" customWidth="1"/>
    <col min="9" max="9" width="7" bestFit="1" customWidth="1"/>
    <col min="10" max="10" width="6.85546875" customWidth="1"/>
    <col min="11" max="11" width="31.140625" customWidth="1"/>
  </cols>
  <sheetData>
    <row r="1" spans="1:11" ht="20.25">
      <c r="A1" s="406" t="s">
        <v>37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</row>
    <row r="2" spans="1:11">
      <c r="A2" s="473" t="s">
        <v>222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</row>
    <row r="3" spans="1:11" ht="18">
      <c r="A3" s="1" t="s">
        <v>223</v>
      </c>
      <c r="B3" s="2"/>
      <c r="C3" s="2"/>
      <c r="D3" s="2"/>
      <c r="E3" s="305"/>
      <c r="F3" s="305"/>
      <c r="G3" s="305"/>
      <c r="H3" s="305"/>
      <c r="I3" s="305"/>
      <c r="J3" s="305"/>
      <c r="K3" s="305"/>
    </row>
    <row r="4" spans="1:11">
      <c r="A4" s="1" t="s">
        <v>224</v>
      </c>
      <c r="B4" s="4"/>
      <c r="C4" s="4"/>
      <c r="D4" s="4"/>
      <c r="E4" s="305"/>
      <c r="F4" s="305"/>
      <c r="G4" s="305"/>
      <c r="H4" s="305"/>
      <c r="I4" s="305"/>
      <c r="J4" s="305"/>
      <c r="K4" s="305"/>
    </row>
    <row r="5" spans="1:11">
      <c r="A5" s="1" t="s">
        <v>225</v>
      </c>
      <c r="B5" s="6"/>
      <c r="C5" s="7"/>
      <c r="E5" s="91"/>
      <c r="H5" s="474" t="s">
        <v>8</v>
      </c>
      <c r="I5" s="474"/>
      <c r="J5" s="474"/>
      <c r="K5" s="474"/>
    </row>
    <row r="6" spans="1:11">
      <c r="A6" s="10" t="s">
        <v>226</v>
      </c>
      <c r="B6" s="6"/>
      <c r="C6" s="6"/>
      <c r="F6" s="475" t="s">
        <v>227</v>
      </c>
      <c r="G6" s="475"/>
      <c r="H6" s="476" t="s">
        <v>79</v>
      </c>
      <c r="I6" s="476"/>
      <c r="J6" s="12"/>
      <c r="K6" s="103" t="s">
        <v>228</v>
      </c>
    </row>
    <row r="7" spans="1:11">
      <c r="A7" s="1" t="s">
        <v>229</v>
      </c>
      <c r="B7" s="104"/>
      <c r="C7" s="104"/>
      <c r="D7" s="14"/>
      <c r="F7" s="13"/>
      <c r="G7" s="13"/>
      <c r="H7" s="477" t="s">
        <v>28</v>
      </c>
      <c r="I7" s="477"/>
      <c r="J7" s="477"/>
    </row>
    <row r="8" spans="1:11">
      <c r="A8" s="489" t="s">
        <v>165</v>
      </c>
      <c r="B8" s="489" t="s">
        <v>166</v>
      </c>
      <c r="C8" s="403" t="s">
        <v>17</v>
      </c>
      <c r="D8" s="492" t="s">
        <v>168</v>
      </c>
      <c r="E8" s="403" t="s">
        <v>230</v>
      </c>
      <c r="F8" s="494" t="s">
        <v>20</v>
      </c>
      <c r="G8" s="403" t="s">
        <v>170</v>
      </c>
      <c r="H8" s="497" t="s">
        <v>22</v>
      </c>
      <c r="I8" s="403" t="s">
        <v>231</v>
      </c>
      <c r="J8" s="403" t="s">
        <v>232</v>
      </c>
      <c r="K8" s="425" t="s">
        <v>25</v>
      </c>
    </row>
    <row r="9" spans="1:11" ht="15.75" thickBot="1">
      <c r="A9" s="490"/>
      <c r="B9" s="490"/>
      <c r="C9" s="491"/>
      <c r="D9" s="493"/>
      <c r="E9" s="491"/>
      <c r="F9" s="495"/>
      <c r="G9" s="496"/>
      <c r="H9" s="498"/>
      <c r="I9" s="499"/>
      <c r="J9" s="496"/>
      <c r="K9" s="478"/>
    </row>
    <row r="10" spans="1:11" ht="15.75" thickTop="1">
      <c r="A10" s="479">
        <v>1</v>
      </c>
      <c r="B10" s="306">
        <v>458</v>
      </c>
      <c r="C10" s="307" t="str">
        <f>IF(B10=0," ",VLOOKUP(B10,[1]Спортсмены!B$1:H$65536,2,FALSE))</f>
        <v>Новоторов Владислав</v>
      </c>
      <c r="D10" s="191" t="str">
        <f>IF(B10=0," ",VLOOKUP($B10,[1]Спортсмены!$B$1:$H$65536,3,FALSE))</f>
        <v>1996</v>
      </c>
      <c r="E10" s="308" t="str">
        <f>IF(B10=0," ",IF(VLOOKUP($B10,[1]Спортсмены!$B$1:$H$65536,4,FALSE)=0," ",VLOOKUP($B10,[1]Спортсмены!$B$1:$H$65536,4,FALSE)))</f>
        <v>1р</v>
      </c>
      <c r="F10" s="307" t="str">
        <f>IF(B10=0," ",VLOOKUP($B10,[1]Спортсмены!$B$1:$H$65536,5,FALSE))</f>
        <v>Архангельская</v>
      </c>
      <c r="G10" s="309" t="str">
        <f>IF(B10=0," ",VLOOKUP($B10,[1]Спортсмены!$B$1:$H$65536,6,FALSE))</f>
        <v>Котлас, КПУ</v>
      </c>
      <c r="H10" s="482">
        <v>1.1048611111111111E-3</v>
      </c>
      <c r="I10" s="485" t="str">
        <f>IF(H10=0," ",IF(H10&lt;=[1]Разряды!$D$10,[1]Разряды!$D$3,IF(H10&lt;=[1]Разряды!$E$10,[1]Разряды!$E$3,IF(H10&lt;=[1]Разряды!$F$10,[1]Разряды!$F$3,IF(H10&lt;=[1]Разряды!$G$10,[1]Разряды!$G$3,IF(H10&lt;=[1]Разряды!$H$10,[1]Разряды!$H$3,IF(H10&lt;=[1]Разряды!$I$10,[1]Разряды!$I$3,IF(H10&lt;=[1]Разряды!$J$10,[1]Разряды!$J$3,"б/р"))))))))</f>
        <v>2р</v>
      </c>
      <c r="J10" s="310"/>
      <c r="K10" s="307" t="str">
        <f>IF(B10=0," ",VLOOKUP($B10,[1]Спортсмены!$B$1:$H$65536,7,FALSE))</f>
        <v>Комлев С.А.</v>
      </c>
    </row>
    <row r="11" spans="1:11">
      <c r="A11" s="480"/>
      <c r="B11" s="30">
        <v>460</v>
      </c>
      <c r="C11" s="24" t="str">
        <f>IF(B11=0," ",VLOOKUP(B11,[1]Спортсмены!B$1:H$65536,2,FALSE))</f>
        <v>Харченко Гергий</v>
      </c>
      <c r="D11" s="191" t="str">
        <f>IF(B11=0," ",VLOOKUP($B11,[1]Спортсмены!$B$1:$H$65536,3,FALSE))</f>
        <v>1996</v>
      </c>
      <c r="E11" s="26" t="str">
        <f>IF(B11=0," ",IF(VLOOKUP($B11,[1]Спортсмены!$B$1:$H$65536,4,FALSE)=0," ",VLOOKUP($B11,[1]Спортсмены!$B$1:$H$65536,4,FALSE)))</f>
        <v>1р</v>
      </c>
      <c r="F11" s="24" t="str">
        <f>IF(B11=0," ",VLOOKUP($B11,[1]Спортсмены!$B$1:$H$65536,5,FALSE))</f>
        <v>Архангельская</v>
      </c>
      <c r="G11" s="123" t="str">
        <f>IF(B11=0," ",VLOOKUP($B11,[1]Спортсмены!$B$1:$H$65536,6,FALSE))</f>
        <v>Котлас, ДЮСШ</v>
      </c>
      <c r="H11" s="483"/>
      <c r="I11" s="486"/>
      <c r="J11" s="488">
        <v>20</v>
      </c>
      <c r="K11" s="24" t="str">
        <f>IF(B11=0," ",VLOOKUP($B11,[1]Спортсмены!$B$1:$H$65536,7,FALSE))</f>
        <v>Комлев С.А.</v>
      </c>
    </row>
    <row r="12" spans="1:11">
      <c r="A12" s="480"/>
      <c r="B12" s="30">
        <v>674</v>
      </c>
      <c r="C12" s="24" t="str">
        <f>IF(B12=0," ",VLOOKUP(B12,[1]Спортсмены!B$1:H$65536,2,FALSE))</f>
        <v>Рябчиков Андрей</v>
      </c>
      <c r="D12" s="191" t="str">
        <f>IF(B12=0," ",VLOOKUP($B12,[1]Спортсмены!$B$1:$H$65536,3,FALSE))</f>
        <v>12.09.1997</v>
      </c>
      <c r="E12" s="26" t="str">
        <f>IF(B12=0," ",IF(VLOOKUP($B12,[1]Спортсмены!$B$1:$H$65536,4,FALSE)=0," ",VLOOKUP($B12,[1]Спортсмены!$B$1:$H$65536,4,FALSE)))</f>
        <v>2р</v>
      </c>
      <c r="F12" s="24" t="str">
        <f>IF(B12=0," ",VLOOKUP($B12,[1]Спортсмены!$B$1:$H$65536,5,FALSE))</f>
        <v>Архангельская</v>
      </c>
      <c r="G12" s="123" t="str">
        <f>IF(B12=0," ",VLOOKUP($B12,[1]Спортсмены!$B$1:$H$65536,6,FALSE))</f>
        <v>Архангельск, ДЮСШ-1</v>
      </c>
      <c r="H12" s="483"/>
      <c r="I12" s="486"/>
      <c r="J12" s="488"/>
      <c r="K12" s="24" t="str">
        <f>IF(B12=0," ",VLOOKUP($B12,[1]Спортсмены!$B$1:$H$65536,7,FALSE))</f>
        <v>Брюхова О.Б.</v>
      </c>
    </row>
    <row r="13" spans="1:11" ht="15.75" thickBot="1">
      <c r="A13" s="481"/>
      <c r="B13" s="52">
        <v>677</v>
      </c>
      <c r="C13" s="36" t="str">
        <f>IF(B13=0," ",VLOOKUP(B13,[1]Спортсмены!B$1:H$65536,2,FALSE))</f>
        <v>Галев Илья</v>
      </c>
      <c r="D13" s="250" t="str">
        <f>IF(B13=0," ",VLOOKUP($B13,[1]Спортсмены!$B$1:$H$65536,3,FALSE))</f>
        <v>12.01.1998</v>
      </c>
      <c r="E13" s="38" t="str">
        <f>IF(B13=0," ",IF(VLOOKUP($B13,[1]Спортсмены!$B$1:$H$65536,4,FALSE)=0," ",VLOOKUP($B13,[1]Спортсмены!$B$1:$H$65536,4,FALSE)))</f>
        <v>1р</v>
      </c>
      <c r="F13" s="36" t="str">
        <f>IF(B13=0," ",VLOOKUP($B13,[1]Спортсмены!$B$1:$H$65536,5,FALSE))</f>
        <v>Архангельская</v>
      </c>
      <c r="G13" s="246" t="str">
        <f>IF(B13=0," ",VLOOKUP($B13,[1]Спортсмены!$B$1:$H$65536,6,FALSE))</f>
        <v>Архангельск, ДЮСШ-1</v>
      </c>
      <c r="H13" s="484"/>
      <c r="I13" s="487"/>
      <c r="J13" s="311"/>
      <c r="K13" s="36" t="str">
        <f>IF(B13=0," ",VLOOKUP($B13,[1]Спортсмены!$B$1:$H$65536,7,FALSE))</f>
        <v>Ушанов С.А.</v>
      </c>
    </row>
    <row r="14" spans="1:11" ht="15.75" thickTop="1">
      <c r="A14" s="479">
        <v>2</v>
      </c>
      <c r="B14" s="306">
        <v>755</v>
      </c>
      <c r="C14" s="307" t="str">
        <f>IF(B14=0," ",VLOOKUP(B14,[1]Спортсмены!B$1:H$65536,2,FALSE))</f>
        <v>Лобков Александр</v>
      </c>
      <c r="D14" s="191" t="str">
        <f>IF(B14=0," ",VLOOKUP($B14,[1]Спортсмены!$B$1:$H$65536,3,FALSE))</f>
        <v>03.04.1996</v>
      </c>
      <c r="E14" s="308" t="str">
        <f>IF(B14=0," ",IF(VLOOKUP($B14,[1]Спортсмены!$B$1:$H$65536,4,FALSE)=0," ",VLOOKUP($B14,[1]Спортсмены!$B$1:$H$65536,4,FALSE)))</f>
        <v>1р</v>
      </c>
      <c r="F14" s="307" t="str">
        <f>IF(B14=0," ",VLOOKUP($B14,[1]Спортсмены!$B$1:$H$65536,5,FALSE))</f>
        <v>Ярославская</v>
      </c>
      <c r="G14" s="309" t="str">
        <f>IF(B14=0," ",VLOOKUP($B14,[1]Спортсмены!$B$1:$H$65536,6,FALSE))</f>
        <v>Ярославль, СДЮСШОР-19</v>
      </c>
      <c r="H14" s="482">
        <v>1.1065972222222224E-3</v>
      </c>
      <c r="I14" s="485" t="str">
        <f>IF(H14=0," ",IF(H14&lt;=[1]Разряды!$D$10,[1]Разряды!$D$3,IF(H14&lt;=[1]Разряды!$E$10,[1]Разряды!$E$3,IF(H14&lt;=[1]Разряды!$F$10,[1]Разряды!$F$3,IF(H14&lt;=[1]Разряды!$G$10,[1]Разряды!$G$3,IF(H14&lt;=[1]Разряды!$H$10,[1]Разряды!$H$3,IF(H14&lt;=[1]Разряды!$I$10,[1]Разряды!$I$3,IF(H14&lt;=[1]Разряды!$J$10,[1]Разряды!$J$3,"б/р"))))))))</f>
        <v>2р</v>
      </c>
      <c r="J14" s="310"/>
      <c r="K14" s="307" t="str">
        <f>IF(B14=0," ",VLOOKUP($B14,[1]Спортсмены!$B$1:$H$65536,7,FALSE))</f>
        <v>Сошников А.В.</v>
      </c>
    </row>
    <row r="15" spans="1:11">
      <c r="A15" s="480"/>
      <c r="B15" s="30">
        <v>759</v>
      </c>
      <c r="C15" s="24" t="str">
        <f>IF(B15=0," ",VLOOKUP(B15,[1]Спортсмены!B$1:H$65536,2,FALSE))</f>
        <v>Смирнов Кирилл</v>
      </c>
      <c r="D15" s="191" t="str">
        <f>IF(B15=0," ",VLOOKUP($B15,[1]Спортсмены!$B$1:$H$65536,3,FALSE))</f>
        <v>28.01.1997</v>
      </c>
      <c r="E15" s="26" t="str">
        <f>IF(B15=0," ",IF(VLOOKUP($B15,[1]Спортсмены!$B$1:$H$65536,4,FALSE)=0," ",VLOOKUP($B15,[1]Спортсмены!$B$1:$H$65536,4,FALSE)))</f>
        <v>1р</v>
      </c>
      <c r="F15" s="24" t="str">
        <f>IF(B15=0," ",VLOOKUP($B15,[1]Спортсмены!$B$1:$H$65536,5,FALSE))</f>
        <v>Ярославская</v>
      </c>
      <c r="G15" s="123" t="str">
        <f>IF(B15=0," ",VLOOKUP($B15,[1]Спортсмены!$B$1:$H$65536,6,FALSE))</f>
        <v>Ярославль, СДЮСШОР-19</v>
      </c>
      <c r="H15" s="483"/>
      <c r="I15" s="486"/>
      <c r="J15" s="488" t="s">
        <v>30</v>
      </c>
      <c r="K15" s="24" t="str">
        <f>IF(B15=0," ",VLOOKUP($B15,[1]Спортсмены!$B$1:$H$65536,7,FALSE))</f>
        <v>Сошников А.В.</v>
      </c>
    </row>
    <row r="16" spans="1:11">
      <c r="A16" s="480"/>
      <c r="B16" s="30">
        <v>758</v>
      </c>
      <c r="C16" s="24" t="str">
        <f>IF(B16=0," ",VLOOKUP(B16,[1]Спортсмены!B$1:H$65536,2,FALSE))</f>
        <v>Чумаков Антон</v>
      </c>
      <c r="D16" s="191" t="str">
        <f>IF(B16=0," ",VLOOKUP($B16,[1]Спортсмены!$B$1:$H$65536,3,FALSE))</f>
        <v>1997</v>
      </c>
      <c r="E16" s="26" t="str">
        <f>IF(B16=0," ",IF(VLOOKUP($B16,[1]Спортсмены!$B$1:$H$65536,4,FALSE)=0," ",VLOOKUP($B16,[1]Спортсмены!$B$1:$H$65536,4,FALSE)))</f>
        <v>2р</v>
      </c>
      <c r="F16" s="24" t="str">
        <f>IF(B16=0," ",VLOOKUP($B16,[1]Спортсмены!$B$1:$H$65536,5,FALSE))</f>
        <v>Ярославская</v>
      </c>
      <c r="G16" s="123" t="str">
        <f>IF(B16=0," ",VLOOKUP($B16,[1]Спортсмены!$B$1:$H$65536,6,FALSE))</f>
        <v>Ярославль, СДЮСШОР-19</v>
      </c>
      <c r="H16" s="483"/>
      <c r="I16" s="486"/>
      <c r="J16" s="488"/>
      <c r="K16" s="24" t="str">
        <f>IF(B16=0," ",VLOOKUP($B16,[1]Спортсмены!$B$1:$H$65536,7,FALSE))</f>
        <v>Сошников А.В.</v>
      </c>
    </row>
    <row r="17" spans="1:11" ht="15.75" thickBot="1">
      <c r="A17" s="481"/>
      <c r="B17" s="52">
        <v>694</v>
      </c>
      <c r="C17" s="36" t="str">
        <f>IF(B17=0," ",VLOOKUP(B17,[1]Спортсмены!B$1:H$65536,2,FALSE))</f>
        <v>Шмелев Иван</v>
      </c>
      <c r="D17" s="250" t="str">
        <f>IF(B17=0," ",VLOOKUP($B17,[1]Спортсмены!$B$1:$H$65536,3,FALSE))</f>
        <v>20.07.1997</v>
      </c>
      <c r="E17" s="38" t="str">
        <f>IF(B17=0," ",IF(VLOOKUP($B17,[1]Спортсмены!$B$1:$H$65536,4,FALSE)=0," ",VLOOKUP($B17,[1]Спортсмены!$B$1:$H$65536,4,FALSE)))</f>
        <v>1р</v>
      </c>
      <c r="F17" s="36" t="str">
        <f>IF(B17=0," ",VLOOKUP($B17,[1]Спортсмены!$B$1:$H$65536,5,FALSE))</f>
        <v>1 Ярославская</v>
      </c>
      <c r="G17" s="246" t="str">
        <f>IF(B17=0," ",VLOOKUP($B17,[1]Спортсмены!$B$1:$H$65536,6,FALSE))</f>
        <v>Ярославль, СДЮСШОР-19</v>
      </c>
      <c r="H17" s="484"/>
      <c r="I17" s="487"/>
      <c r="J17" s="311"/>
      <c r="K17" s="36" t="str">
        <f>IF(B17=0," ",VLOOKUP($B17,[1]Спортсмены!$B$1:$H$65536,7,FALSE))</f>
        <v>Таракановы Ю.Ф., А.В.</v>
      </c>
    </row>
    <row r="18" spans="1:11" ht="15.75" thickTop="1">
      <c r="A18" s="479">
        <v>3</v>
      </c>
      <c r="B18" s="306">
        <v>469</v>
      </c>
      <c r="C18" s="307" t="str">
        <f>IF(B18=0," ",VLOOKUP(B18,[1]Спортсмены!B$1:H$65536,2,FALSE))</f>
        <v>Звонков Геннадий</v>
      </c>
      <c r="D18" s="312" t="str">
        <f>IF(B18=0," ",VLOOKUP($B18,[1]Спортсмены!$B$1:$H$65536,3,FALSE))</f>
        <v>03.08.1996</v>
      </c>
      <c r="E18" s="308" t="str">
        <f>IF(B18=0," ",IF(VLOOKUP($B18,[1]Спортсмены!$B$1:$H$65536,4,FALSE)=0," ",VLOOKUP($B18,[1]Спортсмены!$B$1:$H$65536,4,FALSE)))</f>
        <v>2р</v>
      </c>
      <c r="F18" s="307" t="str">
        <f>IF(B18=0," ",VLOOKUP($B18,[1]Спортсмены!$B$1:$H$65536,5,FALSE))</f>
        <v>Ярославская</v>
      </c>
      <c r="G18" s="309" t="str">
        <f>IF(B18=0," ",VLOOKUP($B18,[1]Спортсмены!$B$1:$H$65536,6,FALSE))</f>
        <v>Переславль, ДЮСШ</v>
      </c>
      <c r="H18" s="482">
        <v>1.1186342592592593E-3</v>
      </c>
      <c r="I18" s="485" t="str">
        <f>IF(H18=0," ",IF(H18&lt;=[1]Разряды!$D$10,[1]Разряды!$D$3,IF(H18&lt;=[1]Разряды!$E$10,[1]Разряды!$E$3,IF(H18&lt;=[1]Разряды!$F$10,[1]Разряды!$F$3,IF(H18&lt;=[1]Разряды!$G$10,[1]Разряды!$G$3,IF(H18&lt;=[1]Разряды!$H$10,[1]Разряды!$H$3,IF(H18&lt;=[1]Разряды!$I$10,[1]Разряды!$I$3,IF(H18&lt;=[1]Разряды!$J$10,[1]Разряды!$J$3,"б/р"))))))))</f>
        <v>2р</v>
      </c>
      <c r="J18" s="310"/>
      <c r="K18" s="307" t="str">
        <f>IF(B18=0," ",VLOOKUP($B18,[1]Спортсмены!$B$1:$H$65536,7,FALSE))</f>
        <v>Темнякова А.В.</v>
      </c>
    </row>
    <row r="19" spans="1:11">
      <c r="A19" s="480"/>
      <c r="B19" s="30">
        <v>757</v>
      </c>
      <c r="C19" s="24" t="str">
        <f>IF(B19=0," ",VLOOKUP(B19,[1]Спортсмены!B$1:H$65536,2,FALSE))</f>
        <v>Кожуров Кирилл</v>
      </c>
      <c r="D19" s="191" t="str">
        <f>IF(B19=0," ",VLOOKUP($B19,[1]Спортсмены!$B$1:$H$65536,3,FALSE))</f>
        <v>05.05.1996</v>
      </c>
      <c r="E19" s="26" t="str">
        <f>IF(B19=0," ",IF(VLOOKUP($B19,[1]Спортсмены!$B$1:$H$65536,4,FALSE)=0," ",VLOOKUP($B19,[1]Спортсмены!$B$1:$H$65536,4,FALSE)))</f>
        <v>2р</v>
      </c>
      <c r="F19" s="24" t="str">
        <f>IF(B19=0," ",VLOOKUP($B19,[1]Спортсмены!$B$1:$H$65536,5,FALSE))</f>
        <v>Ярославская</v>
      </c>
      <c r="G19" s="123" t="str">
        <f>IF(B19=0," ",VLOOKUP($B19,[1]Спортсмены!$B$1:$H$65536,6,FALSE))</f>
        <v>Ярославль, СДЮСШОР-19</v>
      </c>
      <c r="H19" s="483"/>
      <c r="I19" s="486"/>
      <c r="J19" s="488" t="s">
        <v>30</v>
      </c>
      <c r="K19" s="24" t="str">
        <f>IF(B19=0," ",VLOOKUP($B19,[1]Спортсмены!$B$1:$H$65536,7,FALSE))</f>
        <v>Сошников А.В.</v>
      </c>
    </row>
    <row r="20" spans="1:11">
      <c r="A20" s="480"/>
      <c r="B20" s="30">
        <v>764</v>
      </c>
      <c r="C20" s="24" t="str">
        <f>IF(B20=0," ",VLOOKUP(B20,[1]Спортсмены!B$1:H$65536,2,FALSE))</f>
        <v>Смирнов Роман</v>
      </c>
      <c r="D20" s="191" t="str">
        <f>IF(B20=0," ",VLOOKUP($B20,[1]Спортсмены!$B$1:$H$65536,3,FALSE))</f>
        <v>29.01.1997</v>
      </c>
      <c r="E20" s="26" t="str">
        <f>IF(B20=0," ",IF(VLOOKUP($B20,[1]Спортсмены!$B$1:$H$65536,4,FALSE)=0," ",VLOOKUP($B20,[1]Спортсмены!$B$1:$H$65536,4,FALSE)))</f>
        <v>2р</v>
      </c>
      <c r="F20" s="24" t="str">
        <f>IF(B20=0," ",VLOOKUP($B20,[1]Спортсмены!$B$1:$H$65536,5,FALSE))</f>
        <v>Ярославская</v>
      </c>
      <c r="G20" s="123" t="str">
        <f>IF(B20=0," ",VLOOKUP($B20,[1]Спортсмены!$B$1:$H$65536,6,FALSE))</f>
        <v>Ярославль, СДЮСШОР-19</v>
      </c>
      <c r="H20" s="483"/>
      <c r="I20" s="486"/>
      <c r="J20" s="488"/>
      <c r="K20" s="24" t="str">
        <f>IF(B20=0," ",VLOOKUP($B20,[1]Спортсмены!$B$1:$H$65536,7,FALSE))</f>
        <v>Станкевич В.А.</v>
      </c>
    </row>
    <row r="21" spans="1:11" ht="15.75" thickBot="1">
      <c r="A21" s="481"/>
      <c r="B21" s="52">
        <v>696</v>
      </c>
      <c r="C21" s="36" t="str">
        <f>IF(B21=0," ",VLOOKUP(B21,[1]Спортсмены!B$1:H$65536,2,FALSE))</f>
        <v>Рябинин Иван</v>
      </c>
      <c r="D21" s="250" t="str">
        <f>IF(B21=0," ",VLOOKUP($B21,[1]Спортсмены!$B$1:$H$65536,3,FALSE))</f>
        <v>21.07.1997</v>
      </c>
      <c r="E21" s="38" t="str">
        <f>IF(B21=0," ",IF(VLOOKUP($B21,[1]Спортсмены!$B$1:$H$65536,4,FALSE)=0," ",VLOOKUP($B21,[1]Спортсмены!$B$1:$H$65536,4,FALSE)))</f>
        <v>2р</v>
      </c>
      <c r="F21" s="36" t="str">
        <f>IF(B21=0," ",VLOOKUP($B21,[1]Спортсмены!$B$1:$H$65536,5,FALSE))</f>
        <v>1 Ярославская</v>
      </c>
      <c r="G21" s="246" t="str">
        <f>IF(B21=0," ",VLOOKUP($B21,[1]Спортсмены!$B$1:$H$65536,6,FALSE))</f>
        <v>Ярославль, СДЮСШОР-19</v>
      </c>
      <c r="H21" s="484"/>
      <c r="I21" s="487"/>
      <c r="J21" s="311"/>
      <c r="K21" s="36" t="str">
        <f>IF(B21=0," ",VLOOKUP($B21,[1]Спортсмены!$B$1:$H$65536,7,FALSE))</f>
        <v>Таракановы Ю.Ф., А.В.</v>
      </c>
    </row>
    <row r="22" spans="1:11" ht="15.75" thickTop="1">
      <c r="A22" s="500">
        <v>4</v>
      </c>
      <c r="B22" s="19">
        <v>202</v>
      </c>
      <c r="C22" s="90" t="str">
        <f>IF(B22=0," ",VLOOKUP(B22,[1]Спортсмены!B$1:H$65536,2,FALSE))</f>
        <v>Карбовский Илья</v>
      </c>
      <c r="D22" s="313" t="str">
        <f>IF(B22=0," ",VLOOKUP($B22,[1]Спортсмены!$B$1:$H$65536,3,FALSE))</f>
        <v>08.01.1996</v>
      </c>
      <c r="E22" s="18" t="str">
        <f>IF(B22=0," ",IF(VLOOKUP($B22,[1]Спортсмены!$B$1:$H$65536,4,FALSE)=0," ",VLOOKUP($B22,[1]Спортсмены!$B$1:$H$65536,4,FALSE)))</f>
        <v>2р</v>
      </c>
      <c r="F22" s="90" t="str">
        <f>IF(B22=0," ",VLOOKUP($B22,[1]Спортсмены!$B$1:$H$65536,5,FALSE))</f>
        <v>Вологодская</v>
      </c>
      <c r="G22" s="314" t="str">
        <f>IF(B22=0," ",VLOOKUP($B22,[1]Спортсмены!$B$1:$H$65536,6,FALSE))</f>
        <v>Череповец, ДЮСШ-2</v>
      </c>
      <c r="H22" s="503">
        <v>1.1289351851851851E-3</v>
      </c>
      <c r="I22" s="485" t="str">
        <f>IF(H22=0," ",IF(H22&lt;=[1]Разряды!$D$10,[1]Разряды!$D$3,IF(H22&lt;=[1]Разряды!$E$10,[1]Разряды!$E$3,IF(H22&lt;=[1]Разряды!$F$10,[1]Разряды!$F$3,IF(H22&lt;=[1]Разряды!$G$10,[1]Разряды!$G$3,IF(H22&lt;=[1]Разряды!$H$10,[1]Разряды!$H$3,IF(H22&lt;=[1]Разряды!$I$10,[1]Разряды!$I$3,IF(H22&lt;=[1]Разряды!$J$10,[1]Разряды!$J$3,"б/р"))))))))</f>
        <v>3р</v>
      </c>
      <c r="J22" s="315"/>
      <c r="K22" s="90" t="str">
        <f>IF(B22=0," ",VLOOKUP($B22,[1]Спортсмены!$B$1:$H$65536,7,FALSE))</f>
        <v>Боголюбов В.Л.</v>
      </c>
    </row>
    <row r="23" spans="1:11">
      <c r="A23" s="501"/>
      <c r="B23" s="30">
        <v>204</v>
      </c>
      <c r="C23" s="24" t="str">
        <f>IF(B23=0," ",VLOOKUP(B23,[1]Спортсмены!B$1:H$65536,2,FALSE))</f>
        <v>Шубин Андрей</v>
      </c>
      <c r="D23" s="191" t="str">
        <f>IF(B23=0," ",VLOOKUP($B23,[1]Спортсмены!$B$1:$H$65536,3,FALSE))</f>
        <v>17.09.1997</v>
      </c>
      <c r="E23" s="26" t="str">
        <f>IF(B23=0," ",IF(VLOOKUP($B23,[1]Спортсмены!$B$1:$H$65536,4,FALSE)=0," ",VLOOKUP($B23,[1]Спортсмены!$B$1:$H$65536,4,FALSE)))</f>
        <v>1р</v>
      </c>
      <c r="F23" s="24" t="str">
        <f>IF(B23=0," ",VLOOKUP($B23,[1]Спортсмены!$B$1:$H$65536,5,FALSE))</f>
        <v>Вологодская</v>
      </c>
      <c r="G23" s="123" t="str">
        <f>IF(B23=0," ",VLOOKUP($B23,[1]Спортсмены!$B$1:$H$65536,6,FALSE))</f>
        <v>Вологда, БУ ФКиСВО "ЦСП"</v>
      </c>
      <c r="H23" s="504"/>
      <c r="I23" s="486"/>
      <c r="J23" s="488">
        <v>17</v>
      </c>
      <c r="K23" s="24" t="str">
        <f>IF(B23=0," ",VLOOKUP($B23,[1]Спортсмены!$B$1:$H$65536,7,FALSE))</f>
        <v>Волков В.Н.</v>
      </c>
    </row>
    <row r="24" spans="1:11">
      <c r="A24" s="501"/>
      <c r="B24" s="30">
        <v>211</v>
      </c>
      <c r="C24" s="24" t="str">
        <f>IF(B24=0," ",VLOOKUP(B24,[1]Спортсмены!B$1:H$65536,2,FALSE))</f>
        <v>Кононенко Павел</v>
      </c>
      <c r="D24" s="191" t="str">
        <f>IF(B24=0," ",VLOOKUP($B24,[1]Спортсмены!$B$1:$H$65536,3,FALSE))</f>
        <v>02.02.1997</v>
      </c>
      <c r="E24" s="26" t="str">
        <f>IF(B24=0," ",IF(VLOOKUP($B24,[1]Спортсмены!$B$1:$H$65536,4,FALSE)=0," ",VLOOKUP($B24,[1]Спортсмены!$B$1:$H$65536,4,FALSE)))</f>
        <v>1р</v>
      </c>
      <c r="F24" s="24" t="str">
        <f>IF(B24=0," ",VLOOKUP($B24,[1]Спортсмены!$B$1:$H$65536,5,FALSE))</f>
        <v>Вологодская</v>
      </c>
      <c r="G24" s="123" t="str">
        <f>IF(B24=0," ",VLOOKUP($B24,[1]Спортсмены!$B$1:$H$65536,6,FALSE))</f>
        <v>Череповец, ДЮСШ-2</v>
      </c>
      <c r="H24" s="504"/>
      <c r="I24" s="486"/>
      <c r="J24" s="488"/>
      <c r="K24" s="24" t="str">
        <f>IF(B24=0," ",VLOOKUP($B24,[1]Спортсмены!$B$1:$H$65536,7,FALSE))</f>
        <v>Столбова О.В.</v>
      </c>
    </row>
    <row r="25" spans="1:11" ht="15.75" thickBot="1">
      <c r="A25" s="502"/>
      <c r="B25" s="52">
        <v>205</v>
      </c>
      <c r="C25" s="36" t="str">
        <f>IF(B25=0," ",VLOOKUP(B25,[1]Спортсмены!B$1:H$65536,2,FALSE))</f>
        <v>Воробьев Денис</v>
      </c>
      <c r="D25" s="250" t="str">
        <f>IF(B25=0," ",VLOOKUP($B25,[1]Спортсмены!$B$1:$H$65536,3,FALSE))</f>
        <v>12.06.1996</v>
      </c>
      <c r="E25" s="38" t="str">
        <f>IF(B25=0," ",IF(VLOOKUP($B25,[1]Спортсмены!$B$1:$H$65536,4,FALSE)=0," ",VLOOKUP($B25,[1]Спортсмены!$B$1:$H$65536,4,FALSE)))</f>
        <v>1р</v>
      </c>
      <c r="F25" s="36" t="str">
        <f>IF(B25=0," ",VLOOKUP($B25,[1]Спортсмены!$B$1:$H$65536,5,FALSE))</f>
        <v>Вологодская</v>
      </c>
      <c r="G25" s="246" t="str">
        <f>IF(B25=0," ",VLOOKUP($B25,[1]Спортсмены!$B$1:$H$65536,6,FALSE))</f>
        <v>Вологда, БУ ФКиСВО "ЦСП"</v>
      </c>
      <c r="H25" s="505"/>
      <c r="I25" s="487"/>
      <c r="J25" s="311"/>
      <c r="K25" s="36" t="str">
        <f>IF(B25=0," ",VLOOKUP($B25,[1]Спортсмены!$B$1:$H$65536,7,FALSE))</f>
        <v>Лазарев М.Г.</v>
      </c>
    </row>
    <row r="26" spans="1:11" ht="15.75" thickTop="1">
      <c r="A26" s="500">
        <v>5</v>
      </c>
      <c r="B26" s="306">
        <v>543</v>
      </c>
      <c r="C26" s="307" t="str">
        <f>IF(B26=0," ",VLOOKUP(B26,[1]Спортсмены!B$1:H$65536,2,FALSE))</f>
        <v>Скрылев Сергей</v>
      </c>
      <c r="D26" s="313" t="str">
        <f>IF(B26=0," ",VLOOKUP($B26,[1]Спортсмены!$B$1:$H$65536,3,FALSE))</f>
        <v>31.03.1997</v>
      </c>
      <c r="E26" s="308" t="str">
        <f>IF(B26=0," ",IF(VLOOKUP($B26,[1]Спортсмены!$B$1:$H$65536,4,FALSE)=0," ",VLOOKUP($B26,[1]Спортсмены!$B$1:$H$65536,4,FALSE)))</f>
        <v>1р</v>
      </c>
      <c r="F26" s="307" t="str">
        <f>IF(B26=0," ",VLOOKUP($B26,[1]Спортсмены!$B$1:$H$65536,5,FALSE))</f>
        <v>Новгородская</v>
      </c>
      <c r="G26" s="309" t="str">
        <f>IF(B26=0," ",VLOOKUP($B26,[1]Спортсмены!$B$1:$H$65536,6,FALSE))</f>
        <v>В.Новгород</v>
      </c>
      <c r="H26" s="482">
        <v>1.2094907407407408E-3</v>
      </c>
      <c r="I26" s="485" t="str">
        <f>IF(H26=0," ",IF(H26&lt;=[1]Разряды!$D$10,[1]Разряды!$D$3,IF(H26&lt;=[1]Разряды!$E$10,[1]Разряды!$E$3,IF(H26&lt;=[1]Разряды!$F$10,[1]Разряды!$F$3,IF(H26&lt;=[1]Разряды!$G$10,[1]Разряды!$G$3,IF(H26&lt;=[1]Разряды!$H$10,[1]Разряды!$H$3,IF(H26&lt;=[1]Разряды!$I$10,[1]Разряды!$I$3,IF(H26&lt;=[1]Разряды!$J$10,[1]Разряды!$J$3,"б/р"))))))))</f>
        <v>1юр</v>
      </c>
      <c r="J26" s="310"/>
      <c r="K26" s="307" t="str">
        <f>IF(B26=0," ",VLOOKUP($B26,[1]Спортсмены!$B$1:$H$65536,7,FALSE))</f>
        <v>Савенков П.А.</v>
      </c>
    </row>
    <row r="27" spans="1:11">
      <c r="A27" s="501"/>
      <c r="B27" s="30">
        <v>545</v>
      </c>
      <c r="C27" s="24" t="str">
        <f>IF(B27=0," ",VLOOKUP(B27,[1]Спортсмены!B$1:H$65536,2,FALSE))</f>
        <v>Маров Андрей</v>
      </c>
      <c r="D27" s="191" t="str">
        <f>IF(B27=0," ",VLOOKUP($B27,[1]Спортсмены!$B$1:$H$65536,3,FALSE))</f>
        <v>15.11.1996</v>
      </c>
      <c r="E27" s="26" t="str">
        <f>IF(B27=0," ",IF(VLOOKUP($B27,[1]Спортсмены!$B$1:$H$65536,4,FALSE)=0," ",VLOOKUP($B27,[1]Спортсмены!$B$1:$H$65536,4,FALSE)))</f>
        <v>2р</v>
      </c>
      <c r="F27" s="24" t="str">
        <f>IF(B27=0," ",VLOOKUP($B27,[1]Спортсмены!$B$1:$H$65536,5,FALSE))</f>
        <v>Новгородская</v>
      </c>
      <c r="G27" s="123" t="str">
        <f>IF(B27=0," ",VLOOKUP($B27,[1]Спортсмены!$B$1:$H$65536,6,FALSE))</f>
        <v>В.Новгород</v>
      </c>
      <c r="H27" s="483"/>
      <c r="I27" s="486"/>
      <c r="J27" s="488">
        <v>0</v>
      </c>
      <c r="K27" s="24" t="str">
        <f>IF(B27=0," ",VLOOKUP($B27,[1]Спортсмены!$B$1:$H$65536,7,FALSE))</f>
        <v>Савенков П.А.</v>
      </c>
    </row>
    <row r="28" spans="1:11">
      <c r="A28" s="501"/>
      <c r="B28" s="30">
        <v>546</v>
      </c>
      <c r="C28" s="24" t="str">
        <f>IF(B28=0," ",VLOOKUP(B28,[1]Спортсмены!B$1:H$65536,2,FALSE))</f>
        <v>Смирнов Михаил</v>
      </c>
      <c r="D28" s="191" t="str">
        <f>IF(B28=0," ",VLOOKUP($B28,[1]Спортсмены!$B$1:$H$65536,3,FALSE))</f>
        <v>26.12.1996</v>
      </c>
      <c r="E28" s="26" t="str">
        <f>IF(B28=0," ",IF(VLOOKUP($B28,[1]Спортсмены!$B$1:$H$65536,4,FALSE)=0," ",VLOOKUP($B28,[1]Спортсмены!$B$1:$H$65536,4,FALSE)))</f>
        <v>2р</v>
      </c>
      <c r="F28" s="24" t="str">
        <f>IF(B28=0," ",VLOOKUP($B28,[1]Спортсмены!$B$1:$H$65536,5,FALSE))</f>
        <v>Новгородская</v>
      </c>
      <c r="G28" s="123" t="str">
        <f>IF(B28=0," ",VLOOKUP($B28,[1]Спортсмены!$B$1:$H$65536,6,FALSE))</f>
        <v>В.Новгород</v>
      </c>
      <c r="H28" s="483"/>
      <c r="I28" s="486"/>
      <c r="J28" s="488"/>
      <c r="K28" s="24" t="str">
        <f>IF(B28=0," ",VLOOKUP($B28,[1]Спортсмены!$B$1:$H$65536,7,FALSE))</f>
        <v>Савенков П.А.</v>
      </c>
    </row>
    <row r="29" spans="1:11" ht="15.75" thickBot="1">
      <c r="A29" s="502"/>
      <c r="B29" s="52">
        <v>544</v>
      </c>
      <c r="C29" s="36" t="str">
        <f>IF(B29=0," ",VLOOKUP(B29,[1]Спортсмены!B$1:H$65536,2,FALSE))</f>
        <v>Семенов Александр</v>
      </c>
      <c r="D29" s="250" t="str">
        <f>IF(B29=0," ",VLOOKUP($B29,[1]Спортсмены!$B$1:$H$65536,3,FALSE))</f>
        <v>02.12.1997</v>
      </c>
      <c r="E29" s="38" t="str">
        <f>IF(B29=0," ",IF(VLOOKUP($B29,[1]Спортсмены!$B$1:$H$65536,4,FALSE)=0," ",VLOOKUP($B29,[1]Спортсмены!$B$1:$H$65536,4,FALSE)))</f>
        <v>2р</v>
      </c>
      <c r="F29" s="36" t="str">
        <f>IF(B29=0," ",VLOOKUP($B29,[1]Спортсмены!$B$1:$H$65536,5,FALSE))</f>
        <v>Новгородская</v>
      </c>
      <c r="G29" s="246" t="str">
        <f>IF(B29=0," ",VLOOKUP($B29,[1]Спортсмены!$B$1:$H$65536,6,FALSE))</f>
        <v>В.Новгород</v>
      </c>
      <c r="H29" s="484"/>
      <c r="I29" s="487"/>
      <c r="J29" s="311"/>
      <c r="K29" s="36" t="str">
        <f>IF(B29=0," ",VLOOKUP($B29,[1]Спортсмены!$B$1:$H$65536,7,FALSE))</f>
        <v>Семенов А.В.</v>
      </c>
    </row>
    <row r="30" spans="1:11" ht="15.75" thickTop="1">
      <c r="A30" s="1"/>
      <c r="B30" s="6"/>
      <c r="C30" s="7"/>
      <c r="E30" s="91"/>
      <c r="H30" s="474" t="s">
        <v>8</v>
      </c>
      <c r="I30" s="474"/>
      <c r="J30" s="474"/>
      <c r="K30" s="474"/>
    </row>
    <row r="31" spans="1:11">
      <c r="A31" s="10"/>
      <c r="B31" s="6"/>
      <c r="C31" s="6"/>
      <c r="F31" s="475" t="s">
        <v>227</v>
      </c>
      <c r="G31" s="475"/>
      <c r="H31" s="476" t="s">
        <v>79</v>
      </c>
      <c r="I31" s="476"/>
      <c r="J31" s="12"/>
      <c r="K31" s="103" t="s">
        <v>228</v>
      </c>
    </row>
    <row r="32" spans="1:11">
      <c r="A32" s="1"/>
      <c r="B32" s="104"/>
      <c r="C32" s="104"/>
      <c r="D32" s="14"/>
      <c r="F32" s="13"/>
      <c r="G32" s="13"/>
      <c r="H32" s="477" t="s">
        <v>34</v>
      </c>
      <c r="I32" s="477"/>
      <c r="J32" s="477"/>
    </row>
    <row r="33" spans="1:11">
      <c r="A33" s="489" t="s">
        <v>165</v>
      </c>
      <c r="B33" s="489" t="s">
        <v>166</v>
      </c>
      <c r="C33" s="403" t="s">
        <v>17</v>
      </c>
      <c r="D33" s="492" t="s">
        <v>168</v>
      </c>
      <c r="E33" s="403" t="s">
        <v>230</v>
      </c>
      <c r="F33" s="494" t="s">
        <v>20</v>
      </c>
      <c r="G33" s="403" t="s">
        <v>170</v>
      </c>
      <c r="H33" s="497" t="s">
        <v>22</v>
      </c>
      <c r="I33" s="403" t="s">
        <v>231</v>
      </c>
      <c r="J33" s="403" t="s">
        <v>232</v>
      </c>
      <c r="K33" s="425" t="s">
        <v>25</v>
      </c>
    </row>
    <row r="34" spans="1:11" ht="15.75" thickBot="1">
      <c r="A34" s="490"/>
      <c r="B34" s="490"/>
      <c r="C34" s="491"/>
      <c r="D34" s="493"/>
      <c r="E34" s="491"/>
      <c r="F34" s="495"/>
      <c r="G34" s="496"/>
      <c r="H34" s="498"/>
      <c r="I34" s="499"/>
      <c r="J34" s="496"/>
      <c r="K34" s="478"/>
    </row>
    <row r="35" spans="1:11" ht="15.75" thickTop="1">
      <c r="A35" s="479">
        <v>1</v>
      </c>
      <c r="B35" s="306">
        <v>452</v>
      </c>
      <c r="C35" s="307" t="str">
        <f>IF(B35=0," ",VLOOKUP(B35,[1]Спортсмены!B$1:H$65536,2,FALSE))</f>
        <v>Попов Сергей</v>
      </c>
      <c r="D35" s="312" t="str">
        <f>IF(B35=0," ",VLOOKUP($B35,[1]Спортсмены!$B$1:$H$65536,3,FALSE))</f>
        <v>02.05.1994</v>
      </c>
      <c r="E35" s="308" t="str">
        <f>IF(B35=0," ",IF(VLOOKUP($B35,[1]Спортсмены!$B$1:$H$65536,4,FALSE)=0," ",VLOOKUP($B35,[1]Спортсмены!$B$1:$H$65536,4,FALSE)))</f>
        <v>КМС</v>
      </c>
      <c r="F35" s="307" t="str">
        <f>IF(B35=0," ",VLOOKUP($B35,[1]Спортсмены!$B$1:$H$65536,5,FALSE))</f>
        <v>Архангельская</v>
      </c>
      <c r="G35" s="307" t="str">
        <f>IF(B35=0," ",VLOOKUP($B35,[1]Спортсмены!$B$1:$H$65536,6,FALSE))</f>
        <v>Коряжма, ДЮСШ</v>
      </c>
      <c r="H35" s="482">
        <v>1.1028935185185185E-3</v>
      </c>
      <c r="I35" s="506" t="str">
        <f>IF(H35=0," ",IF(H35&lt;=[1]Разряды!$D$10,[1]Разряды!$D$3,IF(H35&lt;=[1]Разряды!$E$10,[1]Разряды!$E$3,IF(H35&lt;=[1]Разряды!$F$10,[1]Разряды!$F$3,IF(H35&lt;=[1]Разряды!$G$10,[1]Разряды!$G$3,IF(H35&lt;=[1]Разряды!$H$10,[1]Разряды!$H$3,IF(H35&lt;=[1]Разряды!$I$10,[1]Разряды!$I$3,IF(H35&lt;=[1]Разряды!$J$10,[1]Разряды!$J$3,"б/р"))))))))</f>
        <v>2р</v>
      </c>
      <c r="J35" s="310"/>
      <c r="K35" s="307" t="str">
        <f>IF(B35=0," ",VLOOKUP($B35,[1]Спортсмены!$B$1:$H$65536,7,FALSE))</f>
        <v>Казанцев Л.А.</v>
      </c>
    </row>
    <row r="36" spans="1:11">
      <c r="A36" s="480"/>
      <c r="B36" s="30">
        <v>437</v>
      </c>
      <c r="C36" s="24" t="str">
        <f>IF(B36=0," ",VLOOKUP(B36,[1]Спортсмены!B$1:H$65536,2,FALSE))</f>
        <v>Окулов Вячеслав</v>
      </c>
      <c r="D36" s="191" t="str">
        <f>IF(B36=0," ",VLOOKUP($B36,[1]Спортсмены!$B$1:$H$65536,3,FALSE))</f>
        <v>10.04.1994</v>
      </c>
      <c r="E36" s="26" t="str">
        <f>IF(B36=0," ",IF(VLOOKUP($B36,[1]Спортсмены!$B$1:$H$65536,4,FALSE)=0," ",VLOOKUP($B36,[1]Спортсмены!$B$1:$H$65536,4,FALSE)))</f>
        <v>КМС</v>
      </c>
      <c r="F36" s="24" t="str">
        <f>IF(B36=0," ",VLOOKUP($B36,[1]Спортсмены!$B$1:$H$65536,5,FALSE))</f>
        <v>Архангельская</v>
      </c>
      <c r="G36" s="24" t="str">
        <f>IF(B36=0," ",VLOOKUP($B36,[1]Спортсмены!$B$1:$H$65536,6,FALSE))</f>
        <v>Коряжма, ДЮСШ</v>
      </c>
      <c r="H36" s="483"/>
      <c r="I36" s="486"/>
      <c r="J36" s="488" t="s">
        <v>30</v>
      </c>
      <c r="K36" s="24" t="str">
        <f>IF(B36=0," ",VLOOKUP($B36,[1]Спортсмены!$B$1:$H$65536,7,FALSE))</f>
        <v>Казанцев Л.А.</v>
      </c>
    </row>
    <row r="37" spans="1:11">
      <c r="A37" s="480"/>
      <c r="B37" s="30">
        <v>457</v>
      </c>
      <c r="C37" s="24" t="str">
        <f>IF(B37=0," ",VLOOKUP(B37,[1]Спортсмены!B$1:H$65536,2,FALSE))</f>
        <v>Груздев Илья</v>
      </c>
      <c r="D37" s="191" t="str">
        <f>IF(B37=0," ",VLOOKUP($B37,[1]Спортсмены!$B$1:$H$65536,3,FALSE))</f>
        <v>1994</v>
      </c>
      <c r="E37" s="26" t="str">
        <f>IF(B37=0," ",IF(VLOOKUP($B37,[1]Спортсмены!$B$1:$H$65536,4,FALSE)=0," ",VLOOKUP($B37,[1]Спортсмены!$B$1:$H$65536,4,FALSE)))</f>
        <v>КМС</v>
      </c>
      <c r="F37" s="24" t="str">
        <f>IF(B37=0," ",VLOOKUP($B37,[1]Спортсмены!$B$1:$H$65536,5,FALSE))</f>
        <v>Архангельская</v>
      </c>
      <c r="G37" s="24" t="str">
        <f>IF(B37=0," ",VLOOKUP($B37,[1]Спортсмены!$B$1:$H$65536,6,FALSE))</f>
        <v>Коряжма, ДЮСШ</v>
      </c>
      <c r="H37" s="483"/>
      <c r="I37" s="486"/>
      <c r="J37" s="488"/>
      <c r="K37" s="24" t="str">
        <f>IF(B37=0," ",VLOOKUP($B37,[1]Спортсмены!$B$1:$H$65536,7,FALSE))</f>
        <v>Казанцев Л.А.</v>
      </c>
    </row>
    <row r="38" spans="1:11" ht="15.75" thickBot="1">
      <c r="A38" s="481"/>
      <c r="B38" s="52">
        <v>353</v>
      </c>
      <c r="C38" s="36" t="str">
        <f>IF(B38=0," ",VLOOKUP(B38,[1]Спортсмены!B$1:H$65536,2,FALSE))</f>
        <v>Ефремов Александр</v>
      </c>
      <c r="D38" s="250" t="str">
        <f>IF(B38=0," ",VLOOKUP($B38,[1]Спортсмены!$B$1:$H$65536,3,FALSE))</f>
        <v>1995</v>
      </c>
      <c r="E38" s="38" t="str">
        <f>IF(B38=0," ",IF(VLOOKUP($B38,[1]Спортсмены!$B$1:$H$65536,4,FALSE)=0," ",VLOOKUP($B38,[1]Спортсмены!$B$1:$H$65536,4,FALSE)))</f>
        <v>1р</v>
      </c>
      <c r="F38" s="36" t="str">
        <f>IF(B38=0," ",VLOOKUP($B38,[1]Спортсмены!$B$1:$H$65536,5,FALSE))</f>
        <v>Архангельская</v>
      </c>
      <c r="G38" s="36" t="str">
        <f>IF(B38=0," ",VLOOKUP($B38,[1]Спортсмены!$B$1:$H$65536,6,FALSE))</f>
        <v>Коряжма, ДЮСШ</v>
      </c>
      <c r="H38" s="484"/>
      <c r="I38" s="487"/>
      <c r="J38" s="311"/>
      <c r="K38" s="36" t="str">
        <f>IF(B38=0," ",VLOOKUP($B38,[1]Спортсмены!$B$1:$H$65536,7,FALSE))</f>
        <v>Казанцев Л.А.</v>
      </c>
    </row>
    <row r="39" spans="1:11" ht="15.75" thickTop="1">
      <c r="A39" s="479">
        <v>2</v>
      </c>
      <c r="B39" s="306">
        <v>200</v>
      </c>
      <c r="C39" s="307" t="str">
        <f>IF(B39=0," ",VLOOKUP(B39,[1]Спортсмены!B$1:H$65536,2,FALSE))</f>
        <v>Игумнов Владислав</v>
      </c>
      <c r="D39" s="312" t="str">
        <f>IF(B39=0," ",VLOOKUP($B39,[1]Спортсмены!$B$1:$H$65536,3,FALSE))</f>
        <v>22.03.1995</v>
      </c>
      <c r="E39" s="308" t="str">
        <f>IF(B39=0," ",IF(VLOOKUP($B39,[1]Спортсмены!$B$1:$H$65536,4,FALSE)=0," ",VLOOKUP($B39,[1]Спортсмены!$B$1:$H$65536,4,FALSE)))</f>
        <v>1р</v>
      </c>
      <c r="F39" s="307" t="str">
        <f>IF(B39=0," ",VLOOKUP($B39,[1]Спортсмены!$B$1:$H$65536,5,FALSE))</f>
        <v>Вологодская</v>
      </c>
      <c r="G39" s="307" t="str">
        <f>IF(B39=0," ",VLOOKUP($B39,[1]Спортсмены!$B$1:$H$65536,6,FALSE))</f>
        <v>Череповец, ДЮСШ-2</v>
      </c>
      <c r="H39" s="482">
        <v>1.104513888888889E-3</v>
      </c>
      <c r="I39" s="506" t="str">
        <f>IF(H39=0," ",IF(H39&lt;=[1]Разряды!$D$10,[1]Разряды!$D$3,IF(H39&lt;=[1]Разряды!$E$10,[1]Разряды!$E$3,IF(H39&lt;=[1]Разряды!$F$10,[1]Разряды!$F$3,IF(H39&lt;=[1]Разряды!$G$10,[1]Разряды!$G$3,IF(H39&lt;=[1]Разряды!$H$10,[1]Разряды!$H$3,IF(H39&lt;=[1]Разряды!$I$10,[1]Разряды!$I$3,IF(H39&lt;=[1]Разряды!$J$10,[1]Разряды!$J$3,"б/р"))))))))</f>
        <v>2р</v>
      </c>
      <c r="J39" s="310"/>
      <c r="K39" s="307" t="str">
        <f>IF(B39=0," ",VLOOKUP($B39,[1]Спортсмены!$B$1:$H$65536,7,FALSE))</f>
        <v>Боголюбов В.Л., Карепин Ю.С.</v>
      </c>
    </row>
    <row r="40" spans="1:11">
      <c r="A40" s="480"/>
      <c r="B40" s="30">
        <v>196</v>
      </c>
      <c r="C40" s="24" t="str">
        <f>IF(B40=0," ",VLOOKUP(B40,[1]Спортсмены!B$1:H$65536,2,FALSE))</f>
        <v>Бобылев Семен</v>
      </c>
      <c r="D40" s="191" t="str">
        <f>IF(B40=0," ",VLOOKUP($B40,[1]Спортсмены!$B$1:$H$65536,3,FALSE))</f>
        <v>13.07.1995</v>
      </c>
      <c r="E40" s="26" t="str">
        <f>IF(B40=0," ",IF(VLOOKUP($B40,[1]Спортсмены!$B$1:$H$65536,4,FALSE)=0," ",VLOOKUP($B40,[1]Спортсмены!$B$1:$H$65536,4,FALSE)))</f>
        <v>1р</v>
      </c>
      <c r="F40" s="24" t="str">
        <f>IF(B40=0," ",VLOOKUP($B40,[1]Спортсмены!$B$1:$H$65536,5,FALSE))</f>
        <v>Вологодская</v>
      </c>
      <c r="G40" s="24" t="str">
        <f>IF(B40=0," ",VLOOKUP($B40,[1]Спортсмены!$B$1:$H$65536,6,FALSE))</f>
        <v>Череповец, ДЮСШ-2</v>
      </c>
      <c r="H40" s="483"/>
      <c r="I40" s="486"/>
      <c r="J40" s="488">
        <v>20</v>
      </c>
      <c r="K40" s="24" t="str">
        <f>IF(B40=0," ",VLOOKUP($B40,[1]Спортсмены!$B$1:$H$65536,7,FALSE))</f>
        <v>Боголюбов В.Л.</v>
      </c>
    </row>
    <row r="41" spans="1:11">
      <c r="A41" s="480"/>
      <c r="B41" s="30">
        <v>206</v>
      </c>
      <c r="C41" s="24" t="str">
        <f>IF(B41=0," ",VLOOKUP(B41,[1]Спортсмены!B$1:H$65536,2,FALSE))</f>
        <v>Лопатин Александр</v>
      </c>
      <c r="D41" s="191" t="str">
        <f>IF(B41=0," ",VLOOKUP($B41,[1]Спортсмены!$B$1:$H$65536,3,FALSE))</f>
        <v>16.05.1997</v>
      </c>
      <c r="E41" s="26" t="str">
        <f>IF(B41=0," ",IF(VLOOKUP($B41,[1]Спортсмены!$B$1:$H$65536,4,FALSE)=0," ",VLOOKUP($B41,[1]Спортсмены!$B$1:$H$65536,4,FALSE)))</f>
        <v>3р</v>
      </c>
      <c r="F41" s="24" t="str">
        <f>IF(B41=0," ",VLOOKUP($B41,[1]Спортсмены!$B$1:$H$65536,5,FALSE))</f>
        <v>Вологодская</v>
      </c>
      <c r="G41" s="24" t="str">
        <f>IF(B41=0," ",VLOOKUP($B41,[1]Спортсмены!$B$1:$H$65536,6,FALSE))</f>
        <v>Великий Устюг, ДЮСШ</v>
      </c>
      <c r="H41" s="483"/>
      <c r="I41" s="486"/>
      <c r="J41" s="488"/>
      <c r="K41" s="24" t="str">
        <f>IF(B41=0," ",VLOOKUP($B41,[1]Спортсмены!$B$1:$H$65536,7,FALSE))</f>
        <v>Бурчевский В.З.</v>
      </c>
    </row>
    <row r="42" spans="1:11" ht="15.75" thickBot="1">
      <c r="A42" s="481"/>
      <c r="B42" s="52">
        <v>193</v>
      </c>
      <c r="C42" s="36" t="str">
        <f>IF(B42=0," ",VLOOKUP(B42,[1]Спортсмены!B$1:H$65536,2,FALSE))</f>
        <v>Маликов Евгений</v>
      </c>
      <c r="D42" s="250" t="str">
        <f>IF(B42=0," ",VLOOKUP($B42,[1]Спортсмены!$B$1:$H$65536,3,FALSE))</f>
        <v>28.09.1994</v>
      </c>
      <c r="E42" s="38" t="str">
        <f>IF(B42=0," ",IF(VLOOKUP($B42,[1]Спортсмены!$B$1:$H$65536,4,FALSE)=0," ",VLOOKUP($B42,[1]Спортсмены!$B$1:$H$65536,4,FALSE)))</f>
        <v>1р</v>
      </c>
      <c r="F42" s="36" t="str">
        <f>IF(B42=0," ",VLOOKUP($B42,[1]Спортсмены!$B$1:$H$65536,5,FALSE))</f>
        <v>Вологодская</v>
      </c>
      <c r="G42" s="36" t="str">
        <f>IF(B42=0," ",VLOOKUP($B42,[1]Спортсмены!$B$1:$H$65536,6,FALSE))</f>
        <v>Череповец, ДЮСШ-2</v>
      </c>
      <c r="H42" s="484"/>
      <c r="I42" s="487"/>
      <c r="J42" s="311"/>
      <c r="K42" s="36" t="str">
        <f>IF(B42=0," ",VLOOKUP($B42,[1]Спортсмены!$B$1:$H$65536,7,FALSE))</f>
        <v>Полторацкий С.В.</v>
      </c>
    </row>
    <row r="43" spans="1:11" ht="15.75" thickTop="1">
      <c r="A43" s="479">
        <v>3</v>
      </c>
      <c r="B43" s="306">
        <v>673</v>
      </c>
      <c r="C43" s="307" t="str">
        <f>IF(B43=0," ",VLOOKUP(B43,[1]Спортсмены!B$1:H$65536,2,FALSE))</f>
        <v>Полосков Антон</v>
      </c>
      <c r="D43" s="191" t="str">
        <f>IF(B43=0," ",VLOOKUP($B43,[1]Спортсмены!$B$1:$H$65536,3,FALSE))</f>
        <v>24.04.1995</v>
      </c>
      <c r="E43" s="308" t="str">
        <f>IF(B43=0," ",IF(VLOOKUP($B43,[1]Спортсмены!$B$1:$H$65536,4,FALSE)=0," ",VLOOKUP($B43,[1]Спортсмены!$B$1:$H$65536,4,FALSE)))</f>
        <v>1р</v>
      </c>
      <c r="F43" s="307" t="str">
        <f>IF(B43=0," ",VLOOKUP($B43,[1]Спортсмены!$B$1:$H$65536,5,FALSE))</f>
        <v>Архангельская</v>
      </c>
      <c r="G43" s="307" t="str">
        <f>IF(B43=0," ",VLOOKUP($B43,[1]Спортсмены!$B$1:$H$65536,6,FALSE))</f>
        <v>Архангельск, ДЮСШ-1</v>
      </c>
      <c r="H43" s="482">
        <v>1.1229166666666666E-3</v>
      </c>
      <c r="I43" s="506" t="str">
        <f>IF(H43=0," ",IF(H43&lt;=[1]Разряды!$D$10,[1]Разряды!$D$3,IF(H43&lt;=[1]Разряды!$E$10,[1]Разряды!$E$3,IF(H43&lt;=[1]Разряды!$F$10,[1]Разряды!$F$3,IF(H43&lt;=[1]Разряды!$G$10,[1]Разряды!$G$3,IF(H43&lt;=[1]Разряды!$H$10,[1]Разряды!$H$3,IF(H43&lt;=[1]Разряды!$I$10,[1]Разряды!$I$3,IF(H43&lt;=[1]Разряды!$J$10,[1]Разряды!$J$3,"б/р"))))))))</f>
        <v>3р</v>
      </c>
      <c r="J43" s="310"/>
      <c r="K43" s="307" t="str">
        <f>IF(B43=0," ",VLOOKUP($B43,[1]Спортсмены!$B$1:$H$65536,7,FALSE))</f>
        <v>Луцева И.В.</v>
      </c>
    </row>
    <row r="44" spans="1:11">
      <c r="A44" s="480"/>
      <c r="B44" s="30">
        <v>678</v>
      </c>
      <c r="C44" s="24" t="str">
        <f>IF(B44=0," ",VLOOKUP(B44,[1]Спортсмены!B$1:H$65536,2,FALSE))</f>
        <v>Рудный Павел</v>
      </c>
      <c r="D44" s="191" t="str">
        <f>IF(B44=0," ",VLOOKUP($B44,[1]Спортсмены!$B$1:$H$65536,3,FALSE))</f>
        <v>20.04.1998</v>
      </c>
      <c r="E44" s="26" t="str">
        <f>IF(B44=0," ",IF(VLOOKUP($B44,[1]Спортсмены!$B$1:$H$65536,4,FALSE)=0," ",VLOOKUP($B44,[1]Спортсмены!$B$1:$H$65536,4,FALSE)))</f>
        <v>2р</v>
      </c>
      <c r="F44" s="24" t="str">
        <f>IF(B44=0," ",VLOOKUP($B44,[1]Спортсмены!$B$1:$H$65536,5,FALSE))</f>
        <v>Архангельская</v>
      </c>
      <c r="G44" s="24" t="str">
        <f>IF(B44=0," ",VLOOKUP($B44,[1]Спортсмены!$B$1:$H$65536,6,FALSE))</f>
        <v>Архангельск, ДЮСШ-1</v>
      </c>
      <c r="H44" s="483"/>
      <c r="I44" s="486"/>
      <c r="J44" s="488">
        <v>0</v>
      </c>
      <c r="K44" s="24" t="str">
        <f>IF(B44=0," ",VLOOKUP($B44,[1]Спортсмены!$B$1:$H$65536,7,FALSE))</f>
        <v>Ушанов С.А.</v>
      </c>
    </row>
    <row r="45" spans="1:11">
      <c r="A45" s="480"/>
      <c r="B45" s="30">
        <v>672</v>
      </c>
      <c r="C45" s="24" t="str">
        <f>IF(B45=0," ",VLOOKUP(B45,[1]Спортсмены!B$1:H$65536,2,FALSE))</f>
        <v>Никитин Владимир</v>
      </c>
      <c r="D45" s="191" t="str">
        <f>IF(B45=0," ",VLOOKUP($B45,[1]Спортсмены!$B$1:$H$65536,3,FALSE))</f>
        <v>11.01.1994</v>
      </c>
      <c r="E45" s="26" t="str">
        <f>IF(B45=0," ",IF(VLOOKUP($B45,[1]Спортсмены!$B$1:$H$65536,4,FALSE)=0," ",VLOOKUP($B45,[1]Спортсмены!$B$1:$H$65536,4,FALSE)))</f>
        <v>2р</v>
      </c>
      <c r="F45" s="24" t="str">
        <f>IF(B45=0," ",VLOOKUP($B45,[1]Спортсмены!$B$1:$H$65536,5,FALSE))</f>
        <v>Архангельская</v>
      </c>
      <c r="G45" s="24" t="str">
        <f>IF(B45=0," ",VLOOKUP($B45,[1]Спортсмены!$B$1:$H$65536,6,FALSE))</f>
        <v>Архангельск, ДЮСШ-1</v>
      </c>
      <c r="H45" s="483"/>
      <c r="I45" s="486"/>
      <c r="J45" s="488"/>
      <c r="K45" s="24" t="str">
        <f>IF(B45=0," ",VLOOKUP($B45,[1]Спортсмены!$B$1:$H$65536,7,FALSE))</f>
        <v>Луцева И.В.</v>
      </c>
    </row>
    <row r="46" spans="1:11" ht="15.75" thickBot="1">
      <c r="A46" s="481"/>
      <c r="B46" s="52">
        <v>671</v>
      </c>
      <c r="C46" s="36" t="str">
        <f>IF(B46=0," ",VLOOKUP(B46,[1]Спортсмены!B$1:H$65536,2,FALSE))</f>
        <v>Панкратов Никита</v>
      </c>
      <c r="D46" s="250" t="str">
        <f>IF(B46=0," ",VLOOKUP($B46,[1]Спортсмены!$B$1:$H$65536,3,FALSE))</f>
        <v>27.02.1995</v>
      </c>
      <c r="E46" s="38" t="str">
        <f>IF(B46=0," ",IF(VLOOKUP($B46,[1]Спортсмены!$B$1:$H$65536,4,FALSE)=0," ",VLOOKUP($B46,[1]Спортсмены!$B$1:$H$65536,4,FALSE)))</f>
        <v>1р</v>
      </c>
      <c r="F46" s="36" t="str">
        <f>IF(B46=0," ",VLOOKUP($B46,[1]Спортсмены!$B$1:$H$65536,5,FALSE))</f>
        <v>Архангельская</v>
      </c>
      <c r="G46" s="36" t="str">
        <f>IF(B46=0," ",VLOOKUP($B46,[1]Спортсмены!$B$1:$H$65536,6,FALSE))</f>
        <v>Архангельск, ДЮСШ-1</v>
      </c>
      <c r="H46" s="484"/>
      <c r="I46" s="487"/>
      <c r="J46" s="311"/>
      <c r="K46" s="36" t="str">
        <f>IF(B46=0," ",VLOOKUP($B46,[1]Спортсмены!$B$1:$H$65536,7,FALSE))</f>
        <v>Луцева И.В.</v>
      </c>
    </row>
    <row r="47" spans="1:11" ht="15.75" thickTop="1">
      <c r="A47" s="501">
        <v>4</v>
      </c>
      <c r="B47" s="19">
        <v>135</v>
      </c>
      <c r="C47" s="90" t="str">
        <f>IF(B47=0," ",VLOOKUP(B47,[1]Спортсмены!B$1:H$65536,2,FALSE))</f>
        <v>Евдокимов Кирилл</v>
      </c>
      <c r="D47" s="191" t="str">
        <f>IF(B47=0," ",VLOOKUP($B47,[1]Спортсмены!$B$1:$H$65536,3,FALSE))</f>
        <v>1995</v>
      </c>
      <c r="E47" s="18" t="str">
        <f>IF(B47=0," ",IF(VLOOKUP($B47,[1]Спортсмены!$B$1:$H$65536,4,FALSE)=0," ",VLOOKUP($B47,[1]Спортсмены!$B$1:$H$65536,4,FALSE)))</f>
        <v>1р</v>
      </c>
      <c r="F47" s="90" t="str">
        <f>IF(B47=0," ",VLOOKUP($B47,[1]Спортсмены!$B$1:$H$65536,5,FALSE))</f>
        <v>Ивановская</v>
      </c>
      <c r="G47" s="90" t="str">
        <f>IF(B47=0," ",VLOOKUP($B47,[1]Спортсмены!$B$1:$H$65536,6,FALSE))</f>
        <v>Кинешма, СДЮСШОР</v>
      </c>
      <c r="H47" s="483">
        <v>1.1299768518518518E-3</v>
      </c>
      <c r="I47" s="486" t="str">
        <f>IF(H47=0," ",IF(H47&lt;=[1]Разряды!$D$10,[1]Разряды!$D$3,IF(H47&lt;=[1]Разряды!$E$10,[1]Разряды!$E$3,IF(H47&lt;=[1]Разряды!$F$10,[1]Разряды!$F$3,IF(H47&lt;=[1]Разряды!$G$10,[1]Разряды!$G$3,IF(H47&lt;=[1]Разряды!$H$10,[1]Разряды!$H$3,IF(H47&lt;=[1]Разряды!$I$10,[1]Разряды!$I$3,IF(H47&lt;=[1]Разряды!$J$10,[1]Разряды!$J$3,"б/р"))))))))</f>
        <v>3р</v>
      </c>
      <c r="J47" s="315"/>
      <c r="K47" s="90" t="str">
        <f>IF(B47=0," ",VLOOKUP($B47,[1]Спортсмены!$B$1:$H$65536,7,FALSE))</f>
        <v>Мальцев Е.В.</v>
      </c>
    </row>
    <row r="48" spans="1:11">
      <c r="A48" s="501"/>
      <c r="B48" s="30">
        <v>140</v>
      </c>
      <c r="C48" s="24" t="str">
        <f>IF(B48=0," ",VLOOKUP(B48,[1]Спортсмены!B$1:H$65536,2,FALSE))</f>
        <v>Беляков Илья</v>
      </c>
      <c r="D48" s="191" t="str">
        <f>IF(B48=0," ",VLOOKUP($B48,[1]Спортсмены!$B$1:$H$65536,3,FALSE))</f>
        <v>1997</v>
      </c>
      <c r="E48" s="26" t="str">
        <f>IF(B48=0," ",IF(VLOOKUP($B48,[1]Спортсмены!$B$1:$H$65536,4,FALSE)=0," ",VLOOKUP($B48,[1]Спортсмены!$B$1:$H$65536,4,FALSE)))</f>
        <v>1р</v>
      </c>
      <c r="F48" s="24" t="str">
        <f>IF(B48=0," ",VLOOKUP($B48,[1]Спортсмены!$B$1:$H$65536,5,FALSE))</f>
        <v>Ивановская</v>
      </c>
      <c r="G48" s="24" t="str">
        <f>IF(B48=0," ",VLOOKUP($B48,[1]Спортсмены!$B$1:$H$65536,6,FALSE))</f>
        <v>Иваново, СДЮСШОР-6</v>
      </c>
      <c r="H48" s="483"/>
      <c r="I48" s="486"/>
      <c r="J48" s="488">
        <v>0</v>
      </c>
      <c r="K48" s="24" t="str">
        <f>IF(B48=0," ",VLOOKUP($B48,[1]Спортсмены!$B$1:$H$65536,7,FALSE))</f>
        <v>Иванченко С.Д.</v>
      </c>
    </row>
    <row r="49" spans="1:11">
      <c r="A49" s="501"/>
      <c r="B49" s="30">
        <v>156</v>
      </c>
      <c r="C49" s="24" t="str">
        <f>IF(B49=0," ",VLOOKUP(B49,[1]Спортсмены!B$1:H$65536,2,FALSE))</f>
        <v>Аношин Иван</v>
      </c>
      <c r="D49" s="191" t="str">
        <f>IF(B49=0," ",VLOOKUP($B49,[1]Спортсмены!$B$1:$H$65536,3,FALSE))</f>
        <v>1996</v>
      </c>
      <c r="E49" s="26" t="str">
        <f>IF(B49=0," ",IF(VLOOKUP($B49,[1]Спортсмены!$B$1:$H$65536,4,FALSE)=0," ",VLOOKUP($B49,[1]Спортсмены!$B$1:$H$65536,4,FALSE)))</f>
        <v>1р</v>
      </c>
      <c r="F49" s="24" t="str">
        <f>IF(B49=0," ",VLOOKUP($B49,[1]Спортсмены!$B$1:$H$65536,5,FALSE))</f>
        <v>Ивановская</v>
      </c>
      <c r="G49" s="24" t="str">
        <f>IF(B49=0," ",VLOOKUP($B49,[1]Спортсмены!$B$1:$H$65536,6,FALSE))</f>
        <v>Кинешма, СДЮСШОР</v>
      </c>
      <c r="H49" s="483"/>
      <c r="I49" s="486"/>
      <c r="J49" s="488"/>
      <c r="K49" s="24" t="str">
        <f>IF(B49=0," ",VLOOKUP($B49,[1]Спортсмены!$B$1:$H$65536,7,FALSE))</f>
        <v>Мальцев Е.В.</v>
      </c>
    </row>
    <row r="50" spans="1:11" ht="15.75" thickBot="1">
      <c r="A50" s="502"/>
      <c r="B50" s="52">
        <v>137</v>
      </c>
      <c r="C50" s="36" t="str">
        <f>IF(B50=0," ",VLOOKUP(B50,[1]Спортсмены!B$1:H$65536,2,FALSE))</f>
        <v>Савченко Сергей</v>
      </c>
      <c r="D50" s="191" t="str">
        <f>IF(B50=0," ",VLOOKUP($B50,[1]Спортсмены!$B$1:$H$65536,3,FALSE))</f>
        <v>01.10.1994</v>
      </c>
      <c r="E50" s="38" t="str">
        <f>IF(B50=0," ",IF(VLOOKUP($B50,[1]Спортсмены!$B$1:$H$65536,4,FALSE)=0," ",VLOOKUP($B50,[1]Спортсмены!$B$1:$H$65536,4,FALSE)))</f>
        <v>КМС</v>
      </c>
      <c r="F50" s="36" t="str">
        <f>IF(B50=0," ",VLOOKUP($B50,[1]Спортсмены!$B$1:$H$65536,5,FALSE))</f>
        <v>Ивановская</v>
      </c>
      <c r="G50" s="36" t="str">
        <f>IF(B50=0," ",VLOOKUP($B50,[1]Спортсмены!$B$1:$H$65536,6,FALSE))</f>
        <v>Иваново, СДЮСШОР 6 - СК ИГЭУ</v>
      </c>
      <c r="H50" s="484"/>
      <c r="I50" s="487"/>
      <c r="J50" s="311"/>
      <c r="K50" s="36" t="str">
        <f>IF(B50=0," ",VLOOKUP($B50,[1]Спортсмены!$B$1:$H$65536,7,FALSE))</f>
        <v>Магницкий М.В.</v>
      </c>
    </row>
    <row r="51" spans="1:11" ht="15.75" thickTop="1">
      <c r="A51" s="500">
        <v>5</v>
      </c>
      <c r="B51" s="306">
        <v>102</v>
      </c>
      <c r="C51" s="307" t="str">
        <f>IF(B51=0," ",VLOOKUP(B51,[1]Спортсмены!B$1:H$65536,2,FALSE))</f>
        <v>Камилатов Михаил</v>
      </c>
      <c r="D51" s="312" t="str">
        <f>IF(B51=0," ",VLOOKUP($B51,[1]Спортсмены!$B$1:$H$65536,3,FALSE))</f>
        <v>10.08.1995</v>
      </c>
      <c r="E51" s="308" t="str">
        <f>IF(B51=0," ",IF(VLOOKUP($B51,[1]Спортсмены!$B$1:$H$65536,4,FALSE)=0," ",VLOOKUP($B51,[1]Спортсмены!$B$1:$H$65536,4,FALSE)))</f>
        <v>1р</v>
      </c>
      <c r="F51" s="307" t="str">
        <f>IF(B51=0," ",VLOOKUP($B51,[1]Спортсмены!$B$1:$H$65536,5,FALSE))</f>
        <v>Костромская</v>
      </c>
      <c r="G51" s="307" t="str">
        <f>IF(B51=0," ",VLOOKUP($B51,[1]Спортсмены!$B$1:$H$65536,6,FALSE))</f>
        <v>Кострома, КСДЮСШОР</v>
      </c>
      <c r="H51" s="482">
        <v>1.138425925925926E-3</v>
      </c>
      <c r="I51" s="506" t="str">
        <f>IF(H51=0," ",IF(H51&lt;=[1]Разряды!$D$10,[1]Разряды!$D$3,IF(H51&lt;=[1]Разряды!$E$10,[1]Разряды!$E$3,IF(H51&lt;=[1]Разряды!$F$10,[1]Разряды!$F$3,IF(H51&lt;=[1]Разряды!$G$10,[1]Разряды!$G$3,IF(H51&lt;=[1]Разряды!$H$10,[1]Разряды!$H$3,IF(H51&lt;=[1]Разряды!$I$10,[1]Разряды!$I$3,IF(H51&lt;=[1]Разряды!$J$10,[1]Разряды!$J$3,"б/р"))))))))</f>
        <v>3р</v>
      </c>
      <c r="J51" s="310"/>
      <c r="K51" s="307" t="str">
        <f>IF(B51=0," ",VLOOKUP($B51,[1]Спортсмены!$B$1:$H$65536,7,FALSE))</f>
        <v>Дружков А.Н.</v>
      </c>
    </row>
    <row r="52" spans="1:11">
      <c r="A52" s="501"/>
      <c r="B52" s="30">
        <v>101</v>
      </c>
      <c r="C52" s="24" t="str">
        <f>IF(B52=0," ",VLOOKUP(B52,[1]Спортсмены!B$1:H$65536,2,FALSE))</f>
        <v>Кокин Артем</v>
      </c>
      <c r="D52" s="191" t="str">
        <f>IF(B52=0," ",VLOOKUP($B52,[1]Спортсмены!$B$1:$H$65536,3,FALSE))</f>
        <v>28.03.1995</v>
      </c>
      <c r="E52" s="26" t="str">
        <f>IF(B52=0," ",IF(VLOOKUP($B52,[1]Спортсмены!$B$1:$H$65536,4,FALSE)=0," ",VLOOKUP($B52,[1]Спортсмены!$B$1:$H$65536,4,FALSE)))</f>
        <v>1р</v>
      </c>
      <c r="F52" s="24" t="str">
        <f>IF(B52=0," ",VLOOKUP($B52,[1]Спортсмены!$B$1:$H$65536,5,FALSE))</f>
        <v>Костромская</v>
      </c>
      <c r="G52" s="24" t="str">
        <f>IF(B52=0," ",VLOOKUP($B52,[1]Спортсмены!$B$1:$H$65536,6,FALSE))</f>
        <v>Кострома, КСДЮСШОР</v>
      </c>
      <c r="H52" s="483"/>
      <c r="I52" s="486"/>
      <c r="J52" s="488">
        <v>0</v>
      </c>
      <c r="K52" s="24" t="str">
        <f>IF(B52=0," ",VLOOKUP($B52,[1]Спортсмены!$B$1:$H$65536,7,FALSE))</f>
        <v>Дружков А.Н.</v>
      </c>
    </row>
    <row r="53" spans="1:11">
      <c r="A53" s="501"/>
      <c r="B53" s="30">
        <v>54</v>
      </c>
      <c r="C53" s="24" t="str">
        <f>IF(B53=0," ",VLOOKUP(B53,[1]Спортсмены!B$1:H$65536,2,FALSE))</f>
        <v>Якунин Ярослав</v>
      </c>
      <c r="D53" s="191" t="str">
        <f>IF(B53=0," ",VLOOKUP($B53,[1]Спортсмены!$B$1:$H$65536,3,FALSE))</f>
        <v>10.08.1995</v>
      </c>
      <c r="E53" s="26" t="str">
        <f>IF(B53=0," ",IF(VLOOKUP($B53,[1]Спортсмены!$B$1:$H$65536,4,FALSE)=0," ",VLOOKUP($B53,[1]Спортсмены!$B$1:$H$65536,4,FALSE)))</f>
        <v>1р</v>
      </c>
      <c r="F53" s="24" t="str">
        <f>IF(B53=0," ",VLOOKUP($B53,[1]Спортсмены!$B$1:$H$65536,5,FALSE))</f>
        <v>Костромская</v>
      </c>
      <c r="G53" s="24" t="str">
        <f>IF(B53=0," ",VLOOKUP($B53,[1]Спортсмены!$B$1:$H$65536,6,FALSE))</f>
        <v>Кострома, КСДЮСШОР</v>
      </c>
      <c r="H53" s="483"/>
      <c r="I53" s="486"/>
      <c r="J53" s="488"/>
      <c r="K53" s="24" t="str">
        <f>IF(B53=0," ",VLOOKUP($B53,[1]Спортсмены!$B$1:$H$65536,7,FALSE))</f>
        <v>Ефалов Н.Л.</v>
      </c>
    </row>
    <row r="54" spans="1:11" ht="15.75" thickBot="1">
      <c r="A54" s="502"/>
      <c r="B54" s="52">
        <v>771</v>
      </c>
      <c r="C54" s="36" t="str">
        <f>IF(B54=0," ",VLOOKUP(B54,[1]Спортсмены!B$1:H$65536,2,FALSE))</f>
        <v>Шатров Олег</v>
      </c>
      <c r="D54" s="250" t="str">
        <f>IF(B54=0," ",VLOOKUP($B54,[1]Спортсмены!$B$1:$H$65536,3,FALSE))</f>
        <v>03.04.1994</v>
      </c>
      <c r="E54" s="38" t="str">
        <f>IF(B54=0," ",IF(VLOOKUP($B54,[1]Спортсмены!$B$1:$H$65536,4,FALSE)=0," ",VLOOKUP($B54,[1]Спортсмены!$B$1:$H$65536,4,FALSE)))</f>
        <v>2р</v>
      </c>
      <c r="F54" s="36" t="str">
        <f>IF(B54=0," ",VLOOKUP($B54,[1]Спортсмены!$B$1:$H$65536,5,FALSE))</f>
        <v>Костромская</v>
      </c>
      <c r="G54" s="36" t="str">
        <f>IF(B54=0," ",VLOOKUP($B54,[1]Спортсмены!$B$1:$H$65536,6,FALSE))</f>
        <v>Шарья, КОСДЮСШОР</v>
      </c>
      <c r="H54" s="484"/>
      <c r="I54" s="487"/>
      <c r="J54" s="311"/>
      <c r="K54" s="36" t="str">
        <f>IF(B54=0," ",VLOOKUP($B54,[1]Спортсмены!$B$1:$H$65536,7,FALSE))</f>
        <v>Аскеров А.М.</v>
      </c>
    </row>
    <row r="55" spans="1:11" ht="15.75" thickTop="1">
      <c r="A55" s="507"/>
      <c r="B55" s="507"/>
      <c r="C55" s="507"/>
      <c r="D55" s="316"/>
      <c r="F55" s="475" t="s">
        <v>227</v>
      </c>
      <c r="G55" s="475"/>
      <c r="H55" s="476" t="s">
        <v>79</v>
      </c>
      <c r="I55" s="476"/>
      <c r="J55" s="12"/>
      <c r="K55" s="103" t="s">
        <v>228</v>
      </c>
    </row>
    <row r="56" spans="1:11">
      <c r="A56" s="507"/>
      <c r="B56" s="507"/>
      <c r="C56" s="507"/>
      <c r="D56" s="316"/>
      <c r="F56" s="508" t="s">
        <v>40</v>
      </c>
      <c r="G56" s="508"/>
      <c r="H56" s="317"/>
      <c r="K56" s="58"/>
    </row>
    <row r="57" spans="1:11">
      <c r="A57" s="489" t="s">
        <v>165</v>
      </c>
      <c r="B57" s="489" t="s">
        <v>166</v>
      </c>
      <c r="C57" s="494" t="s">
        <v>167</v>
      </c>
      <c r="D57" s="492" t="s">
        <v>168</v>
      </c>
      <c r="E57" s="494" t="s">
        <v>233</v>
      </c>
      <c r="F57" s="494" t="s">
        <v>20</v>
      </c>
      <c r="G57" s="494" t="s">
        <v>47</v>
      </c>
      <c r="H57" s="497" t="s">
        <v>22</v>
      </c>
      <c r="I57" s="403" t="s">
        <v>231</v>
      </c>
      <c r="J57" s="403" t="s">
        <v>232</v>
      </c>
      <c r="K57" s="425" t="s">
        <v>25</v>
      </c>
    </row>
    <row r="58" spans="1:11" ht="15.75" thickBot="1">
      <c r="A58" s="510"/>
      <c r="B58" s="510"/>
      <c r="C58" s="510"/>
      <c r="D58" s="493"/>
      <c r="E58" s="510"/>
      <c r="F58" s="494"/>
      <c r="G58" s="494"/>
      <c r="H58" s="509"/>
      <c r="I58" s="499"/>
      <c r="J58" s="410"/>
      <c r="K58" s="426"/>
    </row>
    <row r="59" spans="1:11" ht="15.75" thickTop="1">
      <c r="A59" s="479">
        <v>1</v>
      </c>
      <c r="B59" s="306">
        <v>389</v>
      </c>
      <c r="C59" s="307" t="str">
        <f>IF(B59=0," ",VLOOKUP(B59,[1]Спортсмены!B$1:H$65536,2,FALSE))</f>
        <v>Буторин Александр</v>
      </c>
      <c r="D59" s="313" t="str">
        <f>IF(B59=0," ",VLOOKUP($B59,[1]Спортсмены!$B$1:$H$65536,3,FALSE))</f>
        <v>20.05.1991</v>
      </c>
      <c r="E59" s="308" t="str">
        <f>IF(B59=0," ",IF(VLOOKUP($B59,[1]Спортсмены!$B$1:$H$65536,4,FALSE)=0," ",VLOOKUP($B59,[1]Спортсмены!$B$1:$H$65536,4,FALSE)))</f>
        <v>КМС</v>
      </c>
      <c r="F59" s="307" t="str">
        <f>IF(B59=0," ",VLOOKUP($B59,[1]Спортсмены!$B$1:$H$65536,5,FALSE))</f>
        <v>Архангельская</v>
      </c>
      <c r="G59" s="307" t="str">
        <f>IF(B59=0," ",VLOOKUP($B59,[1]Спортсмены!$B$1:$H$65536,6,FALSE))</f>
        <v>Архангельск, ЦСП "Поморье"</v>
      </c>
      <c r="H59" s="482">
        <v>1.0778935185185186E-3</v>
      </c>
      <c r="I59" s="506" t="str">
        <f>IF(H59=0," ",IF(H59&lt;=[1]Разряды!$D$10,[1]Разряды!$D$3,IF(H59&lt;=[1]Разряды!$E$10,[1]Разряды!$E$3,IF(H59&lt;=[1]Разряды!$F$10,[1]Разряды!$F$3,IF(H59&lt;=[1]Разряды!$G$10,[1]Разряды!$G$3,IF(H59&lt;=[1]Разряды!$H$10,[1]Разряды!$H$3,IF(H59&lt;=[1]Разряды!$I$10,[1]Разряды!$I$3,IF(H59&lt;=[1]Разряды!$J$10,[1]Разряды!$J$3,"б/р"))))))))</f>
        <v>2р</v>
      </c>
      <c r="J59" s="310"/>
      <c r="K59" s="307" t="str">
        <f>IF(B59=0," ",VLOOKUP($B59,[1]Спортсмены!$B$1:$H$65536,7,FALSE))</f>
        <v>Мосеев А.А.</v>
      </c>
    </row>
    <row r="60" spans="1:11">
      <c r="A60" s="480"/>
      <c r="B60" s="30">
        <v>438</v>
      </c>
      <c r="C60" s="24" t="str">
        <f>IF(B60=0," ",VLOOKUP(B60,[1]Спортсмены!B$1:H$65536,2,FALSE))</f>
        <v>Мамедов Руслан</v>
      </c>
      <c r="D60" s="191" t="str">
        <f>IF(B60=0," ",VLOOKUP($B60,[1]Спортсмены!$B$1:$H$65536,3,FALSE))</f>
        <v>1991</v>
      </c>
      <c r="E60" s="26" t="str">
        <f>IF(B60=0," ",IF(VLOOKUP($B60,[1]Спортсмены!$B$1:$H$65536,4,FALSE)=0," ",VLOOKUP($B60,[1]Спортсмены!$B$1:$H$65536,4,FALSE)))</f>
        <v>КМС</v>
      </c>
      <c r="F60" s="24" t="str">
        <f>IF(B60=0," ",VLOOKUP($B60,[1]Спортсмены!$B$1:$H$65536,5,FALSE))</f>
        <v>Архангельская</v>
      </c>
      <c r="G60" s="24" t="str">
        <f>IF(B60=0," ",VLOOKUP($B60,[1]Спортсмены!$B$1:$H$65536,6,FALSE))</f>
        <v>Архангельск, САФУ</v>
      </c>
      <c r="H60" s="483"/>
      <c r="I60" s="486"/>
      <c r="J60" s="488">
        <v>0</v>
      </c>
      <c r="K60" s="24" t="str">
        <f>IF(B60=0," ",VLOOKUP($B60,[1]Спортсмены!$B$1:$H$65536,7,FALSE))</f>
        <v>Мосеев А.А.</v>
      </c>
    </row>
    <row r="61" spans="1:11">
      <c r="A61" s="480"/>
      <c r="B61" s="30">
        <v>390</v>
      </c>
      <c r="C61" s="24" t="str">
        <f>IF(B61=0," ",VLOOKUP(B61,[1]Спортсмены!B$1:H$65536,2,FALSE))</f>
        <v>Антонов Антон</v>
      </c>
      <c r="D61" s="191" t="str">
        <f>IF(B61=0," ",VLOOKUP($B61,[1]Спортсмены!$B$1:$H$65536,3,FALSE))</f>
        <v>30.09.1991</v>
      </c>
      <c r="E61" s="26" t="str">
        <f>IF(B61=0," ",IF(VLOOKUP($B61,[1]Спортсмены!$B$1:$H$65536,4,FALSE)=0," ",VLOOKUP($B61,[1]Спортсмены!$B$1:$H$65536,4,FALSE)))</f>
        <v>КМС</v>
      </c>
      <c r="F61" s="24" t="str">
        <f>IF(B61=0," ",VLOOKUP($B61,[1]Спортсмены!$B$1:$H$65536,5,FALSE))</f>
        <v>Архангельская</v>
      </c>
      <c r="G61" s="24" t="str">
        <f>IF(B61=0," ",VLOOKUP($B61,[1]Спортсмены!$B$1:$H$65536,6,FALSE))</f>
        <v>Архангельск, САФУ</v>
      </c>
      <c r="H61" s="483"/>
      <c r="I61" s="486"/>
      <c r="J61" s="488"/>
      <c r="K61" s="24" t="str">
        <f>IF(B61=0," ",VLOOKUP($B61,[1]Спортсмены!$B$1:$H$65536,7,FALSE))</f>
        <v>Водовозов В.А.</v>
      </c>
    </row>
    <row r="62" spans="1:11" ht="15.75" thickBot="1">
      <c r="A62" s="481"/>
      <c r="B62" s="52">
        <v>391</v>
      </c>
      <c r="C62" s="36" t="str">
        <f>IF(B62=0," ",VLOOKUP(B62,[1]Спортсмены!B$1:H$65536,2,FALSE))</f>
        <v>Узких Владимир</v>
      </c>
      <c r="D62" s="250" t="str">
        <f>IF(B62=0," ",VLOOKUP($B62,[1]Спортсмены!$B$1:$H$65536,3,FALSE))</f>
        <v>1991</v>
      </c>
      <c r="E62" s="38" t="str">
        <f>IF(B62=0," ",IF(VLOOKUP($B62,[1]Спортсмены!$B$1:$H$65536,4,FALSE)=0," ",VLOOKUP($B62,[1]Спортсмены!$B$1:$H$65536,4,FALSE)))</f>
        <v>КМС</v>
      </c>
      <c r="F62" s="36" t="str">
        <f>IF(B62=0," ",VLOOKUP($B62,[1]Спортсмены!$B$1:$H$65536,5,FALSE))</f>
        <v>Архангельская</v>
      </c>
      <c r="G62" s="36" t="str">
        <f>IF(B62=0," ",VLOOKUP($B62,[1]Спортсмены!$B$1:$H$65536,6,FALSE))</f>
        <v>Архангельск, ЦСП "Поморье"</v>
      </c>
      <c r="H62" s="484"/>
      <c r="I62" s="487"/>
      <c r="J62" s="311"/>
      <c r="K62" s="36" t="str">
        <f>IF(B62=0," ",VLOOKUP($B62,[1]Спортсмены!$B$1:$H$65536,7,FALSE))</f>
        <v>Мосеев А.А.</v>
      </c>
    </row>
    <row r="63" spans="1:11" ht="15.75" thickTop="1">
      <c r="A63" s="479"/>
      <c r="B63" s="318">
        <v>122</v>
      </c>
      <c r="C63" s="319" t="str">
        <f>IF(B63=0," ",VLOOKUP(B63,[1]Спортсмены!B$1:H$65536,2,FALSE))</f>
        <v>Теплов Роман</v>
      </c>
      <c r="D63" s="320" t="str">
        <f>IF(B63=0," ",VLOOKUP($B63,[1]Спортсмены!$B$1:$H$65536,3,FALSE))</f>
        <v>1991</v>
      </c>
      <c r="E63" s="321" t="str">
        <f>IF(B63=0," ",IF(VLOOKUP($B63,[1]Спортсмены!$B$1:$H$65536,4,FALSE)=0," ",VLOOKUP($B63,[1]Спортсмены!$B$1:$H$65536,4,FALSE)))</f>
        <v>КМС</v>
      </c>
      <c r="F63" s="322" t="str">
        <f>IF(B63=0," ",VLOOKUP($B63,[1]Спортсмены!$B$1:$H$65536,5,FALSE))</f>
        <v>Ивановская</v>
      </c>
      <c r="G63" s="319" t="str">
        <f>IF(B63=0," ",VLOOKUP($B63,[1]Спортсмены!$B$1:$H$65536,6,FALSE))</f>
        <v>Иваново, СК ИГЭУ</v>
      </c>
      <c r="H63" s="482" t="s">
        <v>234</v>
      </c>
      <c r="I63" s="506"/>
      <c r="J63" s="310"/>
      <c r="K63" s="323" t="str">
        <f>IF(B63=0," ",VLOOKUP($B63,[1]Спортсмены!$B$1:$H$65536,7,FALSE))</f>
        <v>Чахунов Е.И.</v>
      </c>
    </row>
    <row r="64" spans="1:11">
      <c r="A64" s="480"/>
      <c r="B64" s="30">
        <v>130</v>
      </c>
      <c r="C64" s="24" t="str">
        <f>IF(B64=0," ",VLOOKUP(B64,[1]Спортсмены!B$1:H$65536,2,FALSE))</f>
        <v>Лыткин Алексей</v>
      </c>
      <c r="D64" s="191" t="str">
        <f>IF(B64=0," ",VLOOKUP($B64,[1]Спортсмены!$B$1:$H$65536,3,FALSE))</f>
        <v>1991</v>
      </c>
      <c r="E64" s="26" t="str">
        <f>IF(B64=0," ",IF(VLOOKUP($B64,[1]Спортсмены!$B$1:$H$65536,4,FALSE)=0," ",VLOOKUP($B64,[1]Спортсмены!$B$1:$H$65536,4,FALSE)))</f>
        <v>КМС</v>
      </c>
      <c r="F64" s="123" t="str">
        <f>IF(B64=0," ",VLOOKUP($B64,[1]Спортсмены!$B$1:$H$65536,5,FALSE))</f>
        <v>Ивановская</v>
      </c>
      <c r="G64" s="24" t="str">
        <f>IF(B64=0," ",VLOOKUP($B64,[1]Спортсмены!$B$1:$H$65536,6,FALSE))</f>
        <v>Иваново, СДЮСШОР 6 - СК ИГЭУ</v>
      </c>
      <c r="H64" s="483"/>
      <c r="I64" s="486"/>
      <c r="J64" s="488">
        <v>0</v>
      </c>
      <c r="K64" s="24" t="str">
        <f>IF(B64=0," ",VLOOKUP($B64,[1]Спортсмены!$B$1:$H$65536,7,FALSE))</f>
        <v>Магницкий М.В.</v>
      </c>
    </row>
    <row r="65" spans="1:11">
      <c r="A65" s="480"/>
      <c r="B65" s="30">
        <v>131</v>
      </c>
      <c r="C65" s="24" t="str">
        <f>IF(B65=0," ",VLOOKUP(B65,[1]Спортсмены!B$1:H$65536,2,FALSE))</f>
        <v>Анжауров Антон</v>
      </c>
      <c r="D65" s="191" t="str">
        <f>IF(B65=0," ",VLOOKUP($B65,[1]Спортсмены!$B$1:$H$65536,3,FALSE))</f>
        <v>1992</v>
      </c>
      <c r="E65" s="26" t="str">
        <f>IF(B65=0," ",IF(VLOOKUP($B65,[1]Спортсмены!$B$1:$H$65536,4,FALSE)=0," ",VLOOKUP($B65,[1]Спортсмены!$B$1:$H$65536,4,FALSE)))</f>
        <v>КМС</v>
      </c>
      <c r="F65" s="123" t="str">
        <f>IF(B65=0," ",VLOOKUP($B65,[1]Спортсмены!$B$1:$H$65536,5,FALSE))</f>
        <v>Ивановская</v>
      </c>
      <c r="G65" s="24" t="str">
        <f>IF(B65=0," ",VLOOKUP($B65,[1]Спортсмены!$B$1:$H$65536,6,FALSE))</f>
        <v>Иваново, СДЮСШОР 6 - ИГХТУ</v>
      </c>
      <c r="H65" s="483"/>
      <c r="I65" s="486"/>
      <c r="J65" s="488"/>
      <c r="K65" s="24" t="str">
        <f>IF(B65=0," ",VLOOKUP($B65,[1]Спортсмены!$B$1:$H$65536,7,FALSE))</f>
        <v>Кокшарова И.В.</v>
      </c>
    </row>
    <row r="66" spans="1:11" ht="15.75" thickBot="1">
      <c r="A66" s="481"/>
      <c r="B66" s="52">
        <v>127</v>
      </c>
      <c r="C66" s="36" t="str">
        <f>IF(B66=0," ",VLOOKUP(B66,[1]Спортсмены!B$1:H$65536,2,FALSE))</f>
        <v>Розов Игорь</v>
      </c>
      <c r="D66" s="250" t="str">
        <f>IF(B66=0," ",VLOOKUP($B66,[1]Спортсмены!$B$1:$H$65536,3,FALSE))</f>
        <v>1991</v>
      </c>
      <c r="E66" s="38" t="str">
        <f>IF(B66=0," ",IF(VLOOKUP($B66,[1]Спортсмены!$B$1:$H$65536,4,FALSE)=0," ",VLOOKUP($B66,[1]Спортсмены!$B$1:$H$65536,4,FALSE)))</f>
        <v>КМС</v>
      </c>
      <c r="F66" s="246" t="str">
        <f>IF(B66=0," ",VLOOKUP($B66,[1]Спортсмены!$B$1:$H$65536,5,FALSE))</f>
        <v>Ивановская</v>
      </c>
      <c r="G66" s="36" t="str">
        <f>IF(B66=0," ",VLOOKUP($B66,[1]Спортсмены!$B$1:$H$65536,6,FALSE))</f>
        <v>Иваново, СДЮСШОР-6, СК ИЭГУ</v>
      </c>
      <c r="H66" s="484"/>
      <c r="I66" s="487"/>
      <c r="J66" s="311"/>
      <c r="K66" s="36" t="str">
        <f>IF(B66=0," ",VLOOKUP($B66,[1]Спортсмены!$B$1:$H$65536,7,FALSE))</f>
        <v>Магницкий М.В., Мальцев Е.В.</v>
      </c>
    </row>
    <row r="67" spans="1:11" ht="15.75" thickTop="1">
      <c r="A67" s="173"/>
      <c r="B67" s="58"/>
      <c r="C67" s="43"/>
      <c r="D67" s="324"/>
      <c r="E67" s="45"/>
      <c r="F67" s="325"/>
      <c r="G67" s="43"/>
      <c r="H67" s="326"/>
      <c r="I67" s="41"/>
      <c r="J67" s="315"/>
      <c r="K67" s="43"/>
    </row>
    <row r="68" spans="1:11">
      <c r="A68" s="58"/>
      <c r="B68" s="70"/>
      <c r="C68" s="43"/>
      <c r="D68" s="209"/>
      <c r="E68" s="45"/>
      <c r="F68" s="43"/>
      <c r="G68" s="43"/>
      <c r="H68" s="474" t="s">
        <v>8</v>
      </c>
      <c r="I68" s="474"/>
      <c r="J68" s="474"/>
      <c r="K68" s="474"/>
    </row>
    <row r="69" spans="1:11">
      <c r="A69" s="507"/>
      <c r="B69" s="507"/>
      <c r="C69" s="507"/>
      <c r="D69" s="316"/>
      <c r="F69" s="508" t="s">
        <v>45</v>
      </c>
      <c r="G69" s="508"/>
      <c r="H69" s="476" t="s">
        <v>79</v>
      </c>
      <c r="I69" s="476"/>
      <c r="J69" s="12"/>
      <c r="K69" s="103" t="s">
        <v>228</v>
      </c>
    </row>
    <row r="70" spans="1:11">
      <c r="A70" s="489" t="s">
        <v>165</v>
      </c>
      <c r="B70" s="489" t="s">
        <v>166</v>
      </c>
      <c r="C70" s="494" t="s">
        <v>167</v>
      </c>
      <c r="D70" s="492" t="s">
        <v>168</v>
      </c>
      <c r="E70" s="494" t="s">
        <v>233</v>
      </c>
      <c r="F70" s="494" t="s">
        <v>20</v>
      </c>
      <c r="G70" s="494" t="s">
        <v>47</v>
      </c>
      <c r="H70" s="497" t="s">
        <v>22</v>
      </c>
      <c r="I70" s="403" t="s">
        <v>231</v>
      </c>
      <c r="J70" s="403" t="s">
        <v>232</v>
      </c>
      <c r="K70" s="425" t="s">
        <v>25</v>
      </c>
    </row>
    <row r="71" spans="1:11" ht="15.75" thickBot="1">
      <c r="A71" s="490"/>
      <c r="B71" s="490"/>
      <c r="C71" s="490"/>
      <c r="D71" s="493"/>
      <c r="E71" s="490"/>
      <c r="F71" s="495"/>
      <c r="G71" s="495"/>
      <c r="H71" s="498"/>
      <c r="I71" s="499"/>
      <c r="J71" s="496"/>
      <c r="K71" s="478"/>
    </row>
    <row r="72" spans="1:11" ht="15.75" thickTop="1">
      <c r="A72" s="480">
        <v>1</v>
      </c>
      <c r="B72" s="19">
        <v>722</v>
      </c>
      <c r="C72" s="90" t="str">
        <f>IF(B72=0," ",VLOOKUP(B72,[1]Спортсмены!B$1:H$65536,2,FALSE))</f>
        <v>Цечоев Хасан</v>
      </c>
      <c r="D72" s="313" t="str">
        <f>IF(B72=0," ",VLOOKUP($B72,[1]Спортсмены!$B$1:$H$65536,3,FALSE))</f>
        <v>19.03.1991</v>
      </c>
      <c r="E72" s="18" t="str">
        <f>IF(B72=0," ",IF(VLOOKUP($B72,[1]Спортсмены!$B$1:$H$65536,4,FALSE)=0," ",VLOOKUP($B72,[1]Спортсмены!$B$1:$H$65536,4,FALSE)))</f>
        <v>1р</v>
      </c>
      <c r="F72" s="90" t="str">
        <f>IF(B72=0," ",VLOOKUP($B72,[1]Спортсмены!$B$1:$H$65536,5,FALSE))</f>
        <v>2 Ярославская</v>
      </c>
      <c r="G72" s="90" t="str">
        <f>IF(B72=0," ",VLOOKUP($B72,[1]Спортсмены!$B$1:$H$65536,6,FALSE))</f>
        <v>Ярославль, СДЮСШОР-19</v>
      </c>
      <c r="H72" s="483">
        <v>1.0936342592592593E-3</v>
      </c>
      <c r="I72" s="486" t="str">
        <f>IF(H72=0," ",IF(H72&lt;=[1]Разряды!$D$10,[1]Разряды!$D$3,IF(H72&lt;=[1]Разряды!$E$10,[1]Разряды!$E$3,IF(H72&lt;=[1]Разряды!$F$10,[1]Разряды!$F$3,IF(H72&lt;=[1]Разряды!$G$10,[1]Разряды!$G$3,IF(H72&lt;=[1]Разряды!$H$10,[1]Разряды!$H$3,IF(H72&lt;=[1]Разряды!$I$10,[1]Разряды!$I$3,IF(H72&lt;=[1]Разряды!$J$10,[1]Разряды!$J$3,"б/р"))))))))</f>
        <v>2р</v>
      </c>
      <c r="J72" s="315"/>
      <c r="K72" s="90" t="str">
        <f>IF(B72=0," ",VLOOKUP($B72,[1]Спортсмены!$B$1:$H$65536,7,FALSE))</f>
        <v>Станкевич В.А.</v>
      </c>
    </row>
    <row r="73" spans="1:11">
      <c r="A73" s="480"/>
      <c r="B73" s="30">
        <v>732</v>
      </c>
      <c r="C73" s="24" t="str">
        <f>IF(B73=0," ",VLOOKUP(B73,[1]Спортсмены!B$1:H$65536,2,FALSE))</f>
        <v>Довженко Денис</v>
      </c>
      <c r="D73" s="191" t="str">
        <f>IF(B73=0," ",VLOOKUP($B73,[1]Спортсмены!$B$1:$H$65536,3,FALSE))</f>
        <v>07.01.1994</v>
      </c>
      <c r="E73" s="26" t="str">
        <f>IF(B73=0," ",IF(VLOOKUP($B73,[1]Спортсмены!$B$1:$H$65536,4,FALSE)=0," ",VLOOKUP($B73,[1]Спортсмены!$B$1:$H$65536,4,FALSE)))</f>
        <v>КМС</v>
      </c>
      <c r="F73" s="24" t="str">
        <f>IF(B73=0," ",VLOOKUP($B73,[1]Спортсмены!$B$1:$H$65536,5,FALSE))</f>
        <v>1 Ярославская</v>
      </c>
      <c r="G73" s="24" t="str">
        <f>IF(B73=0," ",VLOOKUP($B73,[1]Спортсмены!$B$1:$H$65536,6,FALSE))</f>
        <v>Ярославль, СДЮСШОР-19</v>
      </c>
      <c r="H73" s="483"/>
      <c r="I73" s="486"/>
      <c r="J73" s="488" t="s">
        <v>30</v>
      </c>
      <c r="K73" s="24" t="str">
        <f>IF(B73=0," ",VLOOKUP($B73,[1]Спортсмены!$B$1:$H$65536,7,FALSE))</f>
        <v>Круговой К.Н.</v>
      </c>
    </row>
    <row r="74" spans="1:11">
      <c r="A74" s="480"/>
      <c r="B74" s="30">
        <v>731</v>
      </c>
      <c r="C74" s="24" t="str">
        <f>IF(B74=0," ",VLOOKUP(B74,[1]Спортсмены!B$1:H$65536,2,FALSE))</f>
        <v>Елисеев Кирилл</v>
      </c>
      <c r="D74" s="191" t="str">
        <f>IF(B74=0," ",VLOOKUP($B74,[1]Спортсмены!$B$1:$H$65536,3,FALSE))</f>
        <v>27.12.1989</v>
      </c>
      <c r="E74" s="26" t="str">
        <f>IF(B74=0," ",IF(VLOOKUP($B74,[1]Спортсмены!$B$1:$H$65536,4,FALSE)=0," ",VLOOKUP($B74,[1]Спортсмены!$B$1:$H$65536,4,FALSE)))</f>
        <v>1р</v>
      </c>
      <c r="F74" s="24" t="str">
        <f>IF(B74=0," ",VLOOKUP($B74,[1]Спортсмены!$B$1:$H$65536,5,FALSE))</f>
        <v>Ярославская</v>
      </c>
      <c r="G74" s="24" t="str">
        <f>IF(B74=0," ",VLOOKUP($B74,[1]Спортсмены!$B$1:$H$65536,6,FALSE))</f>
        <v>Ярославль, СДЮСШОР-19</v>
      </c>
      <c r="H74" s="483"/>
      <c r="I74" s="486"/>
      <c r="J74" s="488"/>
      <c r="K74" s="24" t="str">
        <f>IF(B74=0," ",VLOOKUP($B74,[1]Спортсмены!$B$1:$H$65536,7,FALSE))</f>
        <v>Станкевич В.А.</v>
      </c>
    </row>
    <row r="75" spans="1:11" ht="15.75" thickBot="1">
      <c r="A75" s="481"/>
      <c r="B75" s="52">
        <v>723</v>
      </c>
      <c r="C75" s="36" t="str">
        <f>IF(B75=0," ",VLOOKUP(B75,[1]Спортсмены!B$1:H$65536,2,FALSE))</f>
        <v>Ложников Илья</v>
      </c>
      <c r="D75" s="250" t="str">
        <f>IF(B75=0," ",VLOOKUP($B75,[1]Спортсмены!$B$1:$H$65536,3,FALSE))</f>
        <v>30.03.1992</v>
      </c>
      <c r="E75" s="38" t="str">
        <f>IF(B75=0," ",IF(VLOOKUP($B75,[1]Спортсмены!$B$1:$H$65536,4,FALSE)=0," ",VLOOKUP($B75,[1]Спортсмены!$B$1:$H$65536,4,FALSE)))</f>
        <v>КМС</v>
      </c>
      <c r="F75" s="36" t="str">
        <f>IF(B75=0," ",VLOOKUP($B75,[1]Спортсмены!$B$1:$H$65536,5,FALSE))</f>
        <v>1 Ярославская</v>
      </c>
      <c r="G75" s="36" t="str">
        <f>IF(B75=0," ",VLOOKUP($B75,[1]Спортсмены!$B$1:$H$65536,6,FALSE))</f>
        <v>Ярославль, СДЮСШОР-19</v>
      </c>
      <c r="H75" s="484"/>
      <c r="I75" s="487"/>
      <c r="J75" s="311"/>
      <c r="K75" s="36" t="str">
        <f>IF(B75=0," ",VLOOKUP($B75,[1]Спортсмены!$B$1:$H$65536,7,FALSE))</f>
        <v>Станкевич В.А.</v>
      </c>
    </row>
    <row r="76" spans="1:11" ht="15.75" thickTop="1">
      <c r="A76" s="480">
        <v>2</v>
      </c>
      <c r="B76" s="19">
        <v>299</v>
      </c>
      <c r="C76" s="90" t="str">
        <f>IF(B76=0," ",VLOOKUP(B76,[1]Спортсмены!B$1:H$65536,2,FALSE))</f>
        <v>Фарутин Алексей</v>
      </c>
      <c r="D76" s="191" t="str">
        <f>IF(B76=0," ",VLOOKUP($B76,[1]Спортсмены!$B$1:$H$65536,3,FALSE))</f>
        <v>1979</v>
      </c>
      <c r="E76" s="18" t="str">
        <f>IF(B76=0," ",IF(VLOOKUP($B76,[1]Спортсмены!$B$1:$H$65536,4,FALSE)=0," ",VLOOKUP($B76,[1]Спортсмены!$B$1:$H$65536,4,FALSE)))</f>
        <v>МС</v>
      </c>
      <c r="F76" s="90" t="str">
        <f>IF(B76=0," ",VLOOKUP($B76,[1]Спортсмены!$B$1:$H$65536,5,FALSE))</f>
        <v>Мурманская</v>
      </c>
      <c r="G76" s="90" t="str">
        <f>IF(B76=0," ",VLOOKUP($B76,[1]Спортсмены!$B$1:$H$65536,6,FALSE))</f>
        <v>Мурманск, МВД</v>
      </c>
      <c r="H76" s="483">
        <v>1.0960648148148149E-3</v>
      </c>
      <c r="I76" s="486" t="str">
        <f>IF(H76=0," ",IF(H76&lt;=[1]Разряды!$D$10,[1]Разряды!$D$3,IF(H76&lt;=[1]Разряды!$E$10,[1]Разряды!$E$3,IF(H76&lt;=[1]Разряды!$F$10,[1]Разряды!$F$3,IF(H76&lt;=[1]Разряды!$G$10,[1]Разряды!$G$3,IF(H76&lt;=[1]Разряды!$H$10,[1]Разряды!$H$3,IF(H76&lt;=[1]Разряды!$I$10,[1]Разряды!$I$3,IF(H76&lt;=[1]Разряды!$J$10,[1]Разряды!$J$3,"б/р"))))))))</f>
        <v>2р</v>
      </c>
      <c r="J76" s="315"/>
      <c r="K76" s="90" t="str">
        <f>IF(B76=0," ",VLOOKUP($B76,[1]Спортсмены!$B$1:$H$65536,7,FALSE))</f>
        <v>Фарутин Н.В.</v>
      </c>
    </row>
    <row r="77" spans="1:11">
      <c r="A77" s="480"/>
      <c r="B77" s="30">
        <v>297</v>
      </c>
      <c r="C77" s="24" t="str">
        <f>IF(B77=0," ",VLOOKUP(B77,[1]Спортсмены!B$1:H$65536,2,FALSE))</f>
        <v>Семенов Руслан</v>
      </c>
      <c r="D77" s="25" t="str">
        <f>IF(B77=0," ",VLOOKUP($B77,[1]Спортсмены!$B$1:$H$65536,3,FALSE))</f>
        <v>1986</v>
      </c>
      <c r="E77" s="26" t="str">
        <f>IF(B77=0," ",IF(VLOOKUP($B77,[1]Спортсмены!$B$1:$H$65536,4,FALSE)=0," ",VLOOKUP($B77,[1]Спортсмены!$B$1:$H$65536,4,FALSE)))</f>
        <v>1р</v>
      </c>
      <c r="F77" s="24" t="str">
        <f>IF(B77=0," ",VLOOKUP($B77,[1]Спортсмены!$B$1:$H$65536,5,FALSE))</f>
        <v>Мурманская</v>
      </c>
      <c r="G77" s="24" t="str">
        <f>IF(B77=0," ",VLOOKUP($B77,[1]Спортсмены!$B$1:$H$65536,6,FALSE))</f>
        <v>Мурманск, СДЮСШОР-4</v>
      </c>
      <c r="H77" s="483"/>
      <c r="I77" s="486"/>
      <c r="J77" s="488">
        <v>0</v>
      </c>
      <c r="K77" s="24" t="str">
        <f>IF(B77=0," ",VLOOKUP($B77,[1]Спортсмены!$B$1:$H$65536,7,FALSE))</f>
        <v>Фарутин Н.В., Сидорова З.А.</v>
      </c>
    </row>
    <row r="78" spans="1:11">
      <c r="A78" s="480"/>
      <c r="B78" s="30">
        <v>338</v>
      </c>
      <c r="C78" s="24" t="str">
        <f>IF(B78=0," ",VLOOKUP(B78,[1]Спортсмены!B$1:H$65536,2,FALSE))</f>
        <v>Миронов Евгений</v>
      </c>
      <c r="D78" s="25" t="str">
        <f>IF(B78=0," ",VLOOKUP($B78,[1]Спортсмены!$B$1:$H$65536,3,FALSE))</f>
        <v>1993</v>
      </c>
      <c r="E78" s="26" t="str">
        <f>IF(B78=0," ",IF(VLOOKUP($B78,[1]Спортсмены!$B$1:$H$65536,4,FALSE)=0," ",VLOOKUP($B78,[1]Спортсмены!$B$1:$H$65536,4,FALSE)))</f>
        <v>КМС</v>
      </c>
      <c r="F78" s="24" t="str">
        <f>IF(B78=0," ",VLOOKUP($B78,[1]Спортсмены!$B$1:$H$65536,5,FALSE))</f>
        <v>Мурманская</v>
      </c>
      <c r="G78" s="24" t="str">
        <f>IF(B78=0," ",VLOOKUP($B78,[1]Спортсмены!$B$1:$H$65536,6,FALSE))</f>
        <v>Мурманск, СДЮСШОР-4</v>
      </c>
      <c r="H78" s="483"/>
      <c r="I78" s="486"/>
      <c r="J78" s="488"/>
      <c r="K78" s="24" t="str">
        <f>IF(B78=0," ",VLOOKUP($B78,[1]Спортсмены!$B$1:$H$65536,7,FALSE))</f>
        <v>Кацан Т.Н.</v>
      </c>
    </row>
    <row r="79" spans="1:11" ht="15.75" thickBot="1">
      <c r="A79" s="481"/>
      <c r="B79" s="52">
        <v>336</v>
      </c>
      <c r="C79" s="36" t="str">
        <f>IF(B79=0," ",VLOOKUP(B79,[1]Спортсмены!B$1:H$65536,2,FALSE))</f>
        <v>Радзишевский Евгений</v>
      </c>
      <c r="D79" s="250" t="str">
        <f>IF(B79=0," ",VLOOKUP($B79,[1]Спортсмены!$B$1:$H$65536,3,FALSE))</f>
        <v>1993</v>
      </c>
      <c r="E79" s="38" t="str">
        <f>IF(B79=0," ",IF(VLOOKUP($B79,[1]Спортсмены!$B$1:$H$65536,4,FALSE)=0," ",VLOOKUP($B79,[1]Спортсмены!$B$1:$H$65536,4,FALSE)))</f>
        <v>КМС</v>
      </c>
      <c r="F79" s="36" t="str">
        <f>IF(B79=0," ",VLOOKUP($B79,[1]Спортсмены!$B$1:$H$65536,5,FALSE))</f>
        <v>Мурманская</v>
      </c>
      <c r="G79" s="36" t="str">
        <f>IF(B79=0," ",VLOOKUP($B79,[1]Спортсмены!$B$1:$H$65536,6,FALSE))</f>
        <v>Мурманск, СДЮСШОР-4, Динамо</v>
      </c>
      <c r="H79" s="484"/>
      <c r="I79" s="487"/>
      <c r="J79" s="311"/>
      <c r="K79" s="36" t="str">
        <f>IF(B79=0," ",VLOOKUP($B79,[1]Спортсмены!$B$1:$H$65536,7,FALSE))</f>
        <v>Фарутин Н.В.,Попова И.С.</v>
      </c>
    </row>
    <row r="80" spans="1:11" ht="15.75" thickTop="1">
      <c r="A80" s="480">
        <v>3</v>
      </c>
      <c r="B80" s="19">
        <v>575</v>
      </c>
      <c r="C80" s="90" t="str">
        <f>IF(B80=0," ",VLOOKUP(B80,[1]Спортсмены!B$1:H$65536,2,FALSE))</f>
        <v>Смирнов Алексей</v>
      </c>
      <c r="D80" s="313" t="str">
        <f>IF(B80=0," ",VLOOKUP($B80,[1]Спортсмены!$B$1:$H$65536,3,FALSE))</f>
        <v>1995</v>
      </c>
      <c r="E80" s="18" t="str">
        <f>IF(B80=0," ",IF(VLOOKUP($B80,[1]Спортсмены!$B$1:$H$65536,4,FALSE)=0," ",VLOOKUP($B80,[1]Спортсмены!$B$1:$H$65536,4,FALSE)))</f>
        <v>1р</v>
      </c>
      <c r="F80" s="90" t="str">
        <f>IF(B80=0," ",VLOOKUP($B80,[1]Спортсмены!$B$1:$H$65536,5,FALSE))</f>
        <v>Ярославская</v>
      </c>
      <c r="G80" s="90" t="str">
        <f>IF(B80=0," ",VLOOKUP($B80,[1]Спортсмены!$B$1:$H$65536,6,FALSE))</f>
        <v>Рыбинск, СДЮСШОР-8</v>
      </c>
      <c r="H80" s="483">
        <v>1.1003472222222222E-3</v>
      </c>
      <c r="I80" s="486" t="str">
        <f>IF(H80=0," ",IF(H80&lt;=[1]Разряды!$D$10,[1]Разряды!$D$3,IF(H80&lt;=[1]Разряды!$E$10,[1]Разряды!$E$3,IF(H80&lt;=[1]Разряды!$F$10,[1]Разряды!$F$3,IF(H80&lt;=[1]Разряды!$G$10,[1]Разряды!$G$3,IF(H80&lt;=[1]Разряды!$H$10,[1]Разряды!$H$3,IF(H80&lt;=[1]Разряды!$I$10,[1]Разряды!$I$3,IF(H80&lt;=[1]Разряды!$J$10,[1]Разряды!$J$3,"б/р"))))))))</f>
        <v>2р</v>
      </c>
      <c r="J80" s="315"/>
      <c r="K80" s="90" t="str">
        <f>IF(B80=0," ",VLOOKUP($B80,[1]Спортсмены!$B$1:$H$65536,7,FALSE))</f>
        <v>Мокроусов А.Ю., Смирнова Н.С.</v>
      </c>
    </row>
    <row r="81" spans="1:11">
      <c r="A81" s="480"/>
      <c r="B81" s="30">
        <v>581</v>
      </c>
      <c r="C81" s="24" t="str">
        <f>IF(B81=0," ",VLOOKUP(B81,[1]Спортсмены!B$1:H$65536,2,FALSE))</f>
        <v>Александров Никита</v>
      </c>
      <c r="D81" s="191" t="str">
        <f>IF(B81=0," ",VLOOKUP($B81,[1]Спортсмены!$B$1:$H$65536,3,FALSE))</f>
        <v>22.10.1983</v>
      </c>
      <c r="E81" s="26" t="str">
        <f>IF(B81=0," ",IF(VLOOKUP($B81,[1]Спортсмены!$B$1:$H$65536,4,FALSE)=0," ",VLOOKUP($B81,[1]Спортсмены!$B$1:$H$65536,4,FALSE)))</f>
        <v>МС</v>
      </c>
      <c r="F81" s="24" t="str">
        <f>IF(B81=0," ",VLOOKUP($B81,[1]Спортсмены!$B$1:$H$65536,5,FALSE))</f>
        <v>1 Ярославская</v>
      </c>
      <c r="G81" s="24" t="str">
        <f>IF(B81=0," ",VLOOKUP($B81,[1]Спортсмены!$B$1:$H$65536,6,FALSE))</f>
        <v>Рыбинск, СДЮСШОР-8</v>
      </c>
      <c r="H81" s="483"/>
      <c r="I81" s="486"/>
      <c r="J81" s="488" t="s">
        <v>30</v>
      </c>
      <c r="K81" s="24" t="str">
        <f>IF(B81=0," ",VLOOKUP($B81,[1]Спортсмены!$B$1:$H$65536,7,FALSE))</f>
        <v>Зюзин В.Н.</v>
      </c>
    </row>
    <row r="82" spans="1:11">
      <c r="A82" s="480"/>
      <c r="B82" s="30">
        <v>586</v>
      </c>
      <c r="C82" s="24" t="str">
        <f>IF(B82=0," ",VLOOKUP(B82,[1]Спортсмены!B$1:H$65536,2,FALSE))</f>
        <v>Разов Олег</v>
      </c>
      <c r="D82" s="191" t="str">
        <f>IF(B82=0," ",VLOOKUP($B82,[1]Спортсмены!$B$1:$H$65536,3,FALSE))</f>
        <v>08.09.1986</v>
      </c>
      <c r="E82" s="26" t="str">
        <f>IF(B82=0," ",IF(VLOOKUP($B82,[1]Спортсмены!$B$1:$H$65536,4,FALSE)=0," ",VLOOKUP($B82,[1]Спортсмены!$B$1:$H$65536,4,FALSE)))</f>
        <v>КМС</v>
      </c>
      <c r="F82" s="24" t="str">
        <f>IF(B82=0," ",VLOOKUP($B82,[1]Спортсмены!$B$1:$H$65536,5,FALSE))</f>
        <v>Ярославская</v>
      </c>
      <c r="G82" s="24" t="str">
        <f>IF(B82=0," ",VLOOKUP($B82,[1]Спортсмены!$B$1:$H$65536,6,FALSE))</f>
        <v>Рыбинск, СДЮСШОР-8</v>
      </c>
      <c r="H82" s="483"/>
      <c r="I82" s="486"/>
      <c r="J82" s="488"/>
      <c r="K82" s="24" t="str">
        <f>IF(B82=0," ",VLOOKUP($B82,[1]Спортсмены!$B$1:$H$65536,7,FALSE))</f>
        <v>Зюзин В.Н.</v>
      </c>
    </row>
    <row r="83" spans="1:11" ht="15.75" thickBot="1">
      <c r="A83" s="481"/>
      <c r="B83" s="52">
        <v>584</v>
      </c>
      <c r="C83" s="36" t="str">
        <f>IF(B83=0," ",VLOOKUP(B83,[1]Спортсмены!B$1:H$65536,2,FALSE))</f>
        <v>Князев Ярослав</v>
      </c>
      <c r="D83" s="250" t="str">
        <f>IF(B83=0," ",VLOOKUP($B83,[1]Спортсмены!$B$1:$H$65536,3,FALSE))</f>
        <v>03.08.1989</v>
      </c>
      <c r="E83" s="38" t="str">
        <f>IF(B83=0," ",IF(VLOOKUP($B83,[1]Спортсмены!$B$1:$H$65536,4,FALSE)=0," ",VLOOKUP($B83,[1]Спортсмены!$B$1:$H$65536,4,FALSE)))</f>
        <v>1р</v>
      </c>
      <c r="F83" s="36" t="str">
        <f>IF(B83=0," ",VLOOKUP($B83,[1]Спортсмены!$B$1:$H$65536,5,FALSE))</f>
        <v>Ярославская</v>
      </c>
      <c r="G83" s="36" t="str">
        <f>IF(B83=0," ",VLOOKUP($B83,[1]Спортсмены!$B$1:$H$65536,6,FALSE))</f>
        <v>Рыбинск, СДЮСШОР-8</v>
      </c>
      <c r="H83" s="484"/>
      <c r="I83" s="487"/>
      <c r="J83" s="311"/>
      <c r="K83" s="36" t="str">
        <f>IF(B83=0," ",VLOOKUP($B83,[1]Спортсмены!$B$1:$H$65536,7,FALSE))</f>
        <v>Зюзин В.Н.</v>
      </c>
    </row>
    <row r="84" spans="1:11" ht="15.75" thickTop="1">
      <c r="A84" s="501">
        <v>4</v>
      </c>
      <c r="B84" s="19">
        <v>569</v>
      </c>
      <c r="C84" s="90" t="str">
        <f>IF(B84=0," ",VLOOKUP(B84,[1]Спортсмены!B$1:H$65536,2,FALSE))</f>
        <v>Топорин Владимир</v>
      </c>
      <c r="D84" s="313" t="str">
        <f>IF(B84=0," ",VLOOKUP($B84,[1]Спортсмены!$B$1:$H$65536,3,FALSE))</f>
        <v>09.03.1983</v>
      </c>
      <c r="E84" s="18" t="str">
        <f>IF(B84=0," ",IF(VLOOKUP($B84,[1]Спортсмены!$B$1:$H$65536,4,FALSE)=0," ",VLOOKUP($B84,[1]Спортсмены!$B$1:$H$65536,4,FALSE)))</f>
        <v>МС</v>
      </c>
      <c r="F84" s="90" t="str">
        <f>IF(B84=0," ",VLOOKUP($B84,[1]Спортсмены!$B$1:$H$65536,5,FALSE))</f>
        <v>1 Ярославская</v>
      </c>
      <c r="G84" s="90" t="str">
        <f>IF(B84=0," ",VLOOKUP($B84,[1]Спортсмены!$B$1:$H$65536,6,FALSE))</f>
        <v>Рыбинск, СДЮСШОР-8</v>
      </c>
      <c r="H84" s="483">
        <v>1.1190972222222221E-3</v>
      </c>
      <c r="I84" s="486" t="str">
        <f>IF(H84=0," ",IF(H84&lt;=[1]Разряды!$D$10,[1]Разряды!$D$3,IF(H84&lt;=[1]Разряды!$E$10,[1]Разряды!$E$3,IF(H84&lt;=[1]Разряды!$F$10,[1]Разряды!$F$3,IF(H84&lt;=[1]Разряды!$G$10,[1]Разряды!$G$3,IF(H84&lt;=[1]Разряды!$H$10,[1]Разряды!$H$3,IF(H84&lt;=[1]Разряды!$I$10,[1]Разряды!$I$3,IF(H84&lt;=[1]Разряды!$J$10,[1]Разряды!$J$3,"б/р"))))))))</f>
        <v>3р</v>
      </c>
      <c r="J84" s="315"/>
      <c r="K84" s="90" t="str">
        <f>IF(B84=0," ",VLOOKUP($B84,[1]Спортсмены!$B$1:$H$65536,7,FALSE))</f>
        <v>Дорожкины В.К., О.Н.</v>
      </c>
    </row>
    <row r="85" spans="1:11">
      <c r="A85" s="501"/>
      <c r="B85" s="30">
        <v>571</v>
      </c>
      <c r="C85" s="24" t="str">
        <f>IF(B85=0," ",VLOOKUP(B85,[1]Спортсмены!B$1:H$65536,2,FALSE))</f>
        <v>Соколов Константин</v>
      </c>
      <c r="D85" s="191" t="str">
        <f>IF(B85=0," ",VLOOKUP($B85,[1]Спортсмены!$B$1:$H$65536,3,FALSE))</f>
        <v>25.02.1980</v>
      </c>
      <c r="E85" s="26" t="str">
        <f>IF(B85=0," ",IF(VLOOKUP($B85,[1]Спортсмены!$B$1:$H$65536,4,FALSE)=0," ",VLOOKUP($B85,[1]Спортсмены!$B$1:$H$65536,4,FALSE)))</f>
        <v>1р</v>
      </c>
      <c r="F85" s="24" t="str">
        <f>IF(B85=0," ",VLOOKUP($B85,[1]Спортсмены!$B$1:$H$65536,5,FALSE))</f>
        <v>Ярославская</v>
      </c>
      <c r="G85" s="24" t="str">
        <f>IF(B85=0," ",VLOOKUP($B85,[1]Спортсмены!$B$1:$H$65536,6,FALSE))</f>
        <v>Рыбинск, СДЮСШОР-8</v>
      </c>
      <c r="H85" s="483"/>
      <c r="I85" s="486"/>
      <c r="J85" s="488" t="s">
        <v>30</v>
      </c>
      <c r="K85" s="24" t="str">
        <f>IF(B85=0," ",VLOOKUP($B85,[1]Спортсмены!$B$1:$H$65536,7,FALSE))</f>
        <v>Дорожкины В.К., О.Н.</v>
      </c>
    </row>
    <row r="86" spans="1:11">
      <c r="A86" s="501"/>
      <c r="B86" s="30">
        <v>685</v>
      </c>
      <c r="C86" s="24" t="str">
        <f>IF(B86=0," ",VLOOKUP(B86,[1]Спортсмены!B$1:H$65536,2,FALSE))</f>
        <v>Соколов Евгений</v>
      </c>
      <c r="D86" s="191" t="str">
        <f>IF(B86=0," ",VLOOKUP($B86,[1]Спортсмены!$B$1:$H$65536,3,FALSE))</f>
        <v>08.07.1992</v>
      </c>
      <c r="E86" s="26" t="str">
        <f>IF(B86=0," ",IF(VLOOKUP($B86,[1]Спортсмены!$B$1:$H$65536,4,FALSE)=0," ",VLOOKUP($B86,[1]Спортсмены!$B$1:$H$65536,4,FALSE)))</f>
        <v>1р</v>
      </c>
      <c r="F86" s="24" t="str">
        <f>IF(B86=0," ",VLOOKUP($B86,[1]Спортсмены!$B$1:$H$65536,5,FALSE))</f>
        <v>Ярославская</v>
      </c>
      <c r="G86" s="24" t="str">
        <f>IF(B86=0," ",VLOOKUP($B86,[1]Спортсмены!$B$1:$H$65536,6,FALSE))</f>
        <v>Рыбинск, СДЮСШОР-8</v>
      </c>
      <c r="H86" s="483"/>
      <c r="I86" s="486"/>
      <c r="J86" s="488"/>
      <c r="K86" s="24" t="str">
        <f>IF(B86=0," ",VLOOKUP($B86,[1]Спортсмены!$B$1:$H$65536,7,FALSE))</f>
        <v>Дорожкины В.К., О.Н.</v>
      </c>
    </row>
    <row r="87" spans="1:11" ht="15.75" thickBot="1">
      <c r="A87" s="502"/>
      <c r="B87" s="52">
        <v>745</v>
      </c>
      <c r="C87" s="36" t="str">
        <f>IF(B87=0," ",VLOOKUP(B87,[1]Спортсмены!B$1:H$65536,2,FALSE))</f>
        <v>Нелуш Ярослав</v>
      </c>
      <c r="D87" s="250" t="str">
        <f>IF(B87=0," ",VLOOKUP($B87,[1]Спортсмены!$B$1:$H$65536,3,FALSE))</f>
        <v>11.12.1994</v>
      </c>
      <c r="E87" s="38" t="str">
        <f>IF(B87=0," ",IF(VLOOKUP($B87,[1]Спортсмены!$B$1:$H$65536,4,FALSE)=0," ",VLOOKUP($B87,[1]Спортсмены!$B$1:$H$65536,4,FALSE)))</f>
        <v>1р</v>
      </c>
      <c r="F87" s="36" t="str">
        <f>IF(B87=0," ",VLOOKUP($B87,[1]Спортсмены!$B$1:$H$65536,5,FALSE))</f>
        <v>2 Ярославская</v>
      </c>
      <c r="G87" s="36" t="str">
        <f>IF(B87=0," ",VLOOKUP($B87,[1]Спортсмены!$B$1:$H$65536,6,FALSE))</f>
        <v>Ярославль, СДЮСШОР-19</v>
      </c>
      <c r="H87" s="484"/>
      <c r="I87" s="487"/>
      <c r="J87" s="311"/>
      <c r="K87" s="36" t="str">
        <f>IF(B87=0," ",VLOOKUP($B87,[1]Спортсмены!$B$1:$H$65536,7,FALSE))</f>
        <v>Станкевич В.А.</v>
      </c>
    </row>
    <row r="88" spans="1:11" ht="15.75" thickTop="1"/>
    <row r="93" spans="1:11">
      <c r="D93" s="316"/>
    </row>
  </sheetData>
  <mergeCells count="127">
    <mergeCell ref="A84:A87"/>
    <mergeCell ref="H84:H87"/>
    <mergeCell ref="I84:I87"/>
    <mergeCell ref="J85:J86"/>
    <mergeCell ref="A76:A79"/>
    <mergeCell ref="H76:H79"/>
    <mergeCell ref="I76:I79"/>
    <mergeCell ref="J77:J78"/>
    <mergeCell ref="A80:A83"/>
    <mergeCell ref="H80:H83"/>
    <mergeCell ref="I80:I83"/>
    <mergeCell ref="J81:J82"/>
    <mergeCell ref="G70:G71"/>
    <mergeCell ref="H70:H71"/>
    <mergeCell ref="I70:I71"/>
    <mergeCell ref="J70:J71"/>
    <mergeCell ref="K70:K71"/>
    <mergeCell ref="A72:A75"/>
    <mergeCell ref="H72:H75"/>
    <mergeCell ref="I72:I75"/>
    <mergeCell ref="J73:J74"/>
    <mergeCell ref="A70:A71"/>
    <mergeCell ref="B70:B71"/>
    <mergeCell ref="C70:C71"/>
    <mergeCell ref="D70:D71"/>
    <mergeCell ref="E70:E71"/>
    <mergeCell ref="F70:F71"/>
    <mergeCell ref="A63:A66"/>
    <mergeCell ref="H63:H66"/>
    <mergeCell ref="I63:I66"/>
    <mergeCell ref="J64:J65"/>
    <mergeCell ref="H68:K68"/>
    <mergeCell ref="A69:C69"/>
    <mergeCell ref="F69:G69"/>
    <mergeCell ref="H69:I69"/>
    <mergeCell ref="G57:G58"/>
    <mergeCell ref="H57:H58"/>
    <mergeCell ref="I57:I58"/>
    <mergeCell ref="J57:J58"/>
    <mergeCell ref="K57:K58"/>
    <mergeCell ref="A59:A62"/>
    <mergeCell ref="H59:H62"/>
    <mergeCell ref="I59:I62"/>
    <mergeCell ref="J60:J61"/>
    <mergeCell ref="A57:A58"/>
    <mergeCell ref="B57:B58"/>
    <mergeCell ref="C57:C58"/>
    <mergeCell ref="D57:D58"/>
    <mergeCell ref="E57:E58"/>
    <mergeCell ref="F57:F58"/>
    <mergeCell ref="A55:C55"/>
    <mergeCell ref="F55:G55"/>
    <mergeCell ref="H55:I55"/>
    <mergeCell ref="A56:C56"/>
    <mergeCell ref="F56:G56"/>
    <mergeCell ref="A47:A50"/>
    <mergeCell ref="H47:H50"/>
    <mergeCell ref="I47:I50"/>
    <mergeCell ref="J48:J49"/>
    <mergeCell ref="A51:A54"/>
    <mergeCell ref="H51:H54"/>
    <mergeCell ref="I51:I54"/>
    <mergeCell ref="J52:J53"/>
    <mergeCell ref="A39:A42"/>
    <mergeCell ref="H39:H42"/>
    <mergeCell ref="I39:I42"/>
    <mergeCell ref="J40:J41"/>
    <mergeCell ref="A43:A46"/>
    <mergeCell ref="H43:H46"/>
    <mergeCell ref="I43:I46"/>
    <mergeCell ref="J44:J45"/>
    <mergeCell ref="J33:J34"/>
    <mergeCell ref="K33:K34"/>
    <mergeCell ref="A35:A38"/>
    <mergeCell ref="H35:H38"/>
    <mergeCell ref="I35:I38"/>
    <mergeCell ref="J36:J37"/>
    <mergeCell ref="H32:J32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H30:K30"/>
    <mergeCell ref="F31:G31"/>
    <mergeCell ref="H31:I31"/>
    <mergeCell ref="A22:A25"/>
    <mergeCell ref="H22:H25"/>
    <mergeCell ref="I22:I25"/>
    <mergeCell ref="J23:J24"/>
    <mergeCell ref="A26:A29"/>
    <mergeCell ref="H26:H29"/>
    <mergeCell ref="I26:I29"/>
    <mergeCell ref="J27:J28"/>
    <mergeCell ref="A14:A17"/>
    <mergeCell ref="H14:H17"/>
    <mergeCell ref="I14:I17"/>
    <mergeCell ref="J15:J16"/>
    <mergeCell ref="A18:A21"/>
    <mergeCell ref="H18:H21"/>
    <mergeCell ref="I18:I21"/>
    <mergeCell ref="J19:J20"/>
    <mergeCell ref="G8:G9"/>
    <mergeCell ref="H8:H9"/>
    <mergeCell ref="I8:I9"/>
    <mergeCell ref="J8:J9"/>
    <mergeCell ref="A1:K1"/>
    <mergeCell ref="A2:K2"/>
    <mergeCell ref="H5:K5"/>
    <mergeCell ref="F6:G6"/>
    <mergeCell ref="H6:I6"/>
    <mergeCell ref="H7:J7"/>
    <mergeCell ref="K8:K9"/>
    <mergeCell ref="A10:A13"/>
    <mergeCell ref="H10:H13"/>
    <mergeCell ref="I10:I13"/>
    <mergeCell ref="J11:J12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29"/>
  <sheetViews>
    <sheetView workbookViewId="0">
      <selection activeCell="G24" sqref="G24"/>
    </sheetView>
  </sheetViews>
  <sheetFormatPr defaultRowHeight="15"/>
  <cols>
    <col min="1" max="1" width="4.140625" customWidth="1"/>
    <col min="2" max="2" width="6.140625" customWidth="1"/>
    <col min="3" max="3" width="20" customWidth="1"/>
    <col min="4" max="4" width="10" customWidth="1"/>
    <col min="5" max="5" width="6.85546875" customWidth="1"/>
    <col min="6" max="6" width="13.5703125" customWidth="1"/>
    <col min="7" max="7" width="22.140625" customWidth="1"/>
    <col min="8" max="8" width="4.85546875" customWidth="1"/>
    <col min="9" max="9" width="4.7109375" customWidth="1"/>
    <col min="10" max="10" width="6" customWidth="1"/>
    <col min="11" max="11" width="5.140625" customWidth="1"/>
    <col min="12" max="12" width="6.7109375" customWidth="1"/>
    <col min="13" max="13" width="4.7109375" customWidth="1"/>
    <col min="14" max="14" width="6" customWidth="1"/>
    <col min="15" max="15" width="4.5703125" customWidth="1"/>
    <col min="16" max="16" width="5.28515625" customWidth="1"/>
    <col min="17" max="17" width="4.7109375" customWidth="1"/>
    <col min="18" max="18" width="7" customWidth="1"/>
    <col min="19" max="19" width="5" customWidth="1"/>
    <col min="20" max="20" width="6.7109375" customWidth="1"/>
    <col min="21" max="21" width="4.85546875" customWidth="1"/>
    <col min="22" max="22" width="6" customWidth="1"/>
    <col min="23" max="23" width="4.28515625" customWidth="1"/>
    <col min="24" max="24" width="5.140625" customWidth="1"/>
    <col min="25" max="25" width="10.28515625" customWidth="1"/>
  </cols>
  <sheetData>
    <row r="1" spans="1:25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  <c r="S1" s="418"/>
      <c r="T1" s="418"/>
      <c r="U1" s="418"/>
      <c r="V1" s="418"/>
      <c r="W1" s="418"/>
      <c r="X1" s="418"/>
      <c r="Y1" s="418"/>
    </row>
    <row r="2" spans="1:25" ht="20.25">
      <c r="A2" s="406" t="s">
        <v>37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W2" s="406"/>
      <c r="X2" s="406"/>
      <c r="Y2" s="406"/>
    </row>
    <row r="3" spans="1:25" ht="18">
      <c r="A3" s="1"/>
      <c r="B3" s="177"/>
      <c r="C3" s="177"/>
      <c r="D3" s="177"/>
      <c r="E3" s="177"/>
      <c r="F3" s="177"/>
      <c r="G3" s="177"/>
      <c r="H3" s="514" t="s">
        <v>3</v>
      </c>
      <c r="I3" s="514"/>
      <c r="J3" s="514"/>
      <c r="K3" s="514"/>
      <c r="L3" s="514"/>
      <c r="M3" s="514"/>
      <c r="N3" s="514"/>
      <c r="O3" s="514"/>
      <c r="P3" s="514"/>
      <c r="Q3" s="177"/>
      <c r="R3" s="177"/>
      <c r="S3" s="177"/>
      <c r="T3" s="177"/>
      <c r="U3" s="177"/>
      <c r="V3" s="177"/>
      <c r="W3" s="177"/>
    </row>
    <row r="4" spans="1:25">
      <c r="A4" s="1"/>
      <c r="B4" s="327"/>
      <c r="C4" s="327"/>
      <c r="D4" s="327"/>
      <c r="E4" s="327"/>
      <c r="F4" s="327"/>
      <c r="G4" s="327"/>
      <c r="H4" s="473" t="s">
        <v>235</v>
      </c>
      <c r="I4" s="473"/>
      <c r="J4" s="473"/>
      <c r="K4" s="473"/>
      <c r="L4" s="473"/>
      <c r="M4" s="328"/>
      <c r="N4" s="329"/>
      <c r="O4" s="328"/>
      <c r="P4" s="329"/>
      <c r="Q4" s="328"/>
      <c r="R4" s="329"/>
      <c r="S4" s="328"/>
      <c r="T4" s="329"/>
      <c r="U4" s="6" t="s">
        <v>6</v>
      </c>
      <c r="V4" s="329"/>
      <c r="W4" s="329"/>
    </row>
    <row r="5" spans="1:25">
      <c r="A5" s="10" t="s">
        <v>236</v>
      </c>
      <c r="B5" s="327"/>
      <c r="C5" s="327"/>
      <c r="D5" s="327"/>
      <c r="E5" s="327"/>
      <c r="F5" s="327"/>
      <c r="G5" s="327"/>
      <c r="H5" s="446" t="s">
        <v>28</v>
      </c>
      <c r="I5" s="446"/>
      <c r="J5" s="446"/>
      <c r="K5" s="446"/>
      <c r="L5" s="446"/>
      <c r="M5" s="328"/>
      <c r="N5" s="329"/>
      <c r="O5" s="328"/>
      <c r="P5" s="329"/>
      <c r="Q5" s="328"/>
      <c r="R5" s="329"/>
      <c r="S5" s="328"/>
      <c r="T5" s="329"/>
      <c r="U5" s="9" t="s">
        <v>8</v>
      </c>
      <c r="V5" s="329"/>
      <c r="W5" s="329"/>
    </row>
    <row r="6" spans="1:25">
      <c r="A6" s="1" t="s">
        <v>237</v>
      </c>
      <c r="B6" s="330"/>
      <c r="C6" s="330"/>
      <c r="D6" s="330"/>
      <c r="E6" s="330"/>
      <c r="F6" s="330"/>
      <c r="G6" s="330"/>
      <c r="H6" s="330"/>
      <c r="I6" s="331"/>
      <c r="J6" s="332"/>
      <c r="K6" s="333"/>
      <c r="L6" s="333"/>
      <c r="M6" s="334"/>
      <c r="N6" s="335"/>
      <c r="O6" s="336"/>
      <c r="P6" s="335"/>
      <c r="Q6" s="336"/>
      <c r="R6" s="335"/>
      <c r="S6" s="336"/>
      <c r="T6" s="337" t="s">
        <v>238</v>
      </c>
      <c r="U6" s="335"/>
      <c r="V6" s="335"/>
      <c r="W6" s="315"/>
    </row>
    <row r="7" spans="1:25" ht="38.25">
      <c r="A7" s="338" t="s">
        <v>15</v>
      </c>
      <c r="B7" s="338" t="s">
        <v>166</v>
      </c>
      <c r="C7" s="339" t="s">
        <v>17</v>
      </c>
      <c r="D7" s="338" t="s">
        <v>239</v>
      </c>
      <c r="E7" s="338" t="s">
        <v>230</v>
      </c>
      <c r="F7" s="340" t="s">
        <v>20</v>
      </c>
      <c r="G7" s="340" t="s">
        <v>170</v>
      </c>
      <c r="H7" s="341">
        <v>60</v>
      </c>
      <c r="I7" s="342" t="s">
        <v>194</v>
      </c>
      <c r="J7" s="341" t="s">
        <v>240</v>
      </c>
      <c r="K7" s="342" t="s">
        <v>194</v>
      </c>
      <c r="L7" s="341" t="s">
        <v>241</v>
      </c>
      <c r="M7" s="342" t="s">
        <v>194</v>
      </c>
      <c r="N7" s="341" t="s">
        <v>242</v>
      </c>
      <c r="O7" s="342" t="s">
        <v>194</v>
      </c>
      <c r="P7" s="341" t="s">
        <v>243</v>
      </c>
      <c r="Q7" s="342" t="s">
        <v>194</v>
      </c>
      <c r="R7" s="341">
        <v>1000</v>
      </c>
      <c r="S7" s="342" t="s">
        <v>194</v>
      </c>
      <c r="T7" s="341" t="s">
        <v>244</v>
      </c>
      <c r="U7" s="343" t="s">
        <v>245</v>
      </c>
      <c r="V7" s="340" t="s">
        <v>232</v>
      </c>
      <c r="W7" s="511" t="s">
        <v>25</v>
      </c>
      <c r="X7" s="512"/>
      <c r="Y7" s="513"/>
    </row>
    <row r="8" spans="1:25">
      <c r="A8" s="344">
        <v>1</v>
      </c>
      <c r="B8" s="30">
        <v>499</v>
      </c>
      <c r="C8" s="24" t="str">
        <f>IF(B8=0," ",VLOOKUP(B8,[1]Спортсмены!B$1:H$65536,2,FALSE))</f>
        <v>Савельев Александр</v>
      </c>
      <c r="D8" s="25" t="str">
        <f>IF(B8=0," ",VLOOKUP($B8,[1]Спортсмены!$B$1:$H$65536,3,FALSE))</f>
        <v>15.05.1996</v>
      </c>
      <c r="E8" s="26" t="str">
        <f>IF(B8=0," ",IF(VLOOKUP($B8,[1]Спортсмены!$B$1:$H$65536,4,FALSE)=0," ",VLOOKUP($B8,[1]Спортсмены!$B$1:$H$65536,4,FALSE)))</f>
        <v>КМС</v>
      </c>
      <c r="F8" s="24" t="str">
        <f>IF(B8=0," ",VLOOKUP($B8,[1]Спортсмены!$B$1:$H$65536,5,FALSE))</f>
        <v>1 Ярославская</v>
      </c>
      <c r="G8" s="24" t="str">
        <f>IF(B8=0," ",VLOOKUP($B8,[1]Спортсмены!$B$1:$H$65536,6,FALSE))</f>
        <v>Рыбинск, СДЮСШОР-2</v>
      </c>
      <c r="H8" s="345">
        <v>8.5763888888888899E-5</v>
      </c>
      <c r="I8" s="346">
        <v>742</v>
      </c>
      <c r="J8" s="347">
        <v>6.17</v>
      </c>
      <c r="K8" s="346">
        <v>624</v>
      </c>
      <c r="L8" s="347">
        <v>12.33</v>
      </c>
      <c r="M8" s="346">
        <v>626</v>
      </c>
      <c r="N8" s="345">
        <v>9.9768518518518511E-5</v>
      </c>
      <c r="O8" s="346">
        <v>832</v>
      </c>
      <c r="P8" s="348">
        <v>1.74</v>
      </c>
      <c r="Q8" s="346">
        <v>577</v>
      </c>
      <c r="R8" s="349">
        <v>2.1437500000000003E-3</v>
      </c>
      <c r="S8" s="346">
        <v>615</v>
      </c>
      <c r="T8" s="350">
        <f>SUM(I8,K8,M8,O8,Q8,S8)</f>
        <v>4016</v>
      </c>
      <c r="U8" s="26" t="s">
        <v>130</v>
      </c>
      <c r="V8" s="26">
        <v>20</v>
      </c>
      <c r="W8" s="24" t="str">
        <f>IF(B8=0," ",VLOOKUP($B8,[1]Спортсмены!$B$1:$H$65536,7,FALSE))</f>
        <v>Пивентьевы С.А. И.В.</v>
      </c>
      <c r="X8" s="351"/>
      <c r="Y8" s="351"/>
    </row>
    <row r="9" spans="1:25">
      <c r="A9" s="352">
        <v>2</v>
      </c>
      <c r="B9" s="30">
        <v>513</v>
      </c>
      <c r="C9" s="24" t="str">
        <f>IF(B9=0," ",VLOOKUP(B9,[1]Спортсмены!B$1:H$65536,2,FALSE))</f>
        <v>Палажко Александр</v>
      </c>
      <c r="D9" s="25" t="str">
        <f>IF(B9=0," ",VLOOKUP($B9,[1]Спортсмены!$B$1:$H$65536,3,FALSE))</f>
        <v>1996</v>
      </c>
      <c r="E9" s="26" t="str">
        <f>IF(B9=0," ",IF(VLOOKUP($B9,[1]Спортсмены!$B$1:$H$65536,4,FALSE)=0," ",VLOOKUP($B9,[1]Спортсмены!$B$1:$H$65536,4,FALSE)))</f>
        <v>2р</v>
      </c>
      <c r="F9" s="24" t="str">
        <f>IF(B9=0," ",VLOOKUP($B9,[1]Спортсмены!$B$1:$H$65536,5,FALSE))</f>
        <v>Ярославская</v>
      </c>
      <c r="G9" s="24" t="str">
        <f>IF(B9=0," ",VLOOKUP($B9,[1]Спортсмены!$B$1:$H$65536,6,FALSE))</f>
        <v>Рыбинск, СДЮСШОР-2</v>
      </c>
      <c r="H9" s="353">
        <v>9.4907407407407389E-5</v>
      </c>
      <c r="I9" s="354">
        <v>503</v>
      </c>
      <c r="J9" s="355">
        <v>4.97</v>
      </c>
      <c r="K9" s="354">
        <v>377</v>
      </c>
      <c r="L9" s="355">
        <v>11.05</v>
      </c>
      <c r="M9" s="354">
        <v>549</v>
      </c>
      <c r="N9" s="356">
        <v>1.326388888888889E-4</v>
      </c>
      <c r="O9" s="354">
        <v>299</v>
      </c>
      <c r="P9" s="357">
        <v>1.47</v>
      </c>
      <c r="Q9" s="354">
        <v>367</v>
      </c>
      <c r="R9" s="358">
        <v>2.4451388888888886E-3</v>
      </c>
      <c r="S9" s="359">
        <v>391</v>
      </c>
      <c r="T9" s="360">
        <f>SUM(I9,K9,M9,O9,Q9,S9)</f>
        <v>2486</v>
      </c>
      <c r="U9" s="26" t="s">
        <v>246</v>
      </c>
      <c r="V9" s="26" t="s">
        <v>30</v>
      </c>
      <c r="W9" s="24" t="str">
        <f>IF(B9=0," ",VLOOKUP($B9,[1]Спортсмены!$B$1:$H$65536,7,FALSE))</f>
        <v>Пивентьевы С.А. И.В.</v>
      </c>
      <c r="X9" s="296"/>
      <c r="Y9" s="296"/>
    </row>
    <row r="10" spans="1:25">
      <c r="A10" s="352">
        <v>3</v>
      </c>
      <c r="B10" s="30">
        <v>524</v>
      </c>
      <c r="C10" s="24" t="str">
        <f>IF(B10=0," ",VLOOKUP(B10,[1]Спортсмены!B$1:H$65536,2,FALSE))</f>
        <v>Беленцов Алексей</v>
      </c>
      <c r="D10" s="25" t="str">
        <f>IF(B10=0," ",VLOOKUP($B10,[1]Спортсмены!$B$1:$H$65536,3,FALSE))</f>
        <v>04.05.1997</v>
      </c>
      <c r="E10" s="26" t="str">
        <f>IF(B10=0," ",IF(VLOOKUP($B10,[1]Спортсмены!$B$1:$H$65536,4,FALSE)=0," ",VLOOKUP($B10,[1]Спортсмены!$B$1:$H$65536,4,FALSE)))</f>
        <v>3р</v>
      </c>
      <c r="F10" s="24" t="str">
        <f>IF(B10=0," ",VLOOKUP($B10,[1]Спортсмены!$B$1:$H$65536,5,FALSE))</f>
        <v>Ярославская</v>
      </c>
      <c r="G10" s="24" t="str">
        <f>IF(B10=0," ",VLOOKUP($B10,[1]Спортсмены!$B$1:$H$65536,6,FALSE))</f>
        <v>Рыбинск, СДЮСШОР-2</v>
      </c>
      <c r="H10" s="356">
        <v>1E-4</v>
      </c>
      <c r="I10" s="359">
        <v>388</v>
      </c>
      <c r="J10" s="361">
        <v>4.68</v>
      </c>
      <c r="K10" s="359">
        <v>323</v>
      </c>
      <c r="L10" s="361">
        <v>8.81</v>
      </c>
      <c r="M10" s="359">
        <v>414</v>
      </c>
      <c r="N10" s="353">
        <v>1.2280092592592591E-4</v>
      </c>
      <c r="O10" s="359">
        <v>432</v>
      </c>
      <c r="P10" s="362">
        <v>1.35</v>
      </c>
      <c r="Q10" s="359">
        <v>283</v>
      </c>
      <c r="R10" s="363">
        <v>2.4685185185185188E-3</v>
      </c>
      <c r="S10" s="359">
        <v>375</v>
      </c>
      <c r="T10" s="364">
        <f>SUM(I10,K10,M10,O10,Q10,S10)</f>
        <v>2215</v>
      </c>
      <c r="U10" s="26" t="s">
        <v>246</v>
      </c>
      <c r="V10" s="26" t="s">
        <v>30</v>
      </c>
      <c r="W10" s="24" t="str">
        <f>IF(B10=0," ",VLOOKUP($B10,[1]Спортсмены!$B$1:$H$65536,7,FALSE))</f>
        <v>Огвоздина Т.В.</v>
      </c>
      <c r="X10" s="296"/>
      <c r="Y10" s="296"/>
    </row>
    <row r="11" spans="1:25" ht="15.75" thickBot="1">
      <c r="A11" s="365"/>
      <c r="B11" s="52"/>
      <c r="C11" s="36" t="str">
        <f>IF(B11=0," ",VLOOKUP(B11,[1]Спортсмены!B$1:H$65536,2,FALSE))</f>
        <v xml:space="preserve"> </v>
      </c>
      <c r="D11" s="37" t="str">
        <f>IF(B11=0," ",VLOOKUP($B11,[1]Спортсмены!$B$1:$H$65536,3,FALSE))</f>
        <v xml:space="preserve"> </v>
      </c>
      <c r="E11" s="38" t="str">
        <f>IF(B11=0," ",IF(VLOOKUP($B11,[1]Спортсмены!$B$1:$H$65536,4,FALSE)=0," ",VLOOKUP($B11,[1]Спортсмены!$B$1:$H$65536,4,FALSE)))</f>
        <v xml:space="preserve"> </v>
      </c>
      <c r="F11" s="36" t="str">
        <f>IF(B11=0," ",VLOOKUP($B11,[1]Спортсмены!$B$1:$H$65536,5,FALSE))</f>
        <v xml:space="preserve"> </v>
      </c>
      <c r="G11" s="36" t="str">
        <f>IF(B11=0," ",VLOOKUP($B11,[1]Спортсмены!$B$1:$H$65536,6,FALSE))</f>
        <v xml:space="preserve"> </v>
      </c>
      <c r="H11" s="366"/>
      <c r="I11" s="367"/>
      <c r="J11" s="366"/>
      <c r="K11" s="367"/>
      <c r="L11" s="366"/>
      <c r="M11" s="367"/>
      <c r="N11" s="366"/>
      <c r="O11" s="367"/>
      <c r="P11" s="365"/>
      <c r="Q11" s="367"/>
      <c r="R11" s="368"/>
      <c r="S11" s="367"/>
      <c r="T11" s="369"/>
      <c r="U11" s="52"/>
      <c r="V11" s="38"/>
      <c r="W11" s="36" t="str">
        <f>IF(B11=0," ",VLOOKUP($B11,[1]Спортсмены!$B$1:$H$65536,7,FALSE))</f>
        <v xml:space="preserve"> </v>
      </c>
      <c r="X11" s="370"/>
      <c r="Y11" s="370"/>
    </row>
    <row r="12" spans="1:25" ht="15.75" thickTop="1">
      <c r="A12" s="371"/>
      <c r="B12" s="371"/>
      <c r="C12" s="371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</row>
    <row r="13" spans="1:25">
      <c r="A13" s="413" t="s">
        <v>247</v>
      </c>
      <c r="B13" s="413"/>
      <c r="C13" s="413"/>
      <c r="D13" s="372" t="s">
        <v>248</v>
      </c>
      <c r="E13" s="373" t="s">
        <v>248</v>
      </c>
      <c r="F13" s="374" t="s">
        <v>248</v>
      </c>
      <c r="G13" s="374"/>
      <c r="H13" s="375"/>
      <c r="I13" s="376"/>
      <c r="J13" s="377"/>
      <c r="K13" s="376"/>
      <c r="L13" s="375"/>
      <c r="M13" s="376"/>
      <c r="N13" s="375"/>
      <c r="O13" s="376"/>
      <c r="P13" s="375"/>
      <c r="Q13" s="376"/>
      <c r="R13" s="378"/>
      <c r="S13" s="376"/>
      <c r="T13" s="379"/>
      <c r="U13" s="159" t="s">
        <v>248</v>
      </c>
      <c r="V13" s="373" t="s">
        <v>248</v>
      </c>
      <c r="W13" s="380" t="s">
        <v>248</v>
      </c>
      <c r="X13" s="381"/>
      <c r="Y13" s="57"/>
    </row>
    <row r="14" spans="1:25">
      <c r="A14" s="413" t="s">
        <v>249</v>
      </c>
      <c r="B14" s="413"/>
      <c r="C14" s="413"/>
      <c r="D14" s="372" t="s">
        <v>248</v>
      </c>
      <c r="E14" s="373" t="s">
        <v>248</v>
      </c>
      <c r="F14" s="374" t="s">
        <v>248</v>
      </c>
      <c r="G14" s="374"/>
      <c r="H14" s="375"/>
      <c r="I14" s="376"/>
      <c r="J14" s="377"/>
      <c r="K14" s="376"/>
      <c r="L14" s="375"/>
      <c r="M14" s="376"/>
      <c r="N14" s="375"/>
      <c r="O14" s="376"/>
      <c r="P14" s="375"/>
      <c r="Q14" s="376"/>
      <c r="R14" s="378"/>
      <c r="S14" s="376"/>
      <c r="T14" s="379"/>
      <c r="U14" s="159" t="s">
        <v>248</v>
      </c>
      <c r="V14" s="373" t="s">
        <v>248</v>
      </c>
      <c r="W14" s="380" t="s">
        <v>248</v>
      </c>
      <c r="X14" s="381"/>
      <c r="Y14" s="57"/>
    </row>
    <row r="15" spans="1:25">
      <c r="A15" s="413" t="s">
        <v>250</v>
      </c>
      <c r="B15" s="413"/>
      <c r="C15" s="413"/>
      <c r="D15" s="327"/>
      <c r="E15" s="327"/>
      <c r="F15" s="327"/>
      <c r="G15" s="327"/>
      <c r="H15" s="473" t="s">
        <v>251</v>
      </c>
      <c r="I15" s="473"/>
      <c r="J15" s="473"/>
      <c r="K15" s="473"/>
      <c r="L15" s="473"/>
      <c r="M15" s="328"/>
      <c r="N15" s="329"/>
      <c r="O15" s="328"/>
      <c r="P15" s="329"/>
      <c r="Q15" s="328"/>
      <c r="R15" s="329"/>
      <c r="S15" s="328"/>
      <c r="T15" s="329"/>
      <c r="U15" s="329"/>
      <c r="V15" s="329"/>
      <c r="W15" s="329"/>
    </row>
    <row r="16" spans="1:25">
      <c r="A16" s="414" t="s">
        <v>252</v>
      </c>
      <c r="B16" s="414"/>
      <c r="C16" s="414"/>
      <c r="D16" s="327"/>
      <c r="E16" s="327"/>
      <c r="F16" s="327"/>
      <c r="G16" s="327"/>
      <c r="H16" s="446" t="s">
        <v>34</v>
      </c>
      <c r="I16" s="446"/>
      <c r="J16" s="446"/>
      <c r="K16" s="446"/>
      <c r="L16" s="446"/>
      <c r="M16" s="328"/>
      <c r="N16" s="329"/>
      <c r="O16" s="328"/>
      <c r="P16" s="329"/>
      <c r="Q16" s="328"/>
      <c r="R16" s="329"/>
      <c r="S16" s="328"/>
      <c r="T16" s="329"/>
      <c r="U16" s="329"/>
      <c r="V16" s="329"/>
      <c r="W16" s="329"/>
    </row>
    <row r="17" spans="1:25">
      <c r="A17" s="1" t="s">
        <v>253</v>
      </c>
      <c r="B17" s="330"/>
      <c r="C17" s="330"/>
      <c r="D17" s="330"/>
      <c r="E17" s="330"/>
      <c r="F17" s="330"/>
      <c r="G17" s="330"/>
      <c r="H17" s="330"/>
      <c r="I17" s="331"/>
      <c r="J17" s="332"/>
      <c r="K17" s="333"/>
      <c r="L17" s="333"/>
      <c r="M17" s="334"/>
      <c r="N17" s="335"/>
      <c r="O17" s="336"/>
      <c r="P17" s="335"/>
      <c r="Q17" s="336"/>
      <c r="R17" s="335"/>
      <c r="S17" s="336"/>
      <c r="T17" s="335"/>
      <c r="U17" s="335"/>
      <c r="V17" s="335"/>
      <c r="W17" s="335"/>
    </row>
    <row r="18" spans="1:25" ht="56.25">
      <c r="A18" s="338" t="s">
        <v>15</v>
      </c>
      <c r="B18" s="338" t="s">
        <v>166</v>
      </c>
      <c r="C18" s="339" t="s">
        <v>17</v>
      </c>
      <c r="D18" s="338" t="s">
        <v>239</v>
      </c>
      <c r="E18" s="338" t="s">
        <v>230</v>
      </c>
      <c r="F18" s="340" t="s">
        <v>20</v>
      </c>
      <c r="G18" s="340" t="s">
        <v>170</v>
      </c>
      <c r="H18" s="341">
        <v>60</v>
      </c>
      <c r="I18" s="342" t="s">
        <v>194</v>
      </c>
      <c r="J18" s="341" t="s">
        <v>240</v>
      </c>
      <c r="K18" s="342" t="s">
        <v>194</v>
      </c>
      <c r="L18" s="341" t="s">
        <v>241</v>
      </c>
      <c r="M18" s="342" t="s">
        <v>194</v>
      </c>
      <c r="N18" s="341" t="s">
        <v>242</v>
      </c>
      <c r="O18" s="342" t="s">
        <v>194</v>
      </c>
      <c r="P18" s="341" t="s">
        <v>243</v>
      </c>
      <c r="Q18" s="342" t="s">
        <v>194</v>
      </c>
      <c r="R18" s="341" t="s">
        <v>254</v>
      </c>
      <c r="S18" s="342" t="s">
        <v>194</v>
      </c>
      <c r="T18" s="341">
        <v>1000</v>
      </c>
      <c r="U18" s="342" t="s">
        <v>194</v>
      </c>
      <c r="V18" s="382" t="s">
        <v>244</v>
      </c>
      <c r="W18" s="343" t="s">
        <v>245</v>
      </c>
      <c r="X18" s="340" t="s">
        <v>232</v>
      </c>
      <c r="Y18" s="343" t="s">
        <v>25</v>
      </c>
    </row>
    <row r="19" spans="1:25">
      <c r="A19" s="344">
        <v>1</v>
      </c>
      <c r="B19" s="251">
        <v>492</v>
      </c>
      <c r="C19" s="170" t="str">
        <f>IF(B19=0," ",VLOOKUP(B19,[1]Спортсмены!B$1:H$65536,2,FALSE))</f>
        <v>Куликов Сергей</v>
      </c>
      <c r="D19" s="383" t="str">
        <f>IF(B19=0," ",VLOOKUP($B19,[1]Спортсмены!$B$1:$H$65536,3,FALSE))</f>
        <v>1995</v>
      </c>
      <c r="E19" s="253" t="str">
        <f>IF(B19=0," ",IF(VLOOKUP($B19,[1]Спортсмены!$B$1:$H$65536,4,FALSE)=0," ",VLOOKUP($B19,[1]Спортсмены!$B$1:$H$65536,4,FALSE)))</f>
        <v>КМС</v>
      </c>
      <c r="F19" s="170" t="str">
        <f>IF(B19=0," ",VLOOKUP($B19,[1]Спортсмены!$B$1:$H$65536,5,FALSE))</f>
        <v>1 Ярославская</v>
      </c>
      <c r="G19" s="384" t="str">
        <f>IF(B19=0," ",VLOOKUP($B19,[1]Спортсмены!$B$1:$H$65536,6,FALSE))</f>
        <v>Рыбинск, СДЮСШОР-2</v>
      </c>
      <c r="H19" s="345">
        <v>8.6111111111111119E-5</v>
      </c>
      <c r="I19" s="346">
        <v>732</v>
      </c>
      <c r="J19" s="347">
        <v>6.24</v>
      </c>
      <c r="K19" s="346">
        <v>639</v>
      </c>
      <c r="L19" s="348">
        <v>11.2</v>
      </c>
      <c r="M19" s="346">
        <v>558</v>
      </c>
      <c r="N19" s="345">
        <v>9.9537037037037045E-5</v>
      </c>
      <c r="O19" s="346">
        <v>836</v>
      </c>
      <c r="P19" s="348">
        <v>182</v>
      </c>
      <c r="Q19" s="346">
        <v>644</v>
      </c>
      <c r="R19" s="348">
        <v>3.4</v>
      </c>
      <c r="S19" s="346">
        <v>457</v>
      </c>
      <c r="T19" s="349">
        <v>2.0979166666666668E-3</v>
      </c>
      <c r="U19" s="346">
        <v>652</v>
      </c>
      <c r="V19" s="350">
        <f>SUM(I19,K19,M19,Q19,O19,S19,U19)</f>
        <v>4518</v>
      </c>
      <c r="W19" s="253" t="s">
        <v>29</v>
      </c>
      <c r="X19" s="253">
        <v>20</v>
      </c>
      <c r="Y19" s="254" t="str">
        <f>IF(B19=0," ",VLOOKUP($B19,[1]Спортсмены!$B$1:$H$65536,7,FALSE))</f>
        <v>Сергеева Е.В.</v>
      </c>
    </row>
    <row r="20" spans="1:25" ht="15.75" thickBot="1">
      <c r="A20" s="365"/>
      <c r="B20" s="52"/>
      <c r="C20" s="36" t="str">
        <f>IF(B20=0," ",VLOOKUP(B20,[1]Спортсмены!B$1:H$65536,2,FALSE))</f>
        <v xml:space="preserve"> </v>
      </c>
      <c r="D20" s="37" t="str">
        <f>IF(B20=0," ",VLOOKUP($B20,[1]Спортсмены!$B$1:$H$65536,3,FALSE))</f>
        <v xml:space="preserve"> </v>
      </c>
      <c r="E20" s="38" t="str">
        <f>IF(B20=0," ",IF(VLOOKUP($B20,[1]Спортсмены!$B$1:$H$65536,4,FALSE)=0," ",VLOOKUP($B20,[1]Спортсмены!$B$1:$H$65536,4,FALSE)))</f>
        <v xml:space="preserve"> </v>
      </c>
      <c r="F20" s="36" t="str">
        <f>IF(B20=0," ",VLOOKUP($B20,[1]Спортсмены!$B$1:$H$65536,5,FALSE))</f>
        <v xml:space="preserve"> </v>
      </c>
      <c r="G20" s="385" t="str">
        <f>IF(B20=0," ",VLOOKUP($B20,[1]Спортсмены!$B$1:$H$65536,6,FALSE))</f>
        <v xml:space="preserve"> </v>
      </c>
      <c r="H20" s="366"/>
      <c r="I20" s="367"/>
      <c r="J20" s="366"/>
      <c r="K20" s="367"/>
      <c r="L20" s="365"/>
      <c r="M20" s="367"/>
      <c r="N20" s="366"/>
      <c r="O20" s="367"/>
      <c r="P20" s="365"/>
      <c r="Q20" s="367"/>
      <c r="R20" s="365"/>
      <c r="S20" s="367"/>
      <c r="T20" s="368"/>
      <c r="U20" s="367"/>
      <c r="V20" s="369"/>
      <c r="W20" s="52"/>
      <c r="X20" s="38"/>
      <c r="Y20" s="36" t="str">
        <f>IF(B20=0," ",VLOOKUP($B20,[1]Спортсмены!$B$1:$H$65536,7,FALSE))</f>
        <v xml:space="preserve"> </v>
      </c>
    </row>
    <row r="21" spans="1:25" ht="15.75" thickTop="1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</row>
    <row r="22" spans="1:25">
      <c r="A22" s="413" t="s">
        <v>247</v>
      </c>
      <c r="B22" s="413"/>
      <c r="C22" s="413"/>
      <c r="D22" s="372" t="s">
        <v>248</v>
      </c>
      <c r="E22" s="373" t="s">
        <v>248</v>
      </c>
      <c r="F22" s="374" t="s">
        <v>248</v>
      </c>
      <c r="G22" s="374"/>
      <c r="H22" s="375"/>
      <c r="I22" s="376"/>
      <c r="J22" s="377"/>
      <c r="K22" s="376"/>
      <c r="L22" s="375"/>
      <c r="M22" s="376"/>
      <c r="N22" s="375"/>
      <c r="O22" s="376"/>
      <c r="P22" s="375"/>
      <c r="Q22" s="376"/>
      <c r="R22" s="378"/>
      <c r="S22" s="376"/>
      <c r="T22" s="379"/>
      <c r="U22" s="159" t="s">
        <v>248</v>
      </c>
      <c r="V22" s="373" t="s">
        <v>248</v>
      </c>
      <c r="W22" s="380" t="s">
        <v>248</v>
      </c>
      <c r="X22" s="381"/>
      <c r="Y22" s="57"/>
    </row>
    <row r="23" spans="1:25">
      <c r="A23" s="413" t="s">
        <v>249</v>
      </c>
      <c r="B23" s="413"/>
      <c r="C23" s="413"/>
      <c r="D23" s="372" t="s">
        <v>248</v>
      </c>
      <c r="E23" s="373" t="s">
        <v>248</v>
      </c>
      <c r="F23" s="374" t="s">
        <v>248</v>
      </c>
      <c r="G23" s="374"/>
      <c r="H23" s="375"/>
      <c r="I23" s="376"/>
      <c r="J23" s="377"/>
      <c r="K23" s="376"/>
      <c r="L23" s="375"/>
      <c r="M23" s="376"/>
      <c r="N23" s="375"/>
      <c r="O23" s="376"/>
      <c r="P23" s="375"/>
      <c r="Q23" s="376"/>
      <c r="R23" s="378"/>
      <c r="S23" s="376"/>
      <c r="T23" s="379"/>
      <c r="U23" s="159" t="s">
        <v>248</v>
      </c>
      <c r="V23" s="373" t="s">
        <v>248</v>
      </c>
      <c r="W23" s="380" t="s">
        <v>248</v>
      </c>
      <c r="X23" s="381"/>
      <c r="Y23" s="57"/>
    </row>
    <row r="24" spans="1:25">
      <c r="A24" s="413" t="s">
        <v>250</v>
      </c>
      <c r="B24" s="413"/>
      <c r="C24" s="413"/>
      <c r="D24" s="327"/>
      <c r="E24" s="327"/>
      <c r="F24" s="327"/>
      <c r="G24" s="327"/>
      <c r="H24" s="473" t="s">
        <v>251</v>
      </c>
      <c r="I24" s="473"/>
      <c r="J24" s="473"/>
      <c r="K24" s="473"/>
      <c r="L24" s="473"/>
      <c r="M24" s="328"/>
      <c r="N24" s="329"/>
      <c r="O24" s="328"/>
      <c r="P24" s="329"/>
      <c r="Q24" s="328"/>
      <c r="R24" s="329"/>
      <c r="S24" s="328"/>
      <c r="T24" s="329"/>
      <c r="U24" s="329"/>
      <c r="V24" s="329"/>
      <c r="W24" s="329"/>
    </row>
    <row r="25" spans="1:25">
      <c r="A25" s="414" t="s">
        <v>252</v>
      </c>
      <c r="B25" s="414"/>
      <c r="C25" s="414"/>
      <c r="D25" s="327"/>
      <c r="E25" s="327"/>
      <c r="F25" s="327"/>
      <c r="G25" s="327"/>
      <c r="H25" s="446" t="s">
        <v>45</v>
      </c>
      <c r="I25" s="446"/>
      <c r="J25" s="446"/>
      <c r="K25" s="446"/>
      <c r="L25" s="446"/>
      <c r="M25" s="328"/>
      <c r="N25" s="329"/>
      <c r="O25" s="328"/>
      <c r="P25" s="329"/>
      <c r="Q25" s="328"/>
      <c r="R25" s="329"/>
      <c r="S25" s="328"/>
      <c r="T25" s="329"/>
      <c r="U25" s="329"/>
      <c r="V25" s="329"/>
      <c r="W25" s="329"/>
    </row>
    <row r="26" spans="1:25">
      <c r="A26" s="1" t="s">
        <v>253</v>
      </c>
      <c r="B26" s="330"/>
      <c r="C26" s="330"/>
      <c r="D26" s="330"/>
      <c r="E26" s="330"/>
      <c r="F26" s="330"/>
      <c r="G26" s="330"/>
      <c r="H26" s="330"/>
      <c r="I26" s="331"/>
      <c r="J26" s="332"/>
      <c r="K26" s="333"/>
      <c r="L26" s="333"/>
      <c r="M26" s="334"/>
      <c r="N26" s="335"/>
      <c r="O26" s="336"/>
      <c r="P26" s="335"/>
      <c r="Q26" s="336"/>
      <c r="R26" s="335"/>
      <c r="S26" s="336"/>
      <c r="T26" s="335"/>
      <c r="U26" s="335"/>
      <c r="V26" s="335"/>
      <c r="W26" s="335"/>
    </row>
    <row r="27" spans="1:25" ht="56.25">
      <c r="A27" s="338" t="s">
        <v>15</v>
      </c>
      <c r="B27" s="338" t="s">
        <v>166</v>
      </c>
      <c r="C27" s="339" t="s">
        <v>17</v>
      </c>
      <c r="D27" s="338" t="s">
        <v>239</v>
      </c>
      <c r="E27" s="338" t="s">
        <v>230</v>
      </c>
      <c r="F27" s="340" t="s">
        <v>20</v>
      </c>
      <c r="G27" s="340" t="s">
        <v>170</v>
      </c>
      <c r="H27" s="341">
        <v>60</v>
      </c>
      <c r="I27" s="342" t="s">
        <v>194</v>
      </c>
      <c r="J27" s="341" t="s">
        <v>240</v>
      </c>
      <c r="K27" s="342" t="s">
        <v>194</v>
      </c>
      <c r="L27" s="341" t="s">
        <v>241</v>
      </c>
      <c r="M27" s="342" t="s">
        <v>194</v>
      </c>
      <c r="N27" s="341" t="s">
        <v>242</v>
      </c>
      <c r="O27" s="342" t="s">
        <v>194</v>
      </c>
      <c r="P27" s="341" t="s">
        <v>243</v>
      </c>
      <c r="Q27" s="342" t="s">
        <v>194</v>
      </c>
      <c r="R27" s="341" t="s">
        <v>254</v>
      </c>
      <c r="S27" s="342" t="s">
        <v>194</v>
      </c>
      <c r="T27" s="341">
        <v>1000</v>
      </c>
      <c r="U27" s="342" t="s">
        <v>194</v>
      </c>
      <c r="V27" s="382" t="s">
        <v>244</v>
      </c>
      <c r="W27" s="343" t="s">
        <v>245</v>
      </c>
      <c r="X27" s="340" t="s">
        <v>232</v>
      </c>
      <c r="Y27" s="343" t="s">
        <v>25</v>
      </c>
    </row>
    <row r="28" spans="1:25" ht="23.25" thickBot="1">
      <c r="A28" s="386">
        <v>1</v>
      </c>
      <c r="B28" s="270">
        <v>502</v>
      </c>
      <c r="C28" s="387" t="str">
        <f>IF(B28=0," ",VLOOKUP(B28,[1]Спортсмены!B$1:H$65536,2,FALSE))</f>
        <v>Пряженцев Егор</v>
      </c>
      <c r="D28" s="388" t="str">
        <f>IF(B28=0," ",VLOOKUP($B28,[1]Спортсмены!$B$1:$H$65536,3,FALSE))</f>
        <v>1990</v>
      </c>
      <c r="E28" s="271" t="str">
        <f>IF(B28=0," ",IF(VLOOKUP($B28,[1]Спортсмены!$B$1:$H$65536,4,FALSE)=0," ",VLOOKUP($B28,[1]Спортсмены!$B$1:$H$65536,4,FALSE)))</f>
        <v>1р</v>
      </c>
      <c r="F28" s="387" t="str">
        <f>IF(B28=0," ",VLOOKUP($B28,[1]Спортсмены!$B$1:$H$65536,5,FALSE))</f>
        <v>Ярославская</v>
      </c>
      <c r="G28" s="389" t="str">
        <f>IF(B28=0," ",VLOOKUP($B28,[1]Спортсмены!$B$1:$H$65536,6,FALSE))</f>
        <v>Рыбинск, СДЮСШОР-2</v>
      </c>
      <c r="H28" s="390">
        <v>9.0972222222222227E-5</v>
      </c>
      <c r="I28" s="391">
        <v>601</v>
      </c>
      <c r="J28" s="392">
        <v>5.66</v>
      </c>
      <c r="K28" s="391">
        <v>514</v>
      </c>
      <c r="L28" s="393">
        <v>9.49</v>
      </c>
      <c r="M28" s="391">
        <v>455</v>
      </c>
      <c r="N28" s="390">
        <v>1.1874999999999999E-4</v>
      </c>
      <c r="O28" s="391">
        <v>493</v>
      </c>
      <c r="P28" s="393">
        <v>182</v>
      </c>
      <c r="Q28" s="391">
        <v>644</v>
      </c>
      <c r="R28" s="393">
        <v>3.2</v>
      </c>
      <c r="S28" s="391">
        <v>406</v>
      </c>
      <c r="T28" s="394">
        <v>2.1561342592592595E-3</v>
      </c>
      <c r="U28" s="391">
        <v>604</v>
      </c>
      <c r="V28" s="395">
        <f>SUM(I28,K28,M28,Q28,O28,S28,U28)</f>
        <v>3717</v>
      </c>
      <c r="W28" s="271" t="s">
        <v>255</v>
      </c>
      <c r="X28" s="271" t="s">
        <v>30</v>
      </c>
      <c r="Y28" s="396" t="str">
        <f>IF(B28=0," ",VLOOKUP($B28,[1]Спортсмены!$B$1:$H$65536,7,FALSE))</f>
        <v>Пивентьевы С.А. И.В.</v>
      </c>
    </row>
    <row r="29" spans="1:25" ht="15.75" thickTop="1"/>
  </sheetData>
  <mergeCells count="18">
    <mergeCell ref="A22:C22"/>
    <mergeCell ref="A23:C23"/>
    <mergeCell ref="A24:C24"/>
    <mergeCell ref="H24:L24"/>
    <mergeCell ref="A25:C25"/>
    <mergeCell ref="H25:L25"/>
    <mergeCell ref="A13:C13"/>
    <mergeCell ref="A14:C14"/>
    <mergeCell ref="A15:C15"/>
    <mergeCell ref="H15:L15"/>
    <mergeCell ref="A16:C16"/>
    <mergeCell ref="H16:L16"/>
    <mergeCell ref="W7:Y7"/>
    <mergeCell ref="A1:Y1"/>
    <mergeCell ref="A2:Y2"/>
    <mergeCell ref="H3:P3"/>
    <mergeCell ref="H4:L4"/>
    <mergeCell ref="H5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6"/>
  <sheetViews>
    <sheetView topLeftCell="A79" workbookViewId="0">
      <selection activeCell="A117" sqref="A117:XFD317"/>
    </sheetView>
  </sheetViews>
  <sheetFormatPr defaultRowHeight="15"/>
  <cols>
    <col min="1" max="1" width="6.7109375" customWidth="1"/>
    <col min="2" max="2" width="10.28515625" customWidth="1"/>
    <col min="3" max="3" width="22.5703125" bestFit="1" customWidth="1"/>
    <col min="4" max="4" width="10.7109375" style="91" customWidth="1"/>
    <col min="5" max="5" width="5.140625" style="91" customWidth="1"/>
    <col min="6" max="6" width="15.140625" customWidth="1"/>
    <col min="7" max="7" width="30.7109375" customWidth="1"/>
    <col min="8" max="8" width="7.28515625" style="92" customWidth="1"/>
    <col min="9" max="9" width="8.140625" customWidth="1"/>
    <col min="10" max="10" width="6.42578125" customWidth="1"/>
    <col min="11" max="11" width="5.7109375" customWidth="1"/>
    <col min="12" max="12" width="26.5703125" customWidth="1"/>
  </cols>
  <sheetData>
    <row r="1" spans="1:12" ht="20.25">
      <c r="A1" s="406" t="s">
        <v>37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</row>
    <row r="2" spans="1:12" ht="18">
      <c r="A2" s="413" t="s">
        <v>70</v>
      </c>
      <c r="B2" s="413"/>
      <c r="C2" s="413"/>
      <c r="D2" s="2"/>
      <c r="E2" s="2"/>
      <c r="F2" s="2" t="s">
        <v>3</v>
      </c>
      <c r="G2" s="2"/>
      <c r="H2" s="2"/>
      <c r="I2" s="2"/>
      <c r="J2" s="2"/>
      <c r="K2" s="2"/>
      <c r="L2" s="2"/>
    </row>
    <row r="3" spans="1:12" ht="15.75">
      <c r="A3" s="413" t="s">
        <v>69</v>
      </c>
      <c r="B3" s="413"/>
      <c r="C3" s="413"/>
      <c r="D3" s="4"/>
      <c r="E3" s="4"/>
      <c r="F3" s="398" t="s">
        <v>68</v>
      </c>
      <c r="G3" s="398"/>
      <c r="H3" s="4"/>
      <c r="K3" s="6" t="s">
        <v>6</v>
      </c>
    </row>
    <row r="4" spans="1:12">
      <c r="A4" s="413" t="s">
        <v>67</v>
      </c>
      <c r="B4" s="413"/>
      <c r="C4" s="413"/>
      <c r="D4"/>
      <c r="E4"/>
      <c r="F4" s="1"/>
      <c r="G4" s="1"/>
      <c r="H4" s="9"/>
      <c r="I4" s="9"/>
      <c r="J4" s="9"/>
      <c r="K4" s="9" t="s">
        <v>8</v>
      </c>
      <c r="L4" s="9"/>
    </row>
    <row r="5" spans="1:12" ht="18.75">
      <c r="A5" s="414" t="s">
        <v>66</v>
      </c>
      <c r="B5" s="414"/>
      <c r="C5" s="414"/>
      <c r="D5"/>
      <c r="E5" s="11"/>
      <c r="F5" s="1"/>
      <c r="G5" s="1"/>
      <c r="H5" s="11"/>
      <c r="I5" s="399" t="s">
        <v>10</v>
      </c>
      <c r="J5" s="399"/>
      <c r="K5" s="12"/>
      <c r="L5" s="9" t="s">
        <v>73</v>
      </c>
    </row>
    <row r="6" spans="1:12">
      <c r="A6" s="1" t="s">
        <v>54</v>
      </c>
      <c r="B6" s="104"/>
      <c r="C6" s="104"/>
      <c r="D6" s="14"/>
      <c r="E6" s="13"/>
      <c r="F6" s="1"/>
      <c r="G6" s="1"/>
      <c r="H6" s="15"/>
      <c r="I6" s="400" t="s">
        <v>13</v>
      </c>
      <c r="J6" s="400"/>
      <c r="K6" s="16"/>
      <c r="L6" s="9" t="s">
        <v>72</v>
      </c>
    </row>
    <row r="7" spans="1:12">
      <c r="A7" s="401" t="s">
        <v>15</v>
      </c>
      <c r="B7" s="401" t="s">
        <v>16</v>
      </c>
      <c r="C7" s="401" t="s">
        <v>17</v>
      </c>
      <c r="D7" s="403" t="s">
        <v>18</v>
      </c>
      <c r="E7" s="403" t="s">
        <v>19</v>
      </c>
      <c r="F7" s="403" t="s">
        <v>20</v>
      </c>
      <c r="G7" s="403" t="s">
        <v>21</v>
      </c>
      <c r="H7" s="408" t="s">
        <v>22</v>
      </c>
      <c r="I7" s="409"/>
      <c r="J7" s="401" t="s">
        <v>23</v>
      </c>
      <c r="K7" s="403" t="s">
        <v>24</v>
      </c>
      <c r="L7" s="411" t="s">
        <v>25</v>
      </c>
    </row>
    <row r="8" spans="1:12">
      <c r="A8" s="402"/>
      <c r="B8" s="402"/>
      <c r="C8" s="402"/>
      <c r="D8" s="402"/>
      <c r="E8" s="402"/>
      <c r="F8" s="402"/>
      <c r="G8" s="402"/>
      <c r="H8" s="17" t="s">
        <v>26</v>
      </c>
      <c r="I8" s="17" t="s">
        <v>27</v>
      </c>
      <c r="J8" s="402"/>
      <c r="K8" s="410"/>
      <c r="L8" s="412"/>
    </row>
    <row r="9" spans="1:12">
      <c r="A9" s="18"/>
      <c r="B9" s="18"/>
      <c r="C9" s="18"/>
      <c r="D9" s="19"/>
      <c r="E9" s="18"/>
      <c r="F9" s="397" t="s">
        <v>28</v>
      </c>
      <c r="G9" s="397"/>
      <c r="H9" s="20"/>
      <c r="I9" s="21"/>
    </row>
    <row r="10" spans="1:12">
      <c r="A10" s="22">
        <v>1</v>
      </c>
      <c r="B10" s="23">
        <v>205</v>
      </c>
      <c r="C10" s="24" t="str">
        <f>IF(B10=0," ",VLOOKUP(B10,[1]Спортсмены!B$1:H$65536,2,FALSE))</f>
        <v>Воробьев Денис</v>
      </c>
      <c r="D10" s="25" t="str">
        <f>IF(B10=0," ",VLOOKUP($B10,[1]Спортсмены!$B$1:$H$65536,3,FALSE))</f>
        <v>12.06.1996</v>
      </c>
      <c r="E10" s="26" t="str">
        <f>IF(B10=0," ",IF(VLOOKUP($B10,[1]Спортсмены!$B$1:$H$65536,4,FALSE)=0," ",VLOOKUP($B10,[1]Спортсмены!$B$1:$H$65536,4,FALSE)))</f>
        <v>1р</v>
      </c>
      <c r="F10" s="24" t="str">
        <f>IF(B10=0," ",VLOOKUP($B10,[1]Спортсмены!$B$1:$H$65536,5,FALSE))</f>
        <v>Вологодская</v>
      </c>
      <c r="G10" s="24" t="str">
        <f>IF(B10=0," ",VLOOKUP($B10,[1]Спортсмены!$B$1:$H$65536,6,FALSE))</f>
        <v>Вологда, БУ ФКиСВО "ЦСП"</v>
      </c>
      <c r="H10" s="27">
        <v>2.7013888888888888E-4</v>
      </c>
      <c r="I10" s="28">
        <v>2.6944444444444444E-4</v>
      </c>
      <c r="J10" s="29" t="str">
        <f>IF(H10=0," ",IF(H10&lt;=[1]Разряды!$D$5,[1]Разряды!$D$3,IF(H10&lt;=[1]Разряды!$E$5,[1]Разряды!$E$3,IF(H10&lt;=[1]Разряды!$F$5,[1]Разряды!$F$3,IF(H10&lt;=[1]Разряды!$G$5,[1]Разряды!$G$3,IF(H10&lt;=[1]Разряды!$H$5,[1]Разряды!$H$3,IF(H10&lt;=[1]Разряды!$I$5,[1]Разряды!$I$3,IF(H10&lt;=[1]Разряды!$J$5,[1]Разряды!$J$3,"б/р"))))))))</f>
        <v>2р</v>
      </c>
      <c r="K10" s="30">
        <v>20</v>
      </c>
      <c r="L10" s="24" t="str">
        <f>IF(B10=0," ",VLOOKUP($B10,[1]Спортсмены!$B$1:$H$65536,7,FALSE))</f>
        <v>Лазарев М.Г.</v>
      </c>
    </row>
    <row r="11" spans="1:12">
      <c r="A11" s="22">
        <v>2</v>
      </c>
      <c r="B11" s="23">
        <v>460</v>
      </c>
      <c r="C11" s="24" t="str">
        <f>IF(B11=0," ",VLOOKUP(B11,[1]Спортсмены!B$1:H$65536,2,FALSE))</f>
        <v>Харченко Гергий</v>
      </c>
      <c r="D11" s="25" t="str">
        <f>IF(B11=0," ",VLOOKUP($B11,[1]Спортсмены!$B$1:$H$65536,3,FALSE))</f>
        <v>1996</v>
      </c>
      <c r="E11" s="26" t="str">
        <f>IF(B11=0," ",IF(VLOOKUP($B11,[1]Спортсмены!$B$1:$H$65536,4,FALSE)=0," ",VLOOKUP($B11,[1]Спортсмены!$B$1:$H$65536,4,FALSE)))</f>
        <v>1р</v>
      </c>
      <c r="F11" s="24" t="str">
        <f>IF(B11=0," ",VLOOKUP($B11,[1]Спортсмены!$B$1:$H$65536,5,FALSE))</f>
        <v>Архангельская</v>
      </c>
      <c r="G11" s="24" t="str">
        <f>IF(B11=0," ",VLOOKUP($B11,[1]Спортсмены!$B$1:$H$65536,6,FALSE))</f>
        <v>Котлас, ДЮСШ</v>
      </c>
      <c r="H11" s="27">
        <v>2.7500000000000002E-4</v>
      </c>
      <c r="I11" s="28">
        <v>2.7048611111111115E-4</v>
      </c>
      <c r="J11" s="29" t="str">
        <f>IF(H11=0," ",IF(H11&lt;=[1]Разряды!$D$5,[1]Разряды!$D$3,IF(H11&lt;=[1]Разряды!$E$5,[1]Разряды!$E$3,IF(H11&lt;=[1]Разряды!$F$5,[1]Разряды!$F$3,IF(H11&lt;=[1]Разряды!$G$5,[1]Разряды!$G$3,IF(H11&lt;=[1]Разряды!$H$5,[1]Разряды!$H$3,IF(H11&lt;=[1]Разряды!$I$5,[1]Разряды!$I$3,IF(H11&lt;=[1]Разряды!$J$5,[1]Разряды!$J$3,"б/р"))))))))</f>
        <v>2р</v>
      </c>
      <c r="K11" s="30">
        <v>17</v>
      </c>
      <c r="L11" s="24" t="str">
        <f>IF(B11=0," ",VLOOKUP($B11,[1]Спортсмены!$B$1:$H$65536,7,FALSE))</f>
        <v>Комлев С.А.</v>
      </c>
    </row>
    <row r="12" spans="1:12">
      <c r="A12" s="22">
        <v>3</v>
      </c>
      <c r="B12" s="23">
        <v>458</v>
      </c>
      <c r="C12" s="24" t="str">
        <f>IF(B12=0," ",VLOOKUP(B12,[1]Спортсмены!B$1:H$65536,2,FALSE))</f>
        <v>Новоторов Владислав</v>
      </c>
      <c r="D12" s="25" t="str">
        <f>IF(B12=0," ",VLOOKUP($B12,[1]Спортсмены!$B$1:$H$65536,3,FALSE))</f>
        <v>1996</v>
      </c>
      <c r="E12" s="26" t="str">
        <f>IF(B12=0," ",IF(VLOOKUP($B12,[1]Спортсмены!$B$1:$H$65536,4,FALSE)=0," ",VLOOKUP($B12,[1]Спортсмены!$B$1:$H$65536,4,FALSE)))</f>
        <v>1р</v>
      </c>
      <c r="F12" s="24" t="str">
        <f>IF(B12=0," ",VLOOKUP($B12,[1]Спортсмены!$B$1:$H$65536,5,FALSE))</f>
        <v>Архангельская</v>
      </c>
      <c r="G12" s="24" t="str">
        <f>IF(B12=0," ",VLOOKUP($B12,[1]Спортсмены!$B$1:$H$65536,6,FALSE))</f>
        <v>Котлас, КПУ</v>
      </c>
      <c r="H12" s="27">
        <v>2.7662037037037038E-4</v>
      </c>
      <c r="I12" s="28">
        <v>2.804398148148148E-4</v>
      </c>
      <c r="J12" s="29" t="str">
        <f>IF(H12=0," ",IF(H12&lt;=[1]Разряды!$D$5,[1]Разряды!$D$3,IF(H12&lt;=[1]Разряды!$E$5,[1]Разряды!$E$3,IF(H12&lt;=[1]Разряды!$F$5,[1]Разряды!$F$3,IF(H12&lt;=[1]Разряды!$G$5,[1]Разряды!$G$3,IF(H12&lt;=[1]Разряды!$H$5,[1]Разряды!$H$3,IF(H12&lt;=[1]Разряды!$I$5,[1]Разряды!$I$3,IF(H12&lt;=[1]Разряды!$J$5,[1]Разряды!$J$3,"б/р"))))))))</f>
        <v>2р</v>
      </c>
      <c r="K12" s="30">
        <v>15</v>
      </c>
      <c r="L12" s="24" t="str">
        <f>IF(B12=0," ",VLOOKUP($B12,[1]Спортсмены!$B$1:$H$65536,7,FALSE))</f>
        <v>Комлев С.А.</v>
      </c>
    </row>
    <row r="13" spans="1:12">
      <c r="A13" s="31">
        <v>4</v>
      </c>
      <c r="B13" s="23">
        <v>275</v>
      </c>
      <c r="C13" s="24" t="str">
        <f>IF(B13=0," ",VLOOKUP(B13,[1]Спортсмены!B$1:H$65536,2,FALSE))</f>
        <v>Смирнов Пайшао</v>
      </c>
      <c r="D13" s="25" t="str">
        <f>IF(B13=0," ",VLOOKUP($B13,[1]Спортсмены!$B$1:$H$65536,3,FALSE))</f>
        <v>01.08.1996</v>
      </c>
      <c r="E13" s="26" t="str">
        <f>IF(B13=0," ",IF(VLOOKUP($B13,[1]Спортсмены!$B$1:$H$65536,4,FALSE)=0," ",VLOOKUP($B13,[1]Спортсмены!$B$1:$H$65536,4,FALSE)))</f>
        <v>1р</v>
      </c>
      <c r="F13" s="24" t="str">
        <f>IF(B13=0," ",VLOOKUP($B13,[1]Спортсмены!$B$1:$H$65536,5,FALSE))</f>
        <v>Калининградская</v>
      </c>
      <c r="G13" s="24" t="str">
        <f>IF(B13=0," ",VLOOKUP($B13,[1]Спортсмены!$B$1:$H$65536,6,FALSE))</f>
        <v>Калининград, УОР</v>
      </c>
      <c r="H13" s="27">
        <v>2.7615740740740742E-4</v>
      </c>
      <c r="I13" s="28">
        <v>2.880787037037037E-4</v>
      </c>
      <c r="J13" s="29" t="str">
        <f>IF(H13=0," ",IF(H13&lt;=[1]Разряды!$D$5,[1]Разряды!$D$3,IF(H13&lt;=[1]Разряды!$E$5,[1]Разряды!$E$3,IF(H13&lt;=[1]Разряды!$F$5,[1]Разряды!$F$3,IF(H13&lt;=[1]Разряды!$G$5,[1]Разряды!$G$3,IF(H13&lt;=[1]Разряды!$H$5,[1]Разряды!$H$3,IF(H13&lt;=[1]Разряды!$I$5,[1]Разряды!$I$3,IF(H13&lt;=[1]Разряды!$J$5,[1]Разряды!$J$3,"б/р"))))))))</f>
        <v>2р</v>
      </c>
      <c r="K13" s="30">
        <v>14</v>
      </c>
      <c r="L13" s="123" t="str">
        <f>IF(B13=0," ",VLOOKUP($B13,[1]Спортсмены!$B$1:$H$65536,7,FALSE))</f>
        <v>Антунович Г.П., Лещинский В.В.</v>
      </c>
    </row>
    <row r="14" spans="1:12">
      <c r="A14" s="31">
        <v>5</v>
      </c>
      <c r="B14" s="23">
        <v>614</v>
      </c>
      <c r="C14" s="24" t="str">
        <f>IF(B14=0," ",VLOOKUP(B14,[1]Спортсмены!B$1:H$65536,2,FALSE))</f>
        <v>Воронин Артем</v>
      </c>
      <c r="D14" s="25" t="str">
        <f>IF(B14=0," ",VLOOKUP($B14,[1]Спортсмены!$B$1:$H$65536,3,FALSE))</f>
        <v>1996</v>
      </c>
      <c r="E14" s="26" t="str">
        <f>IF(B14=0," ",IF(VLOOKUP($B14,[1]Спортсмены!$B$1:$H$65536,4,FALSE)=0," ",VLOOKUP($B14,[1]Спортсмены!$B$1:$H$65536,4,FALSE)))</f>
        <v>1р</v>
      </c>
      <c r="F14" s="24" t="str">
        <f>IF(B14=0," ",VLOOKUP($B14,[1]Спортсмены!$B$1:$H$65536,5,FALSE))</f>
        <v>Владимирская</v>
      </c>
      <c r="G14" s="24" t="str">
        <f>IF(B14=0," ",VLOOKUP($B14,[1]Спортсмены!$B$1:$H$65536,6,FALSE))</f>
        <v>Владимир, СДЮСШОР-7</v>
      </c>
      <c r="H14" s="27">
        <v>2.7673611111111112E-4</v>
      </c>
      <c r="I14" s="27"/>
      <c r="J14" s="29" t="str">
        <f>IF(H14=0," ",IF(H14&lt;=[1]Разряды!$D$5,[1]Разряды!$D$3,IF(H14&lt;=[1]Разряды!$E$5,[1]Разряды!$E$3,IF(H14&lt;=[1]Разряды!$F$5,[1]Разряды!$F$3,IF(H14&lt;=[1]Разряды!$G$5,[1]Разряды!$G$3,IF(H14&lt;=[1]Разряды!$H$5,[1]Разряды!$H$3,IF(H14&lt;=[1]Разряды!$I$5,[1]Разряды!$I$3,IF(H14&lt;=[1]Разряды!$J$5,[1]Разряды!$J$3,"б/р"))))))))</f>
        <v>2р</v>
      </c>
      <c r="K14" s="30">
        <v>13</v>
      </c>
      <c r="L14" s="24" t="str">
        <f>IF(B14=0," ",VLOOKUP($B14,[1]Спортсмены!$B$1:$H$65536,7,FALSE))</f>
        <v>Судаков К.А.</v>
      </c>
    </row>
    <row r="15" spans="1:12">
      <c r="A15" s="31">
        <v>6</v>
      </c>
      <c r="B15" s="23">
        <v>611</v>
      </c>
      <c r="C15" s="24" t="str">
        <f>IF(B15=0," ",VLOOKUP(B15,[1]Спортсмены!B$1:H$65536,2,FALSE))</f>
        <v>Крылов Денис</v>
      </c>
      <c r="D15" s="25" t="str">
        <f>IF(B15=0," ",VLOOKUP($B15,[1]Спортсмены!$B$1:$H$65536,3,FALSE))</f>
        <v>1996</v>
      </c>
      <c r="E15" s="26" t="str">
        <f>IF(B15=0," ",IF(VLOOKUP($B15,[1]Спортсмены!$B$1:$H$65536,4,FALSE)=0," ",VLOOKUP($B15,[1]Спортсмены!$B$1:$H$65536,4,FALSE)))</f>
        <v>1р</v>
      </c>
      <c r="F15" s="24" t="str">
        <f>IF(B15=0," ",VLOOKUP($B15,[1]Спортсмены!$B$1:$H$65536,5,FALSE))</f>
        <v>Владимирская</v>
      </c>
      <c r="G15" s="24" t="str">
        <f>IF(B15=0," ",VLOOKUP($B15,[1]Спортсмены!$B$1:$H$65536,6,FALSE))</f>
        <v>Ковров, СК "Вымпел"</v>
      </c>
      <c r="H15" s="27">
        <v>2.7731481481481482E-4</v>
      </c>
      <c r="I15" s="27"/>
      <c r="J15" s="29" t="str">
        <f>IF(H15=0," ",IF(H15&lt;=[1]Разряды!$D$5,[1]Разряды!$D$3,IF(H15&lt;=[1]Разряды!$E$5,[1]Разряды!$E$3,IF(H15&lt;=[1]Разряды!$F$5,[1]Разряды!$F$3,IF(H15&lt;=[1]Разряды!$G$5,[1]Разряды!$G$3,IF(H15&lt;=[1]Разряды!$H$5,[1]Разряды!$H$3,IF(H15&lt;=[1]Разряды!$I$5,[1]Разряды!$I$3,IF(H15&lt;=[1]Разряды!$J$5,[1]Разряды!$J$3,"б/р"))))))))</f>
        <v>2р</v>
      </c>
      <c r="K15" s="30">
        <v>12</v>
      </c>
      <c r="L15" s="24" t="str">
        <f>IF(B15=0," ",VLOOKUP($B15,[1]Спортсмены!$B$1:$H$65536,7,FALSE))</f>
        <v>Птушкина Н.И.</v>
      </c>
    </row>
    <row r="16" spans="1:12">
      <c r="A16" s="31">
        <v>7</v>
      </c>
      <c r="B16" s="23">
        <v>755</v>
      </c>
      <c r="C16" s="24" t="str">
        <f>IF(B16=0," ",VLOOKUP(B16,[1]Спортсмены!B$1:H$65536,2,FALSE))</f>
        <v>Лобков Александр</v>
      </c>
      <c r="D16" s="25" t="str">
        <f>IF(B16=0," ",VLOOKUP($B16,[1]Спортсмены!$B$1:$H$65536,3,FALSE))</f>
        <v>03.04.1996</v>
      </c>
      <c r="E16" s="26" t="str">
        <f>IF(B16=0," ",IF(VLOOKUP($B16,[1]Спортсмены!$B$1:$H$65536,4,FALSE)=0," ",VLOOKUP($B16,[1]Спортсмены!$B$1:$H$65536,4,FALSE)))</f>
        <v>1р</v>
      </c>
      <c r="F16" s="24" t="str">
        <f>IF(B16=0," ",VLOOKUP($B16,[1]Спортсмены!$B$1:$H$65536,5,FALSE))</f>
        <v>Ярославская</v>
      </c>
      <c r="G16" s="24" t="str">
        <f>IF(B16=0," ",VLOOKUP($B16,[1]Спортсмены!$B$1:$H$65536,6,FALSE))</f>
        <v>Ярославль, СДЮСШОР-19</v>
      </c>
      <c r="H16" s="27">
        <v>2.7905092592592592E-4</v>
      </c>
      <c r="I16" s="27"/>
      <c r="J16" s="29" t="str">
        <f>IF(H16=0," ",IF(H16&lt;=[1]Разряды!$D$5,[1]Разряды!$D$3,IF(H16&lt;=[1]Разряды!$E$5,[1]Разряды!$E$3,IF(H16&lt;=[1]Разряды!$F$5,[1]Разряды!$F$3,IF(H16&lt;=[1]Разряды!$G$5,[1]Разряды!$G$3,IF(H16&lt;=[1]Разряды!$H$5,[1]Разряды!$H$3,IF(H16&lt;=[1]Разряды!$I$5,[1]Разряды!$I$3,IF(H16&lt;=[1]Разряды!$J$5,[1]Разряды!$J$3,"б/р"))))))))</f>
        <v>2р</v>
      </c>
      <c r="K16" s="30" t="s">
        <v>30</v>
      </c>
      <c r="L16" s="24" t="str">
        <f>IF(B16=0," ",VLOOKUP($B16,[1]Спортсмены!$B$1:$H$65536,7,FALSE))</f>
        <v>Сошников А.В.</v>
      </c>
    </row>
    <row r="17" spans="1:12">
      <c r="A17" s="31">
        <v>8</v>
      </c>
      <c r="B17" s="23">
        <v>677</v>
      </c>
      <c r="C17" s="24" t="str">
        <f>IF(B17=0," ",VLOOKUP(B17,[1]Спортсмены!B$1:H$65536,2,FALSE))</f>
        <v>Галев Илья</v>
      </c>
      <c r="D17" s="25" t="str">
        <f>IF(B17=0," ",VLOOKUP($B17,[1]Спортсмены!$B$1:$H$65536,3,FALSE))</f>
        <v>12.01.1998</v>
      </c>
      <c r="E17" s="26" t="str">
        <f>IF(B17=0," ",IF(VLOOKUP($B17,[1]Спортсмены!$B$1:$H$65536,4,FALSE)=0," ",VLOOKUP($B17,[1]Спортсмены!$B$1:$H$65536,4,FALSE)))</f>
        <v>1р</v>
      </c>
      <c r="F17" s="24" t="str">
        <f>IF(B17=0," ",VLOOKUP($B17,[1]Спортсмены!$B$1:$H$65536,5,FALSE))</f>
        <v>Архангельская</v>
      </c>
      <c r="G17" s="24" t="str">
        <f>IF(B17=0," ",VLOOKUP($B17,[1]Спортсмены!$B$1:$H$65536,6,FALSE))</f>
        <v>Архангельск, ДЮСШ-1</v>
      </c>
      <c r="H17" s="27">
        <v>2.792824074074074E-4</v>
      </c>
      <c r="I17" s="27"/>
      <c r="J17" s="29" t="str">
        <f>IF(H17=0," ",IF(H17&lt;=[1]Разряды!$D$5,[1]Разряды!$D$3,IF(H17&lt;=[1]Разряды!$E$5,[1]Разряды!$E$3,IF(H17&lt;=[1]Разряды!$F$5,[1]Разряды!$F$3,IF(H17&lt;=[1]Разряды!$G$5,[1]Разряды!$G$3,IF(H17&lt;=[1]Разряды!$H$5,[1]Разряды!$H$3,IF(H17&lt;=[1]Разряды!$I$5,[1]Разряды!$I$3,IF(H17&lt;=[1]Разряды!$J$5,[1]Разряды!$J$3,"б/р"))))))))</f>
        <v>2р</v>
      </c>
      <c r="K17" s="30">
        <v>11</v>
      </c>
      <c r="L17" s="24" t="str">
        <f>IF(B17=0," ",VLOOKUP($B17,[1]Спортсмены!$B$1:$H$65536,7,FALSE))</f>
        <v>Ушанов С.А.</v>
      </c>
    </row>
    <row r="18" spans="1:12">
      <c r="A18" s="31">
        <v>9</v>
      </c>
      <c r="B18" s="23">
        <v>156</v>
      </c>
      <c r="C18" s="24" t="str">
        <f>IF(B18=0," ",VLOOKUP(B18,[1]Спортсмены!B$1:H$65536,2,FALSE))</f>
        <v>Аношин Иван</v>
      </c>
      <c r="D18" s="25" t="str">
        <f>IF(B18=0," ",VLOOKUP($B18,[1]Спортсмены!$B$1:$H$65536,3,FALSE))</f>
        <v>1996</v>
      </c>
      <c r="E18" s="26" t="str">
        <f>IF(B18=0," ",IF(VLOOKUP($B18,[1]Спортсмены!$B$1:$H$65536,4,FALSE)=0," ",VLOOKUP($B18,[1]Спортсмены!$B$1:$H$65536,4,FALSE)))</f>
        <v>1р</v>
      </c>
      <c r="F18" s="24" t="str">
        <f>IF(B18=0," ",VLOOKUP($B18,[1]Спортсмены!$B$1:$H$65536,5,FALSE))</f>
        <v>Ивановская</v>
      </c>
      <c r="G18" s="24" t="str">
        <f>IF(B18=0," ",VLOOKUP($B18,[1]Спортсмены!$B$1:$H$65536,6,FALSE))</f>
        <v>Кинешма, СДЮСШОР</v>
      </c>
      <c r="H18" s="27">
        <v>2.7962962962962962E-4</v>
      </c>
      <c r="I18" s="27"/>
      <c r="J18" s="29" t="str">
        <f>IF(H18=0," ",IF(H18&lt;=[1]Разряды!$D$5,[1]Разряды!$D$3,IF(H18&lt;=[1]Разряды!$E$5,[1]Разряды!$E$3,IF(H18&lt;=[1]Разряды!$F$5,[1]Разряды!$F$3,IF(H18&lt;=[1]Разряды!$G$5,[1]Разряды!$G$3,IF(H18&lt;=[1]Разряды!$H$5,[1]Разряды!$H$3,IF(H18&lt;=[1]Разряды!$I$5,[1]Разряды!$I$3,IF(H18&lt;=[1]Разряды!$J$5,[1]Разряды!$J$3,"б/р"))))))))</f>
        <v>2р</v>
      </c>
      <c r="K18" s="30" t="s">
        <v>30</v>
      </c>
      <c r="L18" s="24" t="str">
        <f>IF(B18=0," ",VLOOKUP($B18,[1]Спортсмены!$B$1:$H$65536,7,FALSE))</f>
        <v>Мальцев Е.В.</v>
      </c>
    </row>
    <row r="19" spans="1:12">
      <c r="A19" s="31">
        <v>10</v>
      </c>
      <c r="B19" s="23">
        <v>206</v>
      </c>
      <c r="C19" s="24" t="str">
        <f>IF(B19=0," ",VLOOKUP(B19,[1]Спортсмены!B$1:H$65536,2,FALSE))</f>
        <v>Лопатин Александр</v>
      </c>
      <c r="D19" s="25" t="str">
        <f>IF(B19=0," ",VLOOKUP($B19,[1]Спортсмены!$B$1:$H$65536,3,FALSE))</f>
        <v>16.05.1997</v>
      </c>
      <c r="E19" s="26" t="str">
        <f>IF(B19=0," ",IF(VLOOKUP($B19,[1]Спортсмены!$B$1:$H$65536,4,FALSE)=0," ",VLOOKUP($B19,[1]Спортсмены!$B$1:$H$65536,4,FALSE)))</f>
        <v>3р</v>
      </c>
      <c r="F19" s="24" t="str">
        <f>IF(B19=0," ",VLOOKUP($B19,[1]Спортсмены!$B$1:$H$65536,5,FALSE))</f>
        <v>Вологодская</v>
      </c>
      <c r="G19" s="24" t="str">
        <f>IF(B19=0," ",VLOOKUP($B19,[1]Спортсмены!$B$1:$H$65536,6,FALSE))</f>
        <v>Великий Устюг, ДЮСШ</v>
      </c>
      <c r="H19" s="27">
        <v>2.8148148148148146E-4</v>
      </c>
      <c r="I19" s="27"/>
      <c r="J19" s="29" t="str">
        <f>IF(H19=0," ",IF(H19&lt;=[1]Разряды!$D$5,[1]Разряды!$D$3,IF(H19&lt;=[1]Разряды!$E$5,[1]Разряды!$E$3,IF(H19&lt;=[1]Разряды!$F$5,[1]Разряды!$F$3,IF(H19&lt;=[1]Разряды!$G$5,[1]Разряды!$G$3,IF(H19&lt;=[1]Разряды!$H$5,[1]Разряды!$H$3,IF(H19&lt;=[1]Разряды!$I$5,[1]Разряды!$I$3,IF(H19&lt;=[1]Разряды!$J$5,[1]Разряды!$J$3,"б/р"))))))))</f>
        <v>2р</v>
      </c>
      <c r="K19" s="30">
        <v>10</v>
      </c>
      <c r="L19" s="24" t="str">
        <f>IF(B19=0," ",VLOOKUP($B19,[1]Спортсмены!$B$1:$H$65536,7,FALSE))</f>
        <v>Бурчевский В.З.</v>
      </c>
    </row>
    <row r="20" spans="1:12">
      <c r="A20" s="31">
        <v>11</v>
      </c>
      <c r="B20" s="23">
        <v>202</v>
      </c>
      <c r="C20" s="24" t="str">
        <f>IF(B20=0," ",VLOOKUP(B20,[1]Спортсмены!B$1:H$65536,2,FALSE))</f>
        <v>Карбовский Илья</v>
      </c>
      <c r="D20" s="25" t="str">
        <f>IF(B20=0," ",VLOOKUP($B20,[1]Спортсмены!$B$1:$H$65536,3,FALSE))</f>
        <v>08.01.1996</v>
      </c>
      <c r="E20" s="26" t="str">
        <f>IF(B20=0," ",IF(VLOOKUP($B20,[1]Спортсмены!$B$1:$H$65536,4,FALSE)=0," ",VLOOKUP($B20,[1]Спортсмены!$B$1:$H$65536,4,FALSE)))</f>
        <v>2р</v>
      </c>
      <c r="F20" s="24" t="str">
        <f>IF(B20=0," ",VLOOKUP($B20,[1]Спортсмены!$B$1:$H$65536,5,FALSE))</f>
        <v>Вологодская</v>
      </c>
      <c r="G20" s="24" t="str">
        <f>IF(B20=0," ",VLOOKUP($B20,[1]Спортсмены!$B$1:$H$65536,6,FALSE))</f>
        <v>Череповец, ДЮСШ-2</v>
      </c>
      <c r="H20" s="27">
        <v>2.8368055555555557E-4</v>
      </c>
      <c r="I20" s="27"/>
      <c r="J20" s="29" t="str">
        <f>IF(H20=0," ",IF(H20&lt;=[1]Разряды!$D$5,[1]Разряды!$D$3,IF(H20&lt;=[1]Разряды!$E$5,[1]Разряды!$E$3,IF(H20&lt;=[1]Разряды!$F$5,[1]Разряды!$F$3,IF(H20&lt;=[1]Разряды!$G$5,[1]Разряды!$G$3,IF(H20&lt;=[1]Разряды!$H$5,[1]Разряды!$H$3,IF(H20&lt;=[1]Разряды!$I$5,[1]Разряды!$I$3,IF(H20&lt;=[1]Разряды!$J$5,[1]Разряды!$J$3,"б/р"))))))))</f>
        <v>3р</v>
      </c>
      <c r="K20" s="30">
        <v>9</v>
      </c>
      <c r="L20" s="24" t="str">
        <f>IF(B20=0," ",VLOOKUP($B20,[1]Спортсмены!$B$1:$H$65536,7,FALSE))</f>
        <v>Боголюбов В.Л.</v>
      </c>
    </row>
    <row r="21" spans="1:12">
      <c r="A21" s="31">
        <v>12</v>
      </c>
      <c r="B21" s="23">
        <v>233</v>
      </c>
      <c r="C21" s="24" t="str">
        <f>IF(B21=0," ",VLOOKUP(B21,[1]Спортсмены!B$1:H$65536,2,FALSE))</f>
        <v>Красушкин Андрей</v>
      </c>
      <c r="D21" s="25" t="str">
        <f>IF(B21=0," ",VLOOKUP($B21,[1]Спортсмены!$B$1:$H$65536,3,FALSE))</f>
        <v>01.07.1997</v>
      </c>
      <c r="E21" s="26" t="str">
        <f>IF(B21=0," ",IF(VLOOKUP($B21,[1]Спортсмены!$B$1:$H$65536,4,FALSE)=0," ",VLOOKUP($B21,[1]Спортсмены!$B$1:$H$65536,4,FALSE)))</f>
        <v>2р</v>
      </c>
      <c r="F21" s="24" t="str">
        <f>IF(B21=0," ",VLOOKUP($B21,[1]Спортсмены!$B$1:$H$65536,5,FALSE))</f>
        <v>Вологодская</v>
      </c>
      <c r="G21" s="24" t="str">
        <f>IF(B21=0," ",VLOOKUP($B21,[1]Спортсмены!$B$1:$H$65536,6,FALSE))</f>
        <v>Череповец, ДЮСШ-2</v>
      </c>
      <c r="H21" s="27">
        <v>2.83912037037037E-4</v>
      </c>
      <c r="I21" s="27"/>
      <c r="J21" s="29" t="str">
        <f>IF(H21=0," ",IF(H21&lt;=[1]Разряды!$D$5,[1]Разряды!$D$3,IF(H21&lt;=[1]Разряды!$E$5,[1]Разряды!$E$3,IF(H21&lt;=[1]Разряды!$F$5,[1]Разряды!$F$3,IF(H21&lt;=[1]Разряды!$G$5,[1]Разряды!$G$3,IF(H21&lt;=[1]Разряды!$H$5,[1]Разряды!$H$3,IF(H21&lt;=[1]Разряды!$I$5,[1]Разряды!$I$3,IF(H21&lt;=[1]Разряды!$J$5,[1]Разряды!$J$3,"б/р"))))))))</f>
        <v>3р</v>
      </c>
      <c r="K21" s="30" t="s">
        <v>30</v>
      </c>
      <c r="L21" s="24" t="str">
        <f>IF(B21=0," ",VLOOKUP($B21,[1]Спортсмены!$B$1:$H$65536,7,FALSE))</f>
        <v>Столбова О.В.</v>
      </c>
    </row>
    <row r="22" spans="1:12">
      <c r="A22" s="31">
        <v>13</v>
      </c>
      <c r="B22" s="23">
        <v>240</v>
      </c>
      <c r="C22" s="24" t="str">
        <f>IF(B22=0," ",VLOOKUP(B22,[1]Спортсмены!B$1:H$65536,2,FALSE))</f>
        <v>Разутов Денис</v>
      </c>
      <c r="D22" s="25" t="str">
        <f>IF(B22=0," ",VLOOKUP($B22,[1]Спортсмены!$B$1:$H$65536,3,FALSE))</f>
        <v>1997</v>
      </c>
      <c r="E22" s="26" t="str">
        <f>IF(B22=0," ",IF(VLOOKUP($B22,[1]Спортсмены!$B$1:$H$65536,4,FALSE)=0," ",VLOOKUP($B22,[1]Спортсмены!$B$1:$H$65536,4,FALSE)))</f>
        <v>1р</v>
      </c>
      <c r="F22" s="24" t="str">
        <f>IF(B22=0," ",VLOOKUP($B22,[1]Спортсмены!$B$1:$H$65536,5,FALSE))</f>
        <v>р-ка Коми</v>
      </c>
      <c r="G22" s="24" t="str">
        <f>IF(B22=0," ",VLOOKUP($B22,[1]Спортсмены!$B$1:$H$65536,6,FALSE))</f>
        <v>Коми, Сыктывкар, КДЮСШ-1</v>
      </c>
      <c r="H22" s="27">
        <v>2.8668981481481481E-4</v>
      </c>
      <c r="I22" s="27"/>
      <c r="J22" s="29" t="str">
        <f>IF(H22=0," ",IF(H22&lt;=[1]Разряды!$D$5,[1]Разряды!$D$3,IF(H22&lt;=[1]Разряды!$E$5,[1]Разряды!$E$3,IF(H22&lt;=[1]Разряды!$F$5,[1]Разряды!$F$3,IF(H22&lt;=[1]Разряды!$G$5,[1]Разряды!$G$3,IF(H22&lt;=[1]Разряды!$H$5,[1]Разряды!$H$3,IF(H22&lt;=[1]Разряды!$I$5,[1]Разряды!$I$3,IF(H22&lt;=[1]Разряды!$J$5,[1]Разряды!$J$3,"б/р"))))))))</f>
        <v>3р</v>
      </c>
      <c r="K22" s="30">
        <v>8</v>
      </c>
      <c r="L22" s="24" t="str">
        <f>IF(B22=0," ",VLOOKUP($B22,[1]Спортсмены!$B$1:$H$65536,7,FALSE))</f>
        <v>Панюкова М.А.</v>
      </c>
    </row>
    <row r="23" spans="1:12">
      <c r="A23" s="31">
        <v>14</v>
      </c>
      <c r="B23" s="23">
        <v>674</v>
      </c>
      <c r="C23" s="24" t="str">
        <f>IF(B23=0," ",VLOOKUP(B23,[1]Спортсмены!B$1:H$65536,2,FALSE))</f>
        <v>Рябчиков Андрей</v>
      </c>
      <c r="D23" s="25" t="str">
        <f>IF(B23=0," ",VLOOKUP($B23,[1]Спортсмены!$B$1:$H$65536,3,FALSE))</f>
        <v>12.09.1997</v>
      </c>
      <c r="E23" s="26" t="str">
        <f>IF(B23=0," ",IF(VLOOKUP($B23,[1]Спортсмены!$B$1:$H$65536,4,FALSE)=0," ",VLOOKUP($B23,[1]Спортсмены!$B$1:$H$65536,4,FALSE)))</f>
        <v>2р</v>
      </c>
      <c r="F23" s="24" t="str">
        <f>IF(B23=0," ",VLOOKUP($B23,[1]Спортсмены!$B$1:$H$65536,5,FALSE))</f>
        <v>Архангельская</v>
      </c>
      <c r="G23" s="24" t="str">
        <f>IF(B23=0," ",VLOOKUP($B23,[1]Спортсмены!$B$1:$H$65536,6,FALSE))</f>
        <v>Архангельск, ДЮСШ-1</v>
      </c>
      <c r="H23" s="27">
        <v>2.8726851851851852E-4</v>
      </c>
      <c r="I23" s="27"/>
      <c r="J23" s="29" t="str">
        <f>IF(H23=0," ",IF(H23&lt;=[1]Разряды!$D$5,[1]Разряды!$D$3,IF(H23&lt;=[1]Разряды!$E$5,[1]Разряды!$E$3,IF(H23&lt;=[1]Разряды!$F$5,[1]Разряды!$F$3,IF(H23&lt;=[1]Разряды!$G$5,[1]Разряды!$G$3,IF(H23&lt;=[1]Разряды!$H$5,[1]Разряды!$H$3,IF(H23&lt;=[1]Разряды!$I$5,[1]Разряды!$I$3,IF(H23&lt;=[1]Разряды!$J$5,[1]Разряды!$J$3,"б/р"))))))))</f>
        <v>3р</v>
      </c>
      <c r="K23" s="30">
        <v>7</v>
      </c>
      <c r="L23" s="24" t="str">
        <f>IF(B23=0," ",VLOOKUP($B23,[1]Спортсмены!$B$1:$H$65536,7,FALSE))</f>
        <v>Брюхова О.Б.</v>
      </c>
    </row>
    <row r="24" spans="1:12">
      <c r="A24" s="31">
        <v>15</v>
      </c>
      <c r="B24" s="23">
        <v>140</v>
      </c>
      <c r="C24" s="24" t="str">
        <f>IF(B24=0," ",VLOOKUP(B24,[1]Спортсмены!B$1:H$65536,2,FALSE))</f>
        <v>Беляков Илья</v>
      </c>
      <c r="D24" s="25" t="str">
        <f>IF(B24=0," ",VLOOKUP($B24,[1]Спортсмены!$B$1:$H$65536,3,FALSE))</f>
        <v>1997</v>
      </c>
      <c r="E24" s="26" t="str">
        <f>IF(B24=0," ",IF(VLOOKUP($B24,[1]Спортсмены!$B$1:$H$65536,4,FALSE)=0," ",VLOOKUP($B24,[1]Спортсмены!$B$1:$H$65536,4,FALSE)))</f>
        <v>1р</v>
      </c>
      <c r="F24" s="24" t="str">
        <f>IF(B24=0," ",VLOOKUP($B24,[1]Спортсмены!$B$1:$H$65536,5,FALSE))</f>
        <v>Ивановская</v>
      </c>
      <c r="G24" s="24" t="str">
        <f>IF(B24=0," ",VLOOKUP($B24,[1]Спортсмены!$B$1:$H$65536,6,FALSE))</f>
        <v>Иваново, СДЮСШОР-6</v>
      </c>
      <c r="H24" s="27">
        <v>2.8842592592592597E-4</v>
      </c>
      <c r="I24" s="27"/>
      <c r="J24" s="29" t="str">
        <f>IF(H24=0," ",IF(H24&lt;=[1]Разряды!$D$5,[1]Разряды!$D$3,IF(H24&lt;=[1]Разряды!$E$5,[1]Разряды!$E$3,IF(H24&lt;=[1]Разряды!$F$5,[1]Разряды!$F$3,IF(H24&lt;=[1]Разряды!$G$5,[1]Разряды!$G$3,IF(H24&lt;=[1]Разряды!$H$5,[1]Разряды!$H$3,IF(H24&lt;=[1]Разряды!$I$5,[1]Разряды!$I$3,IF(H24&lt;=[1]Разряды!$J$5,[1]Разряды!$J$3,"б/р"))))))))</f>
        <v>3р</v>
      </c>
      <c r="K24" s="30">
        <v>6</v>
      </c>
      <c r="L24" s="24" t="str">
        <f>IF(B24=0," ",VLOOKUP($B24,[1]Спортсмены!$B$1:$H$65536,7,FALSE))</f>
        <v>Иванченко С.Д.</v>
      </c>
    </row>
    <row r="25" spans="1:12">
      <c r="A25" s="31">
        <v>16</v>
      </c>
      <c r="B25" s="33">
        <v>163</v>
      </c>
      <c r="C25" s="24" t="str">
        <f>IF(B25=0," ",VLOOKUP(B25,[1]Спортсмены!B$1:H$65536,2,FALSE))</f>
        <v>Цветков Илья</v>
      </c>
      <c r="D25" s="25" t="str">
        <f>IF(B25=0," ",VLOOKUP($B25,[1]Спортсмены!$B$1:$H$65536,3,FALSE))</f>
        <v>18.02.1997</v>
      </c>
      <c r="E25" s="26" t="str">
        <f>IF(B25=0," ",IF(VLOOKUP($B25,[1]Спортсмены!$B$1:$H$65536,4,FALSE)=0," ",VLOOKUP($B25,[1]Спортсмены!$B$1:$H$65536,4,FALSE)))</f>
        <v>2р</v>
      </c>
      <c r="F25" s="24" t="str">
        <f>IF(B25=0," ",VLOOKUP($B25,[1]Спортсмены!$B$1:$H$65536,5,FALSE))</f>
        <v>Ярославская</v>
      </c>
      <c r="G25" s="24" t="str">
        <f>IF(B25=0," ",VLOOKUP($B25,[1]Спортсмены!$B$1:$H$65536,6,FALSE))</f>
        <v>Ярославль, ГОБУ ЯО СДЮСШОР</v>
      </c>
      <c r="H25" s="27">
        <v>2.8877314814814814E-4</v>
      </c>
      <c r="I25" s="27"/>
      <c r="J25" s="29" t="str">
        <f>IF(H25=0," ",IF(H25&lt;=[1]Разряды!$D$5,[1]Разряды!$D$3,IF(H25&lt;=[1]Разряды!$E$5,[1]Разряды!$E$3,IF(H25&lt;=[1]Разряды!$F$5,[1]Разряды!$F$3,IF(H25&lt;=[1]Разряды!$G$5,[1]Разряды!$G$3,IF(H25&lt;=[1]Разряды!$H$5,[1]Разряды!$H$3,IF(H25&lt;=[1]Разряды!$I$5,[1]Разряды!$I$3,IF(H25&lt;=[1]Разряды!$J$5,[1]Разряды!$J$3,"б/р"))))))))</f>
        <v>3р</v>
      </c>
      <c r="K25" s="30" t="s">
        <v>30</v>
      </c>
      <c r="L25" s="24" t="str">
        <f>IF(B25=0," ",VLOOKUP($B25,[1]Спортсмены!$B$1:$H$65536,7,FALSE))</f>
        <v>Филинова С.К.</v>
      </c>
    </row>
    <row r="26" spans="1:12">
      <c r="A26" s="31">
        <v>17</v>
      </c>
      <c r="B26" s="23">
        <v>238</v>
      </c>
      <c r="C26" s="24" t="str">
        <f>IF(B26=0," ",VLOOKUP(B26,[1]Спортсмены!B$1:H$65536,2,FALSE))</f>
        <v>Трушкин Александр</v>
      </c>
      <c r="D26" s="25" t="str">
        <f>IF(B26=0," ",VLOOKUP($B26,[1]Спортсмены!$B$1:$H$65536,3,FALSE))</f>
        <v>1996</v>
      </c>
      <c r="E26" s="26" t="str">
        <f>IF(B26=0," ",IF(VLOOKUP($B26,[1]Спортсмены!$B$1:$H$65536,4,FALSE)=0," ",VLOOKUP($B26,[1]Спортсмены!$B$1:$H$65536,4,FALSE)))</f>
        <v>1р</v>
      </c>
      <c r="F26" s="24" t="str">
        <f>IF(B26=0," ",VLOOKUP($B26,[1]Спортсмены!$B$1:$H$65536,5,FALSE))</f>
        <v>р-ка Коми</v>
      </c>
      <c r="G26" s="24" t="str">
        <f>IF(B26=0," ",VLOOKUP($B26,[1]Спортсмены!$B$1:$H$65536,6,FALSE))</f>
        <v>Коми, Ухта</v>
      </c>
      <c r="H26" s="27">
        <v>2.8900462962962962E-4</v>
      </c>
      <c r="I26" s="27"/>
      <c r="J26" s="29" t="str">
        <f>IF(H26=0," ",IF(H26&lt;=[1]Разряды!$D$5,[1]Разряды!$D$3,IF(H26&lt;=[1]Разряды!$E$5,[1]Разряды!$E$3,IF(H26&lt;=[1]Разряды!$F$5,[1]Разряды!$F$3,IF(H26&lt;=[1]Разряды!$G$5,[1]Разряды!$G$3,IF(H26&lt;=[1]Разряды!$H$5,[1]Разряды!$H$3,IF(H26&lt;=[1]Разряды!$I$5,[1]Разряды!$I$3,IF(H26&lt;=[1]Разряды!$J$5,[1]Разряды!$J$3,"б/р"))))))))</f>
        <v>3р</v>
      </c>
      <c r="K26" s="30">
        <v>5</v>
      </c>
      <c r="L26" s="24" t="str">
        <f>IF(B26=0," ",VLOOKUP($B26,[1]Спортсмены!$B$1:$H$65536,7,FALSE))</f>
        <v>Углова С.И.</v>
      </c>
    </row>
    <row r="27" spans="1:12">
      <c r="A27" s="31">
        <v>18</v>
      </c>
      <c r="B27" s="23">
        <v>766</v>
      </c>
      <c r="C27" s="24" t="str">
        <f>IF(B27=0," ",VLOOKUP(B27,[1]Спортсмены!B$1:H$65536,2,FALSE))</f>
        <v>Царев Олег</v>
      </c>
      <c r="D27" s="25" t="str">
        <f>IF(B27=0," ",VLOOKUP($B27,[1]Спортсмены!$B$1:$H$65536,3,FALSE))</f>
        <v>18.03.1997</v>
      </c>
      <c r="E27" s="26" t="str">
        <f>IF(B27=0," ",IF(VLOOKUP($B27,[1]Спортсмены!$B$1:$H$65536,4,FALSE)=0," ",VLOOKUP($B27,[1]Спортсмены!$B$1:$H$65536,4,FALSE)))</f>
        <v>2р</v>
      </c>
      <c r="F27" s="24" t="str">
        <f>IF(B27=0," ",VLOOKUP($B27,[1]Спортсмены!$B$1:$H$65536,5,FALSE))</f>
        <v>Ярославская</v>
      </c>
      <c r="G27" s="24" t="str">
        <f>IF(B27=0," ",VLOOKUP($B27,[1]Спортсмены!$B$1:$H$65536,6,FALSE))</f>
        <v>Ярославль, СДЮСШОР-19</v>
      </c>
      <c r="H27" s="27">
        <v>2.9074074074074077E-4</v>
      </c>
      <c r="I27" s="27"/>
      <c r="J27" s="29" t="str">
        <f>IF(H27=0," ",IF(H27&lt;=[1]Разряды!$D$5,[1]Разряды!$D$3,IF(H27&lt;=[1]Разряды!$E$5,[1]Разряды!$E$3,IF(H27&lt;=[1]Разряды!$F$5,[1]Разряды!$F$3,IF(H27&lt;=[1]Разряды!$G$5,[1]Разряды!$G$3,IF(H27&lt;=[1]Разряды!$H$5,[1]Разряды!$H$3,IF(H27&lt;=[1]Разряды!$I$5,[1]Разряды!$I$3,IF(H27&lt;=[1]Разряды!$J$5,[1]Разряды!$J$3,"б/р"))))))))</f>
        <v>3р</v>
      </c>
      <c r="K27" s="30" t="s">
        <v>30</v>
      </c>
      <c r="L27" s="24" t="str">
        <f>IF(B27=0," ",VLOOKUP($B27,[1]Спортсмены!$B$1:$H$65536,7,FALSE))</f>
        <v>Станкевич В.А.</v>
      </c>
    </row>
    <row r="28" spans="1:12">
      <c r="A28" s="31">
        <v>19</v>
      </c>
      <c r="B28" s="23">
        <v>352</v>
      </c>
      <c r="C28" s="24" t="str">
        <f>IF(B28=0," ",VLOOKUP(B28,[1]Спортсмены!B$1:H$65536,2,FALSE))</f>
        <v>Бурдейный Максим</v>
      </c>
      <c r="D28" s="25" t="str">
        <f>IF(B28=0," ",VLOOKUP($B28,[1]Спортсмены!$B$1:$H$65536,3,FALSE))</f>
        <v>1997</v>
      </c>
      <c r="E28" s="26" t="str">
        <f>IF(B28=0," ",IF(VLOOKUP($B28,[1]Спортсмены!$B$1:$H$65536,4,FALSE)=0," ",VLOOKUP($B28,[1]Спортсмены!$B$1:$H$65536,4,FALSE)))</f>
        <v>2р</v>
      </c>
      <c r="F28" s="24" t="str">
        <f>IF(B28=0," ",VLOOKUP($B28,[1]Спортсмены!$B$1:$H$65536,5,FALSE))</f>
        <v>Мурманская</v>
      </c>
      <c r="G28" s="24" t="str">
        <f>IF(B28=0," ",VLOOKUP($B28,[1]Спортсмены!$B$1:$H$65536,6,FALSE))</f>
        <v>Мурманск, СДЮСШОР-4</v>
      </c>
      <c r="H28" s="27">
        <v>2.9120370370370373E-4</v>
      </c>
      <c r="I28" s="27"/>
      <c r="J28" s="29" t="str">
        <f>IF(H28=0," ",IF(H28&lt;=[1]Разряды!$D$5,[1]Разряды!$D$3,IF(H28&lt;=[1]Разряды!$E$5,[1]Разряды!$E$3,IF(H28&lt;=[1]Разряды!$F$5,[1]Разряды!$F$3,IF(H28&lt;=[1]Разряды!$G$5,[1]Разряды!$G$3,IF(H28&lt;=[1]Разряды!$H$5,[1]Разряды!$H$3,IF(H28&lt;=[1]Разряды!$I$5,[1]Разряды!$I$3,IF(H28&lt;=[1]Разряды!$J$5,[1]Разряды!$J$3,"б/р"))))))))</f>
        <v>3р</v>
      </c>
      <c r="K28" s="30">
        <v>4</v>
      </c>
      <c r="L28" s="24" t="str">
        <f>IF(B28=0," ",VLOOKUP($B28,[1]Спортсмены!$B$1:$H$65536,7,FALSE))</f>
        <v>Кацан В.В., Т.Н.</v>
      </c>
    </row>
    <row r="29" spans="1:12">
      <c r="A29" s="31">
        <v>20</v>
      </c>
      <c r="B29" s="23">
        <v>676</v>
      </c>
      <c r="C29" s="24" t="str">
        <f>IF(B29=0," ",VLOOKUP(B29,[1]Спортсмены!B$1:H$65536,2,FALSE))</f>
        <v>Якушев Артем</v>
      </c>
      <c r="D29" s="25" t="str">
        <f>IF(B29=0," ",VLOOKUP($B29,[1]Спортсмены!$B$1:$H$65536,3,FALSE))</f>
        <v>27.05.1997</v>
      </c>
      <c r="E29" s="26" t="str">
        <f>IF(B29=0," ",IF(VLOOKUP($B29,[1]Спортсмены!$B$1:$H$65536,4,FALSE)=0," ",VLOOKUP($B29,[1]Спортсмены!$B$1:$H$65536,4,FALSE)))</f>
        <v>2р</v>
      </c>
      <c r="F29" s="24" t="str">
        <f>IF(B29=0," ",VLOOKUP($B29,[1]Спортсмены!$B$1:$H$65536,5,FALSE))</f>
        <v>Архангельская</v>
      </c>
      <c r="G29" s="24" t="str">
        <f>IF(B29=0," ",VLOOKUP($B29,[1]Спортсмены!$B$1:$H$65536,6,FALSE))</f>
        <v>Архангельск, ДЮСШ-1</v>
      </c>
      <c r="H29" s="27">
        <v>2.9282407407407409E-4</v>
      </c>
      <c r="I29" s="27"/>
      <c r="J29" s="29" t="str">
        <f>IF(H29=0," ",IF(H29&lt;=[1]Разряды!$D$5,[1]Разряды!$D$3,IF(H29&lt;=[1]Разряды!$E$5,[1]Разряды!$E$3,IF(H29&lt;=[1]Разряды!$F$5,[1]Разряды!$F$3,IF(H29&lt;=[1]Разряды!$G$5,[1]Разряды!$G$3,IF(H29&lt;=[1]Разряды!$H$5,[1]Разряды!$H$3,IF(H29&lt;=[1]Разряды!$I$5,[1]Разряды!$I$3,IF(H29&lt;=[1]Разряды!$J$5,[1]Разряды!$J$3,"б/р"))))))))</f>
        <v>3р</v>
      </c>
      <c r="K29" s="30" t="s">
        <v>30</v>
      </c>
      <c r="L29" s="24" t="str">
        <f>IF(B29=0," ",VLOOKUP($B29,[1]Спортсмены!$B$1:$H$65536,7,FALSE))</f>
        <v>Ушанов С.А.</v>
      </c>
    </row>
    <row r="30" spans="1:12">
      <c r="A30" s="31">
        <v>21</v>
      </c>
      <c r="B30" s="23">
        <v>211</v>
      </c>
      <c r="C30" s="24" t="str">
        <f>IF(B30=0," ",VLOOKUP(B30,[1]Спортсмены!B$1:H$65536,2,FALSE))</f>
        <v>Кононенко Павел</v>
      </c>
      <c r="D30" s="25" t="str">
        <f>IF(B30=0," ",VLOOKUP($B30,[1]Спортсмены!$B$1:$H$65536,3,FALSE))</f>
        <v>02.02.1997</v>
      </c>
      <c r="E30" s="26" t="str">
        <f>IF(B30=0," ",IF(VLOOKUP($B30,[1]Спортсмены!$B$1:$H$65536,4,FALSE)=0," ",VLOOKUP($B30,[1]Спортсмены!$B$1:$H$65536,4,FALSE)))</f>
        <v>1р</v>
      </c>
      <c r="F30" s="24" t="str">
        <f>IF(B30=0," ",VLOOKUP($B30,[1]Спортсмены!$B$1:$H$65536,5,FALSE))</f>
        <v>Вологодская</v>
      </c>
      <c r="G30" s="24" t="str">
        <f>IF(B30=0," ",VLOOKUP($B30,[1]Спортсмены!$B$1:$H$65536,6,FALSE))</f>
        <v>Череповец, ДЮСШ-2</v>
      </c>
      <c r="H30" s="27">
        <v>2.9328703703703705E-4</v>
      </c>
      <c r="I30" s="27"/>
      <c r="J30" s="29" t="str">
        <f>IF(H30=0," ",IF(H30&lt;=[1]Разряды!$D$5,[1]Разряды!$D$3,IF(H30&lt;=[1]Разряды!$E$5,[1]Разряды!$E$3,IF(H30&lt;=[1]Разряды!$F$5,[1]Разряды!$F$3,IF(H30&lt;=[1]Разряды!$G$5,[1]Разряды!$G$3,IF(H30&lt;=[1]Разряды!$H$5,[1]Разряды!$H$3,IF(H30&lt;=[1]Разряды!$I$5,[1]Разряды!$I$3,IF(H30&lt;=[1]Разряды!$J$5,[1]Разряды!$J$3,"б/р"))))))))</f>
        <v>3р</v>
      </c>
      <c r="K30" s="30">
        <v>3</v>
      </c>
      <c r="L30" s="24" t="str">
        <f>IF(B30=0," ",VLOOKUP($B30,[1]Спортсмены!$B$1:$H$65536,7,FALSE))</f>
        <v>Столбова О.В.</v>
      </c>
    </row>
    <row r="31" spans="1:12">
      <c r="A31" s="31">
        <v>22</v>
      </c>
      <c r="B31" s="125">
        <v>545</v>
      </c>
      <c r="C31" s="24" t="str">
        <f>IF(B31=0," ",VLOOKUP(B31,[1]Спортсмены!B$1:H$65536,2,FALSE))</f>
        <v>Маров Андрей</v>
      </c>
      <c r="D31" s="25" t="str">
        <f>IF(B31=0," ",VLOOKUP($B31,[1]Спортсмены!$B$1:$H$65536,3,FALSE))</f>
        <v>15.11.1996</v>
      </c>
      <c r="E31" s="26" t="str">
        <f>IF(B31=0," ",IF(VLOOKUP($B31,[1]Спортсмены!$B$1:$H$65536,4,FALSE)=0," ",VLOOKUP($B31,[1]Спортсмены!$B$1:$H$65536,4,FALSE)))</f>
        <v>2р</v>
      </c>
      <c r="F31" s="24" t="str">
        <f>IF(B31=0," ",VLOOKUP($B31,[1]Спортсмены!$B$1:$H$65536,5,FALSE))</f>
        <v>Новгородская</v>
      </c>
      <c r="G31" s="24" t="str">
        <f>IF(B31=0," ",VLOOKUP($B31,[1]Спортсмены!$B$1:$H$65536,6,FALSE))</f>
        <v>В.Новгород</v>
      </c>
      <c r="H31" s="27">
        <v>2.9375000000000001E-4</v>
      </c>
      <c r="I31" s="27"/>
      <c r="J31" s="29" t="str">
        <f>IF(H31=0," ",IF(H31&lt;=[1]Разряды!$D$5,[1]Разряды!$D$3,IF(H31&lt;=[1]Разряды!$E$5,[1]Разряды!$E$3,IF(H31&lt;=[1]Разряды!$F$5,[1]Разряды!$F$3,IF(H31&lt;=[1]Разряды!$G$5,[1]Разряды!$G$3,IF(H31&lt;=[1]Разряды!$H$5,[1]Разряды!$H$3,IF(H31&lt;=[1]Разряды!$I$5,[1]Разряды!$I$3,IF(H31&lt;=[1]Разряды!$J$5,[1]Разряды!$J$3,"б/р"))))))))</f>
        <v>3р</v>
      </c>
      <c r="K31" s="30">
        <v>2</v>
      </c>
      <c r="L31" s="24" t="str">
        <f>IF(B31=0," ",VLOOKUP($B31,[1]Спортсмены!$B$1:$H$65536,7,FALSE))</f>
        <v>Савенков П.А.</v>
      </c>
    </row>
    <row r="32" spans="1:12">
      <c r="A32" s="31">
        <v>23</v>
      </c>
      <c r="B32" s="125">
        <v>473</v>
      </c>
      <c r="C32" s="24" t="str">
        <f>IF(B32=0," ",VLOOKUP(B32,[1]Спортсмены!B$1:H$65536,2,FALSE))</f>
        <v>Гордеев Павел</v>
      </c>
      <c r="D32" s="25" t="str">
        <f>IF(B32=0," ",VLOOKUP($B32,[1]Спортсмены!$B$1:$H$65536,3,FALSE))</f>
        <v>26.06.1996</v>
      </c>
      <c r="E32" s="26" t="str">
        <f>IF(B32=0," ",IF(VLOOKUP($B32,[1]Спортсмены!$B$1:$H$65536,4,FALSE)=0," ",VLOOKUP($B32,[1]Спортсмены!$B$1:$H$65536,4,FALSE)))</f>
        <v>2р</v>
      </c>
      <c r="F32" s="24" t="str">
        <f>IF(B32=0," ",VLOOKUP($B32,[1]Спортсмены!$B$1:$H$65536,5,FALSE))</f>
        <v>Ярославская</v>
      </c>
      <c r="G32" s="24" t="str">
        <f>IF(B32=0," ",VLOOKUP($B32,[1]Спортсмены!$B$1:$H$65536,6,FALSE))</f>
        <v>Переславль, ДЮСШ</v>
      </c>
      <c r="H32" s="27">
        <v>2.9537037037037037E-4</v>
      </c>
      <c r="I32" s="28"/>
      <c r="J32" s="29" t="str">
        <f>IF(H32=0," ",IF(H32&lt;=[1]Разряды!$D$5,[1]Разряды!$D$3,IF(H32&lt;=[1]Разряды!$E$5,[1]Разряды!$E$3,IF(H32&lt;=[1]Разряды!$F$5,[1]Разряды!$F$3,IF(H32&lt;=[1]Разряды!$G$5,[1]Разряды!$G$3,IF(H32&lt;=[1]Разряды!$H$5,[1]Разряды!$H$3,IF(H32&lt;=[1]Разряды!$I$5,[1]Разряды!$I$3,IF(H32&lt;=[1]Разряды!$J$5,[1]Разряды!$J$3,"б/р"))))))))</f>
        <v>3р</v>
      </c>
      <c r="K32" s="130" t="s">
        <v>30</v>
      </c>
      <c r="L32" s="24" t="str">
        <f>IF(B32=0," ",VLOOKUP($B32,[1]Спортсмены!$B$1:$H$65536,7,FALSE))</f>
        <v>Литвинова М.Ф.</v>
      </c>
    </row>
    <row r="33" spans="1:12">
      <c r="A33" s="31">
        <v>24</v>
      </c>
      <c r="B33" s="125">
        <v>170</v>
      </c>
      <c r="C33" s="24" t="str">
        <f>IF(B33=0," ",VLOOKUP(B33,[1]Спортсмены!B$1:H$65536,2,FALSE))</f>
        <v>Самошников Даниил</v>
      </c>
      <c r="D33" s="25" t="str">
        <f>IF(B33=0," ",VLOOKUP($B33,[1]Спортсмены!$B$1:$H$65536,3,FALSE))</f>
        <v>17.10.1996</v>
      </c>
      <c r="E33" s="26" t="str">
        <f>IF(B33=0," ",IF(VLOOKUP($B33,[1]Спортсмены!$B$1:$H$65536,4,FALSE)=0," ",VLOOKUP($B33,[1]Спортсмены!$B$1:$H$65536,4,FALSE)))</f>
        <v>3р</v>
      </c>
      <c r="F33" s="24" t="str">
        <f>IF(B33=0," ",VLOOKUP($B33,[1]Спортсмены!$B$1:$H$65536,5,FALSE))</f>
        <v>Ярославская</v>
      </c>
      <c r="G33" s="24" t="str">
        <f>IF(B33=0," ",VLOOKUP($B33,[1]Спортсмены!$B$1:$H$65536,6,FALSE))</f>
        <v>Ярославль, ГОБУ ЯО СДЮСШОР</v>
      </c>
      <c r="H33" s="27">
        <v>2.9780092592592591E-4</v>
      </c>
      <c r="I33" s="27"/>
      <c r="J33" s="29" t="str">
        <f>IF(H33=0," ",IF(H33&lt;=[1]Разряды!$D$5,[1]Разряды!$D$3,IF(H33&lt;=[1]Разряды!$E$5,[1]Разряды!$E$3,IF(H33&lt;=[1]Разряды!$F$5,[1]Разряды!$F$3,IF(H33&lt;=[1]Разряды!$G$5,[1]Разряды!$G$3,IF(H33&lt;=[1]Разряды!$H$5,[1]Разряды!$H$3,IF(H33&lt;=[1]Разряды!$I$5,[1]Разряды!$I$3,IF(H33&lt;=[1]Разряды!$J$5,[1]Разряды!$J$3,"б/р"))))))))</f>
        <v>3р</v>
      </c>
      <c r="K33" s="30" t="s">
        <v>30</v>
      </c>
      <c r="L33" s="24" t="str">
        <f>IF(B33=0," ",VLOOKUP($B33,[1]Спортсмены!$B$1:$H$65536,7,FALSE))</f>
        <v>Филинова С.К.</v>
      </c>
    </row>
    <row r="34" spans="1:12">
      <c r="A34" s="31">
        <v>25</v>
      </c>
      <c r="B34" s="125">
        <v>239</v>
      </c>
      <c r="C34" s="24" t="str">
        <f>IF(B34=0," ",VLOOKUP(B34,[1]Спортсмены!B$1:H$65536,2,FALSE))</f>
        <v>Одров Владимир</v>
      </c>
      <c r="D34" s="25" t="str">
        <f>IF(B34=0," ",VLOOKUP($B34,[1]Спортсмены!$B$1:$H$65536,3,FALSE))</f>
        <v>29.03.1996</v>
      </c>
      <c r="E34" s="26" t="str">
        <f>IF(B34=0," ",IF(VLOOKUP($B34,[1]Спортсмены!$B$1:$H$65536,4,FALSE)=0," ",VLOOKUP($B34,[1]Спортсмены!$B$1:$H$65536,4,FALSE)))</f>
        <v>2р</v>
      </c>
      <c r="F34" s="24" t="str">
        <f>IF(B34=0," ",VLOOKUP($B34,[1]Спортсмены!$B$1:$H$65536,5,FALSE))</f>
        <v>Вологодская</v>
      </c>
      <c r="G34" s="24" t="str">
        <f>IF(B34=0," ",VLOOKUP($B34,[1]Спортсмены!$B$1:$H$65536,6,FALSE))</f>
        <v>Череповец, ДЮСШ-2</v>
      </c>
      <c r="H34" s="48">
        <v>2.9826388888888887E-4</v>
      </c>
      <c r="I34" s="27"/>
      <c r="J34" s="29" t="str">
        <f>IF(H34=0," ",IF(H34&lt;=[1]Разряды!$D$5,[1]Разряды!$D$3,IF(H34&lt;=[1]Разряды!$E$5,[1]Разряды!$E$3,IF(H34&lt;=[1]Разряды!$F$5,[1]Разряды!$F$3,IF(H34&lt;=[1]Разряды!$G$5,[1]Разряды!$G$3,IF(H34&lt;=[1]Разряды!$H$5,[1]Разряды!$H$3,IF(H34&lt;=[1]Разряды!$I$5,[1]Разряды!$I$3,IF(H34&lt;=[1]Разряды!$J$5,[1]Разряды!$J$3,"б/р"))))))))</f>
        <v>3р</v>
      </c>
      <c r="K34" s="30" t="s">
        <v>30</v>
      </c>
      <c r="L34" s="24" t="str">
        <f>IF(B34=0," ",VLOOKUP($B34,[1]Спортсмены!$B$1:$H$65536,7,FALSE))</f>
        <v>Боголюбов В.Л.</v>
      </c>
    </row>
    <row r="35" spans="1:12">
      <c r="A35" s="31">
        <v>26</v>
      </c>
      <c r="B35" s="125">
        <v>346</v>
      </c>
      <c r="C35" s="24" t="str">
        <f>IF(B35=0," ",VLOOKUP(B35,[1]Спортсмены!B$1:H$65536,2,FALSE))</f>
        <v>Климец Максим</v>
      </c>
      <c r="D35" s="25" t="str">
        <f>IF(B35=0," ",VLOOKUP($B35,[1]Спортсмены!$B$1:$H$65536,3,FALSE))</f>
        <v>1997</v>
      </c>
      <c r="E35" s="26" t="str">
        <f>IF(B35=0," ",IF(VLOOKUP($B35,[1]Спортсмены!$B$1:$H$65536,4,FALSE)=0," ",VLOOKUP($B35,[1]Спортсмены!$B$1:$H$65536,4,FALSE)))</f>
        <v>2р</v>
      </c>
      <c r="F35" s="24" t="str">
        <f>IF(B35=0," ",VLOOKUP($B35,[1]Спортсмены!$B$1:$H$65536,5,FALSE))</f>
        <v>Мурманская</v>
      </c>
      <c r="G35" s="24" t="str">
        <f>IF(B35=0," ",VLOOKUP($B35,[1]Спортсмены!$B$1:$H$65536,6,FALSE))</f>
        <v>Мурманск, СДЮСШОР-4</v>
      </c>
      <c r="H35" s="27">
        <v>2.9826388888888887E-4</v>
      </c>
      <c r="I35" s="27"/>
      <c r="J35" s="29" t="str">
        <f>IF(H35=0," ",IF(H35&lt;=[1]Разряды!$D$5,[1]Разряды!$D$3,IF(H35&lt;=[1]Разряды!$E$5,[1]Разряды!$E$3,IF(H35&lt;=[1]Разряды!$F$5,[1]Разряды!$F$3,IF(H35&lt;=[1]Разряды!$G$5,[1]Разряды!$G$3,IF(H35&lt;=[1]Разряды!$H$5,[1]Разряды!$H$3,IF(H35&lt;=[1]Разряды!$I$5,[1]Разряды!$I$3,IF(H35&lt;=[1]Разряды!$J$5,[1]Разряды!$J$3,"б/р"))))))))</f>
        <v>3р</v>
      </c>
      <c r="K35" s="30">
        <v>1</v>
      </c>
      <c r="L35" s="24" t="str">
        <f>IF(B35=0," ",VLOOKUP($B35,[1]Спортсмены!$B$1:$H$65536,7,FALSE))</f>
        <v>Игнатьева Л.А.</v>
      </c>
    </row>
    <row r="36" spans="1:12">
      <c r="A36" s="31">
        <v>27</v>
      </c>
      <c r="B36" s="125">
        <v>785</v>
      </c>
      <c r="C36" s="24" t="str">
        <f>IF(B36=0," ",VLOOKUP(B36,[1]Спортсмены!B$1:H$65536,2,FALSE))</f>
        <v>Фадеев Павел</v>
      </c>
      <c r="D36" s="25" t="str">
        <f>IF(B36=0," ",VLOOKUP($B36,[1]Спортсмены!$B$1:$H$65536,3,FALSE))</f>
        <v>1997</v>
      </c>
      <c r="E36" s="26" t="str">
        <f>IF(B36=0," ",IF(VLOOKUP($B36,[1]Спортсмены!$B$1:$H$65536,4,FALSE)=0," ",VLOOKUP($B36,[1]Спортсмены!$B$1:$H$65536,4,FALSE)))</f>
        <v>3р</v>
      </c>
      <c r="F36" s="24" t="str">
        <f>IF(B36=0," ",VLOOKUP($B36,[1]Спортсмены!$B$1:$H$65536,5,FALSE))</f>
        <v>Ярославская</v>
      </c>
      <c r="G36" s="24" t="str">
        <f>IF(B36=0," ",VLOOKUP($B36,[1]Спортсмены!$B$1:$H$65536,6,FALSE))</f>
        <v>Рыбинск, СДЮСШОР-8</v>
      </c>
      <c r="H36" s="27">
        <v>2.9895833333333331E-4</v>
      </c>
      <c r="I36" s="27"/>
      <c r="J36" s="29" t="str">
        <f>IF(H36=0," ",IF(H36&lt;=[1]Разряды!$D$5,[1]Разряды!$D$3,IF(H36&lt;=[1]Разряды!$E$5,[1]Разряды!$E$3,IF(H36&lt;=[1]Разряды!$F$5,[1]Разряды!$F$3,IF(H36&lt;=[1]Разряды!$G$5,[1]Разряды!$G$3,IF(H36&lt;=[1]Разряды!$H$5,[1]Разряды!$H$3,IF(H36&lt;=[1]Разряды!$I$5,[1]Разряды!$I$3,IF(H36&lt;=[1]Разряды!$J$5,[1]Разряды!$J$3,"б/р"))))))))</f>
        <v>3р</v>
      </c>
      <c r="K36" s="30" t="s">
        <v>30</v>
      </c>
      <c r="L36" s="24" t="str">
        <f>IF(B36=0," ",VLOOKUP($B36,[1]Спортсмены!$B$1:$H$65536,7,FALSE))</f>
        <v>Дорожкины В.К., О.Н.</v>
      </c>
    </row>
    <row r="37" spans="1:12">
      <c r="A37" s="31">
        <v>28</v>
      </c>
      <c r="B37" s="125">
        <v>797</v>
      </c>
      <c r="C37" s="24" t="str">
        <f>IF(B37=0," ",VLOOKUP(B37,[1]Спортсмены!B$1:H$65536,2,FALSE))</f>
        <v>Гапшевичус Иван</v>
      </c>
      <c r="D37" s="25" t="str">
        <f>IF(B37=0," ",VLOOKUP($B37,[1]Спортсмены!$B$1:$H$65536,3,FALSE))</f>
        <v>1997</v>
      </c>
      <c r="E37" s="26" t="str">
        <f>IF(B37=0," ",IF(VLOOKUP($B37,[1]Спортсмены!$B$1:$H$65536,4,FALSE)=0," ",VLOOKUP($B37,[1]Спортсмены!$B$1:$H$65536,4,FALSE)))</f>
        <v>2р</v>
      </c>
      <c r="F37" s="24" t="str">
        <f>IF(B37=0," ",VLOOKUP($B37,[1]Спортсмены!$B$1:$H$65536,5,FALSE))</f>
        <v>Архангельская</v>
      </c>
      <c r="G37" s="24" t="str">
        <f>IF(B37=0," ",VLOOKUP($B37,[1]Спортсмены!$B$1:$H$65536,6,FALSE))</f>
        <v>Коряжма, ДЮСШ</v>
      </c>
      <c r="H37" s="27">
        <v>2.9895833333333331E-4</v>
      </c>
      <c r="I37" s="27"/>
      <c r="J37" s="29" t="str">
        <f>IF(H37=0," ",IF(H37&lt;=[1]Разряды!$D$5,[1]Разряды!$D$3,IF(H37&lt;=[1]Разряды!$E$5,[1]Разряды!$E$3,IF(H37&lt;=[1]Разряды!$F$5,[1]Разряды!$F$3,IF(H37&lt;=[1]Разряды!$G$5,[1]Разряды!$G$3,IF(H37&lt;=[1]Разряды!$H$5,[1]Разряды!$H$3,IF(H37&lt;=[1]Разряды!$I$5,[1]Разряды!$I$3,IF(H37&lt;=[1]Разряды!$J$5,[1]Разряды!$J$3,"б/р"))))))))</f>
        <v>3р</v>
      </c>
      <c r="K37" s="30" t="s">
        <v>30</v>
      </c>
      <c r="L37" s="24" t="str">
        <f>IF(B37=0," ",VLOOKUP($B37,[1]Спортсмены!$B$1:$H$65536,7,FALSE))</f>
        <v>Казанцев Л.А.</v>
      </c>
    </row>
    <row r="38" spans="1:12">
      <c r="A38" s="31">
        <v>29</v>
      </c>
      <c r="B38" s="125">
        <v>519</v>
      </c>
      <c r="C38" s="24" t="str">
        <f>IF(B38=0," ",VLOOKUP(B38,[1]Спортсмены!B$1:H$65536,2,FALSE))</f>
        <v>Пахомов Денис</v>
      </c>
      <c r="D38" s="25" t="str">
        <f>IF(B38=0," ",VLOOKUP($B38,[1]Спортсмены!$B$1:$H$65536,3,FALSE))</f>
        <v>1997</v>
      </c>
      <c r="E38" s="26" t="str">
        <f>IF(B38=0," ",IF(VLOOKUP($B38,[1]Спортсмены!$B$1:$H$65536,4,FALSE)=0," ",VLOOKUP($B38,[1]Спортсмены!$B$1:$H$65536,4,FALSE)))</f>
        <v>3р</v>
      </c>
      <c r="F38" s="24" t="str">
        <f>IF(B38=0," ",VLOOKUP($B38,[1]Спортсмены!$B$1:$H$65536,5,FALSE))</f>
        <v>Ярославская</v>
      </c>
      <c r="G38" s="24" t="str">
        <f>IF(B38=0," ",VLOOKUP($B38,[1]Спортсмены!$B$1:$H$65536,6,FALSE))</f>
        <v>Рыбинск, СДЮСШОР-2</v>
      </c>
      <c r="H38" s="27">
        <v>2.9907407407407405E-4</v>
      </c>
      <c r="I38" s="27"/>
      <c r="J38" s="29" t="str">
        <f>IF(H38=0," ",IF(H38&lt;=[1]Разряды!$D$5,[1]Разряды!$D$3,IF(H38&lt;=[1]Разряды!$E$5,[1]Разряды!$E$3,IF(H38&lt;=[1]Разряды!$F$5,[1]Разряды!$F$3,IF(H38&lt;=[1]Разряды!$G$5,[1]Разряды!$G$3,IF(H38&lt;=[1]Разряды!$H$5,[1]Разряды!$H$3,IF(H38&lt;=[1]Разряды!$I$5,[1]Разряды!$I$3,IF(H38&lt;=[1]Разряды!$J$5,[1]Разряды!$J$3,"б/р"))))))))</f>
        <v>3р</v>
      </c>
      <c r="K38" s="30" t="s">
        <v>30</v>
      </c>
      <c r="L38" s="123" t="str">
        <f>IF(B38=0," ",VLOOKUP($B38,[1]Спортсмены!$B$1:$H$65536,7,FALSE))</f>
        <v>Иванова И.М., Соколова Н.М.</v>
      </c>
    </row>
    <row r="39" spans="1:12">
      <c r="A39" s="31">
        <v>30</v>
      </c>
      <c r="B39" s="125">
        <v>789</v>
      </c>
      <c r="C39" s="24" t="str">
        <f>IF(B39=0," ",VLOOKUP(B39,[1]Спортсмены!B$1:H$65536,2,FALSE))</f>
        <v>Савончик Артем</v>
      </c>
      <c r="D39" s="25" t="str">
        <f>IF(B39=0," ",VLOOKUP($B39,[1]Спортсмены!$B$1:$H$65536,3,FALSE))</f>
        <v>1997</v>
      </c>
      <c r="E39" s="26" t="str">
        <f>IF(B39=0," ",IF(VLOOKUP($B39,[1]Спортсмены!$B$1:$H$65536,4,FALSE)=0," ",VLOOKUP($B39,[1]Спортсмены!$B$1:$H$65536,4,FALSE)))</f>
        <v>2р</v>
      </c>
      <c r="F39" s="24" t="str">
        <f>IF(B39=0," ",VLOOKUP($B39,[1]Спортсмены!$B$1:$H$65536,5,FALSE))</f>
        <v>Архангельская</v>
      </c>
      <c r="G39" s="24" t="str">
        <f>IF(B39=0," ",VLOOKUP($B39,[1]Спортсмены!$B$1:$H$65536,6,FALSE))</f>
        <v>Коряжма, ДЮСШ</v>
      </c>
      <c r="H39" s="27">
        <v>3.0219907407407403E-4</v>
      </c>
      <c r="I39" s="27"/>
      <c r="J39" s="29" t="str">
        <f>IF(H39=0," ",IF(H39&lt;=[1]Разряды!$D$5,[1]Разряды!$D$3,IF(H39&lt;=[1]Разряды!$E$5,[1]Разряды!$E$3,IF(H39&lt;=[1]Разряды!$F$5,[1]Разряды!$F$3,IF(H39&lt;=[1]Разряды!$G$5,[1]Разряды!$G$3,IF(H39&lt;=[1]Разряды!$H$5,[1]Разряды!$H$3,IF(H39&lt;=[1]Разряды!$I$5,[1]Разряды!$I$3,IF(H39&lt;=[1]Разряды!$J$5,[1]Разряды!$J$3,"б/р"))))))))</f>
        <v>1юр</v>
      </c>
      <c r="K39" s="30" t="s">
        <v>30</v>
      </c>
      <c r="L39" s="24" t="str">
        <f>IF(B39=0," ",VLOOKUP($B39,[1]Спортсмены!$B$1:$H$65536,7,FALSE))</f>
        <v>Казанцев Л.А.</v>
      </c>
    </row>
    <row r="40" spans="1:12">
      <c r="A40" s="31">
        <v>31</v>
      </c>
      <c r="B40" s="125">
        <v>172</v>
      </c>
      <c r="C40" s="24" t="str">
        <f>IF(B40=0," ",VLOOKUP(B40,[1]Спортсмены!B$1:H$65536,2,FALSE))</f>
        <v>Кочешков Дмитрий</v>
      </c>
      <c r="D40" s="25" t="str">
        <f>IF(B40=0," ",VLOOKUP($B40,[1]Спортсмены!$B$1:$H$65536,3,FALSE))</f>
        <v>19.03.1997</v>
      </c>
      <c r="E40" s="26" t="str">
        <f>IF(B40=0," ",IF(VLOOKUP($B40,[1]Спортсмены!$B$1:$H$65536,4,FALSE)=0," ",VLOOKUP($B40,[1]Спортсмены!$B$1:$H$65536,4,FALSE)))</f>
        <v>3р</v>
      </c>
      <c r="F40" s="24" t="str">
        <f>IF(B40=0," ",VLOOKUP($B40,[1]Спортсмены!$B$1:$H$65536,5,FALSE))</f>
        <v>Ярославская</v>
      </c>
      <c r="G40" s="24" t="str">
        <f>IF(B40=0," ",VLOOKUP($B40,[1]Спортсмены!$B$1:$H$65536,6,FALSE))</f>
        <v>Ярославль, ГОБУ ЯО СДЮСШОР</v>
      </c>
      <c r="H40" s="27">
        <v>3.0289351851851853E-4</v>
      </c>
      <c r="I40" s="27"/>
      <c r="J40" s="29" t="str">
        <f>IF(H40=0," ",IF(H40&lt;=[1]Разряды!$D$5,[1]Разряды!$D$3,IF(H40&lt;=[1]Разряды!$E$5,[1]Разряды!$E$3,IF(H40&lt;=[1]Разряды!$F$5,[1]Разряды!$F$3,IF(H40&lt;=[1]Разряды!$G$5,[1]Разряды!$G$3,IF(H40&lt;=[1]Разряды!$H$5,[1]Разряды!$H$3,IF(H40&lt;=[1]Разряды!$I$5,[1]Разряды!$I$3,IF(H40&lt;=[1]Разряды!$J$5,[1]Разряды!$J$3,"б/р"))))))))</f>
        <v>1юр</v>
      </c>
      <c r="K40" s="30" t="s">
        <v>30</v>
      </c>
      <c r="L40" s="24" t="str">
        <f>IF(B40=0," ",VLOOKUP($B40,[1]Спортсмены!$B$1:$H$65536,7,FALSE))</f>
        <v>Филинова С.К.</v>
      </c>
    </row>
    <row r="41" spans="1:12">
      <c r="A41" s="31">
        <v>32</v>
      </c>
      <c r="B41" s="129">
        <v>348</v>
      </c>
      <c r="C41" s="24" t="str">
        <f>IF(B41=0," ",VLOOKUP(B41,[1]Спортсмены!B$1:H$65536,2,FALSE))</f>
        <v>Волков Никита</v>
      </c>
      <c r="D41" s="25" t="str">
        <f>IF(B41=0," ",VLOOKUP($B41,[1]Спортсмены!$B$1:$H$65536,3,FALSE))</f>
        <v>1997</v>
      </c>
      <c r="E41" s="26" t="str">
        <f>IF(B41=0," ",IF(VLOOKUP($B41,[1]Спортсмены!$B$1:$H$65536,4,FALSE)=0," ",VLOOKUP($B41,[1]Спортсмены!$B$1:$H$65536,4,FALSE)))</f>
        <v>2р</v>
      </c>
      <c r="F41" s="24" t="str">
        <f>IF(B41=0," ",VLOOKUP($B41,[1]Спортсмены!$B$1:$H$65536,5,FALSE))</f>
        <v>Мурманская</v>
      </c>
      <c r="G41" s="24" t="str">
        <f>IF(B41=0," ",VLOOKUP($B41,[1]Спортсмены!$B$1:$H$65536,6,FALSE))</f>
        <v>Мурманск, СДЮСШОР-4</v>
      </c>
      <c r="H41" s="27">
        <v>3.0358796296296291E-4</v>
      </c>
      <c r="I41" s="27"/>
      <c r="J41" s="29" t="str">
        <f>IF(H41=0," ",IF(H41&lt;=[1]Разряды!$D$5,[1]Разряды!$D$3,IF(H41&lt;=[1]Разряды!$E$5,[1]Разряды!$E$3,IF(H41&lt;=[1]Разряды!$F$5,[1]Разряды!$F$3,IF(H41&lt;=[1]Разряды!$G$5,[1]Разряды!$G$3,IF(H41&lt;=[1]Разряды!$H$5,[1]Разряды!$H$3,IF(H41&lt;=[1]Разряды!$I$5,[1]Разряды!$I$3,IF(H41&lt;=[1]Разряды!$J$5,[1]Разряды!$J$3,"б/р"))))))))</f>
        <v>1юр</v>
      </c>
      <c r="K41" s="30">
        <v>0</v>
      </c>
      <c r="L41" s="24" t="str">
        <f>IF(B41=0," ",VLOOKUP($B41,[1]Спортсмены!$B$1:$H$65536,7,FALSE))</f>
        <v>Ахметов А.Р.</v>
      </c>
    </row>
    <row r="42" spans="1:12">
      <c r="A42" s="31">
        <v>33</v>
      </c>
      <c r="B42" s="125">
        <v>474</v>
      </c>
      <c r="C42" s="121" t="str">
        <f>IF(B42=0," ",VLOOKUP(B42,[1]Спортсмены!B$1:H$65536,2,FALSE))</f>
        <v>Варзегов Кирилл</v>
      </c>
      <c r="D42" s="122" t="str">
        <f>IF(B42=0," ",VLOOKUP($B42,[1]Спортсмены!$B$1:$H$65536,3,FALSE))</f>
        <v>1996</v>
      </c>
      <c r="E42" s="113" t="str">
        <f>IF(B42=0," ",IF(VLOOKUP($B42,[1]Спортсмены!$B$1:$H$65536,4,FALSE)=0," ",VLOOKUP($B42,[1]Спортсмены!$B$1:$H$65536,4,FALSE)))</f>
        <v>3р</v>
      </c>
      <c r="F42" s="121" t="str">
        <f>IF(B42=0," ",VLOOKUP($B42,[1]Спортсмены!$B$1:$H$65536,5,FALSE))</f>
        <v>Ярославская</v>
      </c>
      <c r="G42" s="121" t="str">
        <f>IF(B42=0," ",VLOOKUP($B42,[1]Спортсмены!$B$1:$H$65536,6,FALSE))</f>
        <v>Переславль, ДЮСШ</v>
      </c>
      <c r="H42" s="120">
        <v>3.049768518518519E-4</v>
      </c>
      <c r="I42" s="128"/>
      <c r="J42" s="33" t="str">
        <f>IF(H42=0," ",IF(H42&lt;=[1]Разряды!$D$5,[1]Разряды!$D$3,IF(H42&lt;=[1]Разряды!$E$5,[1]Разряды!$E$3,IF(H42&lt;=[1]Разряды!$F$5,[1]Разряды!$F$3,IF(H42&lt;=[1]Разряды!$G$5,[1]Разряды!$G$3,IF(H42&lt;=[1]Разряды!$H$5,[1]Разряды!$H$3,IF(H42&lt;=[1]Разряды!$I$5,[1]Разряды!$I$3,IF(H42&lt;=[1]Разряды!$J$5,[1]Разряды!$J$3,"б/р"))))))))</f>
        <v>1юр</v>
      </c>
      <c r="K42" s="127" t="s">
        <v>30</v>
      </c>
      <c r="L42" s="126" t="str">
        <f>IF(B42=0," ",VLOOKUP($B42,[1]Спортсмены!$B$1:$H$65536,7,FALSE))</f>
        <v>Литвинова М.Ф.</v>
      </c>
    </row>
    <row r="43" spans="1:12">
      <c r="A43" s="31">
        <v>34</v>
      </c>
      <c r="B43" s="19">
        <v>229</v>
      </c>
      <c r="C43" s="24" t="str">
        <f>IF(B43=0," ",VLOOKUP(B43,[1]Спортсмены!B$1:H$65536,2,FALSE))</f>
        <v>Наркевич Вячеслав</v>
      </c>
      <c r="D43" s="25" t="str">
        <f>IF(B43=0," ",VLOOKUP($B43,[1]Спортсмены!$B$1:$H$65536,3,FALSE))</f>
        <v>10.05.1998</v>
      </c>
      <c r="E43" s="26" t="str">
        <f>IF(B43=0," ",IF(VLOOKUP($B43,[1]Спортсмены!$B$1:$H$65536,4,FALSE)=0," ",VLOOKUP($B43,[1]Спортсмены!$B$1:$H$65536,4,FALSE)))</f>
        <v>3р</v>
      </c>
      <c r="F43" s="24" t="str">
        <f>IF(B43=0," ",VLOOKUP($B43,[1]Спортсмены!$B$1:$H$65536,5,FALSE))</f>
        <v>Вологодская</v>
      </c>
      <c r="G43" s="24" t="str">
        <f>IF(B43=0," ",VLOOKUP($B43,[1]Спортсмены!$B$1:$H$65536,6,FALSE))</f>
        <v>Череповец, ДЮСШ-2</v>
      </c>
      <c r="H43" s="27">
        <v>3.0624999999999999E-4</v>
      </c>
      <c r="I43" s="27"/>
      <c r="J43" s="29" t="str">
        <f>IF(H43=0," ",IF(H43&lt;=[1]Разряды!$D$5,[1]Разряды!$D$3,IF(H43&lt;=[1]Разряды!$E$5,[1]Разряды!$E$3,IF(H43&lt;=[1]Разряды!$F$5,[1]Разряды!$F$3,IF(H43&lt;=[1]Разряды!$G$5,[1]Разряды!$G$3,IF(H43&lt;=[1]Разряды!$H$5,[1]Разряды!$H$3,IF(H43&lt;=[1]Разряды!$I$5,[1]Разряды!$I$3,IF(H43&lt;=[1]Разряды!$J$5,[1]Разряды!$J$3,"б/р"))))))))</f>
        <v>1юр</v>
      </c>
      <c r="K43" s="30" t="s">
        <v>30</v>
      </c>
      <c r="L43" s="24" t="str">
        <f>IF(B43=0," ",VLOOKUP($B43,[1]Спортсмены!$B$1:$H$65536,7,FALSE))</f>
        <v>Столбова О.В., Купцова Е.А.</v>
      </c>
    </row>
    <row r="44" spans="1:12">
      <c r="A44" s="31">
        <v>35</v>
      </c>
      <c r="B44" s="23">
        <v>703</v>
      </c>
      <c r="C44" s="24" t="str">
        <f>IF(B44=0," ",VLOOKUP(B44,[1]Спортсмены!B$1:H$65536,2,FALSE))</f>
        <v>Крюков Олег</v>
      </c>
      <c r="D44" s="25" t="str">
        <f>IF(B44=0," ",VLOOKUP($B44,[1]Спортсмены!$B$1:$H$65536,3,FALSE))</f>
        <v>17.05.1998</v>
      </c>
      <c r="E44" s="26" t="str">
        <f>IF(B44=0," ",IF(VLOOKUP($B44,[1]Спортсмены!$B$1:$H$65536,4,FALSE)=0," ",VLOOKUP($B44,[1]Спортсмены!$B$1:$H$65536,4,FALSE)))</f>
        <v>3р</v>
      </c>
      <c r="F44" s="24" t="str">
        <f>IF(B44=0," ",VLOOKUP($B44,[1]Спортсмены!$B$1:$H$65536,5,FALSE))</f>
        <v>Ярославская</v>
      </c>
      <c r="G44" s="24" t="str">
        <f>IF(B44=0," ",VLOOKUP($B44,[1]Спортсмены!$B$1:$H$65536,6,FALSE))</f>
        <v>Ярославль, СДЮСШОР-19</v>
      </c>
      <c r="H44" s="27">
        <v>3.0763888888888887E-4</v>
      </c>
      <c r="I44" s="27"/>
      <c r="J44" s="29" t="str">
        <f>IF(H44=0," ",IF(H44&lt;=[1]Разряды!$D$5,[1]Разряды!$D$3,IF(H44&lt;=[1]Разряды!$E$5,[1]Разряды!$E$3,IF(H44&lt;=[1]Разряды!$F$5,[1]Разряды!$F$3,IF(H44&lt;=[1]Разряды!$G$5,[1]Разряды!$G$3,IF(H44&lt;=[1]Разряды!$H$5,[1]Разряды!$H$3,IF(H44&lt;=[1]Разряды!$I$5,[1]Разряды!$I$3,IF(H44&lt;=[1]Разряды!$J$5,[1]Разряды!$J$3,"б/р"))))))))</f>
        <v>1юр</v>
      </c>
      <c r="K44" s="30" t="s">
        <v>30</v>
      </c>
      <c r="L44" s="24" t="str">
        <f>IF(B44=0," ",VLOOKUP($B44,[1]Спортсмены!$B$1:$H$65536,7,FALSE))</f>
        <v>Таракановы Ю.Ф., А.В.</v>
      </c>
    </row>
    <row r="45" spans="1:12">
      <c r="A45" s="31">
        <v>36</v>
      </c>
      <c r="B45" s="125">
        <v>546</v>
      </c>
      <c r="C45" s="24" t="str">
        <f>IF(B45=0," ",VLOOKUP(B45,[1]Спортсмены!B$1:H$65536,2,FALSE))</f>
        <v>Смирнов Михаил</v>
      </c>
      <c r="D45" s="25" t="str">
        <f>IF(B45=0," ",VLOOKUP($B45,[1]Спортсмены!$B$1:$H$65536,3,FALSE))</f>
        <v>26.12.1996</v>
      </c>
      <c r="E45" s="26" t="str">
        <f>IF(B45=0," ",IF(VLOOKUP($B45,[1]Спортсмены!$B$1:$H$65536,4,FALSE)=0," ",VLOOKUP($B45,[1]Спортсмены!$B$1:$H$65536,4,FALSE)))</f>
        <v>2р</v>
      </c>
      <c r="F45" s="24" t="str">
        <f>IF(B45=0," ",VLOOKUP($B45,[1]Спортсмены!$B$1:$H$65536,5,FALSE))</f>
        <v>Новгородская</v>
      </c>
      <c r="G45" s="24" t="str">
        <f>IF(B45=0," ",VLOOKUP($B45,[1]Спортсмены!$B$1:$H$65536,6,FALSE))</f>
        <v>В.Новгород</v>
      </c>
      <c r="H45" s="27">
        <v>3.0798611111111114E-4</v>
      </c>
      <c r="I45" s="27"/>
      <c r="J45" s="29" t="str">
        <f>IF(H45=0," ",IF(H45&lt;=[1]Разряды!$D$5,[1]Разряды!$D$3,IF(H45&lt;=[1]Разряды!$E$5,[1]Разряды!$E$3,IF(H45&lt;=[1]Разряды!$F$5,[1]Разряды!$F$3,IF(H45&lt;=[1]Разряды!$G$5,[1]Разряды!$G$3,IF(H45&lt;=[1]Разряды!$H$5,[1]Разряды!$H$3,IF(H45&lt;=[1]Разряды!$I$5,[1]Разряды!$I$3,IF(H45&lt;=[1]Разряды!$J$5,[1]Разряды!$J$3,"б/р"))))))))</f>
        <v>1юр</v>
      </c>
      <c r="K45" s="30">
        <v>0</v>
      </c>
      <c r="L45" s="24" t="str">
        <f>IF(B45=0," ",VLOOKUP($B45,[1]Спортсмены!$B$1:$H$65536,7,FALSE))</f>
        <v>Савенков П.А.</v>
      </c>
    </row>
    <row r="46" spans="1:12">
      <c r="A46" s="31">
        <v>37</v>
      </c>
      <c r="B46" s="125">
        <v>675</v>
      </c>
      <c r="C46" s="24" t="str">
        <f>IF(B46=0," ",VLOOKUP(B46,[1]Спортсмены!B$1:H$65536,2,FALSE))</f>
        <v>Боровой Захар</v>
      </c>
      <c r="D46" s="25" t="str">
        <f>IF(B46=0," ",VLOOKUP($B46,[1]Спортсмены!$B$1:$H$65536,3,FALSE))</f>
        <v>03.01.1997</v>
      </c>
      <c r="E46" s="26" t="str">
        <f>IF(B46=0," ",IF(VLOOKUP($B46,[1]Спортсмены!$B$1:$H$65536,4,FALSE)=0," ",VLOOKUP($B46,[1]Спортсмены!$B$1:$H$65536,4,FALSE)))</f>
        <v>2р</v>
      </c>
      <c r="F46" s="24" t="str">
        <f>IF(B46=0," ",VLOOKUP($B46,[1]Спортсмены!$B$1:$H$65536,5,FALSE))</f>
        <v>Архангельская</v>
      </c>
      <c r="G46" s="24" t="str">
        <f>IF(B46=0," ",VLOOKUP($B46,[1]Спортсмены!$B$1:$H$65536,6,FALSE))</f>
        <v>Архангельск, ДЮСШ-1</v>
      </c>
      <c r="H46" s="27" t="s">
        <v>63</v>
      </c>
      <c r="I46" s="27"/>
      <c r="J46" s="29"/>
      <c r="K46" s="30" t="s">
        <v>30</v>
      </c>
      <c r="L46" s="24" t="str">
        <f>IF(B46=0," ",VLOOKUP($B46,[1]Спортсмены!$B$1:$H$65536,7,FALSE))</f>
        <v>Ушанов С.А.</v>
      </c>
    </row>
    <row r="47" spans="1:12">
      <c r="A47" s="31">
        <v>38</v>
      </c>
      <c r="B47" s="125">
        <v>783</v>
      </c>
      <c r="C47" s="24" t="str">
        <f>IF(B47=0," ",VLOOKUP(B47,[1]Спортсмены!B$1:H$65536,2,FALSE))</f>
        <v>Светлов Даниил</v>
      </c>
      <c r="D47" s="25" t="str">
        <f>IF(B47=0," ",VLOOKUP($B47,[1]Спортсмены!$B$1:$H$65536,3,FALSE))</f>
        <v>1998</v>
      </c>
      <c r="E47" s="26" t="str">
        <f>IF(B47=0," ",IF(VLOOKUP($B47,[1]Спортсмены!$B$1:$H$65536,4,FALSE)=0," ",VLOOKUP($B47,[1]Спортсмены!$B$1:$H$65536,4,FALSE)))</f>
        <v>3р</v>
      </c>
      <c r="F47" s="24" t="str">
        <f>IF(B47=0," ",VLOOKUP($B47,[1]Спортсмены!$B$1:$H$65536,5,FALSE))</f>
        <v>Ярославская</v>
      </c>
      <c r="G47" s="24" t="str">
        <f>IF(B47=0," ",VLOOKUP($B47,[1]Спортсмены!$B$1:$H$65536,6,FALSE))</f>
        <v>Рыбинск, СДЮСШОР-8</v>
      </c>
      <c r="H47" s="27" t="s">
        <v>71</v>
      </c>
      <c r="I47" s="28"/>
      <c r="J47" s="26"/>
      <c r="K47" s="124" t="s">
        <v>30</v>
      </c>
      <c r="L47" s="24" t="str">
        <f>IF(B47=0," ",VLOOKUP($B47,[1]Спортсмены!$B$1:$H$65536,7,FALSE))</f>
        <v>Зверев В.Н.</v>
      </c>
    </row>
    <row r="48" spans="1:12" ht="18.75">
      <c r="A48" s="415"/>
      <c r="B48" s="415"/>
      <c r="C48" s="415"/>
      <c r="D48" s="63"/>
      <c r="E48" s="99"/>
      <c r="F48" s="96"/>
      <c r="G48" s="96"/>
      <c r="H48" s="99"/>
      <c r="I48" s="404" t="s">
        <v>10</v>
      </c>
      <c r="J48" s="404"/>
      <c r="K48" s="49"/>
      <c r="L48" s="50" t="s">
        <v>65</v>
      </c>
    </row>
    <row r="49" spans="1:12">
      <c r="A49" s="96"/>
      <c r="B49" s="101"/>
      <c r="C49" s="101"/>
      <c r="D49" s="101"/>
      <c r="E49" s="96"/>
      <c r="F49" s="96"/>
      <c r="G49" s="96"/>
      <c r="H49" s="102"/>
      <c r="I49" s="404" t="s">
        <v>13</v>
      </c>
      <c r="J49" s="404"/>
      <c r="K49" s="49"/>
      <c r="L49" s="50" t="s">
        <v>64</v>
      </c>
    </row>
    <row r="50" spans="1:12">
      <c r="A50" s="18"/>
      <c r="B50" s="18"/>
      <c r="C50" s="18"/>
      <c r="D50" s="19"/>
      <c r="E50" s="18"/>
      <c r="F50" s="397" t="s">
        <v>34</v>
      </c>
      <c r="G50" s="397"/>
      <c r="H50" s="100"/>
      <c r="I50" s="407" t="s">
        <v>13</v>
      </c>
      <c r="J50" s="407"/>
      <c r="K50" s="116"/>
      <c r="L50" s="115"/>
    </row>
    <row r="51" spans="1:12">
      <c r="A51" s="22">
        <v>1</v>
      </c>
      <c r="B51" s="23">
        <v>137</v>
      </c>
      <c r="C51" s="24" t="str">
        <f>IF(B51=0," ",VLOOKUP(B51,[1]Спортсмены!B$1:H$65536,2,FALSE))</f>
        <v>Савченко Сергей</v>
      </c>
      <c r="D51" s="25" t="str">
        <f>IF(B51=0," ",VLOOKUP($B51,[1]Спортсмены!$B$1:$H$65536,3,FALSE))</f>
        <v>01.10.1994</v>
      </c>
      <c r="E51" s="26" t="str">
        <f>IF(B51=0," ",IF(VLOOKUP($B51,[1]Спортсмены!$B$1:$H$65536,4,FALSE)=0," ",VLOOKUP($B51,[1]Спортсмены!$B$1:$H$65536,4,FALSE)))</f>
        <v>КМС</v>
      </c>
      <c r="F51" s="24" t="str">
        <f>IF(B51=0," ",VLOOKUP($B51,[1]Спортсмены!$B$1:$H$65536,5,FALSE))</f>
        <v>Ивановская</v>
      </c>
      <c r="G51" s="24" t="str">
        <f>IF(B51=0," ",VLOOKUP($B51,[1]Спортсмены!$B$1:$H$65536,6,FALSE))</f>
        <v>Иваново, СДЮСШОР 6 - СК ИГЭУ</v>
      </c>
      <c r="H51" s="27">
        <v>2.6828703703703699E-4</v>
      </c>
      <c r="I51" s="114">
        <v>2.6678240740740737E-4</v>
      </c>
      <c r="J51" s="29" t="str">
        <f>IF(H51=0," ",IF(H51&lt;=[1]Разряды!$D$5,[1]Разряды!$D$3,IF(H51&lt;=[1]Разряды!$E$5,[1]Разряды!$E$3,IF(H51&lt;=[1]Разряды!$F$5,[1]Разряды!$F$3,IF(H51&lt;=[1]Разряды!$G$5,[1]Разряды!$G$3,IF(H51&lt;=[1]Разряды!$H$5,[1]Разряды!$H$3,IF(H51&lt;=[1]Разряды!$I$5,[1]Разряды!$I$3,IF(H51&lt;=[1]Разряды!$J$5,[1]Разряды!$J$3,"б/р"))))))))</f>
        <v>1р</v>
      </c>
      <c r="K51" s="19">
        <v>20</v>
      </c>
      <c r="L51" s="90" t="str">
        <f>IF(B51=0," ",VLOOKUP($B51,[1]Спортсмены!$B$1:$H$65536,7,FALSE))</f>
        <v>Магницкий М.В.</v>
      </c>
    </row>
    <row r="52" spans="1:12">
      <c r="A52" s="22">
        <v>2</v>
      </c>
      <c r="B52" s="23">
        <v>551</v>
      </c>
      <c r="C52" s="24" t="str">
        <f>IF(B52=0," ",VLOOKUP(B52,[1]Спортсмены!B$1:H$65536,2,FALSE))</f>
        <v>Соколов Александр</v>
      </c>
      <c r="D52" s="25" t="str">
        <f>IF(B52=0," ",VLOOKUP($B52,[1]Спортсмены!$B$1:$H$65536,3,FALSE))</f>
        <v>18.02.1995</v>
      </c>
      <c r="E52" s="26" t="str">
        <f>IF(B52=0," ",IF(VLOOKUP($B52,[1]Спортсмены!$B$1:$H$65536,4,FALSE)=0," ",VLOOKUP($B52,[1]Спортсмены!$B$1:$H$65536,4,FALSE)))</f>
        <v>1р</v>
      </c>
      <c r="F52" s="24" t="str">
        <f>IF(B52=0," ",VLOOKUP($B52,[1]Спортсмены!$B$1:$H$65536,5,FALSE))</f>
        <v>Новгородская</v>
      </c>
      <c r="G52" s="24" t="str">
        <f>IF(B52=0," ",VLOOKUP($B52,[1]Спортсмены!$B$1:$H$65536,6,FALSE))</f>
        <v>В.Новгород</v>
      </c>
      <c r="H52" s="27">
        <v>2.7384259259259256E-4</v>
      </c>
      <c r="I52" s="28">
        <v>2.7210648148148152E-4</v>
      </c>
      <c r="J52" s="29" t="str">
        <f>IF(H52=0," ",IF(H52&lt;=[1]Разряды!$D$5,[1]Разряды!$D$3,IF(H52&lt;=[1]Разряды!$E$5,[1]Разряды!$E$3,IF(H52&lt;=[1]Разряды!$F$5,[1]Разряды!$F$3,IF(H52&lt;=[1]Разряды!$G$5,[1]Разряды!$G$3,IF(H52&lt;=[1]Разряды!$H$5,[1]Разряды!$H$3,IF(H52&lt;=[1]Разряды!$I$5,[1]Разряды!$I$3,IF(H52&lt;=[1]Разряды!$J$5,[1]Разряды!$J$3,"б/р"))))))))</f>
        <v>2р</v>
      </c>
      <c r="K52" s="30">
        <v>17</v>
      </c>
      <c r="L52" s="24" t="str">
        <f>IF(B52=0," ",VLOOKUP($B52,[1]Спортсмены!$B$1:$H$65536,7,FALSE))</f>
        <v>Семенов А.В.</v>
      </c>
    </row>
    <row r="53" spans="1:12">
      <c r="A53" s="22">
        <v>3</v>
      </c>
      <c r="B53" s="23">
        <v>452</v>
      </c>
      <c r="C53" s="24" t="str">
        <f>IF(B53=0," ",VLOOKUP(B53,[1]Спортсмены!B$1:H$65536,2,FALSE))</f>
        <v>Попов Сергей</v>
      </c>
      <c r="D53" s="25" t="str">
        <f>IF(B53=0," ",VLOOKUP($B53,[1]Спортсмены!$B$1:$H$65536,3,FALSE))</f>
        <v>02.05.1994</v>
      </c>
      <c r="E53" s="26" t="str">
        <f>IF(B53=0," ",IF(VLOOKUP($B53,[1]Спортсмены!$B$1:$H$65536,4,FALSE)=0," ",VLOOKUP($B53,[1]Спортсмены!$B$1:$H$65536,4,FALSE)))</f>
        <v>КМС</v>
      </c>
      <c r="F53" s="24" t="str">
        <f>IF(B53=0," ",VLOOKUP($B53,[1]Спортсмены!$B$1:$H$65536,5,FALSE))</f>
        <v>Архангельская</v>
      </c>
      <c r="G53" s="24" t="str">
        <f>IF(B53=0," ",VLOOKUP($B53,[1]Спортсмены!$B$1:$H$65536,6,FALSE))</f>
        <v>Коряжма, ДЮСШ</v>
      </c>
      <c r="H53" s="27">
        <v>2.7581018518518514E-4</v>
      </c>
      <c r="I53" s="28">
        <v>2.7314814814814818E-4</v>
      </c>
      <c r="J53" s="29" t="str">
        <f>IF(H53=0," ",IF(H53&lt;=[1]Разряды!$D$5,[1]Разряды!$D$3,IF(H53&lt;=[1]Разряды!$E$5,[1]Разряды!$E$3,IF(H53&lt;=[1]Разряды!$F$5,[1]Разряды!$F$3,IF(H53&lt;=[1]Разряды!$G$5,[1]Разряды!$G$3,IF(H53&lt;=[1]Разряды!$H$5,[1]Разряды!$H$3,IF(H53&lt;=[1]Разряды!$I$5,[1]Разряды!$I$3,IF(H53&lt;=[1]Разряды!$J$5,[1]Разряды!$J$3,"б/р"))))))))</f>
        <v>2р</v>
      </c>
      <c r="K53" s="30">
        <v>15</v>
      </c>
      <c r="L53" s="24" t="str">
        <f>IF(B53=0," ",VLOOKUP($B53,[1]Спортсмены!$B$1:$H$65536,7,FALSE))</f>
        <v>Казанцев Л.А.</v>
      </c>
    </row>
    <row r="54" spans="1:12">
      <c r="A54" s="31">
        <v>4</v>
      </c>
      <c r="B54" s="23">
        <v>191</v>
      </c>
      <c r="C54" s="24" t="str">
        <f>IF(B54=0," ",VLOOKUP(B54,[1]Спортсмены!B$1:H$65536,2,FALSE))</f>
        <v>Икконен Илья</v>
      </c>
      <c r="D54" s="25" t="str">
        <f>IF(B54=0," ",VLOOKUP($B54,[1]Спортсмены!$B$1:$H$65536,3,FALSE))</f>
        <v>28.12.1994</v>
      </c>
      <c r="E54" s="26" t="str">
        <f>IF(B54=0," ",IF(VLOOKUP($B54,[1]Спортсмены!$B$1:$H$65536,4,FALSE)=0," ",VLOOKUP($B54,[1]Спортсмены!$B$1:$H$65536,4,FALSE)))</f>
        <v>1р</v>
      </c>
      <c r="F54" s="24" t="str">
        <f>IF(B54=0," ",VLOOKUP($B54,[1]Спортсмены!$B$1:$H$65536,5,FALSE))</f>
        <v>Вологодская</v>
      </c>
      <c r="G54" s="24" t="str">
        <f>IF(B54=0," ",VLOOKUP($B54,[1]Спортсмены!$B$1:$H$65536,6,FALSE))</f>
        <v>Череповец, ДЮСШ-2</v>
      </c>
      <c r="H54" s="27">
        <v>2.763888888888889E-4</v>
      </c>
      <c r="I54" s="28">
        <v>2.7905092592592592E-4</v>
      </c>
      <c r="J54" s="29" t="str">
        <f>IF(H54=0," ",IF(H54&lt;=[1]Разряды!$D$5,[1]Разряды!$D$3,IF(H54&lt;=[1]Разряды!$E$5,[1]Разряды!$E$3,IF(H54&lt;=[1]Разряды!$F$5,[1]Разряды!$F$3,IF(H54&lt;=[1]Разряды!$G$5,[1]Разряды!$G$3,IF(H54&lt;=[1]Разряды!$H$5,[1]Разряды!$H$3,IF(H54&lt;=[1]Разряды!$I$5,[1]Разряды!$I$3,IF(H54&lt;=[1]Разряды!$J$5,[1]Разряды!$J$3,"б/р"))))))))</f>
        <v>2р</v>
      </c>
      <c r="K54" s="30">
        <v>14</v>
      </c>
      <c r="L54" s="24" t="str">
        <f>IF(B54=0," ",VLOOKUP($B54,[1]Спортсмены!$B$1:$H$65536,7,FALSE))</f>
        <v>Столбова О.В., Лебедев А.В.</v>
      </c>
    </row>
    <row r="55" spans="1:12">
      <c r="A55" s="31">
        <v>5</v>
      </c>
      <c r="B55" s="23">
        <v>437</v>
      </c>
      <c r="C55" s="24" t="str">
        <f>IF(B55=0," ",VLOOKUP(B55,[1]Спортсмены!B$1:H$65536,2,FALSE))</f>
        <v>Окулов Вячеслав</v>
      </c>
      <c r="D55" s="25" t="str">
        <f>IF(B55=0," ",VLOOKUP($B55,[1]Спортсмены!$B$1:$H$65536,3,FALSE))</f>
        <v>10.04.1994</v>
      </c>
      <c r="E55" s="26" t="str">
        <f>IF(B55=0," ",IF(VLOOKUP($B55,[1]Спортсмены!$B$1:$H$65536,4,FALSE)=0," ",VLOOKUP($B55,[1]Спортсмены!$B$1:$H$65536,4,FALSE)))</f>
        <v>КМС</v>
      </c>
      <c r="F55" s="24" t="str">
        <f>IF(B55=0," ",VLOOKUP($B55,[1]Спортсмены!$B$1:$H$65536,5,FALSE))</f>
        <v>Архангельская</v>
      </c>
      <c r="G55" s="24" t="str">
        <f>IF(B55=0," ",VLOOKUP($B55,[1]Спортсмены!$B$1:$H$65536,6,FALSE))</f>
        <v>Коряжма, ДЮСШ</v>
      </c>
      <c r="H55" s="27">
        <v>2.7662037037037038E-4</v>
      </c>
      <c r="I55" s="27"/>
      <c r="J55" s="29" t="str">
        <f>IF(H55=0," ",IF(H55&lt;=[1]Разряды!$D$5,[1]Разряды!$D$3,IF(H55&lt;=[1]Разряды!$E$5,[1]Разряды!$E$3,IF(H55&lt;=[1]Разряды!$F$5,[1]Разряды!$F$3,IF(H55&lt;=[1]Разряды!$G$5,[1]Разряды!$G$3,IF(H55&lt;=[1]Разряды!$H$5,[1]Разряды!$H$3,IF(H55&lt;=[1]Разряды!$I$5,[1]Разряды!$I$3,IF(H55&lt;=[1]Разряды!$J$5,[1]Разряды!$J$3,"б/р"))))))))</f>
        <v>2р</v>
      </c>
      <c r="K55" s="30">
        <v>13</v>
      </c>
      <c r="L55" s="24" t="str">
        <f>IF(B55=0," ",VLOOKUP($B55,[1]Спортсмены!$B$1:$H$65536,7,FALSE))</f>
        <v>Казанцев Л.А.</v>
      </c>
    </row>
    <row r="56" spans="1:12">
      <c r="A56" s="31">
        <v>6</v>
      </c>
      <c r="B56" s="23">
        <v>364</v>
      </c>
      <c r="C56" s="24" t="str">
        <f>IF(B56=0," ",VLOOKUP(B56,[1]Спортсмены!B$1:H$65536,2,FALSE))</f>
        <v>Артамонов Сергей</v>
      </c>
      <c r="D56" s="25" t="str">
        <f>IF(B56=0," ",VLOOKUP($B56,[1]Спортсмены!$B$1:$H$65536,3,FALSE))</f>
        <v>09.12.1994</v>
      </c>
      <c r="E56" s="26" t="str">
        <f>IF(B56=0," ",IF(VLOOKUP($B56,[1]Спортсмены!$B$1:$H$65536,4,FALSE)=0," ",VLOOKUP($B56,[1]Спортсмены!$B$1:$H$65536,4,FALSE)))</f>
        <v>1р</v>
      </c>
      <c r="F56" s="24" t="str">
        <f>IF(B56=0," ",VLOOKUP($B56,[1]Спортсмены!$B$1:$H$65536,5,FALSE))</f>
        <v>Псковская</v>
      </c>
      <c r="G56" s="24" t="str">
        <f>IF(B56=0," ",VLOOKUP($B56,[1]Спортсмены!$B$1:$H$65536,6,FALSE))</f>
        <v>Псков</v>
      </c>
      <c r="H56" s="27">
        <v>2.7685185185185186E-4</v>
      </c>
      <c r="I56" s="27"/>
      <c r="J56" s="29" t="str">
        <f>IF(H56=0," ",IF(H56&lt;=[1]Разряды!$D$5,[1]Разряды!$D$3,IF(H56&lt;=[1]Разряды!$E$5,[1]Разряды!$E$3,IF(H56&lt;=[1]Разряды!$F$5,[1]Разряды!$F$3,IF(H56&lt;=[1]Разряды!$G$5,[1]Разряды!$G$3,IF(H56&lt;=[1]Разряды!$H$5,[1]Разряды!$H$3,IF(H56&lt;=[1]Разряды!$I$5,[1]Разряды!$I$3,IF(H56&lt;=[1]Разряды!$J$5,[1]Разряды!$J$3,"б/р"))))))))</f>
        <v>2р</v>
      </c>
      <c r="K56" s="30">
        <v>12</v>
      </c>
      <c r="L56" s="24" t="str">
        <f>IF(B56=0," ",VLOOKUP($B56,[1]Спортсмены!$B$1:$H$65536,7,FALSE))</f>
        <v>Ершов В.Ю.</v>
      </c>
    </row>
    <row r="57" spans="1:12">
      <c r="A57" s="31">
        <v>7</v>
      </c>
      <c r="B57" s="23">
        <v>193</v>
      </c>
      <c r="C57" s="24" t="str">
        <f>IF(B57=0," ",VLOOKUP(B57,[1]Спортсмены!B$1:H$65536,2,FALSE))</f>
        <v>Маликов Евгений</v>
      </c>
      <c r="D57" s="25" t="str">
        <f>IF(B57=0," ",VLOOKUP($B57,[1]Спортсмены!$B$1:$H$65536,3,FALSE))</f>
        <v>28.09.1994</v>
      </c>
      <c r="E57" s="26" t="str">
        <f>IF(B57=0," ",IF(VLOOKUP($B57,[1]Спортсмены!$B$1:$H$65536,4,FALSE)=0," ",VLOOKUP($B57,[1]Спортсмены!$B$1:$H$65536,4,FALSE)))</f>
        <v>1р</v>
      </c>
      <c r="F57" s="24" t="str">
        <f>IF(B57=0," ",VLOOKUP($B57,[1]Спортсмены!$B$1:$H$65536,5,FALSE))</f>
        <v>Вологодская</v>
      </c>
      <c r="G57" s="24" t="str">
        <f>IF(B57=0," ",VLOOKUP($B57,[1]Спортсмены!$B$1:$H$65536,6,FALSE))</f>
        <v>Череповец, ДЮСШ-2</v>
      </c>
      <c r="H57" s="27">
        <v>2.769675925925926E-4</v>
      </c>
      <c r="I57" s="27"/>
      <c r="J57" s="29" t="str">
        <f>IF(H57=0," ",IF(H57&lt;=[1]Разряды!$D$5,[1]Разряды!$D$3,IF(H57&lt;=[1]Разряды!$E$5,[1]Разряды!$E$3,IF(H57&lt;=[1]Разряды!$F$5,[1]Разряды!$F$3,IF(H57&lt;=[1]Разряды!$G$5,[1]Разряды!$G$3,IF(H57&lt;=[1]Разряды!$H$5,[1]Разряды!$H$3,IF(H57&lt;=[1]Разряды!$I$5,[1]Разряды!$I$3,IF(H57&lt;=[1]Разряды!$J$5,[1]Разряды!$J$3,"б/р"))))))))</f>
        <v>2р</v>
      </c>
      <c r="K57" s="30">
        <v>11</v>
      </c>
      <c r="L57" s="24" t="str">
        <f>IF(B57=0," ",VLOOKUP($B57,[1]Спортсмены!$B$1:$H$65536,7,FALSE))</f>
        <v>Полторацкий С.В.</v>
      </c>
    </row>
    <row r="58" spans="1:12">
      <c r="A58" s="31">
        <v>8</v>
      </c>
      <c r="B58" s="33">
        <v>200</v>
      </c>
      <c r="C58" s="24" t="str">
        <f>IF(B58=0," ",VLOOKUP(B58,[1]Спортсмены!B$1:H$65536,2,FALSE))</f>
        <v>Игумнов Владислав</v>
      </c>
      <c r="D58" s="25" t="str">
        <f>IF(B58=0," ",VLOOKUP($B58,[1]Спортсмены!$B$1:$H$65536,3,FALSE))</f>
        <v>22.03.1995</v>
      </c>
      <c r="E58" s="26" t="str">
        <f>IF(B58=0," ",IF(VLOOKUP($B58,[1]Спортсмены!$B$1:$H$65536,4,FALSE)=0," ",VLOOKUP($B58,[1]Спортсмены!$B$1:$H$65536,4,FALSE)))</f>
        <v>1р</v>
      </c>
      <c r="F58" s="24" t="str">
        <f>IF(B58=0," ",VLOOKUP($B58,[1]Спортсмены!$B$1:$H$65536,5,FALSE))</f>
        <v>Вологодская</v>
      </c>
      <c r="G58" s="24" t="str">
        <f>IF(B58=0," ",VLOOKUP($B58,[1]Спортсмены!$B$1:$H$65536,6,FALSE))</f>
        <v>Череповец, ДЮСШ-2</v>
      </c>
      <c r="H58" s="27">
        <v>2.7789351851851852E-4</v>
      </c>
      <c r="I58" s="27"/>
      <c r="J58" s="29" t="str">
        <f>IF(H58=0," ",IF(H58&lt;=[1]Разряды!$D$5,[1]Разряды!$D$3,IF(H58&lt;=[1]Разряды!$E$5,[1]Разряды!$E$3,IF(H58&lt;=[1]Разряды!$F$5,[1]Разряды!$F$3,IF(H58&lt;=[1]Разряды!$G$5,[1]Разряды!$G$3,IF(H58&lt;=[1]Разряды!$H$5,[1]Разряды!$H$3,IF(H58&lt;=[1]Разряды!$I$5,[1]Разряды!$I$3,IF(H58&lt;=[1]Разряды!$J$5,[1]Разряды!$J$3,"б/р"))))))))</f>
        <v>2р</v>
      </c>
      <c r="K58" s="30">
        <v>10</v>
      </c>
      <c r="L58" s="123" t="str">
        <f>IF(B58=0," ",VLOOKUP($B58,[1]Спортсмены!$B$1:$H$65536,7,FALSE))</f>
        <v>Боголюбов В.Л., Карепин Ю.С.</v>
      </c>
    </row>
    <row r="59" spans="1:12">
      <c r="A59" s="31">
        <v>9</v>
      </c>
      <c r="B59" s="23">
        <v>353</v>
      </c>
      <c r="C59" s="24" t="str">
        <f>IF(B59=0," ",VLOOKUP(B59,[1]Спортсмены!B$1:H$65536,2,FALSE))</f>
        <v>Ефремов Александр</v>
      </c>
      <c r="D59" s="25" t="str">
        <f>IF(B59=0," ",VLOOKUP($B59,[1]Спортсмены!$B$1:$H$65536,3,FALSE))</f>
        <v>1995</v>
      </c>
      <c r="E59" s="26" t="str">
        <f>IF(B59=0," ",IF(VLOOKUP($B59,[1]Спортсмены!$B$1:$H$65536,4,FALSE)=0," ",VLOOKUP($B59,[1]Спортсмены!$B$1:$H$65536,4,FALSE)))</f>
        <v>1р</v>
      </c>
      <c r="F59" s="24" t="str">
        <f>IF(B59=0," ",VLOOKUP($B59,[1]Спортсмены!$B$1:$H$65536,5,FALSE))</f>
        <v>Архангельская</v>
      </c>
      <c r="G59" s="24" t="str">
        <f>IF(B59=0," ",VLOOKUP($B59,[1]Спортсмены!$B$1:$H$65536,6,FALSE))</f>
        <v>Коряжма, ДЮСШ</v>
      </c>
      <c r="H59" s="27">
        <v>2.7893518518518518E-4</v>
      </c>
      <c r="I59" s="27"/>
      <c r="J59" s="29" t="str">
        <f>IF(H59=0," ",IF(H59&lt;=[1]Разряды!$D$5,[1]Разряды!$D$3,IF(H59&lt;=[1]Разряды!$E$5,[1]Разряды!$E$3,IF(H59&lt;=[1]Разряды!$F$5,[1]Разряды!$F$3,IF(H59&lt;=[1]Разряды!$G$5,[1]Разряды!$G$3,IF(H59&lt;=[1]Разряды!$H$5,[1]Разряды!$H$3,IF(H59&lt;=[1]Разряды!$I$5,[1]Разряды!$I$3,IF(H59&lt;=[1]Разряды!$J$5,[1]Разряды!$J$3,"б/р"))))))))</f>
        <v>2р</v>
      </c>
      <c r="K59" s="30" t="s">
        <v>30</v>
      </c>
      <c r="L59" s="24" t="str">
        <f>IF(B59=0," ",VLOOKUP($B59,[1]Спортсмены!$B$1:$H$65536,7,FALSE))</f>
        <v>Казанцев Л.А.</v>
      </c>
    </row>
    <row r="60" spans="1:12">
      <c r="A60" s="31">
        <v>10</v>
      </c>
      <c r="B60" s="23">
        <v>135</v>
      </c>
      <c r="C60" s="24" t="str">
        <f>IF(B60=0," ",VLOOKUP(B60,[1]Спортсмены!B$1:H$65536,2,FALSE))</f>
        <v>Евдокимов Кирилл</v>
      </c>
      <c r="D60" s="25" t="str">
        <f>IF(B60=0," ",VLOOKUP($B60,[1]Спортсмены!$B$1:$H$65536,3,FALSE))</f>
        <v>1995</v>
      </c>
      <c r="E60" s="26" t="str">
        <f>IF(B60=0," ",IF(VLOOKUP($B60,[1]Спортсмены!$B$1:$H$65536,4,FALSE)=0," ",VLOOKUP($B60,[1]Спортсмены!$B$1:$H$65536,4,FALSE)))</f>
        <v>1р</v>
      </c>
      <c r="F60" s="24" t="str">
        <f>IF(B60=0," ",VLOOKUP($B60,[1]Спортсмены!$B$1:$H$65536,5,FALSE))</f>
        <v>Ивановская</v>
      </c>
      <c r="G60" s="24" t="str">
        <f>IF(B60=0," ",VLOOKUP($B60,[1]Спортсмены!$B$1:$H$65536,6,FALSE))</f>
        <v>Кинешма, СДЮСШОР</v>
      </c>
      <c r="H60" s="27">
        <v>2.7905092592592592E-4</v>
      </c>
      <c r="I60" s="27"/>
      <c r="J60" s="29" t="str">
        <f>IF(H60=0," ",IF(H60&lt;=[1]Разряды!$D$5,[1]Разряды!$D$3,IF(H60&lt;=[1]Разряды!$E$5,[1]Разряды!$E$3,IF(H60&lt;=[1]Разряды!$F$5,[1]Разряды!$F$3,IF(H60&lt;=[1]Разряды!$G$5,[1]Разряды!$G$3,IF(H60&lt;=[1]Разряды!$H$5,[1]Разряды!$H$3,IF(H60&lt;=[1]Разряды!$I$5,[1]Разряды!$I$3,IF(H60&lt;=[1]Разряды!$J$5,[1]Разряды!$J$3,"б/р"))))))))</f>
        <v>2р</v>
      </c>
      <c r="K60" s="30">
        <v>9</v>
      </c>
      <c r="L60" s="24" t="str">
        <f>IF(B60=0," ",VLOOKUP($B60,[1]Спортсмены!$B$1:$H$65536,7,FALSE))</f>
        <v>Мальцев Е.В.</v>
      </c>
    </row>
    <row r="61" spans="1:12">
      <c r="A61" s="31">
        <v>11</v>
      </c>
      <c r="B61" s="23">
        <v>745</v>
      </c>
      <c r="C61" s="24" t="str">
        <f>IF(B61=0," ",VLOOKUP(B61,[1]Спортсмены!B$1:H$65536,2,FALSE))</f>
        <v>Нелуш Ярослав</v>
      </c>
      <c r="D61" s="25" t="str">
        <f>IF(B61=0," ",VLOOKUP($B61,[1]Спортсмены!$B$1:$H$65536,3,FALSE))</f>
        <v>11.12.1994</v>
      </c>
      <c r="E61" s="26" t="str">
        <f>IF(B61=0," ",IF(VLOOKUP($B61,[1]Спортсмены!$B$1:$H$65536,4,FALSE)=0," ",VLOOKUP($B61,[1]Спортсмены!$B$1:$H$65536,4,FALSE)))</f>
        <v>1р</v>
      </c>
      <c r="F61" s="24" t="str">
        <f>IF(B61=0," ",VLOOKUP($B61,[1]Спортсмены!$B$1:$H$65536,5,FALSE))</f>
        <v>2 Ярославская</v>
      </c>
      <c r="G61" s="24" t="str">
        <f>IF(B61=0," ",VLOOKUP($B61,[1]Спортсмены!$B$1:$H$65536,6,FALSE))</f>
        <v>Ярославль, СДЮСШОР-19</v>
      </c>
      <c r="H61" s="27">
        <v>2.792824074074074E-4</v>
      </c>
      <c r="I61" s="27"/>
      <c r="J61" s="29" t="str">
        <f>IF(H61=0," ",IF(H61&lt;=[1]Разряды!$D$5,[1]Разряды!$D$3,IF(H61&lt;=[1]Разряды!$E$5,[1]Разряды!$E$3,IF(H61&lt;=[1]Разряды!$F$5,[1]Разряды!$F$3,IF(H61&lt;=[1]Разряды!$G$5,[1]Разряды!$G$3,IF(H61&lt;=[1]Разряды!$H$5,[1]Разряды!$H$3,IF(H61&lt;=[1]Разряды!$I$5,[1]Разряды!$I$3,IF(H61&lt;=[1]Разряды!$J$5,[1]Разряды!$J$3,"б/р"))))))))</f>
        <v>2р</v>
      </c>
      <c r="K61" s="30">
        <v>8</v>
      </c>
      <c r="L61" s="24" t="str">
        <f>IF(B61=0," ",VLOOKUP($B61,[1]Спортсмены!$B$1:$H$65536,7,FALSE))</f>
        <v>Станкевич В.А.</v>
      </c>
    </row>
    <row r="62" spans="1:12">
      <c r="A62" s="31">
        <v>12</v>
      </c>
      <c r="B62" s="23">
        <v>249</v>
      </c>
      <c r="C62" s="24" t="str">
        <f>IF(B62=0," ",VLOOKUP(B62,[1]Спортсмены!B$1:H$65536,2,FALSE))</f>
        <v>Корниенко Илья</v>
      </c>
      <c r="D62" s="25" t="str">
        <f>IF(B62=0," ",VLOOKUP($B62,[1]Спортсмены!$B$1:$H$65536,3,FALSE))</f>
        <v>1995</v>
      </c>
      <c r="E62" s="26" t="str">
        <f>IF(B62=0," ",IF(VLOOKUP($B62,[1]Спортсмены!$B$1:$H$65536,4,FALSE)=0," ",VLOOKUP($B62,[1]Спортсмены!$B$1:$H$65536,4,FALSE)))</f>
        <v>1р</v>
      </c>
      <c r="F62" s="24" t="str">
        <f>IF(B62=0," ",VLOOKUP($B62,[1]Спортсмены!$B$1:$H$65536,5,FALSE))</f>
        <v>р-ка Коми</v>
      </c>
      <c r="G62" s="24" t="str">
        <f>IF(B62=0," ",VLOOKUP($B62,[1]Спортсмены!$B$1:$H$65536,6,FALSE))</f>
        <v>Коми, Сыктывкар, КДЮСШ-1</v>
      </c>
      <c r="H62" s="27">
        <v>2.7962962962962962E-4</v>
      </c>
      <c r="I62" s="27"/>
      <c r="J62" s="29" t="str">
        <f>IF(H62=0," ",IF(H62&lt;=[1]Разряды!$D$5,[1]Разряды!$D$3,IF(H62&lt;=[1]Разряды!$E$5,[1]Разряды!$E$3,IF(H62&lt;=[1]Разряды!$F$5,[1]Разряды!$F$3,IF(H62&lt;=[1]Разряды!$G$5,[1]Разряды!$G$3,IF(H62&lt;=[1]Разряды!$H$5,[1]Разряды!$H$3,IF(H62&lt;=[1]Разряды!$I$5,[1]Разряды!$I$3,IF(H62&lt;=[1]Разряды!$J$5,[1]Разряды!$J$3,"б/р"))))))))</f>
        <v>2р</v>
      </c>
      <c r="K62" s="30">
        <v>7</v>
      </c>
      <c r="L62" s="24" t="str">
        <f>IF(B62=0," ",VLOOKUP($B62,[1]Спортсмены!$B$1:$H$65536,7,FALSE))</f>
        <v>Панюкова М.А.</v>
      </c>
    </row>
    <row r="63" spans="1:12">
      <c r="A63" s="31">
        <v>13</v>
      </c>
      <c r="B63" s="23">
        <v>575</v>
      </c>
      <c r="C63" s="24" t="str">
        <f>IF(B63=0," ",VLOOKUP(B63,[1]Спортсмены!B$1:H$65536,2,FALSE))</f>
        <v>Смирнов Алексей</v>
      </c>
      <c r="D63" s="25" t="str">
        <f>IF(B63=0," ",VLOOKUP($B63,[1]Спортсмены!$B$1:$H$65536,3,FALSE))</f>
        <v>1995</v>
      </c>
      <c r="E63" s="26" t="str">
        <f>IF(B63=0," ",IF(VLOOKUP($B63,[1]Спортсмены!$B$1:$H$65536,4,FALSE)=0," ",VLOOKUP($B63,[1]Спортсмены!$B$1:$H$65536,4,FALSE)))</f>
        <v>1р</v>
      </c>
      <c r="F63" s="24" t="str">
        <f>IF(B63=0," ",VLOOKUP($B63,[1]Спортсмены!$B$1:$H$65536,5,FALSE))</f>
        <v>Ярославская</v>
      </c>
      <c r="G63" s="24" t="str">
        <f>IF(B63=0," ",VLOOKUP($B63,[1]Спортсмены!$B$1:$H$65536,6,FALSE))</f>
        <v>Рыбинск, СДЮСШОР-8</v>
      </c>
      <c r="H63" s="27">
        <v>2.8182870370370373E-4</v>
      </c>
      <c r="I63" s="28"/>
      <c r="J63" s="29" t="str">
        <f>IF(H63=0," ",IF(H63&lt;=[1]Разряды!$D$5,[1]Разряды!$D$3,IF(H63&lt;=[1]Разряды!$E$5,[1]Разряды!$E$3,IF(H63&lt;=[1]Разряды!$F$5,[1]Разряды!$F$3,IF(H63&lt;=[1]Разряды!$G$5,[1]Разряды!$G$3,IF(H63&lt;=[1]Разряды!$H$5,[1]Разряды!$H$3,IF(H63&lt;=[1]Разряды!$I$5,[1]Разряды!$I$3,IF(H63&lt;=[1]Разряды!$J$5,[1]Разряды!$J$3,"б/р"))))))))</f>
        <v>2р</v>
      </c>
      <c r="K63" s="30" t="s">
        <v>30</v>
      </c>
      <c r="L63" s="123" t="str">
        <f>IF(B63=0," ",VLOOKUP($B63,[1]Спортсмены!$B$1:$H$65536,7,FALSE))</f>
        <v>Мокроусов А.Ю., Смирнова Н.С.</v>
      </c>
    </row>
    <row r="64" spans="1:12">
      <c r="A64" s="31">
        <v>14</v>
      </c>
      <c r="B64" s="23">
        <v>457</v>
      </c>
      <c r="C64" s="24" t="str">
        <f>IF(B64=0," ",VLOOKUP(B64,[1]Спортсмены!B$1:H$65536,2,FALSE))</f>
        <v>Груздев Илья</v>
      </c>
      <c r="D64" s="25" t="str">
        <f>IF(B64=0," ",VLOOKUP($B64,[1]Спортсмены!$B$1:$H$65536,3,FALSE))</f>
        <v>1994</v>
      </c>
      <c r="E64" s="26" t="str">
        <f>IF(B64=0," ",IF(VLOOKUP($B64,[1]Спортсмены!$B$1:$H$65536,4,FALSE)=0," ",VLOOKUP($B64,[1]Спортсмены!$B$1:$H$65536,4,FALSE)))</f>
        <v>КМС</v>
      </c>
      <c r="F64" s="24" t="str">
        <f>IF(B64=0," ",VLOOKUP($B64,[1]Спортсмены!$B$1:$H$65536,5,FALSE))</f>
        <v>Архангельская</v>
      </c>
      <c r="G64" s="24" t="str">
        <f>IF(B64=0," ",VLOOKUP($B64,[1]Спортсмены!$B$1:$H$65536,6,FALSE))</f>
        <v>Коряжма, ДЮСШ</v>
      </c>
      <c r="H64" s="27">
        <v>2.8275462962962965E-4</v>
      </c>
      <c r="I64" s="27"/>
      <c r="J64" s="29" t="str">
        <f>IF(H64=0," ",IF(H64&lt;=[1]Разряды!$D$5,[1]Разряды!$D$3,IF(H64&lt;=[1]Разряды!$E$5,[1]Разряды!$E$3,IF(H64&lt;=[1]Разряды!$F$5,[1]Разряды!$F$3,IF(H64&lt;=[1]Разряды!$G$5,[1]Разряды!$G$3,IF(H64&lt;=[1]Разряды!$H$5,[1]Разряды!$H$3,IF(H64&lt;=[1]Разряды!$I$5,[1]Разряды!$I$3,IF(H64&lt;=[1]Разряды!$J$5,[1]Разряды!$J$3,"б/р"))))))))</f>
        <v>2р</v>
      </c>
      <c r="K64" s="30">
        <v>6</v>
      </c>
      <c r="L64" s="123" t="str">
        <f>IF(B64=0," ",VLOOKUP($B64,[1]Спортсмены!$B$1:$H$65536,7,FALSE))</f>
        <v>Казанцев Л.А.</v>
      </c>
    </row>
    <row r="65" spans="1:12">
      <c r="A65" s="31">
        <v>15</v>
      </c>
      <c r="B65" s="23">
        <v>673</v>
      </c>
      <c r="C65" s="24" t="str">
        <f>IF(B65=0," ",VLOOKUP(B65,[1]Спортсмены!B$1:H$65536,2,FALSE))</f>
        <v>Полосков Антон</v>
      </c>
      <c r="D65" s="25" t="str">
        <f>IF(B65=0," ",VLOOKUP($B65,[1]Спортсмены!$B$1:$H$65536,3,FALSE))</f>
        <v>24.04.1995</v>
      </c>
      <c r="E65" s="26" t="str">
        <f>IF(B65=0," ",IF(VLOOKUP($B65,[1]Спортсмены!$B$1:$H$65536,4,FALSE)=0," ",VLOOKUP($B65,[1]Спортсмены!$B$1:$H$65536,4,FALSE)))</f>
        <v>1р</v>
      </c>
      <c r="F65" s="24" t="str">
        <f>IF(B65=0," ",VLOOKUP($B65,[1]Спортсмены!$B$1:$H$65536,5,FALSE))</f>
        <v>Архангельская</v>
      </c>
      <c r="G65" s="24" t="str">
        <f>IF(B65=0," ",VLOOKUP($B65,[1]Спортсмены!$B$1:$H$65536,6,FALSE))</f>
        <v>Архангельск, ДЮСШ-1</v>
      </c>
      <c r="H65" s="27">
        <v>2.8333333333333335E-4</v>
      </c>
      <c r="I65" s="27"/>
      <c r="J65" s="29" t="str">
        <f>IF(H65=0," ",IF(H65&lt;=[1]Разряды!$D$5,[1]Разряды!$D$3,IF(H65&lt;=[1]Разряды!$E$5,[1]Разряды!$E$3,IF(H65&lt;=[1]Разряды!$F$5,[1]Разряды!$F$3,IF(H65&lt;=[1]Разряды!$G$5,[1]Разряды!$G$3,IF(H65&lt;=[1]Разряды!$H$5,[1]Разряды!$H$3,IF(H65&lt;=[1]Разряды!$I$5,[1]Разряды!$I$3,IF(H65&lt;=[1]Разряды!$J$5,[1]Разряды!$J$3,"б/р"))))))))</f>
        <v>3р</v>
      </c>
      <c r="K65" s="30">
        <v>0</v>
      </c>
      <c r="L65" s="24" t="str">
        <f>IF(B65=0," ",VLOOKUP($B65,[1]Спортсмены!$B$1:$H$65536,7,FALSE))</f>
        <v>Луцева И.В.</v>
      </c>
    </row>
    <row r="66" spans="1:12">
      <c r="A66" s="31">
        <v>16</v>
      </c>
      <c r="B66" s="23">
        <v>102</v>
      </c>
      <c r="C66" s="24" t="str">
        <f>IF(B66=0," ",VLOOKUP(B66,[1]Спортсмены!B$1:H$65536,2,FALSE))</f>
        <v>Камилатов Михаил</v>
      </c>
      <c r="D66" s="25" t="str">
        <f>IF(B66=0," ",VLOOKUP($B66,[1]Спортсмены!$B$1:$H$65536,3,FALSE))</f>
        <v>10.08.1995</v>
      </c>
      <c r="E66" s="26" t="str">
        <f>IF(B66=0," ",IF(VLOOKUP($B66,[1]Спортсмены!$B$1:$H$65536,4,FALSE)=0," ",VLOOKUP($B66,[1]Спортсмены!$B$1:$H$65536,4,FALSE)))</f>
        <v>1р</v>
      </c>
      <c r="F66" s="24" t="str">
        <f>IF(B66=0," ",VLOOKUP($B66,[1]Спортсмены!$B$1:$H$65536,5,FALSE))</f>
        <v>Костромская</v>
      </c>
      <c r="G66" s="24" t="str">
        <f>IF(B66=0," ",VLOOKUP($B66,[1]Спортсмены!$B$1:$H$65536,6,FALSE))</f>
        <v>Кострома, КСДЮСШОР</v>
      </c>
      <c r="H66" s="27">
        <v>2.8460648148148149E-4</v>
      </c>
      <c r="I66" s="27"/>
      <c r="J66" s="29" t="str">
        <f>IF(H66=0," ",IF(H66&lt;=[1]Разряды!$D$5,[1]Разряды!$D$3,IF(H66&lt;=[1]Разряды!$E$5,[1]Разряды!$E$3,IF(H66&lt;=[1]Разряды!$F$5,[1]Разряды!$F$3,IF(H66&lt;=[1]Разряды!$G$5,[1]Разряды!$G$3,IF(H66&lt;=[1]Разряды!$H$5,[1]Разряды!$H$3,IF(H66&lt;=[1]Разряды!$I$5,[1]Разряды!$I$3,IF(H66&lt;=[1]Разряды!$J$5,[1]Разряды!$J$3,"б/р"))))))))</f>
        <v>3р</v>
      </c>
      <c r="K66" s="30">
        <v>0</v>
      </c>
      <c r="L66" s="24" t="str">
        <f>IF(B66=0," ",VLOOKUP($B66,[1]Спортсмены!$B$1:$H$65536,7,FALSE))</f>
        <v>Дружков А.Н.</v>
      </c>
    </row>
    <row r="67" spans="1:12">
      <c r="A67" s="31">
        <v>17</v>
      </c>
      <c r="B67" s="23">
        <v>101</v>
      </c>
      <c r="C67" s="24" t="str">
        <f>IF(B67=0," ",VLOOKUP(B67,[1]Спортсмены!B$1:H$65536,2,FALSE))</f>
        <v>Кокин Артем</v>
      </c>
      <c r="D67" s="25" t="str">
        <f>IF(B67=0," ",VLOOKUP($B67,[1]Спортсмены!$B$1:$H$65536,3,FALSE))</f>
        <v>28.03.1995</v>
      </c>
      <c r="E67" s="26" t="str">
        <f>IF(B67=0," ",IF(VLOOKUP($B67,[1]Спортсмены!$B$1:$H$65536,4,FALSE)=0," ",VLOOKUP($B67,[1]Спортсмены!$B$1:$H$65536,4,FALSE)))</f>
        <v>1р</v>
      </c>
      <c r="F67" s="24" t="str">
        <f>IF(B67=0," ",VLOOKUP($B67,[1]Спортсмены!$B$1:$H$65536,5,FALSE))</f>
        <v>Костромская</v>
      </c>
      <c r="G67" s="24" t="str">
        <f>IF(B67=0," ",VLOOKUP($B67,[1]Спортсмены!$B$1:$H$65536,6,FALSE))</f>
        <v>Кострома, КСДЮСШОР</v>
      </c>
      <c r="H67" s="27">
        <v>2.8611111111111106E-4</v>
      </c>
      <c r="I67" s="27"/>
      <c r="J67" s="29" t="str">
        <f>IF(H67=0," ",IF(H67&lt;=[1]Разряды!$D$5,[1]Разряды!$D$3,IF(H67&lt;=[1]Разряды!$E$5,[1]Разряды!$E$3,IF(H67&lt;=[1]Разряды!$F$5,[1]Разряды!$F$3,IF(H67&lt;=[1]Разряды!$G$5,[1]Разряды!$G$3,IF(H67&lt;=[1]Разряды!$H$5,[1]Разряды!$H$3,IF(H67&lt;=[1]Разряды!$I$5,[1]Разряды!$I$3,IF(H67&lt;=[1]Разряды!$J$5,[1]Разряды!$J$3,"б/р"))))))))</f>
        <v>3р</v>
      </c>
      <c r="K67" s="30">
        <v>0</v>
      </c>
      <c r="L67" s="24" t="str">
        <f>IF(B67=0," ",VLOOKUP($B67,[1]Спортсмены!$B$1:$H$65536,7,FALSE))</f>
        <v>Дружков А.Н.</v>
      </c>
    </row>
    <row r="68" spans="1:12">
      <c r="A68" s="31">
        <v>18</v>
      </c>
      <c r="B68" s="23">
        <v>548</v>
      </c>
      <c r="C68" s="24" t="str">
        <f>IF(B68=0," ",VLOOKUP(B68,[1]Спортсмены!B$1:H$65536,2,FALSE))</f>
        <v>Малинов Александр</v>
      </c>
      <c r="D68" s="25" t="str">
        <f>IF(B68=0," ",VLOOKUP($B68,[1]Спортсмены!$B$1:$H$65536,3,FALSE))</f>
        <v>27.04.1994</v>
      </c>
      <c r="E68" s="26" t="str">
        <f>IF(B68=0," ",IF(VLOOKUP($B68,[1]Спортсмены!$B$1:$H$65536,4,FALSE)=0," ",VLOOKUP($B68,[1]Спортсмены!$B$1:$H$65536,4,FALSE)))</f>
        <v>1р</v>
      </c>
      <c r="F68" s="24" t="str">
        <f>IF(B68=0," ",VLOOKUP($B68,[1]Спортсмены!$B$1:$H$65536,5,FALSE))</f>
        <v>Новгородская</v>
      </c>
      <c r="G68" s="24" t="str">
        <f>IF(B68=0," ",VLOOKUP($B68,[1]Спортсмены!$B$1:$H$65536,6,FALSE))</f>
        <v>В.Новгород</v>
      </c>
      <c r="H68" s="27">
        <v>2.8761574074074074E-4</v>
      </c>
      <c r="I68" s="27"/>
      <c r="J68" s="29" t="str">
        <f>IF(H68=0," ",IF(H68&lt;=[1]Разряды!$D$5,[1]Разряды!$D$3,IF(H68&lt;=[1]Разряды!$E$5,[1]Разряды!$E$3,IF(H68&lt;=[1]Разряды!$F$5,[1]Разряды!$F$3,IF(H68&lt;=[1]Разряды!$G$5,[1]Разряды!$G$3,IF(H68&lt;=[1]Разряды!$H$5,[1]Разряды!$H$3,IF(H68&lt;=[1]Разряды!$I$5,[1]Разряды!$I$3,IF(H68&lt;=[1]Разряды!$J$5,[1]Разряды!$J$3,"б/р"))))))))</f>
        <v>3р</v>
      </c>
      <c r="K68" s="30">
        <v>0</v>
      </c>
      <c r="L68" s="24" t="str">
        <f>IF(B68=0," ",VLOOKUP($B68,[1]Спортсмены!$B$1:$H$65536,7,FALSE))</f>
        <v>Савенков П.А.</v>
      </c>
    </row>
    <row r="69" spans="1:12">
      <c r="A69" s="31">
        <v>19</v>
      </c>
      <c r="B69" s="23">
        <v>771</v>
      </c>
      <c r="C69" s="24" t="str">
        <f>IF(B69=0," ",VLOOKUP(B69,[1]Спортсмены!B$1:H$65536,2,FALSE))</f>
        <v>Шатров Олег</v>
      </c>
      <c r="D69" s="25" t="str">
        <f>IF(B69=0," ",VLOOKUP($B69,[1]Спортсмены!$B$1:$H$65536,3,FALSE))</f>
        <v>03.04.1994</v>
      </c>
      <c r="E69" s="26" t="str">
        <f>IF(B69=0," ",IF(VLOOKUP($B69,[1]Спортсмены!$B$1:$H$65536,4,FALSE)=0," ",VLOOKUP($B69,[1]Спортсмены!$B$1:$H$65536,4,FALSE)))</f>
        <v>2р</v>
      </c>
      <c r="F69" s="24" t="str">
        <f>IF(B69=0," ",VLOOKUP($B69,[1]Спортсмены!$B$1:$H$65536,5,FALSE))</f>
        <v>Костромская</v>
      </c>
      <c r="G69" s="24" t="str">
        <f>IF(B69=0," ",VLOOKUP($B69,[1]Спортсмены!$B$1:$H$65536,6,FALSE))</f>
        <v>Шарья, КОСДЮСШОР</v>
      </c>
      <c r="H69" s="27">
        <v>2.9039351851851855E-4</v>
      </c>
      <c r="I69" s="27"/>
      <c r="J69" s="29" t="str">
        <f>IF(H69=0," ",IF(H69&lt;=[1]Разряды!$D$5,[1]Разряды!$D$3,IF(H69&lt;=[1]Разряды!$E$5,[1]Разряды!$E$3,IF(H69&lt;=[1]Разряды!$F$5,[1]Разряды!$F$3,IF(H69&lt;=[1]Разряды!$G$5,[1]Разряды!$G$3,IF(H69&lt;=[1]Разряды!$H$5,[1]Разряды!$H$3,IF(H69&lt;=[1]Разряды!$I$5,[1]Разряды!$I$3,IF(H69&lt;=[1]Разряды!$J$5,[1]Разряды!$J$3,"б/р"))))))))</f>
        <v>3р</v>
      </c>
      <c r="K69" s="30">
        <v>0</v>
      </c>
      <c r="L69" s="24" t="str">
        <f>IF(B69=0," ",VLOOKUP($B69,[1]Спортсмены!$B$1:$H$65536,7,FALSE))</f>
        <v>Аскеров А.М.</v>
      </c>
    </row>
    <row r="70" spans="1:12">
      <c r="A70" s="31">
        <v>20</v>
      </c>
      <c r="B70" s="23">
        <v>472</v>
      </c>
      <c r="C70" s="24" t="str">
        <f>IF(B70=0," ",VLOOKUP(B70,[1]Спортсмены!B$1:H$65536,2,FALSE))</f>
        <v>Голубков Илья</v>
      </c>
      <c r="D70" s="25" t="str">
        <f>IF(B70=0," ",VLOOKUP($B70,[1]Спортсмены!$B$1:$H$65536,3,FALSE))</f>
        <v>10.04.1995</v>
      </c>
      <c r="E70" s="26" t="str">
        <f>IF(B70=0," ",IF(VLOOKUP($B70,[1]Спортсмены!$B$1:$H$65536,4,FALSE)=0," ",VLOOKUP($B70,[1]Спортсмены!$B$1:$H$65536,4,FALSE)))</f>
        <v>1р</v>
      </c>
      <c r="F70" s="24" t="str">
        <f>IF(B70=0," ",VLOOKUP($B70,[1]Спортсмены!$B$1:$H$65536,5,FALSE))</f>
        <v>Ярославская</v>
      </c>
      <c r="G70" s="24" t="str">
        <f>IF(B70=0," ",VLOOKUP($B70,[1]Спортсмены!$B$1:$H$65536,6,FALSE))</f>
        <v>Переславль, ДЮСШ</v>
      </c>
      <c r="H70" s="27">
        <v>2.9305555555555557E-4</v>
      </c>
      <c r="I70" s="27"/>
      <c r="J70" s="29" t="str">
        <f>IF(H70=0," ",IF(H70&lt;=[1]Разряды!$D$5,[1]Разряды!$D$3,IF(H70&lt;=[1]Разряды!$E$5,[1]Разряды!$E$3,IF(H70&lt;=[1]Разряды!$F$5,[1]Разряды!$F$3,IF(H70&lt;=[1]Разряды!$G$5,[1]Разряды!$G$3,IF(H70&lt;=[1]Разряды!$H$5,[1]Разряды!$H$3,IF(H70&lt;=[1]Разряды!$I$5,[1]Разряды!$I$3,IF(H70&lt;=[1]Разряды!$J$5,[1]Разряды!$J$3,"б/р"))))))))</f>
        <v>3р</v>
      </c>
      <c r="K70" s="30" t="s">
        <v>30</v>
      </c>
      <c r="L70" s="24" t="str">
        <f>IF(B70=0," ",VLOOKUP($B70,[1]Спортсмены!$B$1:$H$65536,7,FALSE))</f>
        <v>Литвинова М.Ф.</v>
      </c>
    </row>
    <row r="71" spans="1:12">
      <c r="A71" s="31">
        <v>21</v>
      </c>
      <c r="B71" s="23">
        <v>515</v>
      </c>
      <c r="C71" s="24" t="str">
        <f>IF(B71=0," ",VLOOKUP(B71,[1]Спортсмены!B$1:H$65536,2,FALSE))</f>
        <v>Елфимов Александр</v>
      </c>
      <c r="D71" s="25" t="str">
        <f>IF(B71=0," ",VLOOKUP($B71,[1]Спортсмены!$B$1:$H$65536,3,FALSE))</f>
        <v>1995</v>
      </c>
      <c r="E71" s="26" t="str">
        <f>IF(B71=0," ",IF(VLOOKUP($B71,[1]Спортсмены!$B$1:$H$65536,4,FALSE)=0," ",VLOOKUP($B71,[1]Спортсмены!$B$1:$H$65536,4,FALSE)))</f>
        <v>2р</v>
      </c>
      <c r="F71" s="24" t="str">
        <f>IF(B71=0," ",VLOOKUP($B71,[1]Спортсмены!$B$1:$H$65536,5,FALSE))</f>
        <v>Ярославская</v>
      </c>
      <c r="G71" s="24" t="str">
        <f>IF(B71=0," ",VLOOKUP($B71,[1]Спортсмены!$B$1:$H$65536,6,FALSE))</f>
        <v>Рыбинск, СДЮСШОР-2</v>
      </c>
      <c r="H71" s="27">
        <v>2.9895833333333331E-4</v>
      </c>
      <c r="I71" s="27"/>
      <c r="J71" s="29" t="str">
        <f>IF(H71=0," ",IF(H71&lt;=[1]Разряды!$D$5,[1]Разряды!$D$3,IF(H71&lt;=[1]Разряды!$E$5,[1]Разряды!$E$3,IF(H71&lt;=[1]Разряды!$F$5,[1]Разряды!$F$3,IF(H71&lt;=[1]Разряды!$G$5,[1]Разряды!$G$3,IF(H71&lt;=[1]Разряды!$H$5,[1]Разряды!$H$3,IF(H71&lt;=[1]Разряды!$I$5,[1]Разряды!$I$3,IF(H71&lt;=[1]Разряды!$J$5,[1]Разряды!$J$3,"б/р"))))))))</f>
        <v>3р</v>
      </c>
      <c r="K71" s="30" t="s">
        <v>30</v>
      </c>
      <c r="L71" s="24" t="str">
        <f>IF(B71=0," ",VLOOKUP($B71,[1]Спортсмены!$B$1:$H$65536,7,FALSE))</f>
        <v>Пивентьевы С.А. И.В.</v>
      </c>
    </row>
    <row r="72" spans="1:12">
      <c r="A72" s="31">
        <v>22</v>
      </c>
      <c r="B72" s="23">
        <v>501</v>
      </c>
      <c r="C72" s="24" t="str">
        <f>IF(B72=0," ",VLOOKUP(B72,[1]Спортсмены!B$1:H$65536,2,FALSE))</f>
        <v>Фишер Александр</v>
      </c>
      <c r="D72" s="25" t="str">
        <f>IF(B72=0," ",VLOOKUP($B72,[1]Спортсмены!$B$1:$H$65536,3,FALSE))</f>
        <v>1995</v>
      </c>
      <c r="E72" s="26" t="str">
        <f>IF(B72=0," ",IF(VLOOKUP($B72,[1]Спортсмены!$B$1:$H$65536,4,FALSE)=0," ",VLOOKUP($B72,[1]Спортсмены!$B$1:$H$65536,4,FALSE)))</f>
        <v>2р</v>
      </c>
      <c r="F72" s="24" t="str">
        <f>IF(B72=0," ",VLOOKUP($B72,[1]Спортсмены!$B$1:$H$65536,5,FALSE))</f>
        <v>Ярославская</v>
      </c>
      <c r="G72" s="24" t="str">
        <f>IF(B72=0," ",VLOOKUP($B72,[1]Спортсмены!$B$1:$H$65536,6,FALSE))</f>
        <v>Рыбинск, СДЮСШОР-2</v>
      </c>
      <c r="H72" s="27">
        <v>3.0995370370370373E-4</v>
      </c>
      <c r="I72" s="27"/>
      <c r="J72" s="29" t="str">
        <f>IF(H72=0," ",IF(H72&lt;=[1]Разряды!$D$5,[1]Разряды!$D$3,IF(H72&lt;=[1]Разряды!$E$5,[1]Разряды!$E$3,IF(H72&lt;=[1]Разряды!$F$5,[1]Разряды!$F$3,IF(H72&lt;=[1]Разряды!$G$5,[1]Разряды!$G$3,IF(H72&lt;=[1]Разряды!$H$5,[1]Разряды!$H$3,IF(H72&lt;=[1]Разряды!$I$5,[1]Разряды!$I$3,IF(H72&lt;=[1]Разряды!$J$5,[1]Разряды!$J$3,"б/р"))))))))</f>
        <v>1юр</v>
      </c>
      <c r="K72" s="26" t="s">
        <v>30</v>
      </c>
      <c r="L72" s="24" t="str">
        <f>IF(B72=0," ",VLOOKUP($B72,[1]Спортсмены!$B$1:$H$65536,7,FALSE))</f>
        <v>Пивентьевы С.А. И.В.</v>
      </c>
    </row>
    <row r="73" spans="1:12">
      <c r="A73" s="31">
        <v>23</v>
      </c>
      <c r="B73" s="23">
        <v>475</v>
      </c>
      <c r="C73" s="24" t="str">
        <f>IF(B73=0," ",VLOOKUP(B73,[1]Спортсмены!B$1:H$65536,2,FALSE))</f>
        <v>Скороходов Михаил</v>
      </c>
      <c r="D73" s="25" t="str">
        <f>IF(B73=0," ",VLOOKUP($B73,[1]Спортсмены!$B$1:$H$65536,3,FALSE))</f>
        <v>1994</v>
      </c>
      <c r="E73" s="26" t="str">
        <f>IF(B73=0," ",IF(VLOOKUP($B73,[1]Спортсмены!$B$1:$H$65536,4,FALSE)=0," ",VLOOKUP($B73,[1]Спортсмены!$B$1:$H$65536,4,FALSE)))</f>
        <v>3р</v>
      </c>
      <c r="F73" s="24" t="str">
        <f>IF(B73=0," ",VLOOKUP($B73,[1]Спортсмены!$B$1:$H$65536,5,FALSE))</f>
        <v>Ярославская</v>
      </c>
      <c r="G73" s="24" t="str">
        <f>IF(B73=0," ",VLOOKUP($B73,[1]Спортсмены!$B$1:$H$65536,6,FALSE))</f>
        <v>Переславль, ДЮСШ</v>
      </c>
      <c r="H73" s="27">
        <v>3.1203703703703705E-4</v>
      </c>
      <c r="I73" s="28"/>
      <c r="J73" s="29" t="str">
        <f>IF(H73=0," ",IF(H73&lt;=[1]Разряды!$D$5,[1]Разряды!$D$3,IF(H73&lt;=[1]Разряды!$E$5,[1]Разряды!$E$3,IF(H73&lt;=[1]Разряды!$F$5,[1]Разряды!$F$3,IF(H73&lt;=[1]Разряды!$G$5,[1]Разряды!$G$3,IF(H73&lt;=[1]Разряды!$H$5,[1]Разряды!$H$3,IF(H73&lt;=[1]Разряды!$I$5,[1]Разряды!$I$3,IF(H73&lt;=[1]Разряды!$J$5,[1]Разряды!$J$3,"б/р"))))))))</f>
        <v>1юр</v>
      </c>
      <c r="K73" s="26" t="s">
        <v>30</v>
      </c>
      <c r="L73" s="24" t="str">
        <f>IF(B73=0," ",VLOOKUP($B73,[1]Спортсмены!$B$1:$H$65536,7,FALSE))</f>
        <v>Литвинова М.Ф.</v>
      </c>
    </row>
    <row r="74" spans="1:12">
      <c r="A74" s="31"/>
      <c r="B74" s="23">
        <v>198</v>
      </c>
      <c r="C74" s="24" t="str">
        <f>IF(B74=0," ",VLOOKUP(B74,[1]Спортсмены!B$1:H$65536,2,FALSE))</f>
        <v>Филатьев Денис</v>
      </c>
      <c r="D74" s="25" t="str">
        <f>IF(B74=0," ",VLOOKUP($B74,[1]Спортсмены!$B$1:$H$65536,3,FALSE))</f>
        <v>10.01.1995</v>
      </c>
      <c r="E74" s="26" t="str">
        <f>IF(B74=0," ",IF(VLOOKUP($B74,[1]Спортсмены!$B$1:$H$65536,4,FALSE)=0," ",VLOOKUP($B74,[1]Спортсмены!$B$1:$H$65536,4,FALSE)))</f>
        <v>1р</v>
      </c>
      <c r="F74" s="24" t="str">
        <f>IF(B74=0," ",VLOOKUP($B74,[1]Спортсмены!$B$1:$H$65536,5,FALSE))</f>
        <v>Вологодская</v>
      </c>
      <c r="G74" s="24" t="str">
        <f>IF(B74=0," ",VLOOKUP($B74,[1]Спортсмены!$B$1:$H$65536,6,FALSE))</f>
        <v>Череповец, ДЮСШ-2</v>
      </c>
      <c r="H74" s="48" t="s">
        <v>63</v>
      </c>
      <c r="I74" s="27"/>
      <c r="J74" s="29"/>
      <c r="K74" s="30">
        <v>0</v>
      </c>
      <c r="L74" s="24" t="str">
        <f>IF(B74=0," ",VLOOKUP($B74,[1]Спортсмены!$B$1:$H$65536,7,FALSE))</f>
        <v>Полторацкий С.В.</v>
      </c>
    </row>
    <row r="75" spans="1:12">
      <c r="A75" s="31"/>
      <c r="B75" s="23">
        <v>651</v>
      </c>
      <c r="C75" s="24" t="str">
        <f>IF(B75=0," ",VLOOKUP(B75,[1]Спортсмены!B$1:H$65536,2,FALSE))</f>
        <v>Карпов Дмитрий</v>
      </c>
      <c r="D75" s="25" t="str">
        <f>IF(B75=0," ",VLOOKUP($B75,[1]Спортсмены!$B$1:$H$65536,3,FALSE))</f>
        <v>1995</v>
      </c>
      <c r="E75" s="26" t="str">
        <f>IF(B75=0," ",IF(VLOOKUP($B75,[1]Спортсмены!$B$1:$H$65536,4,FALSE)=0," ",VLOOKUP($B75,[1]Спортсмены!$B$1:$H$65536,4,FALSE)))</f>
        <v>1р</v>
      </c>
      <c r="F75" s="24" t="str">
        <f>IF(B75=0," ",VLOOKUP($B75,[1]Спортсмены!$B$1:$H$65536,5,FALSE))</f>
        <v>Владимирская</v>
      </c>
      <c r="G75" s="24" t="str">
        <f>IF(B75=0," ",VLOOKUP($B75,[1]Спортсмены!$B$1:$H$65536,6,FALSE))</f>
        <v>Владимир, СДЮСШОР-7</v>
      </c>
      <c r="H75" s="48" t="s">
        <v>62</v>
      </c>
      <c r="I75" s="27"/>
      <c r="J75" s="29"/>
      <c r="K75" s="30">
        <v>0</v>
      </c>
      <c r="L75" s="24" t="str">
        <f>IF(B75=0," ",VLOOKUP($B75,[1]Спортсмены!$B$1:$H$65536,7,FALSE))</f>
        <v>Судаков К.А.</v>
      </c>
    </row>
    <row r="76" spans="1:12" ht="18.75">
      <c r="A76" s="415"/>
      <c r="B76" s="415"/>
      <c r="C76" s="415"/>
      <c r="D76" s="63"/>
      <c r="E76" s="99"/>
      <c r="F76" s="96"/>
      <c r="G76" s="96"/>
      <c r="H76" s="99"/>
      <c r="I76" s="404" t="s">
        <v>10</v>
      </c>
      <c r="J76" s="404"/>
      <c r="K76" s="49"/>
      <c r="L76" s="50" t="s">
        <v>61</v>
      </c>
    </row>
    <row r="77" spans="1:12">
      <c r="A77" s="96"/>
      <c r="B77" s="101"/>
      <c r="C77" s="101"/>
      <c r="D77" s="96"/>
      <c r="E77" s="96"/>
      <c r="F77" s="96"/>
      <c r="G77" s="96"/>
      <c r="H77" s="102"/>
      <c r="I77" s="404" t="s">
        <v>13</v>
      </c>
      <c r="J77" s="404"/>
      <c r="K77" s="49"/>
      <c r="L77" s="50" t="s">
        <v>60</v>
      </c>
    </row>
    <row r="78" spans="1:12">
      <c r="A78" s="18"/>
      <c r="B78" s="18"/>
      <c r="C78" s="18"/>
      <c r="D78" s="19"/>
      <c r="E78" s="18"/>
      <c r="F78" s="397" t="s">
        <v>59</v>
      </c>
      <c r="G78" s="397"/>
      <c r="H78" s="20"/>
      <c r="I78" s="21"/>
    </row>
    <row r="79" spans="1:12">
      <c r="A79" s="22">
        <v>1</v>
      </c>
      <c r="B79" s="23">
        <v>220</v>
      </c>
      <c r="C79" s="24" t="str">
        <f>IF(B79=0," ",VLOOKUP(B79,[1]Спортсмены!B$1:H$65536,2,FALSE))</f>
        <v>Шкуропатов Дмитрий</v>
      </c>
      <c r="D79" s="25" t="str">
        <f>IF(B79=0," ",VLOOKUP($B79,[1]Спортсмены!$B$1:$H$65536,3,FALSE))</f>
        <v>30.03.1993</v>
      </c>
      <c r="E79" s="26" t="str">
        <f>IF(B79=0," ",IF(VLOOKUP($B79,[1]Спортсмены!$B$1:$H$65536,4,FALSE)=0," ",VLOOKUP($B79,[1]Спортсмены!$B$1:$H$65536,4,FALSE)))</f>
        <v>КМС</v>
      </c>
      <c r="F79" s="24" t="str">
        <f>IF(B79=0," ",VLOOKUP($B79,[1]Спортсмены!$B$1:$H$65536,5,FALSE))</f>
        <v>Вологодская</v>
      </c>
      <c r="G79" s="24" t="str">
        <f>IF(B79=0," ",VLOOKUP($B79,[1]Спортсмены!$B$1:$H$65536,6,FALSE))</f>
        <v>Вологда, БУ ФКиСВО "ЦСП"</v>
      </c>
      <c r="H79" s="48">
        <v>2.5173611111111111E-4</v>
      </c>
      <c r="I79" s="28">
        <v>2.547453703703704E-4</v>
      </c>
      <c r="J79" s="29" t="str">
        <f>IF(H79=0," ",IF(H79&lt;=[1]Разряды!$D$5,[1]Разряды!$D$3,IF(H79&lt;=[1]Разряды!$E$5,[1]Разряды!$E$3,IF(H79&lt;=[1]Разряды!$F$5,[1]Разряды!$F$3,IF(H79&lt;=[1]Разряды!$G$5,[1]Разряды!$G$3,IF(H79&lt;=[1]Разряды!$H$5,[1]Разряды!$H$3,IF(H79&lt;=[1]Разряды!$I$5,[1]Разряды!$I$3,IF(H79&lt;=[1]Разряды!$J$5,[1]Разряды!$J$3,"б/р"))))))))</f>
        <v>кмс</v>
      </c>
      <c r="K79" s="30">
        <v>20</v>
      </c>
      <c r="L79" s="24" t="str">
        <f>IF(B79=0," ",VLOOKUP($B79,[1]Спортсмены!$B$1:$H$65536,7,FALSE))</f>
        <v>Смелов Н.А., Демин А.Н.</v>
      </c>
    </row>
    <row r="80" spans="1:12">
      <c r="A80" s="22">
        <v>2</v>
      </c>
      <c r="B80" s="33">
        <v>389</v>
      </c>
      <c r="C80" s="24" t="str">
        <f>IF(B80=0," ",VLOOKUP(B80,[1]Спортсмены!B$1:H$65536,2,FALSE))</f>
        <v>Буторин Александр</v>
      </c>
      <c r="D80" s="25" t="str">
        <f>IF(B80=0," ",VLOOKUP($B80,[1]Спортсмены!$B$1:$H$65536,3,FALSE))</f>
        <v>20.05.1991</v>
      </c>
      <c r="E80" s="26" t="str">
        <f>IF(B80=0," ",IF(VLOOKUP($B80,[1]Спортсмены!$B$1:$H$65536,4,FALSE)=0," ",VLOOKUP($B80,[1]Спортсмены!$B$1:$H$65536,4,FALSE)))</f>
        <v>КМС</v>
      </c>
      <c r="F80" s="24" t="str">
        <f>IF(B80=0," ",VLOOKUP($B80,[1]Спортсмены!$B$1:$H$65536,5,FALSE))</f>
        <v>Архангельская</v>
      </c>
      <c r="G80" s="24" t="str">
        <f>IF(B80=0," ",VLOOKUP($B80,[1]Спортсмены!$B$1:$H$65536,6,FALSE))</f>
        <v>Архангельск, ЦСП "Поморье"</v>
      </c>
      <c r="H80" s="27">
        <v>2.6493055555555552E-4</v>
      </c>
      <c r="I80" s="28">
        <v>2.641203703703704E-4</v>
      </c>
      <c r="J80" s="29" t="str">
        <f>IF(H80=0," ",IF(H80&lt;=[1]Разряды!$D$5,[1]Разряды!$D$3,IF(H80&lt;=[1]Разряды!$E$5,[1]Разряды!$E$3,IF(H80&lt;=[1]Разряды!$F$5,[1]Разряды!$F$3,IF(H80&lt;=[1]Разряды!$G$5,[1]Разряды!$G$3,IF(H80&lt;=[1]Разряды!$H$5,[1]Разряды!$H$3,IF(H80&lt;=[1]Разряды!$I$5,[1]Разряды!$I$3,IF(H80&lt;=[1]Разряды!$J$5,[1]Разряды!$J$3,"б/р"))))))))</f>
        <v>1р</v>
      </c>
      <c r="K80" s="30">
        <v>17</v>
      </c>
      <c r="L80" s="24" t="str">
        <f>IF(B80=0," ",VLOOKUP($B80,[1]Спортсмены!$B$1:$H$65536,7,FALSE))</f>
        <v>Мосеев А.А.</v>
      </c>
    </row>
    <row r="81" spans="1:12">
      <c r="A81" s="22">
        <v>3</v>
      </c>
      <c r="B81" s="23">
        <v>391</v>
      </c>
      <c r="C81" s="24" t="str">
        <f>IF(B81=0," ",VLOOKUP(B81,[1]Спортсмены!B$1:H$65536,2,FALSE))</f>
        <v>Узких Владимир</v>
      </c>
      <c r="D81" s="25" t="str">
        <f>IF(B81=0," ",VLOOKUP($B81,[1]Спортсмены!$B$1:$H$65536,3,FALSE))</f>
        <v>1991</v>
      </c>
      <c r="E81" s="26" t="str">
        <f>IF(B81=0," ",IF(VLOOKUP($B81,[1]Спортсмены!$B$1:$H$65536,4,FALSE)=0," ",VLOOKUP($B81,[1]Спортсмены!$B$1:$H$65536,4,FALSE)))</f>
        <v>КМС</v>
      </c>
      <c r="F81" s="24" t="str">
        <f>IF(B81=0," ",VLOOKUP($B81,[1]Спортсмены!$B$1:$H$65536,5,FALSE))</f>
        <v>Архангельская</v>
      </c>
      <c r="G81" s="24" t="str">
        <f>IF(B81=0," ",VLOOKUP($B81,[1]Спортсмены!$B$1:$H$65536,6,FALSE))</f>
        <v>Архангельск, ЦСП "Поморье"</v>
      </c>
      <c r="H81" s="27">
        <v>2.6666666666666668E-4</v>
      </c>
      <c r="I81" s="28">
        <v>2.6793981481481477E-4</v>
      </c>
      <c r="J81" s="29" t="str">
        <f>IF(H81=0," ",IF(H81&lt;=[1]Разряды!$D$5,[1]Разряды!$D$3,IF(H81&lt;=[1]Разряды!$E$5,[1]Разряды!$E$3,IF(H81&lt;=[1]Разряды!$F$5,[1]Разряды!$F$3,IF(H81&lt;=[1]Разряды!$G$5,[1]Разряды!$G$3,IF(H81&lt;=[1]Разряды!$H$5,[1]Разряды!$H$3,IF(H81&lt;=[1]Разряды!$I$5,[1]Разряды!$I$3,IF(H81&lt;=[1]Разряды!$J$5,[1]Разряды!$J$3,"б/р"))))))))</f>
        <v>1р</v>
      </c>
      <c r="K81" s="30">
        <v>15</v>
      </c>
      <c r="L81" s="24" t="str">
        <f>IF(B81=0," ",VLOOKUP($B81,[1]Спортсмены!$B$1:$H$65536,7,FALSE))</f>
        <v>Мосеев А.А.</v>
      </c>
    </row>
    <row r="82" spans="1:12">
      <c r="A82" s="31">
        <v>4</v>
      </c>
      <c r="B82" s="32">
        <v>336</v>
      </c>
      <c r="C82" s="24" t="str">
        <f>IF(B82=0," ",VLOOKUP(B82,[1]Спортсмены!B$1:H$65536,2,FALSE))</f>
        <v>Радзишевский Евгений</v>
      </c>
      <c r="D82" s="25" t="str">
        <f>IF(B82=0," ",VLOOKUP($B82,[1]Спортсмены!$B$1:$H$65536,3,FALSE))</f>
        <v>1993</v>
      </c>
      <c r="E82" s="26" t="str">
        <f>IF(B82=0," ",IF(VLOOKUP($B82,[1]Спортсмены!$B$1:$H$65536,4,FALSE)=0," ",VLOOKUP($B82,[1]Спортсмены!$B$1:$H$65536,4,FALSE)))</f>
        <v>КМС</v>
      </c>
      <c r="F82" s="24" t="str">
        <f>IF(B82=0," ",VLOOKUP($B82,[1]Спортсмены!$B$1:$H$65536,5,FALSE))</f>
        <v>Мурманская</v>
      </c>
      <c r="G82" s="24" t="str">
        <f>IF(B82=0," ",VLOOKUP($B82,[1]Спортсмены!$B$1:$H$65536,6,FALSE))</f>
        <v>Мурманск, СДЮСШОР-4, Динамо</v>
      </c>
      <c r="H82" s="27">
        <v>2.6817129629629635E-4</v>
      </c>
      <c r="I82" s="28">
        <v>2.7037037037037036E-4</v>
      </c>
      <c r="J82" s="29" t="str">
        <f>IF(H82=0," ",IF(H82&lt;=[1]Разряды!$D$5,[1]Разряды!$D$3,IF(H82&lt;=[1]Разряды!$E$5,[1]Разряды!$E$3,IF(H82&lt;=[1]Разряды!$F$5,[1]Разряды!$F$3,IF(H82&lt;=[1]Разряды!$G$5,[1]Разряды!$G$3,IF(H82&lt;=[1]Разряды!$H$5,[1]Разряды!$H$3,IF(H82&lt;=[1]Разряды!$I$5,[1]Разряды!$I$3,IF(H82&lt;=[1]Разряды!$J$5,[1]Разряды!$J$3,"б/р"))))))))</f>
        <v>1р</v>
      </c>
      <c r="K82" s="26">
        <v>14</v>
      </c>
      <c r="L82" s="24" t="str">
        <f>IF(B82=0," ",VLOOKUP($B82,[1]Спортсмены!$B$1:$H$65536,7,FALSE))</f>
        <v>Фарутин Н.В.,Попова И.С.</v>
      </c>
    </row>
    <row r="83" spans="1:12">
      <c r="A83" s="31">
        <v>5</v>
      </c>
      <c r="B83" s="23">
        <v>130</v>
      </c>
      <c r="C83" s="24" t="str">
        <f>IF(B83=0," ",VLOOKUP(B83,[1]Спортсмены!B$1:H$65536,2,FALSE))</f>
        <v>Лыткин Алексей</v>
      </c>
      <c r="D83" s="25" t="str">
        <f>IF(B83=0," ",VLOOKUP($B83,[1]Спортсмены!$B$1:$H$65536,3,FALSE))</f>
        <v>1991</v>
      </c>
      <c r="E83" s="26" t="str">
        <f>IF(B83=0," ",IF(VLOOKUP($B83,[1]Спортсмены!$B$1:$H$65536,4,FALSE)=0," ",VLOOKUP($B83,[1]Спортсмены!$B$1:$H$65536,4,FALSE)))</f>
        <v>КМС</v>
      </c>
      <c r="F83" s="24" t="str">
        <f>IF(B83=0," ",VLOOKUP($B83,[1]Спортсмены!$B$1:$H$65536,5,FALSE))</f>
        <v>Ивановская</v>
      </c>
      <c r="G83" s="24" t="str">
        <f>IF(B83=0," ",VLOOKUP($B83,[1]Спортсмены!$B$1:$H$65536,6,FALSE))</f>
        <v>Иваново, СДЮСШОР 6 - СК ИГЭУ</v>
      </c>
      <c r="H83" s="48">
        <v>2.6817129629629635E-4</v>
      </c>
      <c r="I83" s="27"/>
      <c r="J83" s="29" t="str">
        <f>IF(H83=0," ",IF(H83&lt;=[1]Разряды!$D$5,[1]Разряды!$D$3,IF(H83&lt;=[1]Разряды!$E$5,[1]Разряды!$E$3,IF(H83&lt;=[1]Разряды!$F$5,[1]Разряды!$F$3,IF(H83&lt;=[1]Разряды!$G$5,[1]Разряды!$G$3,IF(H83&lt;=[1]Разряды!$H$5,[1]Разряды!$H$3,IF(H83&lt;=[1]Разряды!$I$5,[1]Разряды!$I$3,IF(H83&lt;=[1]Разряды!$J$5,[1]Разряды!$J$3,"б/р"))))))))</f>
        <v>1р</v>
      </c>
      <c r="K83" s="30">
        <v>13</v>
      </c>
      <c r="L83" s="24" t="str">
        <f>IF(B83=0," ",VLOOKUP($B83,[1]Спортсмены!$B$1:$H$65536,7,FALSE))</f>
        <v>Магницкий М.В.</v>
      </c>
    </row>
    <row r="84" spans="1:12">
      <c r="A84" s="31">
        <v>6</v>
      </c>
      <c r="B84" s="23">
        <v>127</v>
      </c>
      <c r="C84" s="24" t="str">
        <f>IF(B84=0," ",VLOOKUP(B84,[1]Спортсмены!B$1:H$65536,2,FALSE))</f>
        <v>Розов Игорь</v>
      </c>
      <c r="D84" s="25" t="str">
        <f>IF(B84=0," ",VLOOKUP($B84,[1]Спортсмены!$B$1:$H$65536,3,FALSE))</f>
        <v>1991</v>
      </c>
      <c r="E84" s="26" t="str">
        <f>IF(B84=0," ",IF(VLOOKUP($B84,[1]Спортсмены!$B$1:$H$65536,4,FALSE)=0," ",VLOOKUP($B84,[1]Спортсмены!$B$1:$H$65536,4,FALSE)))</f>
        <v>КМС</v>
      </c>
      <c r="F84" s="24" t="str">
        <f>IF(B84=0," ",VLOOKUP($B84,[1]Спортсмены!$B$1:$H$65536,5,FALSE))</f>
        <v>Ивановская</v>
      </c>
      <c r="G84" s="24" t="str">
        <f>IF(B84=0," ",VLOOKUP($B84,[1]Спортсмены!$B$1:$H$65536,6,FALSE))</f>
        <v>Иваново, СДЮСШОР-6, СК ИЭГУ</v>
      </c>
      <c r="H84" s="48">
        <v>2.7129629629629628E-4</v>
      </c>
      <c r="I84" s="27"/>
      <c r="J84" s="29" t="str">
        <f>IF(H84=0," ",IF(H84&lt;=[1]Разряды!$D$5,[1]Разряды!$D$3,IF(H84&lt;=[1]Разряды!$E$5,[1]Разряды!$E$3,IF(H84&lt;=[1]Разряды!$F$5,[1]Разряды!$F$3,IF(H84&lt;=[1]Разряды!$G$5,[1]Разряды!$G$3,IF(H84&lt;=[1]Разряды!$H$5,[1]Разряды!$H$3,IF(H84&lt;=[1]Разряды!$I$5,[1]Разряды!$I$3,IF(H84&lt;=[1]Разряды!$J$5,[1]Разряды!$J$3,"б/р"))))))))</f>
        <v>2р</v>
      </c>
      <c r="K84" s="30" t="s">
        <v>58</v>
      </c>
      <c r="L84" s="123" t="str">
        <f>IF(B84=0," ",VLOOKUP($B84,[1]Спортсмены!$B$1:$H$65536,7,FALSE))</f>
        <v>Магницкий М.В., Мальцев Е.В.</v>
      </c>
    </row>
    <row r="85" spans="1:12">
      <c r="A85" s="31">
        <v>7</v>
      </c>
      <c r="B85" s="23">
        <v>723</v>
      </c>
      <c r="C85" s="24" t="str">
        <f>IF(B85=0," ",VLOOKUP(B85,[1]Спортсмены!B$1:H$65536,2,FALSE))</f>
        <v>Ложников Илья</v>
      </c>
      <c r="D85" s="25" t="str">
        <f>IF(B85=0," ",VLOOKUP($B85,[1]Спортсмены!$B$1:$H$65536,3,FALSE))</f>
        <v>30.03.1992</v>
      </c>
      <c r="E85" s="26" t="str">
        <f>IF(B85=0," ",IF(VLOOKUP($B85,[1]Спортсмены!$B$1:$H$65536,4,FALSE)=0," ",VLOOKUP($B85,[1]Спортсмены!$B$1:$H$65536,4,FALSE)))</f>
        <v>КМС</v>
      </c>
      <c r="F85" s="24" t="str">
        <f>IF(B85=0," ",VLOOKUP($B85,[1]Спортсмены!$B$1:$H$65536,5,FALSE))</f>
        <v>1 Ярославская</v>
      </c>
      <c r="G85" s="24" t="str">
        <f>IF(B85=0," ",VLOOKUP($B85,[1]Спортсмены!$B$1:$H$65536,6,FALSE))</f>
        <v>Ярославль, СДЮСШОР-19</v>
      </c>
      <c r="H85" s="27">
        <v>2.7141203703703702E-4</v>
      </c>
      <c r="I85" s="27"/>
      <c r="J85" s="29" t="str">
        <f>IF(H85=0," ",IF(H85&lt;=[1]Разряды!$D$5,[1]Разряды!$D$3,IF(H85&lt;=[1]Разряды!$E$5,[1]Разряды!$E$3,IF(H85&lt;=[1]Разряды!$F$5,[1]Разряды!$F$3,IF(H85&lt;=[1]Разряды!$G$5,[1]Разряды!$G$3,IF(H85&lt;=[1]Разряды!$H$5,[1]Разряды!$H$3,IF(H85&lt;=[1]Разряды!$I$5,[1]Разряды!$I$3,IF(H85&lt;=[1]Разряды!$J$5,[1]Разряды!$J$3,"б/р"))))))))</f>
        <v>2р</v>
      </c>
      <c r="K85" s="26">
        <v>0</v>
      </c>
      <c r="L85" s="24" t="str">
        <f>IF(B85=0," ",VLOOKUP($B85,[1]Спортсмены!$B$1:$H$65536,7,FALSE))</f>
        <v>Станкевич В.А.</v>
      </c>
    </row>
    <row r="86" spans="1:12">
      <c r="A86" s="31">
        <v>8</v>
      </c>
      <c r="B86" s="23">
        <v>362</v>
      </c>
      <c r="C86" s="24" t="str">
        <f>IF(B86=0," ",VLOOKUP(B86,[1]Спортсмены!B$1:H$65536,2,FALSE))</f>
        <v>Пискунов Иван</v>
      </c>
      <c r="D86" s="25" t="str">
        <f>IF(B86=0," ",VLOOKUP($B86,[1]Спортсмены!$B$1:$H$65536,3,FALSE))</f>
        <v>12.09.1991</v>
      </c>
      <c r="E86" s="26" t="str">
        <f>IF(B86=0," ",IF(VLOOKUP($B86,[1]Спортсмены!$B$1:$H$65536,4,FALSE)=0," ",VLOOKUP($B86,[1]Спортсмены!$B$1:$H$65536,4,FALSE)))</f>
        <v>КМС</v>
      </c>
      <c r="F86" s="24" t="str">
        <f>IF(B86=0," ",VLOOKUP($B86,[1]Спортсмены!$B$1:$H$65536,5,FALSE))</f>
        <v>Псковская</v>
      </c>
      <c r="G86" s="24" t="str">
        <f>IF(B86=0," ",VLOOKUP($B86,[1]Спортсмены!$B$1:$H$65536,6,FALSE))</f>
        <v>Псков</v>
      </c>
      <c r="H86" s="27">
        <v>2.7256944444444448E-4</v>
      </c>
      <c r="I86" s="27"/>
      <c r="J86" s="29" t="str">
        <f>IF(H86=0," ",IF(H86&lt;=[1]Разряды!$D$5,[1]Разряды!$D$3,IF(H86&lt;=[1]Разряды!$E$5,[1]Разряды!$E$3,IF(H86&lt;=[1]Разряды!$F$5,[1]Разряды!$F$3,IF(H86&lt;=[1]Разряды!$G$5,[1]Разряды!$G$3,IF(H86&lt;=[1]Разряды!$H$5,[1]Разряды!$H$3,IF(H86&lt;=[1]Разряды!$I$5,[1]Разряды!$I$3,IF(H86&lt;=[1]Разряды!$J$5,[1]Разряды!$J$3,"б/р"))))))))</f>
        <v>2р</v>
      </c>
      <c r="K86" s="30">
        <v>0</v>
      </c>
      <c r="L86" s="24" t="str">
        <f>IF(B86=0," ",VLOOKUP($B86,[1]Спортсмены!$B$1:$H$65536,7,FALSE))</f>
        <v>Ершов В.Ю.</v>
      </c>
    </row>
    <row r="87" spans="1:12">
      <c r="A87" s="31">
        <v>9</v>
      </c>
      <c r="B87" s="23">
        <v>264</v>
      </c>
      <c r="C87" s="24" t="str">
        <f>IF(B87=0," ",VLOOKUP(B87,[1]Спортсмены!B$1:H$65536,2,FALSE))</f>
        <v>Потапов Олег</v>
      </c>
      <c r="D87" s="25" t="str">
        <f>IF(B87=0," ",VLOOKUP($B87,[1]Спортсмены!$B$1:$H$65536,3,FALSE))</f>
        <v>07.08.1992</v>
      </c>
      <c r="E87" s="26" t="str">
        <f>IF(B87=0," ",IF(VLOOKUP($B87,[1]Спортсмены!$B$1:$H$65536,4,FALSE)=0," ",VLOOKUP($B87,[1]Спортсмены!$B$1:$H$65536,4,FALSE)))</f>
        <v>КМС</v>
      </c>
      <c r="F87" s="24" t="str">
        <f>IF(B87=0," ",VLOOKUP($B87,[1]Спортсмены!$B$1:$H$65536,5,FALSE))</f>
        <v>Вологодская</v>
      </c>
      <c r="G87" s="24" t="str">
        <f>IF(B87=0," ",VLOOKUP($B87,[1]Спортсмены!$B$1:$H$65536,6,FALSE))</f>
        <v>Вологда, БУ ФКиСВО "ЦСП СКО"</v>
      </c>
      <c r="H87" s="27">
        <v>2.7326388888888892E-4</v>
      </c>
      <c r="I87" s="27"/>
      <c r="J87" s="29" t="str">
        <f>IF(H87=0," ",IF(H87&lt;=[1]Разряды!$D$5,[1]Разряды!$D$3,IF(H87&lt;=[1]Разряды!$E$5,[1]Разряды!$E$3,IF(H87&lt;=[1]Разряды!$F$5,[1]Разряды!$F$3,IF(H87&lt;=[1]Разряды!$G$5,[1]Разряды!$G$3,IF(H87&lt;=[1]Разряды!$H$5,[1]Разряды!$H$3,IF(H87&lt;=[1]Разряды!$I$5,[1]Разряды!$I$3,IF(H87&lt;=[1]Разряды!$J$5,[1]Разряды!$J$3,"б/р"))))))))</f>
        <v>2р</v>
      </c>
      <c r="K87" s="30">
        <v>0</v>
      </c>
      <c r="L87" s="24" t="str">
        <f>IF(B87=0," ",VLOOKUP($B87,[1]Спортсмены!$B$1:$H$65536,7,FALSE))</f>
        <v>Синицкий А.Д.</v>
      </c>
    </row>
    <row r="88" spans="1:12">
      <c r="A88" s="31">
        <v>10</v>
      </c>
      <c r="B88" s="23">
        <v>722</v>
      </c>
      <c r="C88" s="24" t="str">
        <f>IF(B88=0," ",VLOOKUP(B88,[1]Спортсмены!B$1:H$65536,2,FALSE))</f>
        <v>Цечоев Хасан</v>
      </c>
      <c r="D88" s="25" t="str">
        <f>IF(B88=0," ",VLOOKUP($B88,[1]Спортсмены!$B$1:$H$65536,3,FALSE))</f>
        <v>19.03.1991</v>
      </c>
      <c r="E88" s="26" t="str">
        <f>IF(B88=0," ",IF(VLOOKUP($B88,[1]Спортсмены!$B$1:$H$65536,4,FALSE)=0," ",VLOOKUP($B88,[1]Спортсмены!$B$1:$H$65536,4,FALSE)))</f>
        <v>1р</v>
      </c>
      <c r="F88" s="24" t="str">
        <f>IF(B88=0," ",VLOOKUP($B88,[1]Спортсмены!$B$1:$H$65536,5,FALSE))</f>
        <v>2 Ярославская</v>
      </c>
      <c r="G88" s="24" t="str">
        <f>IF(B88=0," ",VLOOKUP($B88,[1]Спортсмены!$B$1:$H$65536,6,FALSE))</f>
        <v>Ярославль, СДЮСШОР-19</v>
      </c>
      <c r="H88" s="27">
        <v>2.7650462962962964E-4</v>
      </c>
      <c r="I88" s="28"/>
      <c r="J88" s="29" t="str">
        <f>IF(H88=0," ",IF(H88&lt;=[1]Разряды!$D$5,[1]Разряды!$D$3,IF(H88&lt;=[1]Разряды!$E$5,[1]Разряды!$E$3,IF(H88&lt;=[1]Разряды!$F$5,[1]Разряды!$F$3,IF(H88&lt;=[1]Разряды!$G$5,[1]Разряды!$G$3,IF(H88&lt;=[1]Разряды!$H$5,[1]Разряды!$H$3,IF(H88&lt;=[1]Разряды!$I$5,[1]Разряды!$I$3,IF(H88&lt;=[1]Разряды!$J$5,[1]Разряды!$J$3,"б/р"))))))))</f>
        <v>2р</v>
      </c>
      <c r="K88" s="30">
        <v>0</v>
      </c>
      <c r="L88" s="24" t="str">
        <f>IF(B88=0," ",VLOOKUP($B88,[1]Спортсмены!$B$1:$H$65536,7,FALSE))</f>
        <v>Станкевич В.А.</v>
      </c>
    </row>
    <row r="89" spans="1:12">
      <c r="A89" s="31">
        <v>11</v>
      </c>
      <c r="B89" s="23">
        <v>187</v>
      </c>
      <c r="C89" s="24" t="str">
        <f>IF(B89=0," ",VLOOKUP(B89,[1]Спортсмены!B$1:H$65536,2,FALSE))</f>
        <v>Ксенофонтов Сергей</v>
      </c>
      <c r="D89" s="25" t="str">
        <f>IF(B89=0," ",VLOOKUP($B89,[1]Спортсмены!$B$1:$H$65536,3,FALSE))</f>
        <v>1991</v>
      </c>
      <c r="E89" s="26" t="str">
        <f>IF(B89=0," ",IF(VLOOKUP($B89,[1]Спортсмены!$B$1:$H$65536,4,FALSE)=0," ",VLOOKUP($B89,[1]Спортсмены!$B$1:$H$65536,4,FALSE)))</f>
        <v>2р</v>
      </c>
      <c r="F89" s="24" t="str">
        <f>IF(B89=0," ",VLOOKUP($B89,[1]Спортсмены!$B$1:$H$65536,5,FALSE))</f>
        <v>Ярославская</v>
      </c>
      <c r="G89" s="24" t="str">
        <f>IF(B89=0," ",VLOOKUP($B89,[1]Спортсмены!$B$1:$H$65536,6,FALSE))</f>
        <v>Ярославль, ГОБУ ЯО СДЮСШОР</v>
      </c>
      <c r="H89" s="27">
        <v>2.8240740740740738E-4</v>
      </c>
      <c r="I89" s="28"/>
      <c r="J89" s="29" t="str">
        <f>IF(H89=0," ",IF(H89&lt;=[1]Разряды!$D$5,[1]Разряды!$D$3,IF(H89&lt;=[1]Разряды!$E$5,[1]Разряды!$E$3,IF(H89&lt;=[1]Разряды!$F$5,[1]Разряды!$F$3,IF(H89&lt;=[1]Разряды!$G$5,[1]Разряды!$G$3,IF(H89&lt;=[1]Разряды!$H$5,[1]Разряды!$H$3,IF(H89&lt;=[1]Разряды!$I$5,[1]Разряды!$I$3,IF(H89&lt;=[1]Разряды!$J$5,[1]Разряды!$J$3,"б/р"))))))))</f>
        <v>2р</v>
      </c>
      <c r="K89" s="26" t="s">
        <v>30</v>
      </c>
      <c r="L89" s="24" t="str">
        <f>IF(B89=0," ",VLOOKUP($B89,[1]Спортсмены!$B$1:$H$65536,7,FALSE))</f>
        <v>Клейменов А.Н.</v>
      </c>
    </row>
    <row r="90" spans="1:12">
      <c r="A90" s="31">
        <v>12</v>
      </c>
      <c r="B90" s="23">
        <v>438</v>
      </c>
      <c r="C90" s="24" t="str">
        <f>IF(B90=0," ",VLOOKUP(B90,[1]Спортсмены!B$1:H$65536,2,FALSE))</f>
        <v>Мамедов Руслан</v>
      </c>
      <c r="D90" s="25" t="str">
        <f>IF(B90=0," ",VLOOKUP($B90,[1]Спортсмены!$B$1:$H$65536,3,FALSE))</f>
        <v>1991</v>
      </c>
      <c r="E90" s="26" t="str">
        <f>IF(B90=0," ",IF(VLOOKUP($B90,[1]Спортсмены!$B$1:$H$65536,4,FALSE)=0," ",VLOOKUP($B90,[1]Спортсмены!$B$1:$H$65536,4,FALSE)))</f>
        <v>КМС</v>
      </c>
      <c r="F90" s="24" t="str">
        <f>IF(B90=0," ",VLOOKUP($B90,[1]Спортсмены!$B$1:$H$65536,5,FALSE))</f>
        <v>Архангельская</v>
      </c>
      <c r="G90" s="24" t="str">
        <f>IF(B90=0," ",VLOOKUP($B90,[1]Спортсмены!$B$1:$H$65536,6,FALSE))</f>
        <v>Архангельск, САФУ</v>
      </c>
      <c r="H90" s="27">
        <v>2.8321759259259256E-4</v>
      </c>
      <c r="I90" s="27"/>
      <c r="J90" s="29" t="str">
        <f>IF(H90=0," ",IF(H90&lt;=[1]Разряды!$D$5,[1]Разряды!$D$3,IF(H90&lt;=[1]Разряды!$E$5,[1]Разряды!$E$3,IF(H90&lt;=[1]Разряды!$F$5,[1]Разряды!$F$3,IF(H90&lt;=[1]Разряды!$G$5,[1]Разряды!$G$3,IF(H90&lt;=[1]Разряды!$H$5,[1]Разряды!$H$3,IF(H90&lt;=[1]Разряды!$I$5,[1]Разряды!$I$3,IF(H90&lt;=[1]Разряды!$J$5,[1]Разряды!$J$3,"б/р"))))))))</f>
        <v>3р</v>
      </c>
      <c r="K90" s="26">
        <v>0</v>
      </c>
      <c r="L90" s="24" t="str">
        <f>IF(B90=0," ",VLOOKUP($B90,[1]Спортсмены!$B$1:$H$65536,7,FALSE))</f>
        <v>Мосеев А.А.</v>
      </c>
    </row>
    <row r="91" spans="1:12">
      <c r="A91" s="31">
        <v>13</v>
      </c>
      <c r="B91" s="23">
        <v>557</v>
      </c>
      <c r="C91" s="121" t="str">
        <f>IF(B91=0," ",VLOOKUP(B91,[1]Спортсмены!B$1:H$65536,2,FALSE))</f>
        <v>Иванский Сергей</v>
      </c>
      <c r="D91" s="122" t="str">
        <f>IF(B91=0," ",VLOOKUP($B91,[1]Спортсмены!$B$1:$H$65536,3,FALSE))</f>
        <v>14.01.1993</v>
      </c>
      <c r="E91" s="113" t="str">
        <f>IF(B91=0," ",IF(VLOOKUP($B91,[1]Спортсмены!$B$1:$H$65536,4,FALSE)=0," ",VLOOKUP($B91,[1]Спортсмены!$B$1:$H$65536,4,FALSE)))</f>
        <v>1р</v>
      </c>
      <c r="F91" s="121" t="str">
        <f>IF(B91=0," ",VLOOKUP($B91,[1]Спортсмены!$B$1:$H$65536,5,FALSE))</f>
        <v>Новгородская</v>
      </c>
      <c r="G91" s="121" t="str">
        <f>IF(B91=0," ",VLOOKUP($B91,[1]Спортсмены!$B$1:$H$65536,6,FALSE))</f>
        <v>В.Новгород</v>
      </c>
      <c r="H91" s="120">
        <v>2.875E-4</v>
      </c>
      <c r="I91" s="120"/>
      <c r="J91" s="29" t="str">
        <f>IF(H91=0," ",IF(H91&lt;=[1]Разряды!$D$5,[1]Разряды!$D$3,IF(H91&lt;=[1]Разряды!$E$5,[1]Разряды!$E$3,IF(H91&lt;=[1]Разряды!$F$5,[1]Разряды!$F$3,IF(H91&lt;=[1]Разряды!$G$5,[1]Разряды!$G$3,IF(H91&lt;=[1]Разряды!$H$5,[1]Разряды!$H$3,IF(H91&lt;=[1]Разряды!$I$5,[1]Разряды!$I$3,IF(H91&lt;=[1]Разряды!$J$5,[1]Разряды!$J$3,"б/р"))))))))</f>
        <v>3р</v>
      </c>
      <c r="K91" s="31">
        <v>0</v>
      </c>
      <c r="L91" s="119" t="str">
        <f>IF(B91=0," ",VLOOKUP($B91,[1]Спортсмены!$B$1:$H$65536,7,FALSE))</f>
        <v>Савенков П.А.</v>
      </c>
    </row>
    <row r="92" spans="1:12">
      <c r="A92" s="31">
        <v>14</v>
      </c>
      <c r="B92" s="23">
        <v>243</v>
      </c>
      <c r="C92" s="24" t="str">
        <f>IF(B92=0," ",VLOOKUP(B92,[1]Спортсмены!B$1:H$65536,2,FALSE))</f>
        <v>Панюков Александр</v>
      </c>
      <c r="D92" s="25" t="str">
        <f>IF(B92=0," ",VLOOKUP($B92,[1]Спортсмены!$B$1:$H$65536,3,FALSE))</f>
        <v>1991</v>
      </c>
      <c r="E92" s="26" t="str">
        <f>IF(B92=0," ",IF(VLOOKUP($B92,[1]Спортсмены!$B$1:$H$65536,4,FALSE)=0," ",VLOOKUP($B92,[1]Спортсмены!$B$1:$H$65536,4,FALSE)))</f>
        <v>1р</v>
      </c>
      <c r="F92" s="24" t="str">
        <f>IF(B92=0," ",VLOOKUP($B92,[1]Спортсмены!$B$1:$H$65536,5,FALSE))</f>
        <v>р-ка Коми</v>
      </c>
      <c r="G92" s="24" t="str">
        <f>IF(B92=0," ",VLOOKUP($B92,[1]Спортсмены!$B$1:$H$65536,6,FALSE))</f>
        <v>Коми, Сыктывкар, КДЮСШ-1</v>
      </c>
      <c r="H92" s="27">
        <v>2.8819444444444444E-4</v>
      </c>
      <c r="I92" s="27"/>
      <c r="J92" s="29" t="str">
        <f>IF(H92=0," ",IF(H92&lt;=[1]Разряды!$D$5,[1]Разряды!$D$3,IF(H92&lt;=[1]Разряды!$E$5,[1]Разряды!$E$3,IF(H92&lt;=[1]Разряды!$F$5,[1]Разряды!$F$3,IF(H92&lt;=[1]Разряды!$G$5,[1]Разряды!$G$3,IF(H92&lt;=[1]Разряды!$H$5,[1]Разряды!$H$3,IF(H92&lt;=[1]Разряды!$I$5,[1]Разряды!$I$3,IF(H92&lt;=[1]Разряды!$J$5,[1]Разряды!$J$3,"б/р"))))))))</f>
        <v>3р</v>
      </c>
      <c r="K92" s="26">
        <v>0</v>
      </c>
      <c r="L92" s="24" t="str">
        <f>IF(B92=0," ",VLOOKUP($B92,[1]Спортсмены!$B$1:$H$65536,7,FALSE))</f>
        <v>Панюкова М.А.</v>
      </c>
    </row>
    <row r="93" spans="1:12">
      <c r="A93" s="31"/>
      <c r="B93" s="23"/>
      <c r="C93" s="24"/>
      <c r="D93" s="25"/>
      <c r="E93" s="26"/>
      <c r="F93" s="24"/>
      <c r="G93" s="24"/>
      <c r="H93" s="27"/>
      <c r="I93" s="404" t="s">
        <v>10</v>
      </c>
      <c r="J93" s="404"/>
      <c r="K93" s="49"/>
      <c r="L93" s="50" t="s">
        <v>57</v>
      </c>
    </row>
    <row r="94" spans="1:12" ht="22.5">
      <c r="A94" s="18"/>
      <c r="B94" s="18"/>
      <c r="C94" s="18"/>
      <c r="D94" s="55"/>
      <c r="E94" s="18"/>
      <c r="F94" s="397" t="s">
        <v>45</v>
      </c>
      <c r="G94" s="397"/>
      <c r="H94" s="48"/>
      <c r="I94" s="118"/>
      <c r="J94" s="117" t="s">
        <v>13</v>
      </c>
      <c r="K94" s="116"/>
      <c r="L94" s="115" t="s">
        <v>56</v>
      </c>
    </row>
    <row r="95" spans="1:12">
      <c r="A95" s="22">
        <v>1</v>
      </c>
      <c r="B95" s="32">
        <v>369</v>
      </c>
      <c r="C95" s="24" t="str">
        <f>IF(B95=0," ",VLOOKUP(B95,[1]Спортсмены!B$1:H$65536,2,FALSE))</f>
        <v>Фалёв Дмитрий</v>
      </c>
      <c r="D95" s="25" t="str">
        <f>IF(B95=0," ",VLOOKUP($B95,[1]Спортсмены!$B$1:$H$65536,3,FALSE))</f>
        <v>29.04.1983</v>
      </c>
      <c r="E95" s="26" t="str">
        <f>IF(B95=0," ",IF(VLOOKUP($B95,[1]Спортсмены!$B$1:$H$65536,4,FALSE)=0," ",VLOOKUP($B95,[1]Спортсмены!$B$1:$H$65536,4,FALSE)))</f>
        <v>МС</v>
      </c>
      <c r="F95" s="24" t="str">
        <f>IF(B95=0," ",VLOOKUP($B95,[1]Спортсмены!$B$1:$H$65536,5,FALSE))</f>
        <v>Архангельская</v>
      </c>
      <c r="G95" s="24" t="str">
        <f>IF(B95=0," ",VLOOKUP($B95,[1]Спортсмены!$B$1:$H$65536,6,FALSE))</f>
        <v>Северодвинск, ЦСП "Поморье"</v>
      </c>
      <c r="H95" s="27">
        <v>2.5972222222222222E-4</v>
      </c>
      <c r="I95" s="114">
        <v>2.5810185185185186E-4</v>
      </c>
      <c r="J95" s="29" t="str">
        <f>IF(H95=0," ",IF(H95&lt;=[1]Разряды!$D$5,[1]Разряды!$D$3,IF(H95&lt;=[1]Разряды!$E$5,[1]Разряды!$E$3,IF(H95&lt;=[1]Разряды!$F$5,[1]Разряды!$F$3,IF(H95&lt;=[1]Разряды!$G$5,[1]Разряды!$G$3,IF(H95&lt;=[1]Разряды!$H$5,[1]Разряды!$H$3,IF(H95&lt;=[1]Разряды!$I$5,[1]Разряды!$I$3,IF(H95&lt;=[1]Разряды!$J$5,[1]Разряды!$J$3,"б/р"))))))))</f>
        <v>1р</v>
      </c>
      <c r="K95" s="18">
        <v>0</v>
      </c>
      <c r="L95" s="90" t="str">
        <f>IF(B95=0," ",VLOOKUP($B95,[1]Спортсмены!$B$1:$H$65536,7,FALSE))</f>
        <v>Лебедев В.Н.</v>
      </c>
    </row>
    <row r="96" spans="1:12">
      <c r="A96" s="22">
        <v>2</v>
      </c>
      <c r="B96" s="23">
        <v>217</v>
      </c>
      <c r="C96" s="24" t="str">
        <f>IF(B96=0," ",VLOOKUP(B96,[1]Спортсмены!B$1:H$65536,2,FALSE))</f>
        <v>Рафилович Максим</v>
      </c>
      <c r="D96" s="25" t="str">
        <f>IF(B96=0," ",VLOOKUP($B96,[1]Спортсмены!$B$1:$H$65536,3,FALSE))</f>
        <v>07.02.1986</v>
      </c>
      <c r="E96" s="26" t="str">
        <f>IF(B96=0," ",IF(VLOOKUP($B96,[1]Спортсмены!$B$1:$H$65536,4,FALSE)=0," ",VLOOKUP($B96,[1]Спортсмены!$B$1:$H$65536,4,FALSE)))</f>
        <v>МС</v>
      </c>
      <c r="F96" s="24" t="str">
        <f>IF(B96=0," ",VLOOKUP($B96,[1]Спортсмены!$B$1:$H$65536,5,FALSE))</f>
        <v>Вологодская</v>
      </c>
      <c r="G96" s="24" t="str">
        <f>IF(B96=0," ",VLOOKUP($B96,[1]Спортсмены!$B$1:$H$65536,6,FALSE))</f>
        <v>Вологда, БУ ФКиСВО "ЦСП"</v>
      </c>
      <c r="H96" s="48">
        <v>2.599537037037037E-4</v>
      </c>
      <c r="I96" s="28">
        <v>2.5949074074074074E-4</v>
      </c>
      <c r="J96" s="29" t="str">
        <f>IF(H96=0," ",IF(H96&lt;=[1]Разряды!$D$5,[1]Разряды!$D$3,IF(H96&lt;=[1]Разряды!$E$5,[1]Разряды!$E$3,IF(H96&lt;=[1]Разряды!$F$5,[1]Разряды!$F$3,IF(H96&lt;=[1]Разряды!$G$5,[1]Разряды!$G$3,IF(H96&lt;=[1]Разряды!$H$5,[1]Разряды!$H$3,IF(H96&lt;=[1]Разряды!$I$5,[1]Разряды!$I$3,IF(H96&lt;=[1]Разряды!$J$5,[1]Разряды!$J$3,"б/р"))))))))</f>
        <v>1р</v>
      </c>
      <c r="K96" s="30">
        <v>0</v>
      </c>
      <c r="L96" s="24" t="str">
        <f>IF(B96=0," ",VLOOKUP($B96,[1]Спортсмены!$B$1:$H$65536,7,FALSE))</f>
        <v>Селюцкий С.А.</v>
      </c>
    </row>
    <row r="97" spans="1:12">
      <c r="A97" s="22">
        <v>3</v>
      </c>
      <c r="B97" s="23">
        <v>297</v>
      </c>
      <c r="C97" s="24" t="str">
        <f>IF(B97=0," ",VLOOKUP(B97,[1]Спортсмены!B$1:H$65536,2,FALSE))</f>
        <v>Семенов Руслан</v>
      </c>
      <c r="D97" s="25" t="str">
        <f>IF(B97=0," ",VLOOKUP($B97,[1]Спортсмены!$B$1:$H$65536,3,FALSE))</f>
        <v>1986</v>
      </c>
      <c r="E97" s="26" t="str">
        <f>IF(B97=0," ",IF(VLOOKUP($B97,[1]Спортсмены!$B$1:$H$65536,4,FALSE)=0," ",VLOOKUP($B97,[1]Спортсмены!$B$1:$H$65536,4,FALSE)))</f>
        <v>1р</v>
      </c>
      <c r="F97" s="24" t="str">
        <f>IF(B97=0," ",VLOOKUP($B97,[1]Спортсмены!$B$1:$H$65536,5,FALSE))</f>
        <v>Мурманская</v>
      </c>
      <c r="G97" s="24" t="str">
        <f>IF(B97=0," ",VLOOKUP($B97,[1]Спортсмены!$B$1:$H$65536,6,FALSE))</f>
        <v>Мурманск, СДЮСШОР-4</v>
      </c>
      <c r="H97" s="48">
        <v>2.7083333333333332E-4</v>
      </c>
      <c r="I97" s="28">
        <v>2.7210648148148152E-4</v>
      </c>
      <c r="J97" s="29" t="str">
        <f>IF(H97=0," ",IF(H97&lt;=[1]Разряды!$D$5,[1]Разряды!$D$3,IF(H97&lt;=[1]Разряды!$E$5,[1]Разряды!$E$3,IF(H97&lt;=[1]Разряды!$F$5,[1]Разряды!$F$3,IF(H97&lt;=[1]Разряды!$G$5,[1]Разряды!$G$3,IF(H97&lt;=[1]Разряды!$H$5,[1]Разряды!$H$3,IF(H97&lt;=[1]Разряды!$I$5,[1]Разряды!$I$3,IF(H97&lt;=[1]Разряды!$J$5,[1]Разряды!$J$3,"б/р"))))))))</f>
        <v>2р</v>
      </c>
      <c r="K97" s="30">
        <v>0</v>
      </c>
      <c r="L97" s="24" t="str">
        <f>IF(B97=0," ",VLOOKUP($B97,[1]Спортсмены!$B$1:$H$65536,7,FALSE))</f>
        <v>Фарутин Н.В., Сидорова З.А.</v>
      </c>
    </row>
    <row r="98" spans="1:12">
      <c r="A98" s="113">
        <v>4</v>
      </c>
      <c r="B98" s="23">
        <v>149</v>
      </c>
      <c r="C98" s="24" t="str">
        <f>IF(B98=0," ",VLOOKUP(B98,[1]Спортсмены!B$1:H$65536,2,FALSE))</f>
        <v>Печёнкин Алексей</v>
      </c>
      <c r="D98" s="25" t="str">
        <f>IF(B98=0," ",VLOOKUP($B98,[1]Спортсмены!$B$1:$H$65536,3,FALSE))</f>
        <v>05.12.1990</v>
      </c>
      <c r="E98" s="26" t="str">
        <f>IF(B98=0," ",IF(VLOOKUP($B98,[1]Спортсмены!$B$1:$H$65536,4,FALSE)=0," ",VLOOKUP($B98,[1]Спортсмены!$B$1:$H$65536,4,FALSE)))</f>
        <v>1р</v>
      </c>
      <c r="F98" s="24" t="str">
        <f>IF(B98=0," ",VLOOKUP($B98,[1]Спортсмены!$B$1:$H$65536,5,FALSE))</f>
        <v>Ивановская</v>
      </c>
      <c r="G98" s="24" t="str">
        <f>IF(B98=0," ",VLOOKUP($B98,[1]Спортсмены!$B$1:$H$65536,6,FALSE))</f>
        <v>Иваново</v>
      </c>
      <c r="H98" s="48">
        <v>2.7152777777777782E-4</v>
      </c>
      <c r="I98" s="27"/>
      <c r="J98" s="29" t="str">
        <f>IF(H98=0," ",IF(H98&lt;=[1]Разряды!$D$5,[1]Разряды!$D$3,IF(H98&lt;=[1]Разряды!$E$5,[1]Разряды!$E$3,IF(H98&lt;=[1]Разряды!$F$5,[1]Разряды!$F$3,IF(H98&lt;=[1]Разряды!$G$5,[1]Разряды!$G$3,IF(H98&lt;=[1]Разряды!$H$5,[1]Разряды!$H$3,IF(H98&lt;=[1]Разряды!$I$5,[1]Разряды!$I$3,IF(H98&lt;=[1]Разряды!$J$5,[1]Разряды!$J$3,"б/р"))))))))</f>
        <v>2р</v>
      </c>
      <c r="K98" s="30" t="s">
        <v>30</v>
      </c>
      <c r="L98" s="24" t="str">
        <f>IF(B98=0," ",VLOOKUP($B98,[1]Спортсмены!$B$1:$H$65536,7,FALSE))</f>
        <v>Кокшарова И.В.</v>
      </c>
    </row>
    <row r="99" spans="1:12">
      <c r="A99" s="113">
        <v>5</v>
      </c>
      <c r="B99" s="23">
        <v>299</v>
      </c>
      <c r="C99" s="24" t="str">
        <f>IF(B99=0," ",VLOOKUP(B99,[1]Спортсмены!B$1:H$65536,2,FALSE))</f>
        <v>Фарутин Алексей</v>
      </c>
      <c r="D99" s="25" t="str">
        <f>IF(B99=0," ",VLOOKUP($B99,[1]Спортсмены!$B$1:$H$65536,3,FALSE))</f>
        <v>1979</v>
      </c>
      <c r="E99" s="26" t="str">
        <f>IF(B99=0," ",IF(VLOOKUP($B99,[1]Спортсмены!$B$1:$H$65536,4,FALSE)=0," ",VLOOKUP($B99,[1]Спортсмены!$B$1:$H$65536,4,FALSE)))</f>
        <v>МС</v>
      </c>
      <c r="F99" s="24" t="str">
        <f>IF(B99=0," ",VLOOKUP($B99,[1]Спортсмены!$B$1:$H$65536,5,FALSE))</f>
        <v>Мурманская</v>
      </c>
      <c r="G99" s="24" t="str">
        <f>IF(B99=0," ",VLOOKUP($B99,[1]Спортсмены!$B$1:$H$65536,6,FALSE))</f>
        <v>Мурманск, МВД</v>
      </c>
      <c r="H99" s="48">
        <v>2.7395833333333336E-4</v>
      </c>
      <c r="I99" s="27"/>
      <c r="J99" s="29" t="str">
        <f>IF(H99=0," ",IF(H99&lt;=[1]Разряды!$D$5,[1]Разряды!$D$3,IF(H99&lt;=[1]Разряды!$E$5,[1]Разряды!$E$3,IF(H99&lt;=[1]Разряды!$F$5,[1]Разряды!$F$3,IF(H99&lt;=[1]Разряды!$G$5,[1]Разряды!$G$3,IF(H99&lt;=[1]Разряды!$H$5,[1]Разряды!$H$3,IF(H99&lt;=[1]Разряды!$I$5,[1]Разряды!$I$3,IF(H99&lt;=[1]Разряды!$J$5,[1]Разряды!$J$3,"б/р"))))))))</f>
        <v>2р</v>
      </c>
      <c r="K99" s="30">
        <v>0</v>
      </c>
      <c r="L99" s="24" t="str">
        <f>IF(B99=0," ",VLOOKUP($B99,[1]Спортсмены!$B$1:$H$65536,7,FALSE))</f>
        <v>Фарутин Н.В.</v>
      </c>
    </row>
    <row r="100" spans="1:12">
      <c r="A100" s="113">
        <v>6</v>
      </c>
      <c r="B100" s="30">
        <v>584</v>
      </c>
      <c r="C100" s="24" t="str">
        <f>IF(B100=0," ",VLOOKUP(B100,[1]Спортсмены!B$1:H$65536,2,FALSE))</f>
        <v>Князев Ярослав</v>
      </c>
      <c r="D100" s="25" t="str">
        <f>IF(B100=0," ",VLOOKUP($B100,[1]Спортсмены!$B$1:$H$65536,3,FALSE))</f>
        <v>03.08.1989</v>
      </c>
      <c r="E100" s="26" t="str">
        <f>IF(B100=0," ",IF(VLOOKUP($B100,[1]Спортсмены!$B$1:$H$65536,4,FALSE)=0," ",VLOOKUP($B100,[1]Спортсмены!$B$1:$H$65536,4,FALSE)))</f>
        <v>1р</v>
      </c>
      <c r="F100" s="24" t="str">
        <f>IF(B100=0," ",VLOOKUP($B100,[1]Спортсмены!$B$1:$H$65536,5,FALSE))</f>
        <v>Ярославская</v>
      </c>
      <c r="G100" s="24" t="str">
        <f>IF(B100=0," ",VLOOKUP($B100,[1]Спортсмены!$B$1:$H$65536,6,FALSE))</f>
        <v>Рыбинск, СДЮСШОР-8</v>
      </c>
      <c r="H100" s="27">
        <v>2.7476851851851854E-4</v>
      </c>
      <c r="I100" s="27"/>
      <c r="J100" s="29" t="str">
        <f>IF(H100=0," ",IF(H100&lt;=[1]Разряды!$D$5,[1]Разряды!$D$3,IF(H100&lt;=[1]Разряды!$E$5,[1]Разряды!$E$3,IF(H100&lt;=[1]Разряды!$F$5,[1]Разряды!$F$3,IF(H100&lt;=[1]Разряды!$G$5,[1]Разряды!$G$3,IF(H100&lt;=[1]Разряды!$H$5,[1]Разряды!$H$3,IF(H100&lt;=[1]Разряды!$I$5,[1]Разряды!$I$3,IF(H100&lt;=[1]Разряды!$J$5,[1]Разряды!$J$3,"б/р"))))))))</f>
        <v>2р</v>
      </c>
      <c r="K100" s="26" t="s">
        <v>30</v>
      </c>
      <c r="L100" s="24" t="str">
        <f>IF(B100=0," ",VLOOKUP($B100,[1]Спортсмены!$B$1:$H$65536,7,FALSE))</f>
        <v>Зюзин В.Н.</v>
      </c>
    </row>
    <row r="101" spans="1:12">
      <c r="A101" s="113">
        <v>7</v>
      </c>
      <c r="B101" s="23">
        <v>384</v>
      </c>
      <c r="C101" s="24" t="str">
        <f>IF(B101=0," ",VLOOKUP(B101,[1]Спортсмены!B$1:H$65536,2,FALSE))</f>
        <v>Кубышев Дмитрий</v>
      </c>
      <c r="D101" s="25" t="str">
        <f>IF(B101=0," ",VLOOKUP($B101,[1]Спортсмены!$B$1:$H$65536,3,FALSE))</f>
        <v>16.04.1986</v>
      </c>
      <c r="E101" s="26" t="str">
        <f>IF(B101=0," ",IF(VLOOKUP($B101,[1]Спортсмены!$B$1:$H$65536,4,FALSE)=0," ",VLOOKUP($B101,[1]Спортсмены!$B$1:$H$65536,4,FALSE)))</f>
        <v>КМС</v>
      </c>
      <c r="F101" s="24" t="str">
        <f>IF(B101=0," ",VLOOKUP($B101,[1]Спортсмены!$B$1:$H$65536,5,FALSE))</f>
        <v>Архангельская</v>
      </c>
      <c r="G101" s="24" t="str">
        <f>IF(B101=0," ",VLOOKUP($B101,[1]Спортсмены!$B$1:$H$65536,6,FALSE))</f>
        <v>Архангельск, ЦСП "Поморье"</v>
      </c>
      <c r="H101" s="48">
        <v>2.7476851851851854E-4</v>
      </c>
      <c r="I101" s="27"/>
      <c r="J101" s="29" t="str">
        <f>IF(H101=0," ",IF(H101&lt;=[1]Разряды!$D$5,[1]Разряды!$D$3,IF(H101&lt;=[1]Разряды!$E$5,[1]Разряды!$E$3,IF(H101&lt;=[1]Разряды!$F$5,[1]Разряды!$F$3,IF(H101&lt;=[1]Разряды!$G$5,[1]Разряды!$G$3,IF(H101&lt;=[1]Разряды!$H$5,[1]Разряды!$H$3,IF(H101&lt;=[1]Разряды!$I$5,[1]Разряды!$I$3,IF(H101&lt;=[1]Разряды!$J$5,[1]Разряды!$J$3,"б/р"))))))))</f>
        <v>2р</v>
      </c>
      <c r="K101" s="30" t="s">
        <v>30</v>
      </c>
      <c r="L101" s="24" t="str">
        <f>IF(B101=0," ",VLOOKUP($B101,[1]Спортсмены!$B$1:$H$65536,7,FALSE))</f>
        <v>Мосеев А.А.</v>
      </c>
    </row>
    <row r="102" spans="1:12">
      <c r="A102" s="113">
        <v>8</v>
      </c>
      <c r="B102" s="23">
        <v>290</v>
      </c>
      <c r="C102" s="24" t="str">
        <f>IF(B102=0," ",VLOOKUP(B102,[1]Спортсмены!B$1:H$65536,2,FALSE))</f>
        <v>Савельев Алексей</v>
      </c>
      <c r="D102" s="25" t="str">
        <f>IF(B102=0," ",VLOOKUP($B102,[1]Спортсмены!$B$1:$H$65536,3,FALSE))</f>
        <v>1987</v>
      </c>
      <c r="E102" s="26" t="str">
        <f>IF(B102=0," ",IF(VLOOKUP($B102,[1]Спортсмены!$B$1:$H$65536,4,FALSE)=0," ",VLOOKUP($B102,[1]Спортсмены!$B$1:$H$65536,4,FALSE)))</f>
        <v>КМС</v>
      </c>
      <c r="F102" s="24" t="str">
        <f>IF(B102=0," ",VLOOKUP($B102,[1]Спортсмены!$B$1:$H$65536,5,FALSE))</f>
        <v>р-ка Коми</v>
      </c>
      <c r="G102" s="24" t="str">
        <f>IF(B102=0," ",VLOOKUP($B102,[1]Спортсмены!$B$1:$H$65536,6,FALSE))</f>
        <v>Коми, Сыктывкар, КГПИ</v>
      </c>
      <c r="H102" s="48">
        <v>2.7881944444444444E-4</v>
      </c>
      <c r="I102" s="27"/>
      <c r="J102" s="29" t="str">
        <f>IF(H102=0," ",IF(H102&lt;=[1]Разряды!$D$5,[1]Разряды!$D$3,IF(H102&lt;=[1]Разряды!$E$5,[1]Разряды!$E$3,IF(H102&lt;=[1]Разряды!$F$5,[1]Разряды!$F$3,IF(H102&lt;=[1]Разряды!$G$5,[1]Разряды!$G$3,IF(H102&lt;=[1]Разряды!$H$5,[1]Разряды!$H$3,IF(H102&lt;=[1]Разряды!$I$5,[1]Разряды!$I$3,IF(H102&lt;=[1]Разряды!$J$5,[1]Разряды!$J$3,"б/р"))))))))</f>
        <v>2р</v>
      </c>
      <c r="K102" s="30">
        <v>0</v>
      </c>
      <c r="L102" s="24" t="str">
        <f>IF(B102=0," ",VLOOKUP($B102,[1]Спортсмены!$B$1:$H$65536,7,FALSE))</f>
        <v>Когут М.Ю.</v>
      </c>
    </row>
    <row r="103" spans="1:12">
      <c r="A103" s="113">
        <v>9</v>
      </c>
      <c r="B103" s="33">
        <v>731</v>
      </c>
      <c r="C103" s="24" t="str">
        <f>IF(B103=0," ",VLOOKUP(B103,[1]Спортсмены!B$1:H$65536,2,FALSE))</f>
        <v>Елисеев Кирилл</v>
      </c>
      <c r="D103" s="25" t="str">
        <f>IF(B103=0," ",VLOOKUP($B103,[1]Спортсмены!$B$1:$H$65536,3,FALSE))</f>
        <v>27.12.1989</v>
      </c>
      <c r="E103" s="26" t="str">
        <f>IF(B103=0," ",IF(VLOOKUP($B103,[1]Спортсмены!$B$1:$H$65536,4,FALSE)=0," ",VLOOKUP($B103,[1]Спортсмены!$B$1:$H$65536,4,FALSE)))</f>
        <v>1р</v>
      </c>
      <c r="F103" s="24" t="str">
        <f>IF(B103=0," ",VLOOKUP($B103,[1]Спортсмены!$B$1:$H$65536,5,FALSE))</f>
        <v>Ярославская</v>
      </c>
      <c r="G103" s="24" t="str">
        <f>IF(B103=0," ",VLOOKUP($B103,[1]Спортсмены!$B$1:$H$65536,6,FALSE))</f>
        <v>Ярославль, СДЮСШОР-19</v>
      </c>
      <c r="H103" s="27">
        <v>2.7893518518518518E-4</v>
      </c>
      <c r="I103" s="27"/>
      <c r="J103" s="29" t="str">
        <f>IF(H103=0," ",IF(H103&lt;=[1]Разряды!$D$5,[1]Разряды!$D$3,IF(H103&lt;=[1]Разряды!$E$5,[1]Разряды!$E$3,IF(H103&lt;=[1]Разряды!$F$5,[1]Разряды!$F$3,IF(H103&lt;=[1]Разряды!$G$5,[1]Разряды!$G$3,IF(H103&lt;=[1]Разряды!$H$5,[1]Разряды!$H$3,IF(H103&lt;=[1]Разряды!$I$5,[1]Разряды!$I$3,IF(H103&lt;=[1]Разряды!$J$5,[1]Разряды!$J$3,"б/р"))))))))</f>
        <v>2р</v>
      </c>
      <c r="K103" s="30" t="s">
        <v>30</v>
      </c>
      <c r="L103" s="24" t="str">
        <f>IF(B103=0," ",VLOOKUP($B103,[1]Спортсмены!$B$1:$H$65536,7,FALSE))</f>
        <v>Станкевич В.А.</v>
      </c>
    </row>
    <row r="104" spans="1:12">
      <c r="A104" s="113">
        <v>10</v>
      </c>
      <c r="B104" s="108">
        <v>388</v>
      </c>
      <c r="C104" s="24" t="str">
        <f>IF(B104=0," ",VLOOKUP(B104,[1]Спортсмены!B$1:H$65536,2,FALSE))</f>
        <v>Колотыгин Александр</v>
      </c>
      <c r="D104" s="25" t="str">
        <f>IF(B104=0," ",VLOOKUP($B104,[1]Спортсмены!$B$1:$H$65536,3,FALSE))</f>
        <v>1987</v>
      </c>
      <c r="E104" s="26" t="str">
        <f>IF(B104=0," ",IF(VLOOKUP($B104,[1]Спортсмены!$B$1:$H$65536,4,FALSE)=0," ",VLOOKUP($B104,[1]Спортсмены!$B$1:$H$65536,4,FALSE)))</f>
        <v>1р</v>
      </c>
      <c r="F104" s="24" t="str">
        <f>IF(B104=0," ",VLOOKUP($B104,[1]Спортсмены!$B$1:$H$65536,5,FALSE))</f>
        <v>Архангельская</v>
      </c>
      <c r="G104" s="24" t="str">
        <f>IF(B104=0," ",VLOOKUP($B104,[1]Спортсмены!$B$1:$H$65536,6,FALSE))</f>
        <v>Архангельск, ЦСП "Поморье"</v>
      </c>
      <c r="H104" s="48">
        <v>2.7974537037037041E-4</v>
      </c>
      <c r="I104" s="27"/>
      <c r="J104" s="29" t="str">
        <f>IF(H104=0," ",IF(H104&lt;=[1]Разряды!$D$5,[1]Разряды!$D$3,IF(H104&lt;=[1]Разряды!$E$5,[1]Разряды!$E$3,IF(H104&lt;=[1]Разряды!$F$5,[1]Разряды!$F$3,IF(H104&lt;=[1]Разряды!$G$5,[1]Разряды!$G$3,IF(H104&lt;=[1]Разряды!$H$5,[1]Разряды!$H$3,IF(H104&lt;=[1]Разряды!$I$5,[1]Разряды!$I$3,IF(H104&lt;=[1]Разряды!$J$5,[1]Разряды!$J$3,"б/р"))))))))</f>
        <v>2р</v>
      </c>
      <c r="K104" s="30">
        <v>0</v>
      </c>
      <c r="L104" s="24" t="str">
        <f>IF(B104=0," ",VLOOKUP($B104,[1]Спортсмены!$B$1:$H$65536,7,FALSE))</f>
        <v>Мосеев А.А.</v>
      </c>
    </row>
    <row r="105" spans="1:12">
      <c r="A105" s="113">
        <v>11</v>
      </c>
      <c r="B105" s="108">
        <v>237</v>
      </c>
      <c r="C105" s="24" t="str">
        <f>IF(B105=0," ",VLOOKUP(B105,[1]Спортсмены!B$1:H$65536,2,FALSE))</f>
        <v>Антоненко Валерий</v>
      </c>
      <c r="D105" s="25" t="str">
        <f>IF(B105=0," ",VLOOKUP($B105,[1]Спортсмены!$B$1:$H$65536,3,FALSE))</f>
        <v>1983</v>
      </c>
      <c r="E105" s="26" t="str">
        <f>IF(B105=0," ",IF(VLOOKUP($B105,[1]Спортсмены!$B$1:$H$65536,4,FALSE)=0," ",VLOOKUP($B105,[1]Спортсмены!$B$1:$H$65536,4,FALSE)))</f>
        <v>КМС</v>
      </c>
      <c r="F105" s="24" t="str">
        <f>IF(B105=0," ",VLOOKUP($B105,[1]Спортсмены!$B$1:$H$65536,5,FALSE))</f>
        <v>р-ка Коми</v>
      </c>
      <c r="G105" s="24" t="str">
        <f>IF(B105=0," ",VLOOKUP($B105,[1]Спортсмены!$B$1:$H$65536,6,FALSE))</f>
        <v>Коми, Сыктывкар, КДЮСШ-1</v>
      </c>
      <c r="H105" s="48">
        <v>2.810185185185185E-4</v>
      </c>
      <c r="I105" s="27"/>
      <c r="J105" s="29" t="str">
        <f>IF(H105=0," ",IF(H105&lt;=[1]Разряды!$D$5,[1]Разряды!$D$3,IF(H105&lt;=[1]Разряды!$E$5,[1]Разряды!$E$3,IF(H105&lt;=[1]Разряды!$F$5,[1]Разряды!$F$3,IF(H105&lt;=[1]Разряды!$G$5,[1]Разряды!$G$3,IF(H105&lt;=[1]Разряды!$H$5,[1]Разряды!$H$3,IF(H105&lt;=[1]Разряды!$I$5,[1]Разряды!$I$3,IF(H105&lt;=[1]Разряды!$J$5,[1]Разряды!$J$3,"б/р"))))))))</f>
        <v>2р</v>
      </c>
      <c r="K105" s="30">
        <v>0</v>
      </c>
      <c r="L105" s="24" t="str">
        <f>IF(B105=0," ",VLOOKUP($B105,[1]Спортсмены!$B$1:$H$65536,7,FALSE))</f>
        <v>Панюкова М.А.</v>
      </c>
    </row>
    <row r="106" spans="1:12">
      <c r="A106" s="113">
        <v>12</v>
      </c>
      <c r="B106" s="109">
        <v>571</v>
      </c>
      <c r="C106" s="24" t="str">
        <f>IF(B106=0," ",VLOOKUP(B106,[1]Спортсмены!B$1:H$65536,2,FALSE))</f>
        <v>Соколов Константин</v>
      </c>
      <c r="D106" s="25" t="str">
        <f>IF(B106=0," ",VLOOKUP($B106,[1]Спортсмены!$B$1:$H$65536,3,FALSE))</f>
        <v>25.02.1980</v>
      </c>
      <c r="E106" s="26" t="str">
        <f>IF(B106=0," ",IF(VLOOKUP($B106,[1]Спортсмены!$B$1:$H$65536,4,FALSE)=0," ",VLOOKUP($B106,[1]Спортсмены!$B$1:$H$65536,4,FALSE)))</f>
        <v>1р</v>
      </c>
      <c r="F106" s="24" t="str">
        <f>IF(B106=0," ",VLOOKUP($B106,[1]Спортсмены!$B$1:$H$65536,5,FALSE))</f>
        <v>Ярославская</v>
      </c>
      <c r="G106" s="24" t="str">
        <f>IF(B106=0," ",VLOOKUP($B106,[1]Спортсмены!$B$1:$H$65536,6,FALSE))</f>
        <v>Рыбинск, СДЮСШОР-8</v>
      </c>
      <c r="H106" s="27">
        <v>2.8541666666666662E-4</v>
      </c>
      <c r="I106" s="28"/>
      <c r="J106" s="29" t="str">
        <f>IF(H106=0," ",IF(H106&lt;=[1]Разряды!$D$5,[1]Разряды!$D$3,IF(H106&lt;=[1]Разряды!$E$5,[1]Разряды!$E$3,IF(H106&lt;=[1]Разряды!$F$5,[1]Разряды!$F$3,IF(H106&lt;=[1]Разряды!$G$5,[1]Разряды!$G$3,IF(H106&lt;=[1]Разряды!$H$5,[1]Разряды!$H$3,IF(H106&lt;=[1]Разряды!$I$5,[1]Разряды!$I$3,IF(H106&lt;=[1]Разряды!$J$5,[1]Разряды!$J$3,"б/р"))))))))</f>
        <v>3р</v>
      </c>
      <c r="K106" s="30" t="s">
        <v>30</v>
      </c>
      <c r="L106" s="24" t="str">
        <f>IF(B106=0," ",VLOOKUP($B106,[1]Спортсмены!$B$1:$H$65536,7,FALSE))</f>
        <v>Дорожкины В.К., О.Н.</v>
      </c>
    </row>
    <row r="107" spans="1:12">
      <c r="A107" s="113">
        <v>13</v>
      </c>
      <c r="B107" s="108">
        <v>586</v>
      </c>
      <c r="C107" s="24" t="str">
        <f>IF(B107=0," ",VLOOKUP(B107,[1]Спортсмены!B$1:H$65536,2,FALSE))</f>
        <v>Разов Олег</v>
      </c>
      <c r="D107" s="25" t="str">
        <f>IF(B107=0," ",VLOOKUP($B107,[1]Спортсмены!$B$1:$H$65536,3,FALSE))</f>
        <v>08.09.1986</v>
      </c>
      <c r="E107" s="26" t="str">
        <f>IF(B107=0," ",IF(VLOOKUP($B107,[1]Спортсмены!$B$1:$H$65536,4,FALSE)=0," ",VLOOKUP($B107,[1]Спортсмены!$B$1:$H$65536,4,FALSE)))</f>
        <v>КМС</v>
      </c>
      <c r="F107" s="24" t="str">
        <f>IF(B107=0," ",VLOOKUP($B107,[1]Спортсмены!$B$1:$H$65536,5,FALSE))</f>
        <v>Ярославская</v>
      </c>
      <c r="G107" s="24" t="str">
        <f>IF(B107=0," ",VLOOKUP($B107,[1]Спортсмены!$B$1:$H$65536,6,FALSE))</f>
        <v>Рыбинск, СДЮСШОР-8</v>
      </c>
      <c r="H107" s="48" t="s">
        <v>55</v>
      </c>
      <c r="I107" s="27"/>
      <c r="J107" s="29"/>
      <c r="K107" s="30" t="s">
        <v>30</v>
      </c>
      <c r="L107" s="24" t="str">
        <f>IF(B107=0," ",VLOOKUP($B107,[1]Спортсмены!$B$1:$H$65536,7,FALSE))</f>
        <v>Зюзин В.Н.</v>
      </c>
    </row>
    <row r="108" spans="1:12" ht="15.75" thickBot="1">
      <c r="A108" s="56"/>
      <c r="B108" s="52"/>
      <c r="C108" s="36"/>
      <c r="D108" s="38"/>
      <c r="E108" s="38"/>
      <c r="F108" s="36"/>
      <c r="G108" s="36"/>
      <c r="H108" s="39"/>
      <c r="I108" s="39"/>
      <c r="J108" s="40"/>
      <c r="K108" s="52"/>
      <c r="L108" s="36"/>
    </row>
    <row r="109" spans="1:12" ht="15.75" thickTop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</row>
    <row r="110" spans="1:12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</row>
    <row r="111" spans="1:12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</row>
    <row r="112" spans="1:12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</row>
    <row r="113" spans="1:12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</row>
    <row r="114" spans="1:12">
      <c r="A114" s="112"/>
      <c r="B114" s="109"/>
      <c r="C114" s="95"/>
      <c r="D114" s="106"/>
      <c r="E114" s="106"/>
      <c r="F114" s="95"/>
      <c r="G114" s="95"/>
      <c r="H114" s="111"/>
      <c r="I114" s="111"/>
      <c r="J114" s="110"/>
      <c r="K114" s="109"/>
      <c r="L114" s="43"/>
    </row>
    <row r="115" spans="1:12">
      <c r="A115" s="112"/>
      <c r="B115" s="109"/>
      <c r="C115" s="95"/>
      <c r="D115" s="106"/>
      <c r="E115" s="106"/>
      <c r="F115" s="95"/>
      <c r="G115" s="95"/>
      <c r="H115" s="111"/>
      <c r="I115" s="111"/>
      <c r="J115" s="110"/>
      <c r="K115" s="109"/>
      <c r="L115" s="43"/>
    </row>
    <row r="116" spans="1:12">
      <c r="A116" s="112"/>
      <c r="B116" s="109"/>
      <c r="C116" s="95"/>
      <c r="D116" s="106"/>
      <c r="E116" s="106"/>
      <c r="F116" s="95"/>
      <c r="G116" s="95"/>
      <c r="H116" s="111"/>
      <c r="I116" s="111"/>
      <c r="J116" s="110"/>
      <c r="K116" s="109"/>
      <c r="L116" s="43"/>
    </row>
  </sheetData>
  <mergeCells count="31">
    <mergeCell ref="F78:G78"/>
    <mergeCell ref="I93:J93"/>
    <mergeCell ref="F94:G94"/>
    <mergeCell ref="A76:C76"/>
    <mergeCell ref="I76:J76"/>
    <mergeCell ref="I77:J77"/>
    <mergeCell ref="E7:E8"/>
    <mergeCell ref="F7:F8"/>
    <mergeCell ref="F50:G50"/>
    <mergeCell ref="I50:J50"/>
    <mergeCell ref="A48:C48"/>
    <mergeCell ref="I48:J48"/>
    <mergeCell ref="G7:G8"/>
    <mergeCell ref="H7:I7"/>
    <mergeCell ref="J7:J8"/>
    <mergeCell ref="I6:J6"/>
    <mergeCell ref="I49:J49"/>
    <mergeCell ref="A1:L1"/>
    <mergeCell ref="F3:G3"/>
    <mergeCell ref="A4:C4"/>
    <mergeCell ref="A5:C5"/>
    <mergeCell ref="I5:J5"/>
    <mergeCell ref="A2:C2"/>
    <mergeCell ref="A3:C3"/>
    <mergeCell ref="K7:K8"/>
    <mergeCell ref="L7:L8"/>
    <mergeCell ref="F9:G9"/>
    <mergeCell ref="A7:A8"/>
    <mergeCell ref="B7:B8"/>
    <mergeCell ref="C7:C8"/>
    <mergeCell ref="D7:D8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01"/>
  <sheetViews>
    <sheetView topLeftCell="A69" workbookViewId="0">
      <selection activeCell="D116" sqref="D116"/>
    </sheetView>
  </sheetViews>
  <sheetFormatPr defaultRowHeight="15"/>
  <cols>
    <col min="1" max="1" width="4.85546875" customWidth="1"/>
    <col min="2" max="2" width="8.28515625" customWidth="1"/>
    <col min="3" max="3" width="19.5703125" customWidth="1"/>
    <col min="4" max="4" width="11" customWidth="1"/>
    <col min="5" max="5" width="5.28515625" customWidth="1"/>
    <col min="6" max="6" width="15.5703125" customWidth="1"/>
    <col min="7" max="7" width="30.5703125" customWidth="1"/>
    <col min="8" max="8" width="6" style="143" customWidth="1"/>
    <col min="9" max="9" width="7.42578125" style="143" customWidth="1"/>
    <col min="10" max="10" width="5.140625" customWidth="1"/>
    <col min="11" max="11" width="5.28515625" customWidth="1"/>
    <col min="12" max="12" width="28.7109375" customWidth="1"/>
  </cols>
  <sheetData>
    <row r="1" spans="1:12" ht="20.25">
      <c r="A1" s="406" t="s">
        <v>37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</row>
    <row r="2" spans="1:12" ht="18">
      <c r="A2" s="1" t="s">
        <v>74</v>
      </c>
      <c r="B2" s="2"/>
      <c r="C2" s="2"/>
      <c r="D2" s="2"/>
      <c r="E2" s="2"/>
      <c r="F2" s="2" t="s">
        <v>3</v>
      </c>
      <c r="G2" s="2"/>
      <c r="H2" s="2"/>
      <c r="I2" s="2"/>
      <c r="J2" s="2"/>
      <c r="K2" s="2"/>
      <c r="L2" s="2"/>
    </row>
    <row r="3" spans="1:12" ht="15.75">
      <c r="A3" s="1" t="s">
        <v>75</v>
      </c>
      <c r="B3" s="4"/>
      <c r="C3" s="4"/>
      <c r="D3" s="4"/>
      <c r="E3" s="4"/>
      <c r="F3" s="398" t="s">
        <v>76</v>
      </c>
      <c r="G3" s="398"/>
      <c r="H3" s="4"/>
      <c r="I3"/>
      <c r="K3" s="6" t="s">
        <v>6</v>
      </c>
    </row>
    <row r="4" spans="1:12">
      <c r="A4" s="1" t="s">
        <v>77</v>
      </c>
      <c r="B4" s="6"/>
      <c r="C4" s="7"/>
      <c r="F4" s="1"/>
      <c r="G4" s="1"/>
      <c r="H4" s="9"/>
      <c r="I4" s="9"/>
      <c r="J4" s="9"/>
      <c r="K4" s="9" t="s">
        <v>8</v>
      </c>
      <c r="L4" s="9"/>
    </row>
    <row r="5" spans="1:12" ht="18.75">
      <c r="A5" s="10" t="s">
        <v>78</v>
      </c>
      <c r="B5" s="6"/>
      <c r="C5" s="6"/>
      <c r="E5" s="11"/>
      <c r="F5" s="1"/>
      <c r="G5" s="1"/>
      <c r="H5" s="11"/>
      <c r="I5" s="399" t="s">
        <v>79</v>
      </c>
      <c r="J5" s="399"/>
      <c r="K5" s="12"/>
      <c r="L5" s="9" t="s">
        <v>80</v>
      </c>
    </row>
    <row r="6" spans="1:12">
      <c r="A6" s="1" t="s">
        <v>81</v>
      </c>
      <c r="B6" s="104"/>
      <c r="C6" s="104"/>
      <c r="D6" s="14"/>
      <c r="E6" s="13"/>
      <c r="F6" s="1"/>
      <c r="G6" s="1"/>
      <c r="H6" s="15"/>
      <c r="I6" s="400"/>
      <c r="J6" s="400"/>
      <c r="K6" s="16"/>
      <c r="L6" s="9"/>
    </row>
    <row r="7" spans="1:12">
      <c r="A7" s="401" t="s">
        <v>15</v>
      </c>
      <c r="B7" s="401" t="s">
        <v>16</v>
      </c>
      <c r="C7" s="401" t="s">
        <v>17</v>
      </c>
      <c r="D7" s="403" t="s">
        <v>18</v>
      </c>
      <c r="E7" s="403" t="s">
        <v>19</v>
      </c>
      <c r="F7" s="403" t="s">
        <v>20</v>
      </c>
      <c r="G7" s="403" t="s">
        <v>21</v>
      </c>
      <c r="H7" s="408" t="s">
        <v>22</v>
      </c>
      <c r="I7" s="409"/>
      <c r="J7" s="401" t="s">
        <v>23</v>
      </c>
      <c r="K7" s="403" t="s">
        <v>24</v>
      </c>
      <c r="L7" s="411" t="s">
        <v>25</v>
      </c>
    </row>
    <row r="8" spans="1:12">
      <c r="A8" s="402"/>
      <c r="B8" s="402"/>
      <c r="C8" s="402"/>
      <c r="D8" s="402"/>
      <c r="E8" s="402"/>
      <c r="F8" s="402"/>
      <c r="G8" s="402"/>
      <c r="H8" s="416" t="s">
        <v>26</v>
      </c>
      <c r="I8" s="417"/>
      <c r="J8" s="402"/>
      <c r="K8" s="402"/>
      <c r="L8" s="412"/>
    </row>
    <row r="9" spans="1:12">
      <c r="A9" s="18"/>
      <c r="B9" s="18"/>
      <c r="C9" s="18"/>
      <c r="D9" s="19"/>
      <c r="E9" s="18"/>
      <c r="F9" s="397" t="s">
        <v>28</v>
      </c>
      <c r="G9" s="397"/>
      <c r="H9" s="20"/>
      <c r="I9" s="21"/>
    </row>
    <row r="10" spans="1:12">
      <c r="A10" s="22">
        <v>1</v>
      </c>
      <c r="B10" s="30">
        <v>458</v>
      </c>
      <c r="C10" s="24" t="str">
        <f>IF(B10=0," ",VLOOKUP(B10,[1]Спортсмены!B$1:H$65536,2,FALSE))</f>
        <v>Новоторов Владислав</v>
      </c>
      <c r="D10" s="25" t="str">
        <f>IF(B10=0," ",VLOOKUP($B10,[1]Спортсмены!$B$1:$H$65536,3,FALSE))</f>
        <v>1996</v>
      </c>
      <c r="E10" s="26" t="str">
        <f>IF(B10=0," ",IF(VLOOKUP($B10,[1]Спортсмены!$B$1:$H$65536,4,FALSE)=0," ",VLOOKUP($B10,[1]Спортсмены!$B$1:$H$65536,4,FALSE)))</f>
        <v>1р</v>
      </c>
      <c r="F10" s="24" t="str">
        <f>IF(B10=0," ",VLOOKUP($B10,[1]Спортсмены!$B$1:$H$65536,5,FALSE))</f>
        <v>Архангельская</v>
      </c>
      <c r="G10" s="24" t="str">
        <f>IF(B10=0," ",VLOOKUP($B10,[1]Спортсмены!$B$1:$H$65536,6,FALSE))</f>
        <v>Котлас, КПУ</v>
      </c>
      <c r="H10" s="27"/>
      <c r="I10" s="48">
        <v>6.0243055555555549E-4</v>
      </c>
      <c r="J10" s="29" t="str">
        <f>IF(I10=0," ",IF(I10&lt;=[1]Разряды!$D$6,[1]Разряды!$D$3,IF(I10&lt;=[1]Разряды!$E$6,[1]Разряды!$E$3,IF(I10&lt;=[1]Разряды!$F$6,[1]Разряды!$F$3,IF(I10&lt;=[1]Разряды!$G$6,[1]Разряды!$G$3,IF(I10&lt;=[1]Разряды!$H$6,[1]Разряды!$H$3,IF(I10&lt;=[1]Разряды!$I$6,[1]Разряды!$I$3,IF(I10&lt;=[1]Разряды!$J$6,[1]Разряды!$J$3,"б/р"))))))))</f>
        <v>1р</v>
      </c>
      <c r="K10" s="26">
        <v>20</v>
      </c>
      <c r="L10" s="24" t="str">
        <f>IF(B10=0," ",VLOOKUP($B10,[1]Спортсмены!$B$1:$H$65536,7,FALSE))</f>
        <v>Комлев С.А.</v>
      </c>
    </row>
    <row r="11" spans="1:12">
      <c r="A11" s="22">
        <v>2</v>
      </c>
      <c r="B11" s="23">
        <v>611</v>
      </c>
      <c r="C11" s="24" t="str">
        <f>IF(B11=0," ",VLOOKUP(B11,[1]Спортсмены!B$1:H$65536,2,FALSE))</f>
        <v>Крылов Денис</v>
      </c>
      <c r="D11" s="25" t="str">
        <f>IF(B11=0," ",VLOOKUP($B11,[1]Спортсмены!$B$1:$H$65536,3,FALSE))</f>
        <v>1996</v>
      </c>
      <c r="E11" s="26" t="str">
        <f>IF(B11=0," ",IF(VLOOKUP($B11,[1]Спортсмены!$B$1:$H$65536,4,FALSE)=0," ",VLOOKUP($B11,[1]Спортсмены!$B$1:$H$65536,4,FALSE)))</f>
        <v>1р</v>
      </c>
      <c r="F11" s="24" t="str">
        <f>IF(B11=0," ",VLOOKUP($B11,[1]Спортсмены!$B$1:$H$65536,5,FALSE))</f>
        <v>Владимирская</v>
      </c>
      <c r="G11" s="24" t="str">
        <f>IF(B11=0," ",VLOOKUP($B11,[1]Спортсмены!$B$1:$H$65536,6,FALSE))</f>
        <v>Ковров, СК "Вымпел"</v>
      </c>
      <c r="H11" s="27"/>
      <c r="I11" s="27">
        <v>6.1354166666666664E-4</v>
      </c>
      <c r="J11" s="29" t="str">
        <f>IF(I11=0," ",IF(I11&lt;=[1]Разряды!$D$6,[1]Разряды!$D$3,IF(I11&lt;=[1]Разряды!$E$6,[1]Разряды!$E$3,IF(I11&lt;=[1]Разряды!$F$6,[1]Разряды!$F$3,IF(I11&lt;=[1]Разряды!$G$6,[1]Разряды!$G$3,IF(I11&lt;=[1]Разряды!$H$6,[1]Разряды!$H$3,IF(I11&lt;=[1]Разряды!$I$6,[1]Разряды!$I$3,IF(I11&lt;=[1]Разряды!$J$6,[1]Разряды!$J$3,"б/р"))))))))</f>
        <v>1р</v>
      </c>
      <c r="K11" s="18">
        <v>17</v>
      </c>
      <c r="L11" s="24" t="str">
        <f>IF(B11=0," ",VLOOKUP($B11,[1]Спортсмены!$B$1:$H$65536,7,FALSE))</f>
        <v>Птушкина Н.И.</v>
      </c>
    </row>
    <row r="12" spans="1:12">
      <c r="A12" s="22">
        <v>3</v>
      </c>
      <c r="B12" s="23">
        <v>696</v>
      </c>
      <c r="C12" s="24" t="str">
        <f>IF(B12=0," ",VLOOKUP(B12,[1]Спортсмены!B$1:H$65536,2,FALSE))</f>
        <v>Рябинин Иван</v>
      </c>
      <c r="D12" s="25" t="str">
        <f>IF(B12=0," ",VLOOKUP($B12,[1]Спортсмены!$B$1:$H$65536,3,FALSE))</f>
        <v>21.07.1997</v>
      </c>
      <c r="E12" s="26" t="str">
        <f>IF(B12=0," ",IF(VLOOKUP($B12,[1]Спортсмены!$B$1:$H$65536,4,FALSE)=0," ",VLOOKUP($B12,[1]Спортсмены!$B$1:$H$65536,4,FALSE)))</f>
        <v>2р</v>
      </c>
      <c r="F12" s="24" t="str">
        <f>IF(B12=0," ",VLOOKUP($B12,[1]Спортсмены!$B$1:$H$65536,5,FALSE))</f>
        <v>1 Ярославская</v>
      </c>
      <c r="G12" s="24" t="str">
        <f>IF(B12=0," ",VLOOKUP($B12,[1]Спортсмены!$B$1:$H$65536,6,FALSE))</f>
        <v>Ярославль, СДЮСШОР-19</v>
      </c>
      <c r="H12" s="27"/>
      <c r="I12" s="27">
        <v>6.140046296296296E-4</v>
      </c>
      <c r="J12" s="29" t="str">
        <f>IF(I12=0," ",IF(I12&lt;=[1]Разряды!$D$6,[1]Разряды!$D$3,IF(I12&lt;=[1]Разряды!$E$6,[1]Разряды!$E$3,IF(I12&lt;=[1]Разряды!$F$6,[1]Разряды!$F$3,IF(I12&lt;=[1]Разряды!$G$6,[1]Разряды!$G$3,IF(I12&lt;=[1]Разряды!$H$6,[1]Разряды!$H$3,IF(I12&lt;=[1]Разряды!$I$6,[1]Разряды!$I$3,IF(I12&lt;=[1]Разряды!$J$6,[1]Разряды!$J$3,"б/р"))))))))</f>
        <v>1р</v>
      </c>
      <c r="K12" s="18">
        <v>15</v>
      </c>
      <c r="L12" s="24" t="str">
        <f>IF(B12=0," ",VLOOKUP($B12,[1]Спортсмены!$B$1:$H$65536,7,FALSE))</f>
        <v>Таракановы Ю.Ф., А.В.</v>
      </c>
    </row>
    <row r="13" spans="1:12">
      <c r="A13" s="31">
        <v>4</v>
      </c>
      <c r="B13" s="23">
        <v>694</v>
      </c>
      <c r="C13" s="24" t="str">
        <f>IF(B13=0," ",VLOOKUP(B13,[1]Спортсмены!B$1:H$65536,2,FALSE))</f>
        <v>Шмелев Иван</v>
      </c>
      <c r="D13" s="25" t="str">
        <f>IF(B13=0," ",VLOOKUP($B13,[1]Спортсмены!$B$1:$H$65536,3,FALSE))</f>
        <v>20.07.1997</v>
      </c>
      <c r="E13" s="26" t="str">
        <f>IF(B13=0," ",IF(VLOOKUP($B13,[1]Спортсмены!$B$1:$H$65536,4,FALSE)=0," ",VLOOKUP($B13,[1]Спортсмены!$B$1:$H$65536,4,FALSE)))</f>
        <v>1р</v>
      </c>
      <c r="F13" s="24" t="str">
        <f>IF(B13=0," ",VLOOKUP($B13,[1]Спортсмены!$B$1:$H$65536,5,FALSE))</f>
        <v>1 Ярославская</v>
      </c>
      <c r="G13" s="24" t="str">
        <f>IF(B13=0," ",VLOOKUP($B13,[1]Спортсмены!$B$1:$H$65536,6,FALSE))</f>
        <v>Ярославль, СДЮСШОР-19</v>
      </c>
      <c r="H13" s="27"/>
      <c r="I13" s="27">
        <v>6.1504629629629637E-4</v>
      </c>
      <c r="J13" s="29" t="str">
        <f>IF(I13=0," ",IF(I13&lt;=[1]Разряды!$D$6,[1]Разряды!$D$3,IF(I13&lt;=[1]Разряды!$E$6,[1]Разряды!$E$3,IF(I13&lt;=[1]Разряды!$F$6,[1]Разряды!$F$3,IF(I13&lt;=[1]Разряды!$G$6,[1]Разряды!$G$3,IF(I13&lt;=[1]Разряды!$H$6,[1]Разряды!$H$3,IF(I13&lt;=[1]Разряды!$I$6,[1]Разряды!$I$3,IF(I13&lt;=[1]Разряды!$J$6,[1]Разряды!$J$3,"б/р"))))))))</f>
        <v>1р</v>
      </c>
      <c r="K13" s="18">
        <v>14</v>
      </c>
      <c r="L13" s="24" t="str">
        <f>IF(B13=0," ",VLOOKUP($B13,[1]Спортсмены!$B$1:$H$65536,7,FALSE))</f>
        <v>Таракановы Ю.Ф., А.В.</v>
      </c>
    </row>
    <row r="14" spans="1:12">
      <c r="A14" s="31">
        <v>5</v>
      </c>
      <c r="B14" s="23">
        <v>469</v>
      </c>
      <c r="C14" s="24" t="str">
        <f>IF(B14=0," ",VLOOKUP(B14,[1]Спортсмены!B$1:H$65536,2,FALSE))</f>
        <v>Звонков Геннадий</v>
      </c>
      <c r="D14" s="25" t="str">
        <f>IF(B14=0," ",VLOOKUP($B14,[1]Спортсмены!$B$1:$H$65536,3,FALSE))</f>
        <v>03.08.1996</v>
      </c>
      <c r="E14" s="26" t="str">
        <f>IF(B14=0," ",IF(VLOOKUP($B14,[1]Спортсмены!$B$1:$H$65536,4,FALSE)=0," ",VLOOKUP($B14,[1]Спортсмены!$B$1:$H$65536,4,FALSE)))</f>
        <v>2р</v>
      </c>
      <c r="F14" s="24" t="str">
        <f>IF(B14=0," ",VLOOKUP($B14,[1]Спортсмены!$B$1:$H$65536,5,FALSE))</f>
        <v>Ярославская</v>
      </c>
      <c r="G14" s="24" t="str">
        <f>IF(B14=0," ",VLOOKUP($B14,[1]Спортсмены!$B$1:$H$65536,6,FALSE))</f>
        <v>Переславль, ДЮСШ</v>
      </c>
      <c r="H14" s="27"/>
      <c r="I14" s="27">
        <v>6.1712962962962969E-4</v>
      </c>
      <c r="J14" s="29" t="str">
        <f>IF(I14=0," ",IF(I14&lt;=[1]Разряды!$D$6,[1]Разряды!$D$3,IF(I14&lt;=[1]Разряды!$E$6,[1]Разряды!$E$3,IF(I14&lt;=[1]Разряды!$F$6,[1]Разряды!$F$3,IF(I14&lt;=[1]Разряды!$G$6,[1]Разряды!$G$3,IF(I14&lt;=[1]Разряды!$H$6,[1]Разряды!$H$3,IF(I14&lt;=[1]Разряды!$I$6,[1]Разряды!$I$3,IF(I14&lt;=[1]Разряды!$J$6,[1]Разряды!$J$3,"б/р"))))))))</f>
        <v>2р</v>
      </c>
      <c r="K14" s="18" t="s">
        <v>58</v>
      </c>
      <c r="L14" s="24" t="str">
        <f>IF(B14=0," ",VLOOKUP($B14,[1]Спортсмены!$B$1:$H$65536,7,FALSE))</f>
        <v>Темнякова А.В.</v>
      </c>
    </row>
    <row r="15" spans="1:12">
      <c r="A15" s="31">
        <v>6</v>
      </c>
      <c r="B15" s="23">
        <v>202</v>
      </c>
      <c r="C15" s="24" t="str">
        <f>IF(B15=0," ",VLOOKUP(B15,[1]Спортсмены!B$1:H$65536,2,FALSE))</f>
        <v>Карбовский Илья</v>
      </c>
      <c r="D15" s="25" t="str">
        <f>IF(B15=0," ",VLOOKUP($B15,[1]Спортсмены!$B$1:$H$65536,3,FALSE))</f>
        <v>08.01.1996</v>
      </c>
      <c r="E15" s="26" t="str">
        <f>IF(B15=0," ",IF(VLOOKUP($B15,[1]Спортсмены!$B$1:$H$65536,4,FALSE)=0," ",VLOOKUP($B15,[1]Спортсмены!$B$1:$H$65536,4,FALSE)))</f>
        <v>2р</v>
      </c>
      <c r="F15" s="24" t="str">
        <f>IF(B15=0," ",VLOOKUP($B15,[1]Спортсмены!$B$1:$H$65536,5,FALSE))</f>
        <v>Вологодская</v>
      </c>
      <c r="G15" s="24" t="str">
        <f>IF(B15=0," ",VLOOKUP($B15,[1]Спортсмены!$B$1:$H$65536,6,FALSE))</f>
        <v>Череповец, ДЮСШ-2</v>
      </c>
      <c r="H15" s="48"/>
      <c r="I15" s="27">
        <v>6.2187499999999992E-4</v>
      </c>
      <c r="J15" s="29" t="str">
        <f>IF(I15=0," ",IF(I15&lt;=[1]Разряды!$D$6,[1]Разряды!$D$3,IF(I15&lt;=[1]Разряды!$E$6,[1]Разряды!$E$3,IF(I15&lt;=[1]Разряды!$F$6,[1]Разряды!$F$3,IF(I15&lt;=[1]Разряды!$G$6,[1]Разряды!$G$3,IF(I15&lt;=[1]Разряды!$H$6,[1]Разряды!$H$3,IF(I15&lt;=[1]Разряды!$I$6,[1]Разряды!$I$3,IF(I15&lt;=[1]Разряды!$J$6,[1]Разряды!$J$3,"б/р"))))))))</f>
        <v>2р</v>
      </c>
      <c r="K15" s="19">
        <v>13</v>
      </c>
      <c r="L15" s="24" t="str">
        <f>IF(B15=0," ",VLOOKUP($B15,[1]Спортсмены!$B$1:$H$65536,7,FALSE))</f>
        <v>Боголюбов В.Л.</v>
      </c>
    </row>
    <row r="16" spans="1:12">
      <c r="A16" s="31">
        <v>7</v>
      </c>
      <c r="B16" s="23">
        <v>675</v>
      </c>
      <c r="C16" s="24" t="str">
        <f>IF(B16=0," ",VLOOKUP(B16,[1]Спортсмены!B$1:H$65536,2,FALSE))</f>
        <v>Боровой Захар</v>
      </c>
      <c r="D16" s="25" t="str">
        <f>IF(B16=0," ",VLOOKUP($B16,[1]Спортсмены!$B$1:$H$65536,3,FALSE))</f>
        <v>03.01.1997</v>
      </c>
      <c r="E16" s="26" t="str">
        <f>IF(B16=0," ",IF(VLOOKUP($B16,[1]Спортсмены!$B$1:$H$65536,4,FALSE)=0," ",VLOOKUP($B16,[1]Спортсмены!$B$1:$H$65536,4,FALSE)))</f>
        <v>2р</v>
      </c>
      <c r="F16" s="24" t="str">
        <f>IF(B16=0," ",VLOOKUP($B16,[1]Спортсмены!$B$1:$H$65536,5,FALSE))</f>
        <v>Архангельская</v>
      </c>
      <c r="G16" s="24" t="str">
        <f>IF(B16=0," ",VLOOKUP($B16,[1]Спортсмены!$B$1:$H$65536,6,FALSE))</f>
        <v>Архангельск, ДЮСШ-1</v>
      </c>
      <c r="H16" s="27"/>
      <c r="I16" s="27">
        <v>6.3078703703703702E-4</v>
      </c>
      <c r="J16" s="29" t="str">
        <f>IF(I16=0," ",IF(I16&lt;=[1]Разряды!$D$6,[1]Разряды!$D$3,IF(I16&lt;=[1]Разряды!$E$6,[1]Разряды!$E$3,IF(I16&lt;=[1]Разряды!$F$6,[1]Разряды!$F$3,IF(I16&lt;=[1]Разряды!$G$6,[1]Разряды!$G$3,IF(I16&lt;=[1]Разряды!$H$6,[1]Разряды!$H$3,IF(I16&lt;=[1]Разряды!$I$6,[1]Разряды!$I$3,IF(I16&lt;=[1]Разряды!$J$6,[1]Разряды!$J$3,"б/р"))))))))</f>
        <v>2р</v>
      </c>
      <c r="K16" s="18" t="s">
        <v>58</v>
      </c>
      <c r="L16" s="24" t="str">
        <f>IF(B16=0," ",VLOOKUP($B16,[1]Спортсмены!$B$1:$H$65536,7,FALSE))</f>
        <v>Ушанов С.А.</v>
      </c>
    </row>
    <row r="17" spans="1:12">
      <c r="A17" s="31">
        <v>8</v>
      </c>
      <c r="B17" s="23">
        <v>212</v>
      </c>
      <c r="C17" s="24" t="str">
        <f>IF(B17=0," ",VLOOKUP(B17,[1]Спортсмены!B$1:H$65536,2,FALSE))</f>
        <v>Груничев Илья</v>
      </c>
      <c r="D17" s="25" t="str">
        <f>IF(B17=0," ",VLOOKUP($B17,[1]Спортсмены!$B$1:$H$65536,3,FALSE))</f>
        <v>1997</v>
      </c>
      <c r="E17" s="26" t="str">
        <f>IF(B17=0," ",IF(VLOOKUP($B17,[1]Спортсмены!$B$1:$H$65536,4,FALSE)=0," ",VLOOKUP($B17,[1]Спортсмены!$B$1:$H$65536,4,FALSE)))</f>
        <v>2р</v>
      </c>
      <c r="F17" s="24" t="str">
        <f>IF(B17=0," ",VLOOKUP($B17,[1]Спортсмены!$B$1:$H$65536,5,FALSE))</f>
        <v>Вологодская</v>
      </c>
      <c r="G17" s="24" t="str">
        <f>IF(B17=0," ",VLOOKUP($B17,[1]Спортсмены!$B$1:$H$65536,6,FALSE))</f>
        <v>Шексна, ДЮСШ</v>
      </c>
      <c r="H17" s="48"/>
      <c r="I17" s="27">
        <v>6.3495370370370366E-4</v>
      </c>
      <c r="J17" s="29" t="str">
        <f>IF(I17=0," ",IF(I17&lt;=[1]Разряды!$D$6,[1]Разряды!$D$3,IF(I17&lt;=[1]Разряды!$E$6,[1]Разряды!$E$3,IF(I17&lt;=[1]Разряды!$F$6,[1]Разряды!$F$3,IF(I17&lt;=[1]Разряды!$G$6,[1]Разряды!$G$3,IF(I17&lt;=[1]Разряды!$H$6,[1]Разряды!$H$3,IF(I17&lt;=[1]Разряды!$I$6,[1]Разряды!$I$3,IF(I17&lt;=[1]Разряды!$J$6,[1]Разряды!$J$3,"б/р"))))))))</f>
        <v>2р</v>
      </c>
      <c r="K17" s="19">
        <v>12</v>
      </c>
      <c r="L17" s="24" t="str">
        <f>IF(B17=0," ",VLOOKUP($B17,[1]Спортсмены!$B$1:$H$65536,7,FALSE))</f>
        <v>Киселев В.Д.</v>
      </c>
    </row>
    <row r="18" spans="1:12">
      <c r="A18" s="31">
        <v>9</v>
      </c>
      <c r="B18" s="23">
        <v>279</v>
      </c>
      <c r="C18" s="24" t="str">
        <f>IF(B18=0," ",VLOOKUP(B18,[1]Спортсмены!B$1:H$65536,2,FALSE))</f>
        <v>Клоцбах Алексей</v>
      </c>
      <c r="D18" s="25" t="str">
        <f>IF(B18=0," ",VLOOKUP($B18,[1]Спортсмены!$B$1:$H$65536,3,FALSE))</f>
        <v>12.11.1997</v>
      </c>
      <c r="E18" s="26" t="str">
        <f>IF(B18=0," ",IF(VLOOKUP($B18,[1]Спортсмены!$B$1:$H$65536,4,FALSE)=0," ",VLOOKUP($B18,[1]Спортсмены!$B$1:$H$65536,4,FALSE)))</f>
        <v>1р</v>
      </c>
      <c r="F18" s="24" t="str">
        <f>IF(B18=0," ",VLOOKUP($B18,[1]Спортсмены!$B$1:$H$65536,5,FALSE))</f>
        <v>Калининградская</v>
      </c>
      <c r="G18" s="24" t="str">
        <f>IF(B18=0," ",VLOOKUP($B18,[1]Спортсмены!$B$1:$H$65536,6,FALSE))</f>
        <v>Калининград, СДЮСШОР-4</v>
      </c>
      <c r="H18" s="48"/>
      <c r="I18" s="27">
        <v>6.3807870370370375E-4</v>
      </c>
      <c r="J18" s="29" t="str">
        <f>IF(I18=0," ",IF(I18&lt;=[1]Разряды!$D$6,[1]Разряды!$D$3,IF(I18&lt;=[1]Разряды!$E$6,[1]Разряды!$E$3,IF(I18&lt;=[1]Разряды!$F$6,[1]Разряды!$F$3,IF(I18&lt;=[1]Разряды!$G$6,[1]Разряды!$G$3,IF(I18&lt;=[1]Разряды!$H$6,[1]Разряды!$H$3,IF(I18&lt;=[1]Разряды!$I$6,[1]Разряды!$I$3,IF(I18&lt;=[1]Разряды!$J$6,[1]Разряды!$J$3,"б/р"))))))))</f>
        <v>2р</v>
      </c>
      <c r="K18" s="19">
        <v>11</v>
      </c>
      <c r="L18" s="24" t="str">
        <f>IF(B18=0," ",VLOOKUP($B18,[1]Спортсмены!$B$1:$H$65536,7,FALSE))</f>
        <v>Гадиатова Н.В., Гадиатов С.</v>
      </c>
    </row>
    <row r="19" spans="1:12">
      <c r="A19" s="31">
        <v>10</v>
      </c>
      <c r="B19" s="32">
        <v>678</v>
      </c>
      <c r="C19" s="24" t="str">
        <f>IF(B19=0," ",VLOOKUP(B19,[1]Спортсмены!B$1:H$65536,2,FALSE))</f>
        <v>Рудный Павел</v>
      </c>
      <c r="D19" s="25" t="str">
        <f>IF(B19=0," ",VLOOKUP($B19,[1]Спортсмены!$B$1:$H$65536,3,FALSE))</f>
        <v>20.04.1998</v>
      </c>
      <c r="E19" s="26" t="str">
        <f>IF(B19=0," ",IF(VLOOKUP($B19,[1]Спортсмены!$B$1:$H$65536,4,FALSE)=0," ",VLOOKUP($B19,[1]Спортсмены!$B$1:$H$65536,4,FALSE)))</f>
        <v>2р</v>
      </c>
      <c r="F19" s="24" t="str">
        <f>IF(B19=0," ",VLOOKUP($B19,[1]Спортсмены!$B$1:$H$65536,5,FALSE))</f>
        <v>Архангельская</v>
      </c>
      <c r="G19" s="24" t="str">
        <f>IF(B19=0," ",VLOOKUP($B19,[1]Спортсмены!$B$1:$H$65536,6,FALSE))</f>
        <v>Архангельск, ДЮСШ-1</v>
      </c>
      <c r="H19" s="27"/>
      <c r="I19" s="27">
        <v>6.4039351851851855E-4</v>
      </c>
      <c r="J19" s="29" t="str">
        <f>IF(I19=0," ",IF(I19&lt;=[1]Разряды!$D$6,[1]Разряды!$D$3,IF(I19&lt;=[1]Разряды!$E$6,[1]Разряды!$E$3,IF(I19&lt;=[1]Разряды!$F$6,[1]Разряды!$F$3,IF(I19&lt;=[1]Разряды!$G$6,[1]Разряды!$G$3,IF(I19&lt;=[1]Разряды!$H$6,[1]Разряды!$H$3,IF(I19&lt;=[1]Разряды!$I$6,[1]Разряды!$I$3,IF(I19&lt;=[1]Разряды!$J$6,[1]Разряды!$J$3,"б/р"))))))))</f>
        <v>2р</v>
      </c>
      <c r="K19" s="18">
        <v>10</v>
      </c>
      <c r="L19" s="24" t="str">
        <f>IF(B19=0," ",VLOOKUP($B19,[1]Спортсмены!$B$1:$H$65536,7,FALSE))</f>
        <v>Ушанов С.А.</v>
      </c>
    </row>
    <row r="20" spans="1:12">
      <c r="A20" s="31">
        <v>11</v>
      </c>
      <c r="B20" s="23">
        <v>697</v>
      </c>
      <c r="C20" s="24" t="str">
        <f>IF(B20=0," ",VLOOKUP(B20,[1]Спортсмены!B$1:H$65536,2,FALSE))</f>
        <v>Шиян Дмитрий</v>
      </c>
      <c r="D20" s="25" t="str">
        <f>IF(B20=0," ",VLOOKUP($B20,[1]Спортсмены!$B$1:$H$65536,3,FALSE))</f>
        <v>26.01.1996</v>
      </c>
      <c r="E20" s="26" t="str">
        <f>IF(B20=0," ",IF(VLOOKUP($B20,[1]Спортсмены!$B$1:$H$65536,4,FALSE)=0," ",VLOOKUP($B20,[1]Спортсмены!$B$1:$H$65536,4,FALSE)))</f>
        <v>2р</v>
      </c>
      <c r="F20" s="24" t="str">
        <f>IF(B20=0," ",VLOOKUP($B20,[1]Спортсмены!$B$1:$H$65536,5,FALSE))</f>
        <v>Ярославская</v>
      </c>
      <c r="G20" s="24" t="str">
        <f>IF(B20=0," ",VLOOKUP($B20,[1]Спортсмены!$B$1:$H$65536,6,FALSE))</f>
        <v>Ярославль, СДЮСШОР-19</v>
      </c>
      <c r="H20" s="27"/>
      <c r="I20" s="27">
        <v>6.4722222222222232E-4</v>
      </c>
      <c r="J20" s="29" t="str">
        <f>IF(I20=0," ",IF(I20&lt;=[1]Разряды!$D$6,[1]Разряды!$D$3,IF(I20&lt;=[1]Разряды!$E$6,[1]Разряды!$E$3,IF(I20&lt;=[1]Разряды!$F$6,[1]Разряды!$F$3,IF(I20&lt;=[1]Разряды!$G$6,[1]Разряды!$G$3,IF(I20&lt;=[1]Разряды!$H$6,[1]Разряды!$H$3,IF(I20&lt;=[1]Разряды!$I$6,[1]Разряды!$I$3,IF(I20&lt;=[1]Разряды!$J$6,[1]Разряды!$J$3,"б/р"))))))))</f>
        <v>2р</v>
      </c>
      <c r="K20" s="26" t="s">
        <v>30</v>
      </c>
      <c r="L20" s="24" t="str">
        <f>IF(B20=0," ",VLOOKUP($B20,[1]Спортсмены!$B$1:$H$65536,7,FALSE))</f>
        <v>Таракановы Ю.Ф., А.В.</v>
      </c>
    </row>
    <row r="21" spans="1:12">
      <c r="A21" s="31">
        <v>12</v>
      </c>
      <c r="B21" s="33">
        <v>764</v>
      </c>
      <c r="C21" s="24" t="str">
        <f>IF(B21=0," ",VLOOKUP(B21,[1]Спортсмены!B$1:H$65536,2,FALSE))</f>
        <v>Смирнов Роман</v>
      </c>
      <c r="D21" s="25" t="str">
        <f>IF(B21=0," ",VLOOKUP($B21,[1]Спортсмены!$B$1:$H$65536,3,FALSE))</f>
        <v>29.01.1997</v>
      </c>
      <c r="E21" s="26" t="str">
        <f>IF(B21=0," ",IF(VLOOKUP($B21,[1]Спортсмены!$B$1:$H$65536,4,FALSE)=0," ",VLOOKUP($B21,[1]Спортсмены!$B$1:$H$65536,4,FALSE)))</f>
        <v>2р</v>
      </c>
      <c r="F21" s="24" t="str">
        <f>IF(B21=0," ",VLOOKUP($B21,[1]Спортсмены!$B$1:$H$65536,5,FALSE))</f>
        <v>Ярославская</v>
      </c>
      <c r="G21" s="24" t="str">
        <f>IF(B21=0," ",VLOOKUP($B21,[1]Спортсмены!$B$1:$H$65536,6,FALSE))</f>
        <v>Ярославль, СДЮСШОР-19</v>
      </c>
      <c r="H21" s="27"/>
      <c r="I21" s="27">
        <v>6.4930555555555564E-4</v>
      </c>
      <c r="J21" s="29" t="str">
        <f>IF(I21=0," ",IF(I21&lt;=[1]Разряды!$D$6,[1]Разряды!$D$3,IF(I21&lt;=[1]Разряды!$E$6,[1]Разряды!$E$3,IF(I21&lt;=[1]Разряды!$F$6,[1]Разряды!$F$3,IF(I21&lt;=[1]Разряды!$G$6,[1]Разряды!$G$3,IF(I21&lt;=[1]Разряды!$H$6,[1]Разряды!$H$3,IF(I21&lt;=[1]Разряды!$I$6,[1]Разряды!$I$3,IF(I21&lt;=[1]Разряды!$J$6,[1]Разряды!$J$3,"б/р"))))))))</f>
        <v>2р</v>
      </c>
      <c r="K21" s="26" t="s">
        <v>30</v>
      </c>
      <c r="L21" s="24" t="str">
        <f>IF(B21=0," ",VLOOKUP($B21,[1]Спортсмены!$B$1:$H$65536,7,FALSE))</f>
        <v>Станкевич В.А.</v>
      </c>
    </row>
    <row r="22" spans="1:12">
      <c r="A22" s="31">
        <v>13</v>
      </c>
      <c r="B22" s="23">
        <v>352</v>
      </c>
      <c r="C22" s="24" t="str">
        <f>IF(B22=0," ",VLOOKUP(B22,[1]Спортсмены!B$1:H$65536,2,FALSE))</f>
        <v>Бурдейный Максим</v>
      </c>
      <c r="D22" s="25" t="str">
        <f>IF(B22=0," ",VLOOKUP($B22,[1]Спортсмены!$B$1:$H$65536,3,FALSE))</f>
        <v>1997</v>
      </c>
      <c r="E22" s="26" t="str">
        <f>IF(B22=0," ",IF(VLOOKUP($B22,[1]Спортсмены!$B$1:$H$65536,4,FALSE)=0," ",VLOOKUP($B22,[1]Спортсмены!$B$1:$H$65536,4,FALSE)))</f>
        <v>2р</v>
      </c>
      <c r="F22" s="24" t="str">
        <f>IF(B22=0," ",VLOOKUP($B22,[1]Спортсмены!$B$1:$H$65536,5,FALSE))</f>
        <v>Мурманская</v>
      </c>
      <c r="G22" s="24" t="str">
        <f>IF(B22=0," ",VLOOKUP($B22,[1]Спортсмены!$B$1:$H$65536,6,FALSE))</f>
        <v>Мурманск, СДЮСШОР-4</v>
      </c>
      <c r="H22" s="48"/>
      <c r="I22" s="27">
        <v>6.4988425925925923E-4</v>
      </c>
      <c r="J22" s="29" t="str">
        <f>IF(I22=0," ",IF(I22&lt;=[1]Разряды!$D$6,[1]Разряды!$D$3,IF(I22&lt;=[1]Разряды!$E$6,[1]Разряды!$E$3,IF(I22&lt;=[1]Разряды!$F$6,[1]Разряды!$F$3,IF(I22&lt;=[1]Разряды!$G$6,[1]Разряды!$G$3,IF(I22&lt;=[1]Разряды!$H$6,[1]Разряды!$H$3,IF(I22&lt;=[1]Разряды!$I$6,[1]Разряды!$I$3,IF(I22&lt;=[1]Разряды!$J$6,[1]Разряды!$J$3,"б/р"))))))))</f>
        <v>2р</v>
      </c>
      <c r="K22" s="30">
        <v>9</v>
      </c>
      <c r="L22" s="24" t="str">
        <f>IF(B22=0," ",VLOOKUP($B22,[1]Спортсмены!$B$1:$H$65536,7,FALSE))</f>
        <v>Кацан В.В., Т.Н.</v>
      </c>
    </row>
    <row r="23" spans="1:12">
      <c r="A23" s="31">
        <v>14</v>
      </c>
      <c r="B23" s="23">
        <v>232</v>
      </c>
      <c r="C23" s="24" t="str">
        <f>IF(B23=0," ",VLOOKUP(B23,[1]Спортсмены!B$1:H$65536,2,FALSE))</f>
        <v>Беляев Илья</v>
      </c>
      <c r="D23" s="25" t="str">
        <f>IF(B23=0," ",VLOOKUP($B23,[1]Спортсмены!$B$1:$H$65536,3,FALSE))</f>
        <v>18.01.1998</v>
      </c>
      <c r="E23" s="26" t="str">
        <f>IF(B23=0," ",IF(VLOOKUP($B23,[1]Спортсмены!$B$1:$H$65536,4,FALSE)=0," ",VLOOKUP($B23,[1]Спортсмены!$B$1:$H$65536,4,FALSE)))</f>
        <v>2р</v>
      </c>
      <c r="F23" s="24" t="str">
        <f>IF(B23=0," ",VLOOKUP($B23,[1]Спортсмены!$B$1:$H$65536,5,FALSE))</f>
        <v>Вологодская</v>
      </c>
      <c r="G23" s="24" t="str">
        <f>IF(B23=0," ",VLOOKUP($B23,[1]Спортсмены!$B$1:$H$65536,6,FALSE))</f>
        <v>Череповец, ДЮСШ-2</v>
      </c>
      <c r="H23" s="48"/>
      <c r="I23" s="27">
        <v>6.5011574074074071E-4</v>
      </c>
      <c r="J23" s="29" t="str">
        <f>IF(I23=0," ",IF(I23&lt;=[1]Разряды!$D$6,[1]Разряды!$D$3,IF(I23&lt;=[1]Разряды!$E$6,[1]Разряды!$E$3,IF(I23&lt;=[1]Разряды!$F$6,[1]Разряды!$F$3,IF(I23&lt;=[1]Разряды!$G$6,[1]Разряды!$G$3,IF(I23&lt;=[1]Разряды!$H$6,[1]Разряды!$H$3,IF(I23&lt;=[1]Разряды!$I$6,[1]Разряды!$I$3,IF(I23&lt;=[1]Разряды!$J$6,[1]Разряды!$J$3,"б/р"))))))))</f>
        <v>2р</v>
      </c>
      <c r="K23" s="26" t="s">
        <v>30</v>
      </c>
      <c r="L23" s="24" t="str">
        <f>IF(B23=0," ",VLOOKUP($B23,[1]Спортсмены!$B$1:$H$65536,7,FALSE))</f>
        <v>Лебедев А.В.</v>
      </c>
    </row>
    <row r="24" spans="1:12">
      <c r="A24" s="31">
        <v>15</v>
      </c>
      <c r="B24" s="23">
        <v>163</v>
      </c>
      <c r="C24" s="24" t="str">
        <f>IF(B24=0," ",VLOOKUP(B24,[1]Спортсмены!B$1:H$65536,2,FALSE))</f>
        <v>Цветков Илья</v>
      </c>
      <c r="D24" s="25" t="str">
        <f>IF(B24=0," ",VLOOKUP($B24,[1]Спортсмены!$B$1:$H$65536,3,FALSE))</f>
        <v>18.02.1997</v>
      </c>
      <c r="E24" s="26" t="str">
        <f>IF(B24=0," ",IF(VLOOKUP($B24,[1]Спортсмены!$B$1:$H$65536,4,FALSE)=0," ",VLOOKUP($B24,[1]Спортсмены!$B$1:$H$65536,4,FALSE)))</f>
        <v>2р</v>
      </c>
      <c r="F24" s="24" t="str">
        <f>IF(B24=0," ",VLOOKUP($B24,[1]Спортсмены!$B$1:$H$65536,5,FALSE))</f>
        <v>Ярославская</v>
      </c>
      <c r="G24" s="24" t="str">
        <f>IF(B24=0," ",VLOOKUP($B24,[1]Спортсмены!$B$1:$H$65536,6,FALSE))</f>
        <v>Ярославль, ГОБУ ЯО СДЮСШОР</v>
      </c>
      <c r="H24" s="27"/>
      <c r="I24" s="27">
        <v>6.5069444444444441E-4</v>
      </c>
      <c r="J24" s="29" t="str">
        <f>IF(I24=0," ",IF(I24&lt;=[1]Разряды!$D$6,[1]Разряды!$D$3,IF(I24&lt;=[1]Разряды!$E$6,[1]Разряды!$E$3,IF(I24&lt;=[1]Разряды!$F$6,[1]Разряды!$F$3,IF(I24&lt;=[1]Разряды!$G$6,[1]Разряды!$G$3,IF(I24&lt;=[1]Разряды!$H$6,[1]Разряды!$H$3,IF(I24&lt;=[1]Разряды!$I$6,[1]Разряды!$I$3,IF(I24&lt;=[1]Разряды!$J$6,[1]Разряды!$J$3,"б/р"))))))))</f>
        <v>2р</v>
      </c>
      <c r="K24" s="26" t="s">
        <v>30</v>
      </c>
      <c r="L24" s="24" t="str">
        <f>IF(B24=0," ",VLOOKUP($B24,[1]Спортсмены!$B$1:$H$65536,7,FALSE))</f>
        <v>Филинова С.К.</v>
      </c>
    </row>
    <row r="25" spans="1:12">
      <c r="A25" s="31">
        <v>16</v>
      </c>
      <c r="B25" s="23">
        <v>797</v>
      </c>
      <c r="C25" s="24" t="str">
        <f>IF(B25=0," ",VLOOKUP(B25,[1]Спортсмены!B$1:H$65536,2,FALSE))</f>
        <v>Гапшевичус Иван</v>
      </c>
      <c r="D25" s="25" t="str">
        <f>IF(B25=0," ",VLOOKUP($B25,[1]Спортсмены!$B$1:$H$65536,3,FALSE))</f>
        <v>1997</v>
      </c>
      <c r="E25" s="26" t="str">
        <f>IF(B25=0," ",IF(VLOOKUP($B25,[1]Спортсмены!$B$1:$H$65536,4,FALSE)=0," ",VLOOKUP($B25,[1]Спортсмены!$B$1:$H$65536,4,FALSE)))</f>
        <v>2р</v>
      </c>
      <c r="F25" s="24" t="str">
        <f>IF(B25=0," ",VLOOKUP($B25,[1]Спортсмены!$B$1:$H$65536,5,FALSE))</f>
        <v>Архангельская</v>
      </c>
      <c r="G25" s="24" t="str">
        <f>IF(B25=0," ",VLOOKUP($B25,[1]Спортсмены!$B$1:$H$65536,6,FALSE))</f>
        <v>Коряжма, ДЮСШ</v>
      </c>
      <c r="H25" s="48"/>
      <c r="I25" s="27">
        <v>6.5069444444444441E-4</v>
      </c>
      <c r="J25" s="29" t="str">
        <f>IF(I25=0," ",IF(I25&lt;=[1]Разряды!$D$6,[1]Разряды!$D$3,IF(I25&lt;=[1]Разряды!$E$6,[1]Разряды!$E$3,IF(I25&lt;=[1]Разряды!$F$6,[1]Разряды!$F$3,IF(I25&lt;=[1]Разряды!$G$6,[1]Разряды!$G$3,IF(I25&lt;=[1]Разряды!$H$6,[1]Разряды!$H$3,IF(I25&lt;=[1]Разряды!$I$6,[1]Разряды!$I$3,IF(I25&lt;=[1]Разряды!$J$6,[1]Разряды!$J$3,"б/р"))))))))</f>
        <v>2р</v>
      </c>
      <c r="K25" s="26" t="s">
        <v>30</v>
      </c>
      <c r="L25" s="24" t="str">
        <f>IF(B25=0," ",VLOOKUP($B25,[1]Спортсмены!$B$1:$H$65536,7,FALSE))</f>
        <v>Казанцев Л.А.</v>
      </c>
    </row>
    <row r="26" spans="1:12">
      <c r="A26" s="31">
        <v>17</v>
      </c>
      <c r="B26" s="23">
        <v>576</v>
      </c>
      <c r="C26" s="121" t="str">
        <f>IF(B26=0," ",VLOOKUP(B26,[1]Спортсмены!B$1:H$65536,2,FALSE))</f>
        <v>Ильичев Алексей</v>
      </c>
      <c r="D26" s="122" t="str">
        <f>IF(B26=0," ",VLOOKUP($B26,[1]Спортсмены!$B$1:$H$65536,3,FALSE))</f>
        <v>1997</v>
      </c>
      <c r="E26" s="113" t="str">
        <f>IF(B26=0," ",IF(VLOOKUP($B26,[1]Спортсмены!$B$1:$H$65536,4,FALSE)=0," ",VLOOKUP($B26,[1]Спортсмены!$B$1:$H$65536,4,FALSE)))</f>
        <v>2р</v>
      </c>
      <c r="F26" s="121" t="str">
        <f>IF(B26=0," ",VLOOKUP($B26,[1]Спортсмены!$B$1:$H$65536,5,FALSE))</f>
        <v>Ярославская</v>
      </c>
      <c r="G26" s="121" t="str">
        <f>IF(B26=0," ",VLOOKUP($B26,[1]Спортсмены!$B$1:$H$65536,6,FALSE))</f>
        <v>Рыбинск, СДЮСШОР-8</v>
      </c>
      <c r="H26" s="120"/>
      <c r="I26" s="120">
        <v>6.5243055555555551E-4</v>
      </c>
      <c r="J26" s="33" t="str">
        <f>IF(I26=0," ",IF(I26&lt;=[1]Разряды!$D$6,[1]Разряды!$D$3,IF(I26&lt;=[1]Разряды!$E$6,[1]Разряды!$E$3,IF(I26&lt;=[1]Разряды!$F$6,[1]Разряды!$F$3,IF(I26&lt;=[1]Разряды!$G$6,[1]Разряды!$G$3,IF(I26&lt;=[1]Разряды!$H$6,[1]Разряды!$H$3,IF(I26&lt;=[1]Разряды!$I$6,[1]Разряды!$I$3,IF(I26&lt;=[1]Разряды!$J$6,[1]Разряды!$J$3,"б/р"))))))))</f>
        <v>2р</v>
      </c>
      <c r="K26" s="113" t="s">
        <v>30</v>
      </c>
      <c r="L26" s="119" t="str">
        <f>IF(B26=0," ",VLOOKUP($B26,[1]Спортсмены!$B$1:$H$65536,7,FALSE))</f>
        <v>Мокроусов А.Ю., Смирнова Н.С.</v>
      </c>
    </row>
    <row r="27" spans="1:12">
      <c r="A27" s="31">
        <v>18</v>
      </c>
      <c r="B27" s="125">
        <v>545</v>
      </c>
      <c r="C27" s="24" t="str">
        <f>IF(B27=0," ",VLOOKUP(B27,[1]Спортсмены!B$1:H$65536,2,FALSE))</f>
        <v>Маров Андрей</v>
      </c>
      <c r="D27" s="25" t="str">
        <f>IF(B27=0," ",VLOOKUP($B27,[1]Спортсмены!$B$1:$H$65536,3,FALSE))</f>
        <v>15.11.1996</v>
      </c>
      <c r="E27" s="26" t="str">
        <f>IF(B27=0," ",IF(VLOOKUP($B27,[1]Спортсмены!$B$1:$H$65536,4,FALSE)=0," ",VLOOKUP($B27,[1]Спортсмены!$B$1:$H$65536,4,FALSE)))</f>
        <v>2р</v>
      </c>
      <c r="F27" s="24" t="str">
        <f>IF(B27=0," ",VLOOKUP($B27,[1]Спортсмены!$B$1:$H$65536,5,FALSE))</f>
        <v>Новгородская</v>
      </c>
      <c r="G27" s="24" t="str">
        <f>IF(B27=0," ",VLOOKUP($B27,[1]Спортсмены!$B$1:$H$65536,6,FALSE))</f>
        <v>В.Новгород</v>
      </c>
      <c r="H27" s="48"/>
      <c r="I27" s="27">
        <v>6.5300925925925932E-4</v>
      </c>
      <c r="J27" s="29" t="str">
        <f>IF(I27=0," ",IF(I27&lt;=[1]Разряды!$D$6,[1]Разряды!$D$3,IF(I27&lt;=[1]Разряды!$E$6,[1]Разряды!$E$3,IF(I27&lt;=[1]Разряды!$F$6,[1]Разряды!$F$3,IF(I27&lt;=[1]Разряды!$G$6,[1]Разряды!$G$3,IF(I27&lt;=[1]Разряды!$H$6,[1]Разряды!$H$3,IF(I27&lt;=[1]Разряды!$I$6,[1]Разряды!$I$3,IF(I27&lt;=[1]Разряды!$J$6,[1]Разряды!$J$3,"б/р"))))))))</f>
        <v>2р</v>
      </c>
      <c r="K27" s="30">
        <v>8</v>
      </c>
      <c r="L27" s="24" t="str">
        <f>IF(B27=0," ",VLOOKUP($B27,[1]Спортсмены!$B$1:$H$65536,7,FALSE))</f>
        <v>Савенков П.А.</v>
      </c>
    </row>
    <row r="28" spans="1:12">
      <c r="A28" s="31">
        <v>19</v>
      </c>
      <c r="B28" s="125">
        <v>544</v>
      </c>
      <c r="C28" s="24" t="str">
        <f>IF(B28=0," ",VLOOKUP(B28,[1]Спортсмены!B$1:H$65536,2,FALSE))</f>
        <v>Семенов Александр</v>
      </c>
      <c r="D28" s="25" t="str">
        <f>IF(B28=0," ",VLOOKUP($B28,[1]Спортсмены!$B$1:$H$65536,3,FALSE))</f>
        <v>02.12.1997</v>
      </c>
      <c r="E28" s="26" t="str">
        <f>IF(B28=0," ",IF(VLOOKUP($B28,[1]Спортсмены!$B$1:$H$65536,4,FALSE)=0," ",VLOOKUP($B28,[1]Спортсмены!$B$1:$H$65536,4,FALSE)))</f>
        <v>2р</v>
      </c>
      <c r="F28" s="24" t="str">
        <f>IF(B28=0," ",VLOOKUP($B28,[1]Спортсмены!$B$1:$H$65536,5,FALSE))</f>
        <v>Новгородская</v>
      </c>
      <c r="G28" s="24" t="str">
        <f>IF(B28=0," ",VLOOKUP($B28,[1]Спортсмены!$B$1:$H$65536,6,FALSE))</f>
        <v>В.Новгород</v>
      </c>
      <c r="H28" s="48"/>
      <c r="I28" s="27">
        <v>6.555555555555556E-4</v>
      </c>
      <c r="J28" s="29" t="str">
        <f>IF(I28=0," ",IF(I28&lt;=[1]Разряды!$D$6,[1]Разряды!$D$3,IF(I28&lt;=[1]Разряды!$E$6,[1]Разряды!$E$3,IF(I28&lt;=[1]Разряды!$F$6,[1]Разряды!$F$3,IF(I28&lt;=[1]Разряды!$G$6,[1]Разряды!$G$3,IF(I28&lt;=[1]Разряды!$H$6,[1]Разряды!$H$3,IF(I28&lt;=[1]Разряды!$I$6,[1]Разряды!$I$3,IF(I28&lt;=[1]Разряды!$J$6,[1]Разряды!$J$3,"б/р"))))))))</f>
        <v>2р</v>
      </c>
      <c r="K28" s="30">
        <v>7</v>
      </c>
      <c r="L28" s="24" t="str">
        <f>IF(B28=0," ",VLOOKUP($B28,[1]Спортсмены!$B$1:$H$65536,7,FALSE))</f>
        <v>Семенов А.В.</v>
      </c>
    </row>
    <row r="29" spans="1:12">
      <c r="A29" s="31">
        <v>20</v>
      </c>
      <c r="B29" s="125">
        <v>709</v>
      </c>
      <c r="C29" s="24" t="str">
        <f>IF(B29=0," ",VLOOKUP(B29,[1]Спортсмены!B$1:H$65536,2,FALSE))</f>
        <v>Свитков Сергей</v>
      </c>
      <c r="D29" s="25" t="str">
        <f>IF(B29=0," ",VLOOKUP($B29,[1]Спортсмены!$B$1:$H$65536,3,FALSE))</f>
        <v>01.03.1997</v>
      </c>
      <c r="E29" s="26" t="str">
        <f>IF(B29=0," ",IF(VLOOKUP($B29,[1]Спортсмены!$B$1:$H$65536,4,FALSE)=0," ",VLOOKUP($B29,[1]Спортсмены!$B$1:$H$65536,4,FALSE)))</f>
        <v>2р</v>
      </c>
      <c r="F29" s="24" t="str">
        <f>IF(B29=0," ",VLOOKUP($B29,[1]Спортсмены!$B$1:$H$65536,5,FALSE))</f>
        <v>2 Ярославская</v>
      </c>
      <c r="G29" s="24" t="str">
        <f>IF(B29=0," ",VLOOKUP($B29,[1]Спортсмены!$B$1:$H$65536,6,FALSE))</f>
        <v>Ярославль, СДЮСШОР-19</v>
      </c>
      <c r="H29" s="27"/>
      <c r="I29" s="27">
        <v>6.6215277777777789E-4</v>
      </c>
      <c r="J29" s="29" t="str">
        <f>IF(I29=0," ",IF(I29&lt;=[1]Разряды!$D$6,[1]Разряды!$D$3,IF(I29&lt;=[1]Разряды!$E$6,[1]Разряды!$E$3,IF(I29&lt;=[1]Разряды!$F$6,[1]Разряды!$F$3,IF(I29&lt;=[1]Разряды!$G$6,[1]Разряды!$G$3,IF(I29&lt;=[1]Разряды!$H$6,[1]Разряды!$H$3,IF(I29&lt;=[1]Разряды!$I$6,[1]Разряды!$I$3,IF(I29&lt;=[1]Разряды!$J$6,[1]Разряды!$J$3,"б/р"))))))))</f>
        <v>3р</v>
      </c>
      <c r="K29" s="26">
        <v>6</v>
      </c>
      <c r="L29" s="24" t="str">
        <f>IF(B29=0," ",VLOOKUP($B29,[1]Спортсмены!$B$1:$H$65536,7,FALSE))</f>
        <v>Тюленев С.А.</v>
      </c>
    </row>
    <row r="30" spans="1:12">
      <c r="A30" s="31">
        <v>21</v>
      </c>
      <c r="B30" s="125">
        <v>674</v>
      </c>
      <c r="C30" s="24" t="str">
        <f>IF(B30=0," ",VLOOKUP(B30,[1]Спортсмены!B$1:H$65536,2,FALSE))</f>
        <v>Рябчиков Андрей</v>
      </c>
      <c r="D30" s="25" t="str">
        <f>IF(B30=0," ",VLOOKUP($B30,[1]Спортсмены!$B$1:$H$65536,3,FALSE))</f>
        <v>12.09.1997</v>
      </c>
      <c r="E30" s="26" t="str">
        <f>IF(B30=0," ",IF(VLOOKUP($B30,[1]Спортсмены!$B$1:$H$65536,4,FALSE)=0," ",VLOOKUP($B30,[1]Спортсмены!$B$1:$H$65536,4,FALSE)))</f>
        <v>2р</v>
      </c>
      <c r="F30" s="24" t="str">
        <f>IF(B30=0," ",VLOOKUP($B30,[1]Спортсмены!$B$1:$H$65536,5,FALSE))</f>
        <v>Архангельская</v>
      </c>
      <c r="G30" s="24" t="str">
        <f>IF(B30=0," ",VLOOKUP($B30,[1]Спортсмены!$B$1:$H$65536,6,FALSE))</f>
        <v>Архангельск, ДЮСШ-1</v>
      </c>
      <c r="H30" s="27"/>
      <c r="I30" s="27">
        <v>6.6226851851851852E-4</v>
      </c>
      <c r="J30" s="29" t="str">
        <f>IF(I30=0," ",IF(I30&lt;=[1]Разряды!$D$6,[1]Разряды!$D$3,IF(I30&lt;=[1]Разряды!$E$6,[1]Разряды!$E$3,IF(I30&lt;=[1]Разряды!$F$6,[1]Разряды!$F$3,IF(I30&lt;=[1]Разряды!$G$6,[1]Разряды!$G$3,IF(I30&lt;=[1]Разряды!$H$6,[1]Разряды!$H$3,IF(I30&lt;=[1]Разряды!$I$6,[1]Разряды!$I$3,IF(I30&lt;=[1]Разряды!$J$6,[1]Разряды!$J$3,"б/р"))))))))</f>
        <v>3р</v>
      </c>
      <c r="K30" s="26">
        <v>5</v>
      </c>
      <c r="L30" s="24" t="str">
        <f>IF(B30=0," ",VLOOKUP($B30,[1]Спортсмены!$B$1:$H$65536,7,FALSE))</f>
        <v>Брюхова О.Б.</v>
      </c>
    </row>
    <row r="31" spans="1:12">
      <c r="A31" s="31">
        <v>22</v>
      </c>
      <c r="B31" s="125">
        <v>679</v>
      </c>
      <c r="C31" s="24" t="str">
        <f>IF(B31=0," ",VLOOKUP(B31,[1]Спортсмены!B$1:H$65536,2,FALSE))</f>
        <v>Куклин Лев</v>
      </c>
      <c r="D31" s="25" t="str">
        <f>IF(B31=0," ",VLOOKUP($B31,[1]Спортсмены!$B$1:$H$65536,3,FALSE))</f>
        <v>09.08.1998</v>
      </c>
      <c r="E31" s="26" t="str">
        <f>IF(B31=0," ",IF(VLOOKUP($B31,[1]Спортсмены!$B$1:$H$65536,4,FALSE)=0," ",VLOOKUP($B31,[1]Спортсмены!$B$1:$H$65536,4,FALSE)))</f>
        <v>3р</v>
      </c>
      <c r="F31" s="24" t="str">
        <f>IF(B31=0," ",VLOOKUP($B31,[1]Спортсмены!$B$1:$H$65536,5,FALSE))</f>
        <v>Архангельская</v>
      </c>
      <c r="G31" s="24" t="str">
        <f>IF(B31=0," ",VLOOKUP($B31,[1]Спортсмены!$B$1:$H$65536,6,FALSE))</f>
        <v>Архангельск, ДЮСШ-1</v>
      </c>
      <c r="H31" s="27"/>
      <c r="I31" s="27">
        <v>6.6365740740740751E-4</v>
      </c>
      <c r="J31" s="29" t="str">
        <f>IF(I31=0," ",IF(I31&lt;=[1]Разряды!$D$6,[1]Разряды!$D$3,IF(I31&lt;=[1]Разряды!$E$6,[1]Разряды!$E$3,IF(I31&lt;=[1]Разряды!$F$6,[1]Разряды!$F$3,IF(I31&lt;=[1]Разряды!$G$6,[1]Разряды!$G$3,IF(I31&lt;=[1]Разряды!$H$6,[1]Разряды!$H$3,IF(I31&lt;=[1]Разряды!$I$6,[1]Разряды!$I$3,IF(I31&lt;=[1]Разряды!$J$6,[1]Разряды!$J$3,"б/р"))))))))</f>
        <v>3р</v>
      </c>
      <c r="K31" s="26" t="s">
        <v>30</v>
      </c>
      <c r="L31" s="24" t="str">
        <f>IF(B31=0," ",VLOOKUP($B31,[1]Спортсмены!$B$1:$H$65536,7,FALSE))</f>
        <v>Ушанов С.А.</v>
      </c>
    </row>
    <row r="32" spans="1:12">
      <c r="A32" s="31">
        <v>23</v>
      </c>
      <c r="B32" s="125">
        <v>690</v>
      </c>
      <c r="C32" s="24" t="str">
        <f>IF(B32=0," ",VLOOKUP(B32,[1]Спортсмены!B$1:H$65536,2,FALSE))</f>
        <v>Аминов Сергей</v>
      </c>
      <c r="D32" s="25" t="str">
        <f>IF(B32=0," ",VLOOKUP($B32,[1]Спортсмены!$B$1:$H$65536,3,FALSE))</f>
        <v>15.01.1997</v>
      </c>
      <c r="E32" s="26" t="str">
        <f>IF(B32=0," ",IF(VLOOKUP($B32,[1]Спортсмены!$B$1:$H$65536,4,FALSE)=0," ",VLOOKUP($B32,[1]Спортсмены!$B$1:$H$65536,4,FALSE)))</f>
        <v>2р</v>
      </c>
      <c r="F32" s="24" t="str">
        <f>IF(B32=0," ",VLOOKUP($B32,[1]Спортсмены!$B$1:$H$65536,5,FALSE))</f>
        <v>2 Ярославская</v>
      </c>
      <c r="G32" s="24" t="str">
        <f>IF(B32=0," ",VLOOKUP($B32,[1]Спортсмены!$B$1:$H$65536,6,FALSE))</f>
        <v>Ярославль, СДЮСШОР-19</v>
      </c>
      <c r="H32" s="27"/>
      <c r="I32" s="27">
        <v>6.642361111111111E-4</v>
      </c>
      <c r="J32" s="29" t="str">
        <f>IF(I32=0," ",IF(I32&lt;=[1]Разряды!$D$6,[1]Разряды!$D$3,IF(I32&lt;=[1]Разряды!$E$6,[1]Разряды!$E$3,IF(I32&lt;=[1]Разряды!$F$6,[1]Разряды!$F$3,IF(I32&lt;=[1]Разряды!$G$6,[1]Разряды!$G$3,IF(I32&lt;=[1]Разряды!$H$6,[1]Разряды!$H$3,IF(I32&lt;=[1]Разряды!$I$6,[1]Разряды!$I$3,IF(I32&lt;=[1]Разряды!$J$6,[1]Разряды!$J$3,"б/р"))))))))</f>
        <v>3р</v>
      </c>
      <c r="K32" s="30">
        <v>4</v>
      </c>
      <c r="L32" s="24" t="str">
        <f>IF(B32=0," ",VLOOKUP($B32,[1]Спортсмены!$B$1:$H$65536,7,FALSE))</f>
        <v>Хрущева Л.В.</v>
      </c>
    </row>
    <row r="33" spans="1:12">
      <c r="A33" s="31">
        <v>24</v>
      </c>
      <c r="B33" s="125">
        <v>170</v>
      </c>
      <c r="C33" s="24" t="str">
        <f>IF(B33=0," ",VLOOKUP(B33,[1]Спортсмены!B$1:H$65536,2,FALSE))</f>
        <v>Самошников Даниил</v>
      </c>
      <c r="D33" s="25" t="str">
        <f>IF(B33=0," ",VLOOKUP($B33,[1]Спортсмены!$B$1:$H$65536,3,FALSE))</f>
        <v>17.10.1996</v>
      </c>
      <c r="E33" s="26" t="str">
        <f>IF(B33=0," ",IF(VLOOKUP($B33,[1]Спортсмены!$B$1:$H$65536,4,FALSE)=0," ",VLOOKUP($B33,[1]Спортсмены!$B$1:$H$65536,4,FALSE)))</f>
        <v>3р</v>
      </c>
      <c r="F33" s="24" t="str">
        <f>IF(B33=0," ",VLOOKUP($B33,[1]Спортсмены!$B$1:$H$65536,5,FALSE))</f>
        <v>Ярославская</v>
      </c>
      <c r="G33" s="24" t="str">
        <f>IF(B33=0," ",VLOOKUP($B33,[1]Спортсмены!$B$1:$H$65536,6,FALSE))</f>
        <v>Ярославль, ГОБУ ЯО СДЮСШОР</v>
      </c>
      <c r="H33" s="27"/>
      <c r="I33" s="27">
        <v>6.659722222222222E-4</v>
      </c>
      <c r="J33" s="29" t="str">
        <f>IF(I33=0," ",IF(I33&lt;=[1]Разряды!$D$6,[1]Разряды!$D$3,IF(I33&lt;=[1]Разряды!$E$6,[1]Разряды!$E$3,IF(I33&lt;=[1]Разряды!$F$6,[1]Разряды!$F$3,IF(I33&lt;=[1]Разряды!$G$6,[1]Разряды!$G$3,IF(I33&lt;=[1]Разряды!$H$6,[1]Разряды!$H$3,IF(I33&lt;=[1]Разряды!$I$6,[1]Разряды!$I$3,IF(I33&lt;=[1]Разряды!$J$6,[1]Разряды!$J$3,"б/р"))))))))</f>
        <v>3р</v>
      </c>
      <c r="K33" s="26" t="s">
        <v>30</v>
      </c>
      <c r="L33" s="24" t="str">
        <f>IF(B33=0," ",VLOOKUP($B33,[1]Спортсмены!$B$1:$H$65536,7,FALSE))</f>
        <v>Филинова С.К.</v>
      </c>
    </row>
    <row r="34" spans="1:12">
      <c r="A34" s="31">
        <v>25</v>
      </c>
      <c r="B34" s="125">
        <v>239</v>
      </c>
      <c r="C34" s="24" t="str">
        <f>IF(B34=0," ",VLOOKUP(B34,[1]Спортсмены!B$1:H$65536,2,FALSE))</f>
        <v>Одров Владимир</v>
      </c>
      <c r="D34" s="25" t="str">
        <f>IF(B34=0," ",VLOOKUP($B34,[1]Спортсмены!$B$1:$H$65536,3,FALSE))</f>
        <v>29.03.1996</v>
      </c>
      <c r="E34" s="26" t="str">
        <f>IF(B34=0," ",IF(VLOOKUP($B34,[1]Спортсмены!$B$1:$H$65536,4,FALSE)=0," ",VLOOKUP($B34,[1]Спортсмены!$B$1:$H$65536,4,FALSE)))</f>
        <v>2р</v>
      </c>
      <c r="F34" s="24" t="str">
        <f>IF(B34=0," ",VLOOKUP($B34,[1]Спортсмены!$B$1:$H$65536,5,FALSE))</f>
        <v>Вологодская</v>
      </c>
      <c r="G34" s="24" t="str">
        <f>IF(B34=0," ",VLOOKUP($B34,[1]Спортсмены!$B$1:$H$65536,6,FALSE))</f>
        <v>Череповец, ДЮСШ-2</v>
      </c>
      <c r="H34" s="48"/>
      <c r="I34" s="27">
        <v>6.6620370370370368E-4</v>
      </c>
      <c r="J34" s="29" t="str">
        <f>IF(I34=0," ",IF(I34&lt;=[1]Разряды!$D$6,[1]Разряды!$D$3,IF(I34&lt;=[1]Разряды!$E$6,[1]Разряды!$E$3,IF(I34&lt;=[1]Разряды!$F$6,[1]Разряды!$F$3,IF(I34&lt;=[1]Разряды!$G$6,[1]Разряды!$G$3,IF(I34&lt;=[1]Разряды!$H$6,[1]Разряды!$H$3,IF(I34&lt;=[1]Разряды!$I$6,[1]Разряды!$I$3,IF(I34&lt;=[1]Разряды!$J$6,[1]Разряды!$J$3,"б/р"))))))))</f>
        <v>3р</v>
      </c>
      <c r="K34" s="26" t="s">
        <v>30</v>
      </c>
      <c r="L34" s="24" t="str">
        <f>IF(B34=0," ",VLOOKUP($B34,[1]Спортсмены!$B$1:$H$65536,7,FALSE))</f>
        <v>Боголюбов В.Л.</v>
      </c>
    </row>
    <row r="35" spans="1:12">
      <c r="A35" s="31">
        <v>26</v>
      </c>
      <c r="B35" s="125">
        <v>229</v>
      </c>
      <c r="C35" s="24" t="str">
        <f>IF(B35=0," ",VLOOKUP(B35,[1]Спортсмены!B$1:H$65536,2,FALSE))</f>
        <v>Наркевич Вячеслав</v>
      </c>
      <c r="D35" s="25" t="str">
        <f>IF(B35=0," ",VLOOKUP($B35,[1]Спортсмены!$B$1:$H$65536,3,FALSE))</f>
        <v>10.05.1998</v>
      </c>
      <c r="E35" s="26" t="str">
        <f>IF(B35=0," ",IF(VLOOKUP($B35,[1]Спортсмены!$B$1:$H$65536,4,FALSE)=0," ",VLOOKUP($B35,[1]Спортсмены!$B$1:$H$65536,4,FALSE)))</f>
        <v>3р</v>
      </c>
      <c r="F35" s="24" t="str">
        <f>IF(B35=0," ",VLOOKUP($B35,[1]Спортсмены!$B$1:$H$65536,5,FALSE))</f>
        <v>Вологодская</v>
      </c>
      <c r="G35" s="24" t="str">
        <f>IF(B35=0," ",VLOOKUP($B35,[1]Спортсмены!$B$1:$H$65536,6,FALSE))</f>
        <v>Череповец, ДЮСШ-2</v>
      </c>
      <c r="H35" s="48"/>
      <c r="I35" s="27">
        <v>6.6793981481481478E-4</v>
      </c>
      <c r="J35" s="29" t="str">
        <f>IF(I35=0," ",IF(I35&lt;=[1]Разряды!$D$6,[1]Разряды!$D$3,IF(I35&lt;=[1]Разряды!$E$6,[1]Разряды!$E$3,IF(I35&lt;=[1]Разряды!$F$6,[1]Разряды!$F$3,IF(I35&lt;=[1]Разряды!$G$6,[1]Разряды!$G$3,IF(I35&lt;=[1]Разряды!$H$6,[1]Разряды!$H$3,IF(I35&lt;=[1]Разряды!$I$6,[1]Разряды!$I$3,IF(I35&lt;=[1]Разряды!$J$6,[1]Разряды!$J$3,"б/р"))))))))</f>
        <v>3р</v>
      </c>
      <c r="K35" s="26" t="s">
        <v>30</v>
      </c>
      <c r="L35" s="24" t="str">
        <f>IF(B35=0," ",VLOOKUP($B35,[1]Спортсмены!$B$1:$H$65536,7,FALSE))</f>
        <v>Столбова О.В., Купцова Е.А.</v>
      </c>
    </row>
    <row r="36" spans="1:12">
      <c r="A36" s="31">
        <v>27</v>
      </c>
      <c r="B36" s="125">
        <v>703</v>
      </c>
      <c r="C36" s="24" t="str">
        <f>IF(B36=0," ",VLOOKUP(B36,[1]Спортсмены!B$1:H$65536,2,FALSE))</f>
        <v>Крюков Олег</v>
      </c>
      <c r="D36" s="25" t="str">
        <f>IF(B36=0," ",VLOOKUP($B36,[1]Спортсмены!$B$1:$H$65536,3,FALSE))</f>
        <v>17.05.1998</v>
      </c>
      <c r="E36" s="26" t="str">
        <f>IF(B36=0," ",IF(VLOOKUP($B36,[1]Спортсмены!$B$1:$H$65536,4,FALSE)=0," ",VLOOKUP($B36,[1]Спортсмены!$B$1:$H$65536,4,FALSE)))</f>
        <v>3р</v>
      </c>
      <c r="F36" s="24" t="str">
        <f>IF(B36=0," ",VLOOKUP($B36,[1]Спортсмены!$B$1:$H$65536,5,FALSE))</f>
        <v>Ярославская</v>
      </c>
      <c r="G36" s="24" t="str">
        <f>IF(B36=0," ",VLOOKUP($B36,[1]Спортсмены!$B$1:$H$65536,6,FALSE))</f>
        <v>Ярославль, СДЮСШОР-19</v>
      </c>
      <c r="H36" s="27"/>
      <c r="I36" s="27">
        <v>6.7199074074074079E-4</v>
      </c>
      <c r="J36" s="29" t="str">
        <f>IF(I36=0," ",IF(I36&lt;=[1]Разряды!$D$6,[1]Разряды!$D$3,IF(I36&lt;=[1]Разряды!$E$6,[1]Разряды!$E$3,IF(I36&lt;=[1]Разряды!$F$6,[1]Разряды!$F$3,IF(I36&lt;=[1]Разряды!$G$6,[1]Разряды!$G$3,IF(I36&lt;=[1]Разряды!$H$6,[1]Разряды!$H$3,IF(I36&lt;=[1]Разряды!$I$6,[1]Разряды!$I$3,IF(I36&lt;=[1]Разряды!$J$6,[1]Разряды!$J$3,"б/р"))))))))</f>
        <v>3р</v>
      </c>
      <c r="K36" s="26" t="s">
        <v>30</v>
      </c>
      <c r="L36" s="24" t="str">
        <f>IF(B36=0," ",VLOOKUP($B36,[1]Спортсмены!$B$1:$H$65536,7,FALSE))</f>
        <v>Таракановы Ю.Ф., А.В.</v>
      </c>
    </row>
    <row r="37" spans="1:12">
      <c r="A37" s="31">
        <v>28</v>
      </c>
      <c r="B37" s="125">
        <v>753</v>
      </c>
      <c r="C37" s="24" t="str">
        <f>IF(B37=0," ",VLOOKUP(B37,[1]Спортсмены!B$1:H$65536,2,FALSE))</f>
        <v>Тихомиров Евгений</v>
      </c>
      <c r="D37" s="25" t="str">
        <f>IF(B37=0," ",VLOOKUP($B37,[1]Спортсмены!$B$1:$H$65536,3,FALSE))</f>
        <v>25.12.1998</v>
      </c>
      <c r="E37" s="26" t="str">
        <f>IF(B37=0," ",IF(VLOOKUP($B37,[1]Спортсмены!$B$1:$H$65536,4,FALSE)=0," ",VLOOKUP($B37,[1]Спортсмены!$B$1:$H$65536,4,FALSE)))</f>
        <v>3р</v>
      </c>
      <c r="F37" s="24" t="str">
        <f>IF(B37=0," ",VLOOKUP($B37,[1]Спортсмены!$B$1:$H$65536,5,FALSE))</f>
        <v>Ярославская</v>
      </c>
      <c r="G37" s="24" t="str">
        <f>IF(B37=0," ",VLOOKUP($B37,[1]Спортсмены!$B$1:$H$65536,6,FALSE))</f>
        <v>Ярославль, СДЮСШОР-19</v>
      </c>
      <c r="H37" s="27"/>
      <c r="I37" s="27">
        <v>6.737268518518519E-4</v>
      </c>
      <c r="J37" s="29" t="str">
        <f>IF(I37=0," ",IF(I37&lt;=[1]Разряды!$D$6,[1]Разряды!$D$3,IF(I37&lt;=[1]Разряды!$E$6,[1]Разряды!$E$3,IF(I37&lt;=[1]Разряды!$F$6,[1]Разряды!$F$3,IF(I37&lt;=[1]Разряды!$G$6,[1]Разряды!$G$3,IF(I37&lt;=[1]Разряды!$H$6,[1]Разряды!$H$3,IF(I37&lt;=[1]Разряды!$I$6,[1]Разряды!$I$3,IF(I37&lt;=[1]Разряды!$J$6,[1]Разряды!$J$3,"б/р"))))))))</f>
        <v>3р</v>
      </c>
      <c r="K37" s="26" t="s">
        <v>30</v>
      </c>
      <c r="L37" s="24" t="str">
        <f>IF(B37=0," ",VLOOKUP($B37,[1]Спортсмены!$B$1:$H$65536,7,FALSE))</f>
        <v>Сошников А.В.</v>
      </c>
    </row>
    <row r="38" spans="1:12">
      <c r="A38" s="31">
        <v>29</v>
      </c>
      <c r="B38" s="125">
        <v>231</v>
      </c>
      <c r="C38" s="24" t="str">
        <f>IF(B38=0," ",VLOOKUP(B38,[1]Спортсмены!B$1:H$65536,2,FALSE))</f>
        <v>Ялышев Виталий</v>
      </c>
      <c r="D38" s="25" t="str">
        <f>IF(B38=0," ",VLOOKUP($B38,[1]Спортсмены!$B$1:$H$65536,3,FALSE))</f>
        <v>1997</v>
      </c>
      <c r="E38" s="26" t="str">
        <f>IF(B38=0," ",IF(VLOOKUP($B38,[1]Спортсмены!$B$1:$H$65536,4,FALSE)=0," ",VLOOKUP($B38,[1]Спортсмены!$B$1:$H$65536,4,FALSE)))</f>
        <v>2р</v>
      </c>
      <c r="F38" s="24" t="str">
        <f>IF(B38=0," ",VLOOKUP($B38,[1]Спортсмены!$B$1:$H$65536,5,FALSE))</f>
        <v>Вологодская</v>
      </c>
      <c r="G38" s="24" t="str">
        <f>IF(B38=0," ",VLOOKUP($B38,[1]Спортсмены!$B$1:$H$65536,6,FALSE))</f>
        <v>Череповец, ДЮСШ-2</v>
      </c>
      <c r="H38" s="48"/>
      <c r="I38" s="27">
        <v>6.7534722222222226E-4</v>
      </c>
      <c r="J38" s="29" t="str">
        <f>IF(I38=0," ",IF(I38&lt;=[1]Разряды!$D$6,[1]Разряды!$D$3,IF(I38&lt;=[1]Разряды!$E$6,[1]Разряды!$E$3,IF(I38&lt;=[1]Разряды!$F$6,[1]Разряды!$F$3,IF(I38&lt;=[1]Разряды!$G$6,[1]Разряды!$G$3,IF(I38&lt;=[1]Разряды!$H$6,[1]Разряды!$H$3,IF(I38&lt;=[1]Разряды!$I$6,[1]Разряды!$I$3,IF(I38&lt;=[1]Разряды!$J$6,[1]Разряды!$J$3,"б/р"))))))))</f>
        <v>3р</v>
      </c>
      <c r="K38" s="26" t="s">
        <v>30</v>
      </c>
      <c r="L38" s="24" t="str">
        <f>IF(B38=0," ",VLOOKUP($B38,[1]Спортсмены!$B$1:$H$65536,7,FALSE))</f>
        <v>Столбова О.В.</v>
      </c>
    </row>
    <row r="39" spans="1:12">
      <c r="A39" s="31">
        <v>30</v>
      </c>
      <c r="B39" s="23">
        <v>230</v>
      </c>
      <c r="C39" s="24" t="str">
        <f>IF(B39=0," ",VLOOKUP(B39,[1]Спортсмены!B$1:H$65536,2,FALSE))</f>
        <v>Ефимов Александр</v>
      </c>
      <c r="D39" s="25" t="str">
        <f>IF(B39=0," ",VLOOKUP($B39,[1]Спортсмены!$B$1:$H$65536,3,FALSE))</f>
        <v>04.09.1998</v>
      </c>
      <c r="E39" s="26" t="str">
        <f>IF(B39=0," ",IF(VLOOKUP($B39,[1]Спортсмены!$B$1:$H$65536,4,FALSE)=0," ",VLOOKUP($B39,[1]Спортсмены!$B$1:$H$65536,4,FALSE)))</f>
        <v>3р</v>
      </c>
      <c r="F39" s="24" t="str">
        <f>IF(B39=0," ",VLOOKUP($B39,[1]Спортсмены!$B$1:$H$65536,5,FALSE))</f>
        <v>Вологодская</v>
      </c>
      <c r="G39" s="24" t="str">
        <f>IF(B39=0," ",VLOOKUP($B39,[1]Спортсмены!$B$1:$H$65536,6,FALSE))</f>
        <v>Череповец, ДЮСШ-2</v>
      </c>
      <c r="H39" s="48"/>
      <c r="I39" s="27">
        <v>6.7766203703703706E-4</v>
      </c>
      <c r="J39" s="29" t="str">
        <f>IF(I39=0," ",IF(I39&lt;=[1]Разряды!$D$6,[1]Разряды!$D$3,IF(I39&lt;=[1]Разряды!$E$6,[1]Разряды!$E$3,IF(I39&lt;=[1]Разряды!$F$6,[1]Разряды!$F$3,IF(I39&lt;=[1]Разряды!$G$6,[1]Разряды!$G$3,IF(I39&lt;=[1]Разряды!$H$6,[1]Разряды!$H$3,IF(I39&lt;=[1]Разряды!$I$6,[1]Разряды!$I$3,IF(I39&lt;=[1]Разряды!$J$6,[1]Разряды!$J$3,"б/р"))))))))</f>
        <v>3р</v>
      </c>
      <c r="K39" s="26" t="s">
        <v>30</v>
      </c>
      <c r="L39" s="24" t="str">
        <f>IF(B39=0," ",VLOOKUP($B39,[1]Спортсмены!$B$1:$H$65536,7,FALSE))</f>
        <v>Столбова О.В.</v>
      </c>
    </row>
    <row r="40" spans="1:12">
      <c r="A40" s="31">
        <v>31</v>
      </c>
      <c r="B40" s="23">
        <v>676</v>
      </c>
      <c r="C40" s="24" t="str">
        <f>IF(B40=0," ",VLOOKUP(B40,[1]Спортсмены!B$1:H$65536,2,FALSE))</f>
        <v>Якушев Артем</v>
      </c>
      <c r="D40" s="25" t="str">
        <f>IF(B40=0," ",VLOOKUP($B40,[1]Спортсмены!$B$1:$H$65536,3,FALSE))</f>
        <v>27.05.1997</v>
      </c>
      <c r="E40" s="26" t="str">
        <f>IF(B40=0," ",IF(VLOOKUP($B40,[1]Спортсмены!$B$1:$H$65536,4,FALSE)=0," ",VLOOKUP($B40,[1]Спортсмены!$B$1:$H$65536,4,FALSE)))</f>
        <v>2р</v>
      </c>
      <c r="F40" s="24" t="str">
        <f>IF(B40=0," ",VLOOKUP($B40,[1]Спортсмены!$B$1:$H$65536,5,FALSE))</f>
        <v>Архангельская</v>
      </c>
      <c r="G40" s="24" t="str">
        <f>IF(B40=0," ",VLOOKUP($B40,[1]Спортсмены!$B$1:$H$65536,6,FALSE))</f>
        <v>Архангельск, ДЮСШ-1</v>
      </c>
      <c r="H40" s="27"/>
      <c r="I40" s="27">
        <v>6.7824074074074065E-4</v>
      </c>
      <c r="J40" s="29" t="str">
        <f>IF(I40=0," ",IF(I40&lt;=[1]Разряды!$D$6,[1]Разряды!$D$3,IF(I40&lt;=[1]Разряды!$E$6,[1]Разряды!$E$3,IF(I40&lt;=[1]Разряды!$F$6,[1]Разряды!$F$3,IF(I40&lt;=[1]Разряды!$G$6,[1]Разряды!$G$3,IF(I40&lt;=[1]Разряды!$H$6,[1]Разряды!$H$3,IF(I40&lt;=[1]Разряды!$I$6,[1]Разряды!$I$3,IF(I40&lt;=[1]Разряды!$J$6,[1]Разряды!$J$3,"б/р"))))))))</f>
        <v>3р</v>
      </c>
      <c r="K40" s="26" t="s">
        <v>30</v>
      </c>
      <c r="L40" s="24" t="str">
        <f>IF(B40=0," ",VLOOKUP($B40,[1]Спортсмены!$B$1:$H$65536,7,FALSE))</f>
        <v>Ушанов С.А.</v>
      </c>
    </row>
    <row r="41" spans="1:12">
      <c r="A41" s="31">
        <v>32</v>
      </c>
      <c r="B41" s="23">
        <v>698</v>
      </c>
      <c r="C41" s="24" t="str">
        <f>IF(B41=0," ",VLOOKUP(B41,[1]Спортсмены!B$1:H$65536,2,FALSE))</f>
        <v>Воробьёв Никита</v>
      </c>
      <c r="D41" s="25" t="str">
        <f>IF(B41=0," ",VLOOKUP($B41,[1]Спортсмены!$B$1:$H$65536,3,FALSE))</f>
        <v>29.07.1997</v>
      </c>
      <c r="E41" s="26" t="str">
        <f>IF(B41=0," ",IF(VLOOKUP($B41,[1]Спортсмены!$B$1:$H$65536,4,FALSE)=0," ",VLOOKUP($B41,[1]Спортсмены!$B$1:$H$65536,4,FALSE)))</f>
        <v>3р</v>
      </c>
      <c r="F41" s="24" t="str">
        <f>IF(B41=0," ",VLOOKUP($B41,[1]Спортсмены!$B$1:$H$65536,5,FALSE))</f>
        <v>Ярославская</v>
      </c>
      <c r="G41" s="24" t="str">
        <f>IF(B41=0," ",VLOOKUP($B41,[1]Спортсмены!$B$1:$H$65536,6,FALSE))</f>
        <v>Ярославль, СДЮСШОР-19</v>
      </c>
      <c r="H41" s="27"/>
      <c r="I41" s="27">
        <v>6.8923611111111106E-4</v>
      </c>
      <c r="J41" s="29" t="str">
        <f>IF(I41=0," ",IF(I41&lt;=[1]Разряды!$D$6,[1]Разряды!$D$3,IF(I41&lt;=[1]Разряды!$E$6,[1]Разряды!$E$3,IF(I41&lt;=[1]Разряды!$F$6,[1]Разряды!$F$3,IF(I41&lt;=[1]Разряды!$G$6,[1]Разряды!$G$3,IF(I41&lt;=[1]Разряды!$H$6,[1]Разряды!$H$3,IF(I41&lt;=[1]Разряды!$I$6,[1]Разряды!$I$3,IF(I41&lt;=[1]Разряды!$J$6,[1]Разряды!$J$3,"б/р"))))))))</f>
        <v>3р</v>
      </c>
      <c r="K41" s="26" t="s">
        <v>30</v>
      </c>
      <c r="L41" s="24" t="str">
        <f>IF(B41=0," ",VLOOKUP($B41,[1]Спортсмены!$B$1:$H$65536,7,FALSE))</f>
        <v>Таракановы Ю.Ф., А.В.</v>
      </c>
    </row>
    <row r="42" spans="1:12">
      <c r="A42" s="31">
        <v>33</v>
      </c>
      <c r="B42" s="23">
        <v>701</v>
      </c>
      <c r="C42" s="24" t="str">
        <f>IF(B42=0," ",VLOOKUP(B42,[1]Спортсмены!B$1:H$65536,2,FALSE))</f>
        <v>Горячев Дмитрий</v>
      </c>
      <c r="D42" s="25" t="str">
        <f>IF(B42=0," ",VLOOKUP($B42,[1]Спортсмены!$B$1:$H$65536,3,FALSE))</f>
        <v>08.09.1998</v>
      </c>
      <c r="E42" s="26" t="str">
        <f>IF(B42=0," ",IF(VLOOKUP($B42,[1]Спортсмены!$B$1:$H$65536,4,FALSE)=0," ",VLOOKUP($B42,[1]Спортсмены!$B$1:$H$65536,4,FALSE)))</f>
        <v>3р</v>
      </c>
      <c r="F42" s="24" t="str">
        <f>IF(B42=0," ",VLOOKUP($B42,[1]Спортсмены!$B$1:$H$65536,5,FALSE))</f>
        <v>Ярославская</v>
      </c>
      <c r="G42" s="24" t="str">
        <f>IF(B42=0," ",VLOOKUP($B42,[1]Спортсмены!$B$1:$H$65536,6,FALSE))</f>
        <v>Ярославль, СДЮСШОР-19</v>
      </c>
      <c r="H42" s="27"/>
      <c r="I42" s="132">
        <v>7.098379629629629E-4</v>
      </c>
      <c r="J42" s="29" t="str">
        <f>IF(I42=0," ",IF(I42&lt;=[1]Разряды!$D$6,[1]Разряды!$D$3,IF(I42&lt;=[1]Разряды!$E$6,[1]Разряды!$E$3,IF(I42&lt;=[1]Разряды!$F$6,[1]Разряды!$F$3,IF(I42&lt;=[1]Разряды!$G$6,[1]Разряды!$G$3,IF(I42&lt;=[1]Разряды!$H$6,[1]Разряды!$H$3,IF(I42&lt;=[1]Разряды!$I$6,[1]Разряды!$I$3,IF(I42&lt;=[1]Разряды!$J$6,[1]Разряды!$J$3,"б/р"))))))))</f>
        <v>1юр</v>
      </c>
      <c r="K42" s="26" t="s">
        <v>30</v>
      </c>
      <c r="L42" s="24" t="str">
        <f>IF(B42=0," ",VLOOKUP($B42,[1]Спортсмены!$B$1:$H$65536,7,FALSE))</f>
        <v>Таракановы Ю.Ф., А.В.</v>
      </c>
    </row>
    <row r="43" spans="1:12">
      <c r="A43" s="31">
        <v>34</v>
      </c>
      <c r="B43" s="108">
        <v>717</v>
      </c>
      <c r="C43" s="24" t="str">
        <f>IF(B43=0," ",VLOOKUP(B43,[1]Спортсмены!B$1:H$65536,2,FALSE))</f>
        <v>Горьев Александр</v>
      </c>
      <c r="D43" s="25" t="str">
        <f>IF(B43=0," ",VLOOKUP($B43,[1]Спортсмены!$B$1:$H$65536,3,FALSE))</f>
        <v>13.05.1998</v>
      </c>
      <c r="E43" s="26" t="str">
        <f>IF(B43=0," ",IF(VLOOKUP($B43,[1]Спортсмены!$B$1:$H$65536,4,FALSE)=0," ",VLOOKUP($B43,[1]Спортсмены!$B$1:$H$65536,4,FALSE)))</f>
        <v>3р</v>
      </c>
      <c r="F43" s="24" t="str">
        <f>IF(B43=0," ",VLOOKUP($B43,[1]Спортсмены!$B$1:$H$65536,5,FALSE))</f>
        <v>Ярославская</v>
      </c>
      <c r="G43" s="24" t="str">
        <f>IF(B43=0," ",VLOOKUP($B43,[1]Спортсмены!$B$1:$H$65536,6,FALSE))</f>
        <v>Ярославль, СДЮСШОР-19</v>
      </c>
      <c r="H43" s="27"/>
      <c r="I43" s="132">
        <v>7.395833333333333E-4</v>
      </c>
      <c r="J43" s="29" t="str">
        <f>IF(I43=0," ",IF(I43&lt;=[1]Разряды!$D$6,[1]Разряды!$D$3,IF(I43&lt;=[1]Разряды!$E$6,[1]Разряды!$E$3,IF(I43&lt;=[1]Разряды!$F$6,[1]Разряды!$F$3,IF(I43&lt;=[1]Разряды!$G$6,[1]Разряды!$G$3,IF(I43&lt;=[1]Разряды!$H$6,[1]Разряды!$H$3,IF(I43&lt;=[1]Разряды!$I$6,[1]Разряды!$I$3,IF(I43&lt;=[1]Разряды!$J$6,[1]Разряды!$J$3,"б/р"))))))))</f>
        <v>1юр</v>
      </c>
      <c r="K43" s="26" t="s">
        <v>30</v>
      </c>
      <c r="L43" s="24" t="str">
        <f>IF(B43=0," ",VLOOKUP($B43,[1]Спортсмены!$B$1:$H$65536,7,FALSE))</f>
        <v>Видманова Ю.В.</v>
      </c>
    </row>
    <row r="44" spans="1:12">
      <c r="A44" s="31"/>
      <c r="B44" s="23">
        <v>346</v>
      </c>
      <c r="C44" s="24" t="str">
        <f>IF(B44=0," ",VLOOKUP(B44,[1]Спортсмены!B$1:H$65536,2,FALSE))</f>
        <v>Климец Максим</v>
      </c>
      <c r="D44" s="25" t="str">
        <f>IF(B44=0," ",VLOOKUP($B44,[1]Спортсмены!$B$1:$H$65536,3,FALSE))</f>
        <v>1997</v>
      </c>
      <c r="E44" s="26" t="str">
        <f>IF(B44=0," ",IF(VLOOKUP($B44,[1]Спортсмены!$B$1:$H$65536,4,FALSE)=0," ",VLOOKUP($B44,[1]Спортсмены!$B$1:$H$65536,4,FALSE)))</f>
        <v>2р</v>
      </c>
      <c r="F44" s="24" t="str">
        <f>IF(B44=0," ",VLOOKUP($B44,[1]Спортсмены!$B$1:$H$65536,5,FALSE))</f>
        <v>Мурманская</v>
      </c>
      <c r="G44" s="24" t="str">
        <f>IF(B44=0," ",VLOOKUP($B44,[1]Спортсмены!$B$1:$H$65536,6,FALSE))</f>
        <v>Мурманск, СДЮСШОР-4</v>
      </c>
      <c r="H44" s="48" t="s">
        <v>82</v>
      </c>
      <c r="I44" s="133" t="s">
        <v>62</v>
      </c>
      <c r="J44" s="29"/>
      <c r="K44" s="30">
        <v>0</v>
      </c>
      <c r="L44" s="24" t="str">
        <f>IF(B44=0," ",VLOOKUP($B44,[1]Спортсмены!$B$1:$H$65536,7,FALSE))</f>
        <v>Игнатьева Л.А.</v>
      </c>
    </row>
    <row r="45" spans="1:12" ht="18.75">
      <c r="A45" s="96"/>
      <c r="B45" s="97"/>
      <c r="C45" s="97"/>
      <c r="D45" s="63"/>
      <c r="E45" s="99"/>
      <c r="F45" s="96"/>
      <c r="G45" s="96"/>
      <c r="H45" s="99"/>
      <c r="I45" s="404" t="s">
        <v>79</v>
      </c>
      <c r="J45" s="404"/>
      <c r="K45" s="49"/>
      <c r="L45" s="50" t="s">
        <v>83</v>
      </c>
    </row>
    <row r="46" spans="1:12">
      <c r="A46" s="18"/>
      <c r="B46" s="18"/>
      <c r="C46" s="18"/>
      <c r="D46" s="19"/>
      <c r="E46" s="18"/>
      <c r="F46" s="397" t="s">
        <v>34</v>
      </c>
      <c r="G46" s="397"/>
      <c r="H46" s="100"/>
      <c r="I46" s="407"/>
      <c r="J46" s="407"/>
      <c r="K46" s="116"/>
      <c r="L46" s="115"/>
    </row>
    <row r="47" spans="1:12">
      <c r="A47" s="22">
        <v>1</v>
      </c>
      <c r="B47" s="125">
        <v>732</v>
      </c>
      <c r="C47" s="24" t="str">
        <f>IF(B47=0," ",VLOOKUP(B47,[1]Спортсмены!B$1:H$65536,2,FALSE))</f>
        <v>Довженко Денис</v>
      </c>
      <c r="D47" s="25" t="str">
        <f>IF(B47=0," ",VLOOKUP($B47,[1]Спортсмены!$B$1:$H$65536,3,FALSE))</f>
        <v>07.01.1994</v>
      </c>
      <c r="E47" s="26" t="str">
        <f>IF(B47=0," ",IF(VLOOKUP($B47,[1]Спортсмены!$B$1:$H$65536,4,FALSE)=0," ",VLOOKUP($B47,[1]Спортсмены!$B$1:$H$65536,4,FALSE)))</f>
        <v>КМС</v>
      </c>
      <c r="F47" s="24" t="str">
        <f>IF(B47=0," ",VLOOKUP($B47,[1]Спортсмены!$B$1:$H$65536,5,FALSE))</f>
        <v>1 Ярославская</v>
      </c>
      <c r="G47" s="24" t="str">
        <f>IF(B47=0," ",VLOOKUP($B47,[1]Спортсмены!$B$1:$H$65536,6,FALSE))</f>
        <v>Ярославль, СДЮСШОР-19</v>
      </c>
      <c r="H47" s="27"/>
      <c r="I47" s="134">
        <v>5.9212962962962962E-4</v>
      </c>
      <c r="J47" s="29" t="str">
        <f>IF(I47=0," ",IF(I47&lt;=[1]Разряды!$D$6,[1]Разряды!$D$3,IF(I47&lt;=[1]Разряды!$E$6,[1]Разряды!$E$3,IF(I47&lt;=[1]Разряды!$F$6,[1]Разряды!$F$3,IF(I47&lt;=[1]Разряды!$G$6,[1]Разряды!$G$3,IF(I47&lt;=[1]Разряды!$H$6,[1]Разряды!$H$3,IF(I47&lt;=[1]Разряды!$I$6,[1]Разряды!$I$3,IF(I47&lt;=[1]Разряды!$J$6,[1]Разряды!$J$3,"б/р"))))))))</f>
        <v>1р</v>
      </c>
      <c r="K47" s="30">
        <v>20</v>
      </c>
      <c r="L47" s="24" t="str">
        <f>IF(B47=0," ",VLOOKUP($B47,[1]Спортсмены!$B$1:$H$65536,7,FALSE))</f>
        <v>Круговой К.Н.</v>
      </c>
    </row>
    <row r="48" spans="1:12">
      <c r="A48" s="22">
        <v>2</v>
      </c>
      <c r="B48" s="125">
        <v>191</v>
      </c>
      <c r="C48" s="24" t="str">
        <f>IF(B48=0," ",VLOOKUP(B48,[1]Спортсмены!B$1:H$65536,2,FALSE))</f>
        <v>Икконен Илья</v>
      </c>
      <c r="D48" s="25" t="str">
        <f>IF(B48=0," ",VLOOKUP($B48,[1]Спортсмены!$B$1:$H$65536,3,FALSE))</f>
        <v>28.12.1994</v>
      </c>
      <c r="E48" s="26" t="str">
        <f>IF(B48=0," ",IF(VLOOKUP($B48,[1]Спортсмены!$B$1:$H$65536,4,FALSE)=0," ",VLOOKUP($B48,[1]Спортсмены!$B$1:$H$65536,4,FALSE)))</f>
        <v>1р</v>
      </c>
      <c r="F48" s="24" t="str">
        <f>IF(B48=0," ",VLOOKUP($B48,[1]Спортсмены!$B$1:$H$65536,5,FALSE))</f>
        <v>Вологодская</v>
      </c>
      <c r="G48" s="24" t="str">
        <f>IF(B48=0," ",VLOOKUP($B48,[1]Спортсмены!$B$1:$H$65536,6,FALSE))</f>
        <v>Череповец, ДЮСШ-2</v>
      </c>
      <c r="H48" s="27"/>
      <c r="I48" s="134">
        <v>5.9386574074074083E-4</v>
      </c>
      <c r="J48" s="29" t="str">
        <f>IF(I48=0," ",IF(I48&lt;=[1]Разряды!$D$6,[1]Разряды!$D$3,IF(I48&lt;=[1]Разряды!$E$6,[1]Разряды!$E$3,IF(I48&lt;=[1]Разряды!$F$6,[1]Разряды!$F$3,IF(I48&lt;=[1]Разряды!$G$6,[1]Разряды!$G$3,IF(I48&lt;=[1]Разряды!$H$6,[1]Разряды!$H$3,IF(I48&lt;=[1]Разряды!$I$6,[1]Разряды!$I$3,IF(I48&lt;=[1]Разряды!$J$6,[1]Разряды!$J$3,"б/р"))))))))</f>
        <v>1р</v>
      </c>
      <c r="K48" s="26">
        <v>17</v>
      </c>
      <c r="L48" s="24" t="str">
        <f>IF(B48=0," ",VLOOKUP($B48,[1]Спортсмены!$B$1:$H$65536,7,FALSE))</f>
        <v>Столбова О.В., Лебедев А.В.</v>
      </c>
    </row>
    <row r="49" spans="1:12">
      <c r="A49" s="22">
        <v>3</v>
      </c>
      <c r="B49" s="18">
        <v>268</v>
      </c>
      <c r="C49" s="24" t="str">
        <f>IF(B49=0," ",VLOOKUP(B49,[1]Спортсмены!B$1:H$65536,2,FALSE))</f>
        <v>Подлипайло Дмитрий</v>
      </c>
      <c r="D49" s="25" t="str">
        <f>IF(B49=0," ",VLOOKUP($B49,[1]Спортсмены!$B$1:$H$65536,3,FALSE))</f>
        <v>17.02.1994</v>
      </c>
      <c r="E49" s="26" t="str">
        <f>IF(B49=0," ",IF(VLOOKUP($B49,[1]Спортсмены!$B$1:$H$65536,4,FALSE)=0," ",VLOOKUP($B49,[1]Спортсмены!$B$1:$H$65536,4,FALSE)))</f>
        <v>КМС</v>
      </c>
      <c r="F49" s="24" t="str">
        <f>IF(B49=0," ",VLOOKUP($B49,[1]Спортсмены!$B$1:$H$65536,5,FALSE))</f>
        <v>Калининградская</v>
      </c>
      <c r="G49" s="24" t="str">
        <f>IF(B49=0," ",VLOOKUP($B49,[1]Спортсмены!$B$1:$H$65536,6,FALSE))</f>
        <v>Калининград, УОР</v>
      </c>
      <c r="H49" s="27"/>
      <c r="I49" s="134">
        <v>5.9525462962962961E-4</v>
      </c>
      <c r="J49" s="29" t="str">
        <f>IF(I49=0," ",IF(I49&lt;=[1]Разряды!$D$6,[1]Разряды!$D$3,IF(I49&lt;=[1]Разряды!$E$6,[1]Разряды!$E$3,IF(I49&lt;=[1]Разряды!$F$6,[1]Разряды!$F$3,IF(I49&lt;=[1]Разряды!$G$6,[1]Разряды!$G$3,IF(I49&lt;=[1]Разряды!$H$6,[1]Разряды!$H$3,IF(I49&lt;=[1]Разряды!$I$6,[1]Разряды!$I$3,IF(I49&lt;=[1]Разряды!$J$6,[1]Разряды!$J$3,"б/р"))))))))</f>
        <v>1р</v>
      </c>
      <c r="K49" s="30">
        <v>15</v>
      </c>
      <c r="L49" s="24" t="str">
        <f>IF(B49=0," ",VLOOKUP($B49,[1]Спортсмены!$B$1:$H$65536,7,FALSE))</f>
        <v>Антунович Г.П., Лещинский В.В.</v>
      </c>
    </row>
    <row r="50" spans="1:12">
      <c r="A50" s="31">
        <v>4</v>
      </c>
      <c r="B50" s="23">
        <v>137</v>
      </c>
      <c r="C50" s="24" t="str">
        <f>IF(B50=0," ",VLOOKUP(B50,[1]Спортсмены!B$1:H$65536,2,FALSE))</f>
        <v>Савченко Сергей</v>
      </c>
      <c r="D50" s="25" t="str">
        <f>IF(B50=0," ",VLOOKUP($B50,[1]Спортсмены!$B$1:$H$65536,3,FALSE))</f>
        <v>01.10.1994</v>
      </c>
      <c r="E50" s="26" t="str">
        <f>IF(B50=0," ",IF(VLOOKUP($B50,[1]Спортсмены!$B$1:$H$65536,4,FALSE)=0," ",VLOOKUP($B50,[1]Спортсмены!$B$1:$H$65536,4,FALSE)))</f>
        <v>КМС</v>
      </c>
      <c r="F50" s="24" t="str">
        <f>IF(B50=0," ",VLOOKUP($B50,[1]Спортсмены!$B$1:$H$65536,5,FALSE))</f>
        <v>Ивановская</v>
      </c>
      <c r="G50" s="24" t="str">
        <f>IF(B50=0," ",VLOOKUP($B50,[1]Спортсмены!$B$1:$H$65536,6,FALSE))</f>
        <v>Иваново, СДЮСШОР 6 - СК ИГЭУ</v>
      </c>
      <c r="H50" s="27"/>
      <c r="I50" s="134">
        <v>6.0057870370370376E-4</v>
      </c>
      <c r="J50" s="29" t="str">
        <f>IF(I50=0," ",IF(I50&lt;=[1]Разряды!$D$6,[1]Разряды!$D$3,IF(I50&lt;=[1]Разряды!$E$6,[1]Разряды!$E$3,IF(I50&lt;=[1]Разряды!$F$6,[1]Разряды!$F$3,IF(I50&lt;=[1]Разряды!$G$6,[1]Разряды!$G$3,IF(I50&lt;=[1]Разряды!$H$6,[1]Разряды!$H$3,IF(I50&lt;=[1]Разряды!$I$6,[1]Разряды!$I$3,IF(I50&lt;=[1]Разряды!$J$6,[1]Разряды!$J$3,"б/р"))))))))</f>
        <v>1р</v>
      </c>
      <c r="K50" s="18" t="s">
        <v>30</v>
      </c>
      <c r="L50" s="24" t="str">
        <f>IF(B50=0," ",VLOOKUP($B50,[1]Спортсмены!$B$1:$H$65536,7,FALSE))</f>
        <v>Магницкий М.В.</v>
      </c>
    </row>
    <row r="51" spans="1:12">
      <c r="A51" s="31">
        <v>5</v>
      </c>
      <c r="B51" s="23">
        <v>193</v>
      </c>
      <c r="C51" s="24" t="str">
        <f>IF(B51=0," ",VLOOKUP(B51,[1]Спортсмены!B$1:H$65536,2,FALSE))</f>
        <v>Маликов Евгений</v>
      </c>
      <c r="D51" s="25" t="str">
        <f>IF(B51=0," ",VLOOKUP($B51,[1]Спортсмены!$B$1:$H$65536,3,FALSE))</f>
        <v>28.09.1994</v>
      </c>
      <c r="E51" s="26" t="str">
        <f>IF(B51=0," ",IF(VLOOKUP($B51,[1]Спортсмены!$B$1:$H$65536,4,FALSE)=0," ",VLOOKUP($B51,[1]Спортсмены!$B$1:$H$65536,4,FALSE)))</f>
        <v>1р</v>
      </c>
      <c r="F51" s="24" t="str">
        <f>IF(B51=0," ",VLOOKUP($B51,[1]Спортсмены!$B$1:$H$65536,5,FALSE))</f>
        <v>Вологодская</v>
      </c>
      <c r="G51" s="24" t="str">
        <f>IF(B51=0," ",VLOOKUP($B51,[1]Спортсмены!$B$1:$H$65536,6,FALSE))</f>
        <v>Череповец, ДЮСШ-2</v>
      </c>
      <c r="H51" s="27"/>
      <c r="I51" s="134">
        <v>6.0208333333333338E-4</v>
      </c>
      <c r="J51" s="29" t="str">
        <f>IF(I51=0," ",IF(I51&lt;=[1]Разряды!$D$6,[1]Разряды!$D$3,IF(I51&lt;=[1]Разряды!$E$6,[1]Разряды!$E$3,IF(I51&lt;=[1]Разряды!$F$6,[1]Разряды!$F$3,IF(I51&lt;=[1]Разряды!$G$6,[1]Разряды!$G$3,IF(I51&lt;=[1]Разряды!$H$6,[1]Разряды!$H$3,IF(I51&lt;=[1]Разряды!$I$6,[1]Разряды!$I$3,IF(I51&lt;=[1]Разряды!$J$6,[1]Разряды!$J$3,"б/р"))))))))</f>
        <v>1р</v>
      </c>
      <c r="K51" s="18">
        <v>14</v>
      </c>
      <c r="L51" s="24" t="str">
        <f>IF(B51=0," ",VLOOKUP($B51,[1]Спортсмены!$B$1:$H$65536,7,FALSE))</f>
        <v>Полторацкий С.В.</v>
      </c>
    </row>
    <row r="52" spans="1:12">
      <c r="A52" s="31">
        <v>6</v>
      </c>
      <c r="B52" s="23">
        <v>733</v>
      </c>
      <c r="C52" s="24" t="str">
        <f>IF(B52=0," ",VLOOKUP(B52,[1]Спортсмены!B$1:H$65536,2,FALSE))</f>
        <v>Губин Дмитрий</v>
      </c>
      <c r="D52" s="25" t="str">
        <f>IF(B52=0," ",VLOOKUP($B52,[1]Спортсмены!$B$1:$H$65536,3,FALSE))</f>
        <v>24.07.1994</v>
      </c>
      <c r="E52" s="26" t="str">
        <f>IF(B52=0," ",IF(VLOOKUP($B52,[1]Спортсмены!$B$1:$H$65536,4,FALSE)=0," ",VLOOKUP($B52,[1]Спортсмены!$B$1:$H$65536,4,FALSE)))</f>
        <v>1р</v>
      </c>
      <c r="F52" s="24" t="str">
        <f>IF(B52=0," ",VLOOKUP($B52,[1]Спортсмены!$B$1:$H$65536,5,FALSE))</f>
        <v>2 Ярославская</v>
      </c>
      <c r="G52" s="24" t="str">
        <f>IF(B52=0," ",VLOOKUP($B52,[1]Спортсмены!$B$1:$H$65536,6,FALSE))</f>
        <v>Ярославль, СДЮСШОР-19</v>
      </c>
      <c r="H52" s="27"/>
      <c r="I52" s="134">
        <v>6.0370370370370363E-4</v>
      </c>
      <c r="J52" s="29" t="str">
        <f>IF(I52=0," ",IF(I52&lt;=[1]Разряды!$D$6,[1]Разряды!$D$3,IF(I52&lt;=[1]Разряды!$E$6,[1]Разряды!$E$3,IF(I52&lt;=[1]Разряды!$F$6,[1]Разряды!$F$3,IF(I52&lt;=[1]Разряды!$G$6,[1]Разряды!$G$3,IF(I52&lt;=[1]Разряды!$H$6,[1]Разряды!$H$3,IF(I52&lt;=[1]Разряды!$I$6,[1]Разряды!$I$3,IF(I52&lt;=[1]Разряды!$J$6,[1]Разряды!$J$3,"б/р"))))))))</f>
        <v>1р</v>
      </c>
      <c r="K52" s="19">
        <v>13</v>
      </c>
      <c r="L52" s="24" t="str">
        <f>IF(B52=0," ",VLOOKUP($B52,[1]Спортсмены!$B$1:$H$65536,7,FALSE))</f>
        <v>Круговой К.Н.</v>
      </c>
    </row>
    <row r="53" spans="1:12">
      <c r="A53" s="31">
        <v>7</v>
      </c>
      <c r="B53" s="23">
        <v>200</v>
      </c>
      <c r="C53" s="24" t="str">
        <f>IF(B53=0," ",VLOOKUP(B53,[1]Спортсмены!B$1:H$65536,2,FALSE))</f>
        <v>Игумнов Владислав</v>
      </c>
      <c r="D53" s="25" t="str">
        <f>IF(B53=0," ",VLOOKUP($B53,[1]Спортсмены!$B$1:$H$65536,3,FALSE))</f>
        <v>22.03.1995</v>
      </c>
      <c r="E53" s="26" t="str">
        <f>IF(B53=0," ",IF(VLOOKUP($B53,[1]Спортсмены!$B$1:$H$65536,4,FALSE)=0," ",VLOOKUP($B53,[1]Спортсмены!$B$1:$H$65536,4,FALSE)))</f>
        <v>1р</v>
      </c>
      <c r="F53" s="24" t="str">
        <f>IF(B53=0," ",VLOOKUP($B53,[1]Спортсмены!$B$1:$H$65536,5,FALSE))</f>
        <v>Вологодская</v>
      </c>
      <c r="G53" s="24" t="str">
        <f>IF(B53=0," ",VLOOKUP($B53,[1]Спортсмены!$B$1:$H$65536,6,FALSE))</f>
        <v>Череповец, ДЮСШ-2</v>
      </c>
      <c r="H53" s="27"/>
      <c r="I53" s="134">
        <v>6.0555555555555558E-4</v>
      </c>
      <c r="J53" s="29" t="str">
        <f>IF(I53=0," ",IF(I53&lt;=[1]Разряды!$D$6,[1]Разряды!$D$3,IF(I53&lt;=[1]Разряды!$E$6,[1]Разряды!$E$3,IF(I53&lt;=[1]Разряды!$F$6,[1]Разряды!$F$3,IF(I53&lt;=[1]Разряды!$G$6,[1]Разряды!$G$3,IF(I53&lt;=[1]Разряды!$H$6,[1]Разряды!$H$3,IF(I53&lt;=[1]Разряды!$I$6,[1]Разряды!$I$3,IF(I53&lt;=[1]Разряды!$J$6,[1]Разряды!$J$3,"б/р"))))))))</f>
        <v>1р</v>
      </c>
      <c r="K53" s="18">
        <v>12</v>
      </c>
      <c r="L53" s="24" t="str">
        <f>IF(B53=0," ",VLOOKUP($B53,[1]Спортсмены!$B$1:$H$65536,7,FALSE))</f>
        <v>Боголюбов В.Л., Карепин Ю.С.</v>
      </c>
    </row>
    <row r="54" spans="1:12">
      <c r="A54" s="31">
        <v>8</v>
      </c>
      <c r="B54" s="23">
        <v>364</v>
      </c>
      <c r="C54" s="24" t="str">
        <f>IF(B54=0," ",VLOOKUP(B54,[1]Спортсмены!B$1:H$65536,2,FALSE))</f>
        <v>Артамонов Сергей</v>
      </c>
      <c r="D54" s="25" t="str">
        <f>IF(B54=0," ",VLOOKUP($B54,[1]Спортсмены!$B$1:$H$65536,3,FALSE))</f>
        <v>09.12.1994</v>
      </c>
      <c r="E54" s="26" t="str">
        <f>IF(B54=0," ",IF(VLOOKUP($B54,[1]Спортсмены!$B$1:$H$65536,4,FALSE)=0," ",VLOOKUP($B54,[1]Спортсмены!$B$1:$H$65536,4,FALSE)))</f>
        <v>1р</v>
      </c>
      <c r="F54" s="24" t="str">
        <f>IF(B54=0," ",VLOOKUP($B54,[1]Спортсмены!$B$1:$H$65536,5,FALSE))</f>
        <v>Псковская</v>
      </c>
      <c r="G54" s="24" t="str">
        <f>IF(B54=0," ",VLOOKUP($B54,[1]Спортсмены!$B$1:$H$65536,6,FALSE))</f>
        <v>Псков</v>
      </c>
      <c r="H54" s="27"/>
      <c r="I54" s="134">
        <v>6.0567129629629632E-4</v>
      </c>
      <c r="J54" s="29" t="str">
        <f>IF(I54=0," ",IF(I54&lt;=[1]Разряды!$D$6,[1]Разряды!$D$3,IF(I54&lt;=[1]Разряды!$E$6,[1]Разряды!$E$3,IF(I54&lt;=[1]Разряды!$F$6,[1]Разряды!$F$3,IF(I54&lt;=[1]Разряды!$G$6,[1]Разряды!$G$3,IF(I54&lt;=[1]Разряды!$H$6,[1]Разряды!$H$3,IF(I54&lt;=[1]Разряды!$I$6,[1]Разряды!$I$3,IF(I54&lt;=[1]Разряды!$J$6,[1]Разряды!$J$3,"б/р"))))))))</f>
        <v>1р</v>
      </c>
      <c r="K54" s="19">
        <v>11</v>
      </c>
      <c r="L54" s="24" t="str">
        <f>IF(B54=0," ",VLOOKUP($B54,[1]Спортсмены!$B$1:$H$65536,7,FALSE))</f>
        <v>Ершов В.Ю.</v>
      </c>
    </row>
    <row r="55" spans="1:12">
      <c r="A55" s="31">
        <v>9</v>
      </c>
      <c r="B55" s="23">
        <v>196</v>
      </c>
      <c r="C55" s="24" t="str">
        <f>IF(B55=0," ",VLOOKUP(B55,[1]Спортсмены!B$1:H$65536,2,FALSE))</f>
        <v>Бобылев Семен</v>
      </c>
      <c r="D55" s="25" t="str">
        <f>IF(B55=0," ",VLOOKUP($B55,[1]Спортсмены!$B$1:$H$65536,3,FALSE))</f>
        <v>13.07.1995</v>
      </c>
      <c r="E55" s="26" t="str">
        <f>IF(B55=0," ",IF(VLOOKUP($B55,[1]Спортсмены!$B$1:$H$65536,4,FALSE)=0," ",VLOOKUP($B55,[1]Спортсмены!$B$1:$H$65536,4,FALSE)))</f>
        <v>1р</v>
      </c>
      <c r="F55" s="24" t="str">
        <f>IF(B55=0," ",VLOOKUP($B55,[1]Спортсмены!$B$1:$H$65536,5,FALSE))</f>
        <v>Вологодская</v>
      </c>
      <c r="G55" s="24" t="str">
        <f>IF(B55=0," ",VLOOKUP($B55,[1]Спортсмены!$B$1:$H$65536,6,FALSE))</f>
        <v>Череповец, ДЮСШ-2</v>
      </c>
      <c r="H55" s="27"/>
      <c r="I55" s="134">
        <v>6.1145833333333332E-4</v>
      </c>
      <c r="J55" s="29" t="str">
        <f>IF(I55=0," ",IF(I55&lt;=[1]Разряды!$D$6,[1]Разряды!$D$3,IF(I55&lt;=[1]Разряды!$E$6,[1]Разряды!$E$3,IF(I55&lt;=[1]Разряды!$F$6,[1]Разряды!$F$3,IF(I55&lt;=[1]Разряды!$G$6,[1]Разряды!$G$3,IF(I55&lt;=[1]Разряды!$H$6,[1]Разряды!$H$3,IF(I55&lt;=[1]Разряды!$I$6,[1]Разряды!$I$3,IF(I55&lt;=[1]Разряды!$J$6,[1]Разряды!$J$3,"б/р"))))))))</f>
        <v>1р</v>
      </c>
      <c r="K55" s="18">
        <v>10</v>
      </c>
      <c r="L55" s="24" t="str">
        <f>IF(B55=0," ",VLOOKUP($B55,[1]Спортсмены!$B$1:$H$65536,7,FALSE))</f>
        <v>Боголюбов В.Л.</v>
      </c>
    </row>
    <row r="56" spans="1:12">
      <c r="A56" s="31">
        <v>10</v>
      </c>
      <c r="B56" s="23">
        <v>343</v>
      </c>
      <c r="C56" s="24" t="str">
        <f>IF(B56=0," ",VLOOKUP(B56,[1]Спортсмены!B$1:H$65536,2,FALSE))</f>
        <v>Пахомов Олег</v>
      </c>
      <c r="D56" s="25" t="str">
        <f>IF(B56=0," ",VLOOKUP($B56,[1]Спортсмены!$B$1:$H$65536,3,FALSE))</f>
        <v>1995</v>
      </c>
      <c r="E56" s="26" t="str">
        <f>IF(B56=0," ",IF(VLOOKUP($B56,[1]Спортсмены!$B$1:$H$65536,4,FALSE)=0," ",VLOOKUP($B56,[1]Спортсмены!$B$1:$H$65536,4,FALSE)))</f>
        <v>2р</v>
      </c>
      <c r="F56" s="24" t="str">
        <f>IF(B56=0," ",VLOOKUP($B56,[1]Спортсмены!$B$1:$H$65536,5,FALSE))</f>
        <v>Мурманская</v>
      </c>
      <c r="G56" s="24" t="str">
        <f>IF(B56=0," ",VLOOKUP($B56,[1]Спортсмены!$B$1:$H$65536,6,FALSE))</f>
        <v>Мурманск, СДЮСШОР-4</v>
      </c>
      <c r="H56" s="27"/>
      <c r="I56" s="134">
        <v>6.1203703703703713E-4</v>
      </c>
      <c r="J56" s="29" t="str">
        <f>IF(I56=0," ",IF(I56&lt;=[1]Разряды!$D$6,[1]Разряды!$D$3,IF(I56&lt;=[1]Разряды!$E$6,[1]Разряды!$E$3,IF(I56&lt;=[1]Разряды!$F$6,[1]Разряды!$F$3,IF(I56&lt;=[1]Разряды!$G$6,[1]Разряды!$G$3,IF(I56&lt;=[1]Разряды!$H$6,[1]Разряды!$H$3,IF(I56&lt;=[1]Разряды!$I$6,[1]Разряды!$I$3,IF(I56&lt;=[1]Разряды!$J$6,[1]Разряды!$J$3,"б/р"))))))))</f>
        <v>1р</v>
      </c>
      <c r="K56" s="19">
        <v>9</v>
      </c>
      <c r="L56" s="24" t="str">
        <f>IF(B56=0," ",VLOOKUP($B56,[1]Спортсмены!$B$1:$H$65536,7,FALSE))</f>
        <v>Шаверина Е.Н., Савенков П.В.</v>
      </c>
    </row>
    <row r="57" spans="1:12">
      <c r="A57" s="31">
        <v>11</v>
      </c>
      <c r="B57" s="23">
        <v>671</v>
      </c>
      <c r="C57" s="24" t="str">
        <f>IF(B57=0," ",VLOOKUP(B57,[1]Спортсмены!B$1:H$65536,2,FALSE))</f>
        <v>Панкратов Никита</v>
      </c>
      <c r="D57" s="25" t="str">
        <f>IF(B57=0," ",VLOOKUP($B57,[1]Спортсмены!$B$1:$H$65536,3,FALSE))</f>
        <v>27.02.1995</v>
      </c>
      <c r="E57" s="26" t="str">
        <f>IF(B57=0," ",IF(VLOOKUP($B57,[1]Спортсмены!$B$1:$H$65536,4,FALSE)=0," ",VLOOKUP($B57,[1]Спортсмены!$B$1:$H$65536,4,FALSE)))</f>
        <v>1р</v>
      </c>
      <c r="F57" s="24" t="str">
        <f>IF(B57=0," ",VLOOKUP($B57,[1]Спортсмены!$B$1:$H$65536,5,FALSE))</f>
        <v>Архангельская</v>
      </c>
      <c r="G57" s="24" t="str">
        <f>IF(B57=0," ",VLOOKUP($B57,[1]Спортсмены!$B$1:$H$65536,6,FALSE))</f>
        <v>Архангельск, ДЮСШ-1</v>
      </c>
      <c r="H57" s="27"/>
      <c r="I57" s="134">
        <v>6.122685185185185E-4</v>
      </c>
      <c r="J57" s="29" t="str">
        <f>IF(I57=0," ",IF(I57&lt;=[1]Разряды!$D$6,[1]Разряды!$D$3,IF(I57&lt;=[1]Разряды!$E$6,[1]Разряды!$E$3,IF(I57&lt;=[1]Разряды!$F$6,[1]Разряды!$F$3,IF(I57&lt;=[1]Разряды!$G$6,[1]Разряды!$G$3,IF(I57&lt;=[1]Разряды!$H$6,[1]Разряды!$H$3,IF(I57&lt;=[1]Разряды!$I$6,[1]Разряды!$I$3,IF(I57&lt;=[1]Разряды!$J$6,[1]Разряды!$J$3,"б/р"))))))))</f>
        <v>1р</v>
      </c>
      <c r="K57" s="19">
        <v>8</v>
      </c>
      <c r="L57" s="24" t="str">
        <f>IF(B57=0," ",VLOOKUP($B57,[1]Спортсмены!$B$1:$H$65536,7,FALSE))</f>
        <v>Луцева И.В.</v>
      </c>
    </row>
    <row r="58" spans="1:12">
      <c r="A58" s="31">
        <v>12</v>
      </c>
      <c r="B58" s="23">
        <v>101</v>
      </c>
      <c r="C58" s="24" t="str">
        <f>IF(B58=0," ",VLOOKUP(B58,[1]Спортсмены!B$1:H$65536,2,FALSE))</f>
        <v>Кокин Артем</v>
      </c>
      <c r="D58" s="25" t="str">
        <f>IF(B58=0," ",VLOOKUP($B58,[1]Спортсмены!$B$1:$H$65536,3,FALSE))</f>
        <v>28.03.1995</v>
      </c>
      <c r="E58" s="26" t="str">
        <f>IF(B58=0," ",IF(VLOOKUP($B58,[1]Спортсмены!$B$1:$H$65536,4,FALSE)=0," ",VLOOKUP($B58,[1]Спортсмены!$B$1:$H$65536,4,FALSE)))</f>
        <v>1р</v>
      </c>
      <c r="F58" s="24" t="str">
        <f>IF(B58=0," ",VLOOKUP($B58,[1]Спортсмены!$B$1:$H$65536,5,FALSE))</f>
        <v>Костромская</v>
      </c>
      <c r="G58" s="24" t="str">
        <f>IF(B58=0," ",VLOOKUP($B58,[1]Спортсмены!$B$1:$H$65536,6,FALSE))</f>
        <v>Кострома, КСДЮСШОР</v>
      </c>
      <c r="H58" s="27"/>
      <c r="I58" s="134">
        <v>6.15162037037037E-4</v>
      </c>
      <c r="J58" s="29" t="str">
        <f>IF(I58=0," ",IF(I58&lt;=[1]Разряды!$D$6,[1]Разряды!$D$3,IF(I58&lt;=[1]Разряды!$E$6,[1]Разряды!$E$3,IF(I58&lt;=[1]Разряды!$F$6,[1]Разряды!$F$3,IF(I58&lt;=[1]Разряды!$G$6,[1]Разряды!$G$3,IF(I58&lt;=[1]Разряды!$H$6,[1]Разряды!$H$3,IF(I58&lt;=[1]Разряды!$I$6,[1]Разряды!$I$3,IF(I58&lt;=[1]Разряды!$J$6,[1]Разряды!$J$3,"б/р"))))))))</f>
        <v>1р</v>
      </c>
      <c r="K58" s="19">
        <v>7</v>
      </c>
      <c r="L58" s="24" t="str">
        <f>IF(B58=0," ",VLOOKUP($B58,[1]Спортсмены!$B$1:$H$65536,7,FALSE))</f>
        <v>Дружков А.Н.</v>
      </c>
    </row>
    <row r="59" spans="1:12">
      <c r="A59" s="31">
        <v>13</v>
      </c>
      <c r="B59" s="23">
        <v>54</v>
      </c>
      <c r="C59" s="24" t="str">
        <f>IF(B59=0," ",VLOOKUP(B59,[1]Спортсмены!B$1:H$65536,2,FALSE))</f>
        <v>Якунин Ярослав</v>
      </c>
      <c r="D59" s="25" t="str">
        <f>IF(B59=0," ",VLOOKUP($B59,[1]Спортсмены!$B$1:$H$65536,3,FALSE))</f>
        <v>10.08.1995</v>
      </c>
      <c r="E59" s="26" t="str">
        <f>IF(B59=0," ",IF(VLOOKUP($B59,[1]Спортсмены!$B$1:$H$65536,4,FALSE)=0," ",VLOOKUP($B59,[1]Спортсмены!$B$1:$H$65536,4,FALSE)))</f>
        <v>1р</v>
      </c>
      <c r="F59" s="24" t="str">
        <f>IF(B59=0," ",VLOOKUP($B59,[1]Спортсмены!$B$1:$H$65536,5,FALSE))</f>
        <v>Костромская</v>
      </c>
      <c r="G59" s="24" t="str">
        <f>IF(B59=0," ",VLOOKUP($B59,[1]Спортсмены!$B$1:$H$65536,6,FALSE))</f>
        <v>Кострома, КСДЮСШОР</v>
      </c>
      <c r="H59" s="27"/>
      <c r="I59" s="134">
        <v>6.15162037037037E-4</v>
      </c>
      <c r="J59" s="29" t="str">
        <f>IF(I59=0," ",IF(I59&lt;=[1]Разряды!$D$6,[1]Разряды!$D$3,IF(I59&lt;=[1]Разряды!$E$6,[1]Разряды!$E$3,IF(I59&lt;=[1]Разряды!$F$6,[1]Разряды!$F$3,IF(I59&lt;=[1]Разряды!$G$6,[1]Разряды!$G$3,IF(I59&lt;=[1]Разряды!$H$6,[1]Разряды!$H$3,IF(I59&lt;=[1]Разряды!$I$6,[1]Разряды!$I$3,IF(I59&lt;=[1]Разряды!$J$6,[1]Разряды!$J$3,"б/р"))))))))</f>
        <v>1р</v>
      </c>
      <c r="K59" s="19">
        <v>7</v>
      </c>
      <c r="L59" s="24" t="str">
        <f>IF(B59=0," ",VLOOKUP($B59,[1]Спортсмены!$B$1:$H$65536,7,FALSE))</f>
        <v>Ефалов Н.Л.</v>
      </c>
    </row>
    <row r="60" spans="1:12">
      <c r="A60" s="31">
        <v>14</v>
      </c>
      <c r="B60" s="33">
        <v>249</v>
      </c>
      <c r="C60" s="24" t="str">
        <f>IF(B60=0," ",VLOOKUP(B60,[1]Спортсмены!B$1:H$65536,2,FALSE))</f>
        <v>Корниенко Илья</v>
      </c>
      <c r="D60" s="25" t="str">
        <f>IF(B60=0," ",VLOOKUP($B60,[1]Спортсмены!$B$1:$H$65536,3,FALSE))</f>
        <v>1995</v>
      </c>
      <c r="E60" s="26" t="str">
        <f>IF(B60=0," ",IF(VLOOKUP($B60,[1]Спортсмены!$B$1:$H$65536,4,FALSE)=0," ",VLOOKUP($B60,[1]Спортсмены!$B$1:$H$65536,4,FALSE)))</f>
        <v>1р</v>
      </c>
      <c r="F60" s="24" t="str">
        <f>IF(B60=0," ",VLOOKUP($B60,[1]Спортсмены!$B$1:$H$65536,5,FALSE))</f>
        <v>р-ка Коми</v>
      </c>
      <c r="G60" s="24" t="str">
        <f>IF(B60=0," ",VLOOKUP($B60,[1]Спортсмены!$B$1:$H$65536,6,FALSE))</f>
        <v>Коми, Сыктывкар, КДЮСШ-1</v>
      </c>
      <c r="H60" s="27"/>
      <c r="I60" s="134">
        <v>6.1678240740740736E-4</v>
      </c>
      <c r="J60" s="29" t="str">
        <f>IF(I60=0," ",IF(I60&lt;=[1]Разряды!$D$6,[1]Разряды!$D$3,IF(I60&lt;=[1]Разряды!$E$6,[1]Разряды!$E$3,IF(I60&lt;=[1]Разряды!$F$6,[1]Разряды!$F$3,IF(I60&lt;=[1]Разряды!$G$6,[1]Разряды!$G$3,IF(I60&lt;=[1]Разряды!$H$6,[1]Разряды!$H$3,IF(I60&lt;=[1]Разряды!$I$6,[1]Разряды!$I$3,IF(I60&lt;=[1]Разряды!$J$6,[1]Разряды!$J$3,"б/р"))))))))</f>
        <v>2р</v>
      </c>
      <c r="K60" s="19">
        <v>5</v>
      </c>
      <c r="L60" s="24" t="str">
        <f>IF(B60=0," ",VLOOKUP($B60,[1]Спортсмены!$B$1:$H$65536,7,FALSE))</f>
        <v>Панюкова М.А.</v>
      </c>
    </row>
    <row r="61" spans="1:12">
      <c r="A61" s="31">
        <v>15</v>
      </c>
      <c r="B61" s="23">
        <v>734</v>
      </c>
      <c r="C61" s="24" t="str">
        <f>IF(B61=0," ",VLOOKUP(B61,[1]Спортсмены!B$1:H$65536,2,FALSE))</f>
        <v>Зайцев Сергей</v>
      </c>
      <c r="D61" s="25" t="str">
        <f>IF(B61=0," ",VLOOKUP($B61,[1]Спортсмены!$B$1:$H$65536,3,FALSE))</f>
        <v>25.03.1995</v>
      </c>
      <c r="E61" s="26" t="str">
        <f>IF(B61=0," ",IF(VLOOKUP($B61,[1]Спортсмены!$B$1:$H$65536,4,FALSE)=0," ",VLOOKUP($B61,[1]Спортсмены!$B$1:$H$65536,4,FALSE)))</f>
        <v>2р</v>
      </c>
      <c r="F61" s="24" t="str">
        <f>IF(B61=0," ",VLOOKUP($B61,[1]Спортсмены!$B$1:$H$65536,5,FALSE))</f>
        <v>Ярославская</v>
      </c>
      <c r="G61" s="24" t="str">
        <f>IF(B61=0," ",VLOOKUP($B61,[1]Спортсмены!$B$1:$H$65536,6,FALSE))</f>
        <v>Ярославль, СДЮСШОР-19</v>
      </c>
      <c r="H61" s="27"/>
      <c r="I61" s="134">
        <v>6.1793981481481487E-4</v>
      </c>
      <c r="J61" s="29" t="str">
        <f>IF(I61=0," ",IF(I61&lt;=[1]Разряды!$D$6,[1]Разряды!$D$3,IF(I61&lt;=[1]Разряды!$E$6,[1]Разряды!$E$3,IF(I61&lt;=[1]Разряды!$F$6,[1]Разряды!$F$3,IF(I61&lt;=[1]Разряды!$G$6,[1]Разряды!$G$3,IF(I61&lt;=[1]Разряды!$H$6,[1]Разряды!$H$3,IF(I61&lt;=[1]Разряды!$I$6,[1]Разряды!$I$3,IF(I61&lt;=[1]Разряды!$J$6,[1]Разряды!$J$3,"б/р"))))))))</f>
        <v>2р</v>
      </c>
      <c r="K61" s="18">
        <v>4</v>
      </c>
      <c r="L61" s="24" t="str">
        <f>IF(B61=0," ",VLOOKUP($B61,[1]Спортсмены!$B$1:$H$65536,7,FALSE))</f>
        <v>Круговой К.Н.</v>
      </c>
    </row>
    <row r="62" spans="1:12">
      <c r="A62" s="31">
        <v>16</v>
      </c>
      <c r="B62" s="23">
        <v>673</v>
      </c>
      <c r="C62" s="24" t="str">
        <f>IF(B62=0," ",VLOOKUP(B62,[1]Спортсмены!B$1:H$65536,2,FALSE))</f>
        <v>Полосков Антон</v>
      </c>
      <c r="D62" s="25" t="str">
        <f>IF(B62=0," ",VLOOKUP($B62,[1]Спортсмены!$B$1:$H$65536,3,FALSE))</f>
        <v>24.04.1995</v>
      </c>
      <c r="E62" s="26" t="str">
        <f>IF(B62=0," ",IF(VLOOKUP($B62,[1]Спортсмены!$B$1:$H$65536,4,FALSE)=0," ",VLOOKUP($B62,[1]Спортсмены!$B$1:$H$65536,4,FALSE)))</f>
        <v>1р</v>
      </c>
      <c r="F62" s="24" t="str">
        <f>IF(B62=0," ",VLOOKUP($B62,[1]Спортсмены!$B$1:$H$65536,5,FALSE))</f>
        <v>Архангельская</v>
      </c>
      <c r="G62" s="24" t="str">
        <f>IF(B62=0," ",VLOOKUP($B62,[1]Спортсмены!$B$1:$H$65536,6,FALSE))</f>
        <v>Архангельск, ДЮСШ-1</v>
      </c>
      <c r="H62" s="27"/>
      <c r="I62" s="134">
        <v>6.2222222222222225E-4</v>
      </c>
      <c r="J62" s="29" t="str">
        <f>IF(I62=0," ",IF(I62&lt;=[1]Разряды!$D$6,[1]Разряды!$D$3,IF(I62&lt;=[1]Разряды!$E$6,[1]Разряды!$E$3,IF(I62&lt;=[1]Разряды!$F$6,[1]Разряды!$F$3,IF(I62&lt;=[1]Разряды!$G$6,[1]Разряды!$G$3,IF(I62&lt;=[1]Разряды!$H$6,[1]Разряды!$H$3,IF(I62&lt;=[1]Разряды!$I$6,[1]Разряды!$I$3,IF(I62&lt;=[1]Разряды!$J$6,[1]Разряды!$J$3,"б/р"))))))))</f>
        <v>2р</v>
      </c>
      <c r="K62" s="19">
        <v>3</v>
      </c>
      <c r="L62" s="24" t="str">
        <f>IF(B62=0," ",VLOOKUP($B62,[1]Спортсмены!$B$1:$H$65536,7,FALSE))</f>
        <v>Луцева И.В.</v>
      </c>
    </row>
    <row r="63" spans="1:12">
      <c r="A63" s="31">
        <v>17</v>
      </c>
      <c r="B63" s="125">
        <v>575</v>
      </c>
      <c r="C63" s="24" t="str">
        <f>IF(B63=0," ",VLOOKUP(B63,[1]Спортсмены!B$1:H$65536,2,FALSE))</f>
        <v>Смирнов Алексей</v>
      </c>
      <c r="D63" s="25" t="str">
        <f>IF(B63=0," ",VLOOKUP($B63,[1]Спортсмены!$B$1:$H$65536,3,FALSE))</f>
        <v>1995</v>
      </c>
      <c r="E63" s="26" t="str">
        <f>IF(B63=0," ",IF(VLOOKUP($B63,[1]Спортсмены!$B$1:$H$65536,4,FALSE)=0," ",VLOOKUP($B63,[1]Спортсмены!$B$1:$H$65536,4,FALSE)))</f>
        <v>1р</v>
      </c>
      <c r="F63" s="24" t="str">
        <f>IF(B63=0," ",VLOOKUP($B63,[1]Спортсмены!$B$1:$H$65536,5,FALSE))</f>
        <v>Ярославская</v>
      </c>
      <c r="G63" s="24" t="str">
        <f>IF(B63=0," ",VLOOKUP($B63,[1]Спортсмены!$B$1:$H$65536,6,FALSE))</f>
        <v>Рыбинск, СДЮСШОР-8</v>
      </c>
      <c r="H63" s="27"/>
      <c r="I63" s="134">
        <v>6.2662037037037037E-4</v>
      </c>
      <c r="J63" s="29" t="str">
        <f>IF(I63=0," ",IF(I63&lt;=[1]Разряды!$D$6,[1]Разряды!$D$3,IF(I63&lt;=[1]Разряды!$E$6,[1]Разряды!$E$3,IF(I63&lt;=[1]Разряды!$F$6,[1]Разряды!$F$3,IF(I63&lt;=[1]Разряды!$G$6,[1]Разряды!$G$3,IF(I63&lt;=[1]Разряды!$H$6,[1]Разряды!$H$3,IF(I63&lt;=[1]Разряды!$I$6,[1]Разряды!$I$3,IF(I63&lt;=[1]Разряды!$J$6,[1]Разряды!$J$3,"б/р"))))))))</f>
        <v>2р</v>
      </c>
      <c r="K63" s="18" t="s">
        <v>30</v>
      </c>
      <c r="L63" s="24" t="str">
        <f>IF(B63=0," ",VLOOKUP($B63,[1]Спортсмены!$B$1:$H$65536,7,FALSE))</f>
        <v>Мокроусов А.Ю., Смирнова Н.С.</v>
      </c>
    </row>
    <row r="64" spans="1:12">
      <c r="A64" s="31">
        <v>18</v>
      </c>
      <c r="B64" s="125">
        <v>365</v>
      </c>
      <c r="C64" s="24" t="str">
        <f>IF(B64=0," ",VLOOKUP(B64,[1]Спортсмены!B$1:H$65536,2,FALSE))</f>
        <v>Барканов Максим</v>
      </c>
      <c r="D64" s="25" t="str">
        <f>IF(B64=0," ",VLOOKUP($B64,[1]Спортсмены!$B$1:$H$65536,3,FALSE))</f>
        <v>21.02.1994</v>
      </c>
      <c r="E64" s="26" t="str">
        <f>IF(B64=0," ",IF(VLOOKUP($B64,[1]Спортсмены!$B$1:$H$65536,4,FALSE)=0," ",VLOOKUP($B64,[1]Спортсмены!$B$1:$H$65536,4,FALSE)))</f>
        <v>1р</v>
      </c>
      <c r="F64" s="24" t="str">
        <f>IF(B64=0," ",VLOOKUP($B64,[1]Спортсмены!$B$1:$H$65536,5,FALSE))</f>
        <v>Псковская</v>
      </c>
      <c r="G64" s="24" t="str">
        <f>IF(B64=0," ",VLOOKUP($B64,[1]Спортсмены!$B$1:$H$65536,6,FALSE))</f>
        <v>Псков</v>
      </c>
      <c r="H64" s="27"/>
      <c r="I64" s="134">
        <v>6.3009259259259257E-4</v>
      </c>
      <c r="J64" s="29" t="str">
        <f>IF(I64=0," ",IF(I64&lt;=[1]Разряды!$D$6,[1]Разряды!$D$3,IF(I64&lt;=[1]Разряды!$E$6,[1]Разряды!$E$3,IF(I64&lt;=[1]Разряды!$F$6,[1]Разряды!$F$3,IF(I64&lt;=[1]Разряды!$G$6,[1]Разряды!$G$3,IF(I64&lt;=[1]Разряды!$H$6,[1]Разряды!$H$3,IF(I64&lt;=[1]Разряды!$I$6,[1]Разряды!$I$3,IF(I64&lt;=[1]Разряды!$J$6,[1]Разряды!$J$3,"б/р"))))))))</f>
        <v>2р</v>
      </c>
      <c r="K64" s="19">
        <v>2</v>
      </c>
      <c r="L64" s="24" t="str">
        <f>IF(B64=0," ",VLOOKUP($B64,[1]Спортсмены!$B$1:$H$65536,7,FALSE))</f>
        <v>Ершов В.Ю.</v>
      </c>
    </row>
    <row r="65" spans="1:12">
      <c r="A65" s="31">
        <v>19</v>
      </c>
      <c r="B65" s="32">
        <v>670</v>
      </c>
      <c r="C65" s="24" t="str">
        <f>IF(B65=0," ",VLOOKUP(B65,[1]Спортсмены!B$1:H$65536,2,FALSE))</f>
        <v>Стекольников Максим</v>
      </c>
      <c r="D65" s="25" t="str">
        <f>IF(B65=0," ",VLOOKUP($B65,[1]Спортсмены!$B$1:$H$65536,3,FALSE))</f>
        <v>1995</v>
      </c>
      <c r="E65" s="26" t="str">
        <f>IF(B65=0," ",IF(VLOOKUP($B65,[1]Спортсмены!$B$1:$H$65536,4,FALSE)=0," ",VLOOKUP($B65,[1]Спортсмены!$B$1:$H$65536,4,FALSE)))</f>
        <v>1р</v>
      </c>
      <c r="F65" s="24" t="str">
        <f>IF(B65=0," ",VLOOKUP($B65,[1]Спортсмены!$B$1:$H$65536,5,FALSE))</f>
        <v>Владимирская</v>
      </c>
      <c r="G65" s="24" t="str">
        <f>IF(B65=0," ",VLOOKUP($B65,[1]Спортсмены!$B$1:$H$65536,6,FALSE))</f>
        <v>Владимир, СДЮСШОР-7</v>
      </c>
      <c r="H65" s="27"/>
      <c r="I65" s="134">
        <v>6.3124999999999998E-4</v>
      </c>
      <c r="J65" s="29" t="str">
        <f>IF(I65=0," ",IF(I65&lt;=[1]Разряды!$D$6,[1]Разряды!$D$3,IF(I65&lt;=[1]Разряды!$E$6,[1]Разряды!$E$3,IF(I65&lt;=[1]Разряды!$F$6,[1]Разряды!$F$3,IF(I65&lt;=[1]Разряды!$G$6,[1]Разряды!$G$3,IF(I65&lt;=[1]Разряды!$H$6,[1]Разряды!$H$3,IF(I65&lt;=[1]Разряды!$I$6,[1]Разряды!$I$3,IF(I65&lt;=[1]Разряды!$J$6,[1]Разряды!$J$3,"б/р"))))))))</f>
        <v>2р</v>
      </c>
      <c r="K65" s="19">
        <v>1</v>
      </c>
      <c r="L65" s="24" t="str">
        <f>IF(B65=0," ",VLOOKUP($B65,[1]Спортсмены!$B$1:$H$65536,7,FALSE))</f>
        <v>Судаков К.А.</v>
      </c>
    </row>
    <row r="66" spans="1:12">
      <c r="A66" s="31">
        <v>20</v>
      </c>
      <c r="B66" s="23">
        <v>771</v>
      </c>
      <c r="C66" s="24" t="str">
        <f>IF(B66=0," ",VLOOKUP(B66,[1]Спортсмены!B$1:H$65536,2,FALSE))</f>
        <v>Шатров Олег</v>
      </c>
      <c r="D66" s="25" t="str">
        <f>IF(B66=0," ",VLOOKUP($B66,[1]Спортсмены!$B$1:$H$65536,3,FALSE))</f>
        <v>03.04.1994</v>
      </c>
      <c r="E66" s="26" t="str">
        <f>IF(B66=0," ",IF(VLOOKUP($B66,[1]Спортсмены!$B$1:$H$65536,4,FALSE)=0," ",VLOOKUP($B66,[1]Спортсмены!$B$1:$H$65536,4,FALSE)))</f>
        <v>2р</v>
      </c>
      <c r="F66" s="24" t="str">
        <f>IF(B66=0," ",VLOOKUP($B66,[1]Спортсмены!$B$1:$H$65536,5,FALSE))</f>
        <v>Костромская</v>
      </c>
      <c r="G66" s="24" t="str">
        <f>IF(B66=0," ",VLOOKUP($B66,[1]Спортсмены!$B$1:$H$65536,6,FALSE))</f>
        <v>Шарья, КОСДЮСШОР</v>
      </c>
      <c r="H66" s="27"/>
      <c r="I66" s="134">
        <v>6.3622685185185191E-4</v>
      </c>
      <c r="J66" s="29" t="str">
        <f>IF(I66=0," ",IF(I66&lt;=[1]Разряды!$D$6,[1]Разряды!$D$3,IF(I66&lt;=[1]Разряды!$E$6,[1]Разряды!$E$3,IF(I66&lt;=[1]Разряды!$F$6,[1]Разряды!$F$3,IF(I66&lt;=[1]Разряды!$G$6,[1]Разряды!$G$3,IF(I66&lt;=[1]Разряды!$H$6,[1]Разряды!$H$3,IF(I66&lt;=[1]Разряды!$I$6,[1]Разряды!$I$3,IF(I66&lt;=[1]Разряды!$J$6,[1]Разряды!$J$3,"б/р"))))))))</f>
        <v>2р</v>
      </c>
      <c r="K66" s="19">
        <v>1</v>
      </c>
      <c r="L66" s="24" t="str">
        <f>IF(B66=0," ",VLOOKUP($B66,[1]Спортсмены!$B$1:$H$65536,7,FALSE))</f>
        <v>Аскеров А.М.</v>
      </c>
    </row>
    <row r="67" spans="1:12">
      <c r="A67" s="31">
        <v>21</v>
      </c>
      <c r="B67" s="23">
        <v>547</v>
      </c>
      <c r="C67" s="24" t="str">
        <f>IF(B67=0," ",VLOOKUP(B67,[1]Спортсмены!B$1:H$65536,2,FALSE))</f>
        <v>Александров Иван</v>
      </c>
      <c r="D67" s="25" t="str">
        <f>IF(B67=0," ",VLOOKUP($B67,[1]Спортсмены!$B$1:$H$65536,3,FALSE))</f>
        <v>07.11.1995</v>
      </c>
      <c r="E67" s="26" t="str">
        <f>IF(B67=0," ",IF(VLOOKUP($B67,[1]Спортсмены!$B$1:$H$65536,4,FALSE)=0," ",VLOOKUP($B67,[1]Спортсмены!$B$1:$H$65536,4,FALSE)))</f>
        <v>2р</v>
      </c>
      <c r="F67" s="24" t="str">
        <f>IF(B67=0," ",VLOOKUP($B67,[1]Спортсмены!$B$1:$H$65536,5,FALSE))</f>
        <v>Новгородская</v>
      </c>
      <c r="G67" s="24" t="str">
        <f>IF(B67=0," ",VLOOKUP($B67,[1]Спортсмены!$B$1:$H$65536,6,FALSE))</f>
        <v>В.Новгород</v>
      </c>
      <c r="H67" s="27"/>
      <c r="I67" s="134">
        <v>6.5972222222222213E-4</v>
      </c>
      <c r="J67" s="29" t="str">
        <f>IF(I67=0," ",IF(I67&lt;=[1]Разряды!$D$6,[1]Разряды!$D$3,IF(I67&lt;=[1]Разряды!$E$6,[1]Разряды!$E$3,IF(I67&lt;=[1]Разряды!$F$6,[1]Разряды!$F$3,IF(I67&lt;=[1]Разряды!$G$6,[1]Разряды!$G$3,IF(I67&lt;=[1]Разряды!$H$6,[1]Разряды!$H$3,IF(I67&lt;=[1]Разряды!$I$6,[1]Разряды!$I$3,IF(I67&lt;=[1]Разряды!$J$6,[1]Разряды!$J$3,"б/р"))))))))</f>
        <v>2р</v>
      </c>
      <c r="K67" s="19">
        <v>1</v>
      </c>
      <c r="L67" s="24" t="str">
        <f>IF(B67=0," ",VLOOKUP($B67,[1]Спортсмены!$B$1:$H$65536,7,FALSE))</f>
        <v>Соколов П.А.</v>
      </c>
    </row>
    <row r="68" spans="1:12" ht="18.75">
      <c r="A68" s="96"/>
      <c r="B68" s="97"/>
      <c r="C68" s="97"/>
      <c r="D68" s="63"/>
      <c r="E68" s="99"/>
      <c r="F68" s="96"/>
      <c r="G68" s="96"/>
      <c r="H68" s="99"/>
      <c r="I68" s="404" t="s">
        <v>79</v>
      </c>
      <c r="J68" s="404"/>
      <c r="K68" s="49"/>
      <c r="L68" s="50" t="s">
        <v>84</v>
      </c>
    </row>
    <row r="69" spans="1:12">
      <c r="A69" s="18"/>
      <c r="B69" s="18"/>
      <c r="C69" s="18"/>
      <c r="D69" s="19"/>
      <c r="E69" s="18"/>
      <c r="F69" s="397" t="s">
        <v>40</v>
      </c>
      <c r="G69" s="397"/>
      <c r="H69" s="20"/>
      <c r="I69" s="21"/>
      <c r="J69" s="136"/>
      <c r="K69" s="136"/>
      <c r="L69" s="136"/>
    </row>
    <row r="70" spans="1:12">
      <c r="A70" s="22">
        <v>1</v>
      </c>
      <c r="B70" s="23">
        <v>389</v>
      </c>
      <c r="C70" s="24" t="str">
        <f>IF(B70=0," ",VLOOKUP(B70,[1]Спортсмены!B$1:H$65536,2,FALSE))</f>
        <v>Буторин Александр</v>
      </c>
      <c r="D70" s="25" t="str">
        <f>IF(B70=0," ",VLOOKUP($B70,[1]Спортсмены!$B$1:$H$65536,3,FALSE))</f>
        <v>20.05.1991</v>
      </c>
      <c r="E70" s="26" t="str">
        <f>IF(B70=0," ",IF(VLOOKUP($B70,[1]Спортсмены!$B$1:$H$65536,4,FALSE)=0," ",VLOOKUP($B70,[1]Спортсмены!$B$1:$H$65536,4,FALSE)))</f>
        <v>КМС</v>
      </c>
      <c r="F70" s="24" t="str">
        <f>IF(B70=0," ",VLOOKUP($B70,[1]Спортсмены!$B$1:$H$65536,5,FALSE))</f>
        <v>Архангельская</v>
      </c>
      <c r="G70" s="24" t="str">
        <f>IF(B70=0," ",VLOOKUP($B70,[1]Спортсмены!$B$1:$H$65536,6,FALSE))</f>
        <v>Архангельск, ЦСП "Поморье"</v>
      </c>
      <c r="H70" s="27"/>
      <c r="I70" s="137">
        <v>5.7916666666666663E-4</v>
      </c>
      <c r="J70" s="29" t="str">
        <f>IF(I70=0," ",IF(I70&lt;=[1]Разряды!$D$6,[1]Разряды!$D$3,IF(I70&lt;=[1]Разряды!$E$6,[1]Разряды!$E$3,IF(I70&lt;=[1]Разряды!$F$6,[1]Разряды!$F$3,IF(I70&lt;=[1]Разряды!$G$6,[1]Разряды!$G$3,IF(I70&lt;=[1]Разряды!$H$6,[1]Разряды!$H$3,IF(I70&lt;=[1]Разряды!$I$6,[1]Разряды!$I$3,IF(I70&lt;=[1]Разряды!$J$6,[1]Разряды!$J$3,"б/р"))))))))</f>
        <v>кмс</v>
      </c>
      <c r="K70" s="30">
        <v>20</v>
      </c>
      <c r="L70" s="24" t="str">
        <f>IF(B70=0," ",VLOOKUP($B70,[1]Спортсмены!$B$1:$H$65536,7,FALSE))</f>
        <v>Мосеев А.А.</v>
      </c>
    </row>
    <row r="71" spans="1:12">
      <c r="A71" s="22">
        <v>2</v>
      </c>
      <c r="B71" s="23">
        <v>645</v>
      </c>
      <c r="C71" s="24" t="str">
        <f>IF(B71=0," ",VLOOKUP(B71,[1]Спортсмены!B$1:H$65536,2,FALSE))</f>
        <v>Козлов Николай</v>
      </c>
      <c r="D71" s="25" t="str">
        <f>IF(B71=0," ",VLOOKUP($B71,[1]Спортсмены!$B$1:$H$65536,3,FALSE))</f>
        <v>1992</v>
      </c>
      <c r="E71" s="26" t="str">
        <f>IF(B71=0," ",IF(VLOOKUP($B71,[1]Спортсмены!$B$1:$H$65536,4,FALSE)=0," ",VLOOKUP($B71,[1]Спортсмены!$B$1:$H$65536,4,FALSE)))</f>
        <v>КМС</v>
      </c>
      <c r="F71" s="24" t="str">
        <f>IF(B71=0," ",VLOOKUP($B71,[1]Спортсмены!$B$1:$H$65536,5,FALSE))</f>
        <v>Владимирская</v>
      </c>
      <c r="G71" s="24" t="str">
        <f>IF(B71=0," ",VLOOKUP($B71,[1]Спортсмены!$B$1:$H$65536,6,FALSE))</f>
        <v>Владимир, СДЮСШОР-4</v>
      </c>
      <c r="H71" s="27"/>
      <c r="I71" s="134">
        <v>5.8159722222222217E-4</v>
      </c>
      <c r="J71" s="29" t="str">
        <f>IF(I71=0," ",IF(I71&lt;=[1]Разряды!$D$6,[1]Разряды!$D$3,IF(I71&lt;=[1]Разряды!$E$6,[1]Разряды!$E$3,IF(I71&lt;=[1]Разряды!$F$6,[1]Разряды!$F$3,IF(I71&lt;=[1]Разряды!$G$6,[1]Разряды!$G$3,IF(I71&lt;=[1]Разряды!$H$6,[1]Разряды!$H$3,IF(I71&lt;=[1]Разряды!$I$6,[1]Разряды!$I$3,IF(I71&lt;=[1]Разряды!$J$6,[1]Разряды!$J$3,"б/р"))))))))</f>
        <v>кмс</v>
      </c>
      <c r="K71" s="19">
        <v>17</v>
      </c>
      <c r="L71" s="24" t="str">
        <f>IF(B71=0," ",VLOOKUP($B71,[1]Спортсмены!$B$1:$H$65536,7,FALSE))</f>
        <v>Бурлаков О.П.</v>
      </c>
    </row>
    <row r="72" spans="1:12">
      <c r="A72" s="22">
        <v>3</v>
      </c>
      <c r="B72" s="32">
        <v>338</v>
      </c>
      <c r="C72" s="24" t="str">
        <f>IF(B72=0," ",VLOOKUP(B72,[1]Спортсмены!B$1:H$65536,2,FALSE))</f>
        <v>Миронов Евгений</v>
      </c>
      <c r="D72" s="25" t="str">
        <f>IF(B72=0," ",VLOOKUP($B72,[1]Спортсмены!$B$1:$H$65536,3,FALSE))</f>
        <v>1993</v>
      </c>
      <c r="E72" s="26" t="str">
        <f>IF(B72=0," ",IF(VLOOKUP($B72,[1]Спортсмены!$B$1:$H$65536,4,FALSE)=0," ",VLOOKUP($B72,[1]Спортсмены!$B$1:$H$65536,4,FALSE)))</f>
        <v>КМС</v>
      </c>
      <c r="F72" s="24" t="str">
        <f>IF(B72=0," ",VLOOKUP($B72,[1]Спортсмены!$B$1:$H$65536,5,FALSE))</f>
        <v>Мурманская</v>
      </c>
      <c r="G72" s="24" t="str">
        <f>IF(B72=0," ",VLOOKUP($B72,[1]Спортсмены!$B$1:$H$65536,6,FALSE))</f>
        <v>Мурманск, СДЮСШОР-4</v>
      </c>
      <c r="H72" s="27"/>
      <c r="I72" s="134">
        <v>5.8796296296296287E-4</v>
      </c>
      <c r="J72" s="29" t="str">
        <f>IF(I72=0," ",IF(I72&lt;=[1]Разряды!$D$6,[1]Разряды!$D$3,IF(I72&lt;=[1]Разряды!$E$6,[1]Разряды!$E$3,IF(I72&lt;=[1]Разряды!$F$6,[1]Разряды!$F$3,IF(I72&lt;=[1]Разряды!$G$6,[1]Разряды!$G$3,IF(I72&lt;=[1]Разряды!$H$6,[1]Разряды!$H$3,IF(I72&lt;=[1]Разряды!$I$6,[1]Разряды!$I$3,IF(I72&lt;=[1]Разряды!$J$6,[1]Разряды!$J$3,"б/р"))))))))</f>
        <v>1р</v>
      </c>
      <c r="K72" s="19">
        <v>15</v>
      </c>
      <c r="L72" s="24" t="str">
        <f>IF(B72=0," ",VLOOKUP($B72,[1]Спортсмены!$B$1:$H$65536,7,FALSE))</f>
        <v>Кацан Т.Н.</v>
      </c>
    </row>
    <row r="73" spans="1:12">
      <c r="A73" s="31">
        <v>4</v>
      </c>
      <c r="B73" s="32">
        <v>723</v>
      </c>
      <c r="C73" s="24" t="str">
        <f>IF(B73=0," ",VLOOKUP(B73,[1]Спортсмены!B$1:H$65536,2,FALSE))</f>
        <v>Ложников Илья</v>
      </c>
      <c r="D73" s="25" t="str">
        <f>IF(B73=0," ",VLOOKUP($B73,[1]Спортсмены!$B$1:$H$65536,3,FALSE))</f>
        <v>30.03.1992</v>
      </c>
      <c r="E73" s="26" t="str">
        <f>IF(B73=0," ",IF(VLOOKUP($B73,[1]Спортсмены!$B$1:$H$65536,4,FALSE)=0," ",VLOOKUP($B73,[1]Спортсмены!$B$1:$H$65536,4,FALSE)))</f>
        <v>КМС</v>
      </c>
      <c r="F73" s="24" t="str">
        <f>IF(B73=0," ",VLOOKUP($B73,[1]Спортсмены!$B$1:$H$65536,5,FALSE))</f>
        <v>1 Ярославская</v>
      </c>
      <c r="G73" s="24" t="str">
        <f>IF(B73=0," ",VLOOKUP($B73,[1]Спортсмены!$B$1:$H$65536,6,FALSE))</f>
        <v>Ярославль, СДЮСШОР-19</v>
      </c>
      <c r="H73" s="27"/>
      <c r="I73" s="137">
        <v>5.9259259259259258E-4</v>
      </c>
      <c r="J73" s="29" t="str">
        <f>IF(I73=0," ",IF(I73&lt;=[1]Разряды!$D$6,[1]Разряды!$D$3,IF(I73&lt;=[1]Разряды!$E$6,[1]Разряды!$E$3,IF(I73&lt;=[1]Разряды!$F$6,[1]Разряды!$F$3,IF(I73&lt;=[1]Разряды!$G$6,[1]Разряды!$G$3,IF(I73&lt;=[1]Разряды!$H$6,[1]Разряды!$H$3,IF(I73&lt;=[1]Разряды!$I$6,[1]Разряды!$I$3,IF(I73&lt;=[1]Разряды!$J$6,[1]Разряды!$J$3,"б/р"))))))))</f>
        <v>1р</v>
      </c>
      <c r="K73" s="18">
        <v>14</v>
      </c>
      <c r="L73" s="24" t="str">
        <f>IF(B73=0," ",VLOOKUP($B73,[1]Спортсмены!$B$1:$H$65536,7,FALSE))</f>
        <v>Станкевич В.А.</v>
      </c>
    </row>
    <row r="74" spans="1:12">
      <c r="A74" s="31">
        <v>5</v>
      </c>
      <c r="B74" s="23">
        <v>264</v>
      </c>
      <c r="C74" s="24" t="str">
        <f>IF(B74=0," ",VLOOKUP(B74,[1]Спортсмены!B$1:H$65536,2,FALSE))</f>
        <v>Потапов Олег</v>
      </c>
      <c r="D74" s="25" t="str">
        <f>IF(B74=0," ",VLOOKUP($B74,[1]Спортсмены!$B$1:$H$65536,3,FALSE))</f>
        <v>07.08.1992</v>
      </c>
      <c r="E74" s="26" t="str">
        <f>IF(B74=0," ",IF(VLOOKUP($B74,[1]Спортсмены!$B$1:$H$65536,4,FALSE)=0," ",VLOOKUP($B74,[1]Спортсмены!$B$1:$H$65536,4,FALSE)))</f>
        <v>КМС</v>
      </c>
      <c r="F74" s="24" t="str">
        <f>IF(B74=0," ",VLOOKUP($B74,[1]Спортсмены!$B$1:$H$65536,5,FALSE))</f>
        <v>Вологодская</v>
      </c>
      <c r="G74" s="24" t="str">
        <f>IF(B74=0," ",VLOOKUP($B74,[1]Спортсмены!$B$1:$H$65536,6,FALSE))</f>
        <v>Вологда, БУ ФКиСВО "ЦСП СКО"</v>
      </c>
      <c r="H74" s="27"/>
      <c r="I74" s="134">
        <v>5.9305555555555555E-4</v>
      </c>
      <c r="J74" s="29" t="str">
        <f>IF(I74=0," ",IF(I74&lt;=[1]Разряды!$D$6,[1]Разряды!$D$3,IF(I74&lt;=[1]Разряды!$E$6,[1]Разряды!$E$3,IF(I74&lt;=[1]Разряды!$F$6,[1]Разряды!$F$3,IF(I74&lt;=[1]Разряды!$G$6,[1]Разряды!$G$3,IF(I74&lt;=[1]Разряды!$H$6,[1]Разряды!$H$3,IF(I74&lt;=[1]Разряды!$I$6,[1]Разряды!$I$3,IF(I74&lt;=[1]Разряды!$J$6,[1]Разряды!$J$3,"б/р"))))))))</f>
        <v>1р</v>
      </c>
      <c r="K74" s="18">
        <v>13</v>
      </c>
      <c r="L74" s="24" t="str">
        <f>IF(B74=0," ",VLOOKUP($B74,[1]Спортсмены!$B$1:$H$65536,7,FALSE))</f>
        <v>Синицкий А.Д.</v>
      </c>
    </row>
    <row r="75" spans="1:12">
      <c r="A75" s="31">
        <v>6</v>
      </c>
      <c r="B75" s="23">
        <v>391</v>
      </c>
      <c r="C75" s="24" t="str">
        <f>IF(B75=0," ",VLOOKUP(B75,[1]Спортсмены!B$1:H$65536,2,FALSE))</f>
        <v>Узких Владимир</v>
      </c>
      <c r="D75" s="25" t="str">
        <f>IF(B75=0," ",VLOOKUP($B75,[1]Спортсмены!$B$1:$H$65536,3,FALSE))</f>
        <v>1991</v>
      </c>
      <c r="E75" s="26" t="str">
        <f>IF(B75=0," ",IF(VLOOKUP($B75,[1]Спортсмены!$B$1:$H$65536,4,FALSE)=0," ",VLOOKUP($B75,[1]Спортсмены!$B$1:$H$65536,4,FALSE)))</f>
        <v>КМС</v>
      </c>
      <c r="F75" s="24" t="str">
        <f>IF(B75=0," ",VLOOKUP($B75,[1]Спортсмены!$B$1:$H$65536,5,FALSE))</f>
        <v>Архангельская</v>
      </c>
      <c r="G75" s="24" t="str">
        <f>IF(B75=0," ",VLOOKUP($B75,[1]Спортсмены!$B$1:$H$65536,6,FALSE))</f>
        <v>Архангельск, ЦСП "Поморье"</v>
      </c>
      <c r="H75" s="27"/>
      <c r="I75" s="134">
        <v>5.9432870370370369E-4</v>
      </c>
      <c r="J75" s="29" t="str">
        <f>IF(I75=0," ",IF(I75&lt;=[1]Разряды!$D$6,[1]Разряды!$D$3,IF(I75&lt;=[1]Разряды!$E$6,[1]Разряды!$E$3,IF(I75&lt;=[1]Разряды!$F$6,[1]Разряды!$F$3,IF(I75&lt;=[1]Разряды!$G$6,[1]Разряды!$G$3,IF(I75&lt;=[1]Разряды!$H$6,[1]Разряды!$H$3,IF(I75&lt;=[1]Разряды!$I$6,[1]Разряды!$I$3,IF(I75&lt;=[1]Разряды!$J$6,[1]Разряды!$J$3,"б/р"))))))))</f>
        <v>1р</v>
      </c>
      <c r="K75" s="18">
        <v>12</v>
      </c>
      <c r="L75" s="24" t="str">
        <f>IF(B75=0," ",VLOOKUP($B75,[1]Спортсмены!$B$1:$H$65536,7,FALSE))</f>
        <v>Мосеев А.А.</v>
      </c>
    </row>
    <row r="76" spans="1:12">
      <c r="A76" s="31">
        <v>7</v>
      </c>
      <c r="B76" s="30">
        <v>438</v>
      </c>
      <c r="C76" s="24" t="str">
        <f>IF(B76=0," ",VLOOKUP(B76,[1]Спортсмены!B$1:H$65536,2,FALSE))</f>
        <v>Мамедов Руслан</v>
      </c>
      <c r="D76" s="25" t="str">
        <f>IF(B76=0," ",VLOOKUP($B76,[1]Спортсмены!$B$1:$H$65536,3,FALSE))</f>
        <v>1991</v>
      </c>
      <c r="E76" s="26" t="str">
        <f>IF(B76=0," ",IF(VLOOKUP($B76,[1]Спортсмены!$B$1:$H$65536,4,FALSE)=0," ",VLOOKUP($B76,[1]Спортсмены!$B$1:$H$65536,4,FALSE)))</f>
        <v>КМС</v>
      </c>
      <c r="F76" s="24" t="str">
        <f>IF(B76=0," ",VLOOKUP($B76,[1]Спортсмены!$B$1:$H$65536,5,FALSE))</f>
        <v>Архангельская</v>
      </c>
      <c r="G76" s="24" t="str">
        <f>IF(B76=0," ",VLOOKUP($B76,[1]Спортсмены!$B$1:$H$65536,6,FALSE))</f>
        <v>Архангельск, САФУ</v>
      </c>
      <c r="H76" s="27"/>
      <c r="I76" s="134">
        <v>5.9699074074074071E-4</v>
      </c>
      <c r="J76" s="29" t="str">
        <f>IF(I76=0," ",IF(I76&lt;=[1]Разряды!$D$6,[1]Разряды!$D$3,IF(I76&lt;=[1]Разряды!$E$6,[1]Разряды!$E$3,IF(I76&lt;=[1]Разряды!$F$6,[1]Разряды!$F$3,IF(I76&lt;=[1]Разряды!$G$6,[1]Разряды!$G$3,IF(I76&lt;=[1]Разряды!$H$6,[1]Разряды!$H$3,IF(I76&lt;=[1]Разряды!$I$6,[1]Разряды!$I$3,IF(I76&lt;=[1]Разряды!$J$6,[1]Разряды!$J$3,"б/р"))))))))</f>
        <v>1р</v>
      </c>
      <c r="K76" s="19">
        <v>11</v>
      </c>
      <c r="L76" s="24" t="str">
        <f>IF(B76=0," ",VLOOKUP($B76,[1]Спортсмены!$B$1:$H$65536,7,FALSE))</f>
        <v>Мосеев А.А.</v>
      </c>
    </row>
    <row r="77" spans="1:12">
      <c r="A77" s="31">
        <v>8</v>
      </c>
      <c r="B77" s="23">
        <v>359</v>
      </c>
      <c r="C77" s="24" t="str">
        <f>IF(B77=0," ",VLOOKUP(B77,[1]Спортсмены!B$1:H$65536,2,FALSE))</f>
        <v>Никулин Василий</v>
      </c>
      <c r="D77" s="25" t="str">
        <f>IF(B77=0," ",VLOOKUP($B77,[1]Спортсмены!$B$1:$H$65536,3,FALSE))</f>
        <v>23.08.1993</v>
      </c>
      <c r="E77" s="26" t="str">
        <f>IF(B77=0," ",IF(VLOOKUP($B77,[1]Спортсмены!$B$1:$H$65536,4,FALSE)=0," ",VLOOKUP($B77,[1]Спортсмены!$B$1:$H$65536,4,FALSE)))</f>
        <v>1р</v>
      </c>
      <c r="F77" s="24" t="str">
        <f>IF(B77=0," ",VLOOKUP($B77,[1]Спортсмены!$B$1:$H$65536,5,FALSE))</f>
        <v>Псковская</v>
      </c>
      <c r="G77" s="24" t="str">
        <f>IF(B77=0," ",VLOOKUP($B77,[1]Спортсмены!$B$1:$H$65536,6,FALSE))</f>
        <v>Псков</v>
      </c>
      <c r="H77" s="27"/>
      <c r="I77" s="134">
        <v>6.0868055555555556E-4</v>
      </c>
      <c r="J77" s="29" t="str">
        <f>IF(I77=0," ",IF(I77&lt;=[1]Разряды!$D$6,[1]Разряды!$D$3,IF(I77&lt;=[1]Разряды!$E$6,[1]Разряды!$E$3,IF(I77&lt;=[1]Разряды!$F$6,[1]Разряды!$F$3,IF(I77&lt;=[1]Разряды!$G$6,[1]Разряды!$G$3,IF(I77&lt;=[1]Разряды!$H$6,[1]Разряды!$H$3,IF(I77&lt;=[1]Разряды!$I$6,[1]Разряды!$I$3,IF(I77&lt;=[1]Разряды!$J$6,[1]Разряды!$J$3,"б/р"))))))))</f>
        <v>1р</v>
      </c>
      <c r="K77" s="19">
        <v>10</v>
      </c>
      <c r="L77" s="24" t="str">
        <f>IF(B77=0," ",VLOOKUP($B77,[1]Спортсмены!$B$1:$H$65536,7,FALSE))</f>
        <v>Ершов В.Ю.</v>
      </c>
    </row>
    <row r="78" spans="1:12">
      <c r="A78" s="31">
        <v>9</v>
      </c>
      <c r="B78" s="32">
        <v>150</v>
      </c>
      <c r="C78" s="24" t="str">
        <f>IF(B78=0," ",VLOOKUP(B78,[1]Спортсмены!B$1:H$65536,2,FALSE))</f>
        <v>Лебедев Максим</v>
      </c>
      <c r="D78" s="25" t="str">
        <f>IF(B78=0," ",VLOOKUP($B78,[1]Спортсмены!$B$1:$H$65536,3,FALSE))</f>
        <v>13.11.1991</v>
      </c>
      <c r="E78" s="26" t="str">
        <f>IF(B78=0," ",IF(VLOOKUP($B78,[1]Спортсмены!$B$1:$H$65536,4,FALSE)=0," ",VLOOKUP($B78,[1]Спортсмены!$B$1:$H$65536,4,FALSE)))</f>
        <v>1р</v>
      </c>
      <c r="F78" s="24" t="str">
        <f>IF(B78=0," ",VLOOKUP($B78,[1]Спортсмены!$B$1:$H$65536,5,FALSE))</f>
        <v>Ивановская</v>
      </c>
      <c r="G78" s="24" t="str">
        <f>IF(B78=0," ",VLOOKUP($B78,[1]Спортсмены!$B$1:$H$65536,6,FALSE))</f>
        <v>Иваново</v>
      </c>
      <c r="H78" s="27"/>
      <c r="I78" s="134">
        <v>6.0995370370370381E-4</v>
      </c>
      <c r="J78" s="29" t="str">
        <f>IF(I78=0," ",IF(I78&lt;=[1]Разряды!$D$6,[1]Разряды!$D$3,IF(I78&lt;=[1]Разряды!$E$6,[1]Разряды!$E$3,IF(I78&lt;=[1]Разряды!$F$6,[1]Разряды!$F$3,IF(I78&lt;=[1]Разряды!$G$6,[1]Разряды!$G$3,IF(I78&lt;=[1]Разряды!$H$6,[1]Разряды!$H$3,IF(I78&lt;=[1]Разряды!$I$6,[1]Разряды!$I$3,IF(I78&lt;=[1]Разряды!$J$6,[1]Разряды!$J$3,"б/р"))))))))</f>
        <v>1р</v>
      </c>
      <c r="K78" s="18" t="s">
        <v>30</v>
      </c>
      <c r="L78" s="24" t="str">
        <f>IF(B78=0," ",VLOOKUP($B78,[1]Спортсмены!$B$1:$H$65536,7,FALSE))</f>
        <v>Кокшарова И.В.</v>
      </c>
    </row>
    <row r="79" spans="1:12">
      <c r="A79" s="31">
        <v>10</v>
      </c>
      <c r="B79" s="131">
        <v>805</v>
      </c>
      <c r="C79" s="24" t="str">
        <f>IF(B79=0," ",VLOOKUP(B79,[1]Спортсмены!B$1:H$65536,2,FALSE))</f>
        <v>Корчуганов Иван</v>
      </c>
      <c r="D79" s="25" t="str">
        <f>IF(B79=0," ",VLOOKUP($B79,[1]Спортсмены!$B$1:$H$65536,3,FALSE))</f>
        <v>1993</v>
      </c>
      <c r="E79" s="26" t="str">
        <f>IF(B79=0," ",IF(VLOOKUP($B79,[1]Спортсмены!$B$1:$H$65536,4,FALSE)=0," ",VLOOKUP($B79,[1]Спортсмены!$B$1:$H$65536,4,FALSE)))</f>
        <v>1р</v>
      </c>
      <c r="F79" s="24" t="str">
        <f>IF(B79=0," ",VLOOKUP($B79,[1]Спортсмены!$B$1:$H$65536,5,FALSE))</f>
        <v>Ивановская</v>
      </c>
      <c r="G79" s="24" t="str">
        <f>IF(B79=0," ",VLOOKUP($B79,[1]Спортсмены!$B$1:$H$65536,6,FALSE))</f>
        <v>Иваново</v>
      </c>
      <c r="H79" s="27"/>
      <c r="I79" s="134">
        <v>6.1458333333333341E-4</v>
      </c>
      <c r="J79" s="29" t="str">
        <f>IF(I79=0," ",IF(I79&lt;=[1]Разряды!$D$6,[1]Разряды!$D$3,IF(I79&lt;=[1]Разряды!$E$6,[1]Разряды!$E$3,IF(I79&lt;=[1]Разряды!$F$6,[1]Разряды!$F$3,IF(I79&lt;=[1]Разряды!$G$6,[1]Разряды!$G$3,IF(I79&lt;=[1]Разряды!$H$6,[1]Разряды!$H$3,IF(I79&lt;=[1]Разряды!$I$6,[1]Разряды!$I$3,IF(I79&lt;=[1]Разряды!$J$6,[1]Разряды!$J$3,"б/р"))))))))</f>
        <v>1р</v>
      </c>
      <c r="K79" s="18" t="s">
        <v>30</v>
      </c>
      <c r="L79" s="24" t="str">
        <f>IF(B79=0," ",VLOOKUP($B79,[1]Спортсмены!$B$1:$H$65536,7,FALSE))</f>
        <v>Гильмутдинов Ю.В.</v>
      </c>
    </row>
    <row r="80" spans="1:12">
      <c r="A80" s="31">
        <v>11</v>
      </c>
      <c r="B80" s="32">
        <v>363</v>
      </c>
      <c r="C80" s="24" t="str">
        <f>IF(B80=0," ",VLOOKUP(B80,[1]Спортсмены!B$1:H$65536,2,FALSE))</f>
        <v>Наривончик Денис</v>
      </c>
      <c r="D80" s="25" t="str">
        <f>IF(B80=0," ",VLOOKUP($B80,[1]Спортсмены!$B$1:$H$65536,3,FALSE))</f>
        <v>12.12.1992</v>
      </c>
      <c r="E80" s="26" t="str">
        <f>IF(B80=0," ",IF(VLOOKUP($B80,[1]Спортсмены!$B$1:$H$65536,4,FALSE)=0," ",VLOOKUP($B80,[1]Спортсмены!$B$1:$H$65536,4,FALSE)))</f>
        <v>1р</v>
      </c>
      <c r="F80" s="24" t="str">
        <f>IF(B80=0," ",VLOOKUP($B80,[1]Спортсмены!$B$1:$H$65536,5,FALSE))</f>
        <v>Псковская</v>
      </c>
      <c r="G80" s="24" t="str">
        <f>IF(B80=0," ",VLOOKUP($B80,[1]Спортсмены!$B$1:$H$65536,6,FALSE))</f>
        <v>Псков</v>
      </c>
      <c r="H80" s="27"/>
      <c r="I80" s="134">
        <v>6.2534722222222223E-4</v>
      </c>
      <c r="J80" s="29" t="str">
        <f>IF(I80=0," ",IF(I80&lt;=[1]Разряды!$D$6,[1]Разряды!$D$3,IF(I80&lt;=[1]Разряды!$E$6,[1]Разряды!$E$3,IF(I80&lt;=[1]Разряды!$F$6,[1]Разряды!$F$3,IF(I80&lt;=[1]Разряды!$G$6,[1]Разряды!$G$3,IF(I80&lt;=[1]Разряды!$H$6,[1]Разряды!$H$3,IF(I80&lt;=[1]Разряды!$I$6,[1]Разряды!$I$3,IF(I80&lt;=[1]Разряды!$J$6,[1]Разряды!$J$3,"б/р"))))))))</f>
        <v>2р</v>
      </c>
      <c r="K80" s="18">
        <v>0</v>
      </c>
      <c r="L80" s="24" t="str">
        <f>IF(B80=0," ",VLOOKUP($B80,[1]Спортсмены!$B$1:$H$65536,7,FALSE))</f>
        <v>Ершов В.Ю.</v>
      </c>
    </row>
    <row r="81" spans="1:12">
      <c r="A81" s="31">
        <v>12</v>
      </c>
      <c r="B81" s="23">
        <v>283</v>
      </c>
      <c r="C81" s="24" t="str">
        <f>IF(B81=0," ",VLOOKUP(B81,[1]Спортсмены!B$1:H$65536,2,FALSE))</f>
        <v>Шадрин Яков</v>
      </c>
      <c r="D81" s="25" t="str">
        <f>IF(B81=0," ",VLOOKUP($B81,[1]Спортсмены!$B$1:$H$65536,3,FALSE))</f>
        <v>1993</v>
      </c>
      <c r="E81" s="26" t="str">
        <f>IF(B81=0," ",IF(VLOOKUP($B81,[1]Спортсмены!$B$1:$H$65536,4,FALSE)=0," ",VLOOKUP($B81,[1]Спортсмены!$B$1:$H$65536,4,FALSE)))</f>
        <v>1р</v>
      </c>
      <c r="F81" s="24" t="str">
        <f>IF(B81=0," ",VLOOKUP($B81,[1]Спортсмены!$B$1:$H$65536,5,FALSE))</f>
        <v>р-ка Коми</v>
      </c>
      <c r="G81" s="24" t="str">
        <f>IF(B81=0," ",VLOOKUP($B81,[1]Спортсмены!$B$1:$H$65536,6,FALSE))</f>
        <v>Коми, Сыктывкар, КДЮСШ-1</v>
      </c>
      <c r="H81" s="27"/>
      <c r="I81" s="137">
        <v>6.2569444444444445E-4</v>
      </c>
      <c r="J81" s="29" t="str">
        <f>IF(I81=0," ",IF(I81&lt;=[1]Разряды!$D$6,[1]Разряды!$D$3,IF(I81&lt;=[1]Разряды!$E$6,[1]Разряды!$E$3,IF(I81&lt;=[1]Разряды!$F$6,[1]Разряды!$F$3,IF(I81&lt;=[1]Разряды!$G$6,[1]Разряды!$G$3,IF(I81&lt;=[1]Разряды!$H$6,[1]Разряды!$H$3,IF(I81&lt;=[1]Разряды!$I$6,[1]Разряды!$I$3,IF(I81&lt;=[1]Разряды!$J$6,[1]Разряды!$J$3,"б/р"))))))))</f>
        <v>2р</v>
      </c>
      <c r="K81" s="18">
        <v>0</v>
      </c>
      <c r="L81" s="24" t="str">
        <f>IF(B81=0," ",VLOOKUP($B81,[1]Спортсмены!$B$1:$H$65536,7,FALSE))</f>
        <v>Панюкова М.А.</v>
      </c>
    </row>
    <row r="82" spans="1:12">
      <c r="A82" s="31">
        <v>13</v>
      </c>
      <c r="B82" s="33">
        <v>187</v>
      </c>
      <c r="C82" s="24" t="str">
        <f>IF(B82=0," ",VLOOKUP(B82,[1]Спортсмены!B$1:H$65536,2,FALSE))</f>
        <v>Ксенофонтов Сергей</v>
      </c>
      <c r="D82" s="25" t="str">
        <f>IF(B82=0," ",VLOOKUP($B82,[1]Спортсмены!$B$1:$H$65536,3,FALSE))</f>
        <v>1991</v>
      </c>
      <c r="E82" s="26" t="str">
        <f>IF(B82=0," ",IF(VLOOKUP($B82,[1]Спортсмены!$B$1:$H$65536,4,FALSE)=0," ",VLOOKUP($B82,[1]Спортсмены!$B$1:$H$65536,4,FALSE)))</f>
        <v>2р</v>
      </c>
      <c r="F82" s="24" t="str">
        <f>IF(B82=0," ",VLOOKUP($B82,[1]Спортсмены!$B$1:$H$65536,5,FALSE))</f>
        <v>Ярославская</v>
      </c>
      <c r="G82" s="24" t="str">
        <f>IF(B82=0," ",VLOOKUP($B82,[1]Спортсмены!$B$1:$H$65536,6,FALSE))</f>
        <v>Ярославль, ГОБУ ЯО СДЮСШОР</v>
      </c>
      <c r="H82" s="27"/>
      <c r="I82" s="134">
        <v>6.2685185185185185E-4</v>
      </c>
      <c r="J82" s="29" t="str">
        <f>IF(I82=0," ",IF(I82&lt;=[1]Разряды!$D$6,[1]Разряды!$D$3,IF(I82&lt;=[1]Разряды!$E$6,[1]Разряды!$E$3,IF(I82&lt;=[1]Разряды!$F$6,[1]Разряды!$F$3,IF(I82&lt;=[1]Разряды!$G$6,[1]Разряды!$G$3,IF(I82&lt;=[1]Разряды!$H$6,[1]Разряды!$H$3,IF(I82&lt;=[1]Разряды!$I$6,[1]Разряды!$I$3,IF(I82&lt;=[1]Разряды!$J$6,[1]Разряды!$J$3,"б/р"))))))))</f>
        <v>2р</v>
      </c>
      <c r="K82" s="18" t="s">
        <v>30</v>
      </c>
      <c r="L82" s="24" t="str">
        <f>IF(B82=0," ",VLOOKUP($B82,[1]Спортсмены!$B$1:$H$65536,7,FALSE))</f>
        <v>Клейменов А.Н.</v>
      </c>
    </row>
    <row r="83" spans="1:12">
      <c r="A83" s="31">
        <v>14</v>
      </c>
      <c r="B83" s="32">
        <v>450</v>
      </c>
      <c r="C83" s="24" t="str">
        <f>IF(B83=0," ",VLOOKUP(B83,[1]Спортсмены!B$1:H$65536,2,FALSE))</f>
        <v>Коткин Сергей</v>
      </c>
      <c r="D83" s="25" t="str">
        <f>IF(B83=0," ",VLOOKUP($B83,[1]Спортсмены!$B$1:$H$65536,3,FALSE))</f>
        <v>16.07.1993</v>
      </c>
      <c r="E83" s="26" t="str">
        <f>IF(B83=0," ",IF(VLOOKUP($B83,[1]Спортсмены!$B$1:$H$65536,4,FALSE)=0," ",VLOOKUP($B83,[1]Спортсмены!$B$1:$H$65536,4,FALSE)))</f>
        <v>2р</v>
      </c>
      <c r="F83" s="24" t="str">
        <f>IF(B83=0," ",VLOOKUP($B83,[1]Спортсмены!$B$1:$H$65536,5,FALSE))</f>
        <v>Архангельская</v>
      </c>
      <c r="G83" s="24" t="str">
        <f>IF(B83=0," ",VLOOKUP($B83,[1]Спортсмены!$B$1:$H$65536,6,FALSE))</f>
        <v>Архангельск, СГМУ</v>
      </c>
      <c r="H83" s="27"/>
      <c r="I83" s="134">
        <v>6.3414351851851858E-4</v>
      </c>
      <c r="J83" s="29" t="str">
        <f>IF(I83=0," ",IF(I83&lt;=[1]Разряды!$D$6,[1]Разряды!$D$3,IF(I83&lt;=[1]Разряды!$E$6,[1]Разряды!$E$3,IF(I83&lt;=[1]Разряды!$F$6,[1]Разряды!$F$3,IF(I83&lt;=[1]Разряды!$G$6,[1]Разряды!$G$3,IF(I83&lt;=[1]Разряды!$H$6,[1]Разряды!$H$3,IF(I83&lt;=[1]Разряды!$I$6,[1]Разряды!$I$3,IF(I83&lt;=[1]Разряды!$J$6,[1]Разряды!$J$3,"б/р"))))))))</f>
        <v>2р</v>
      </c>
      <c r="K83" s="18" t="s">
        <v>30</v>
      </c>
      <c r="L83" s="24" t="str">
        <f>IF(B83=0," ",VLOOKUP($B83,[1]Спортсмены!$B$1:$H$65536,7,FALSE))</f>
        <v>Агеева О.Н., Водовозов В.А.</v>
      </c>
    </row>
    <row r="84" spans="1:12">
      <c r="A84" s="31">
        <v>15</v>
      </c>
      <c r="B84" s="32">
        <v>243</v>
      </c>
      <c r="C84" s="24" t="str">
        <f>IF(B84=0," ",VLOOKUP(B84,[1]Спортсмены!B$1:H$65536,2,FALSE))</f>
        <v>Панюков Александр</v>
      </c>
      <c r="D84" s="25" t="str">
        <f>IF(B84=0," ",VLOOKUP($B84,[1]Спортсмены!$B$1:$H$65536,3,FALSE))</f>
        <v>1991</v>
      </c>
      <c r="E84" s="26" t="str">
        <f>IF(B84=0," ",IF(VLOOKUP($B84,[1]Спортсмены!$B$1:$H$65536,4,FALSE)=0," ",VLOOKUP($B84,[1]Спортсмены!$B$1:$H$65536,4,FALSE)))</f>
        <v>1р</v>
      </c>
      <c r="F84" s="24" t="str">
        <f>IF(B84=0," ",VLOOKUP($B84,[1]Спортсмены!$B$1:$H$65536,5,FALSE))</f>
        <v>р-ка Коми</v>
      </c>
      <c r="G84" s="24" t="str">
        <f>IF(B84=0," ",VLOOKUP($B84,[1]Спортсмены!$B$1:$H$65536,6,FALSE))</f>
        <v>Коми, Сыктывкар, КДЮСШ-1</v>
      </c>
      <c r="H84" s="27"/>
      <c r="I84" s="134">
        <v>6.4189814814814817E-4</v>
      </c>
      <c r="J84" s="29" t="str">
        <f>IF(I84=0," ",IF(I84&lt;=[1]Разряды!$D$6,[1]Разряды!$D$3,IF(I84&lt;=[1]Разряды!$E$6,[1]Разряды!$E$3,IF(I84&lt;=[1]Разряды!$F$6,[1]Разряды!$F$3,IF(I84&lt;=[1]Разряды!$G$6,[1]Разряды!$G$3,IF(I84&lt;=[1]Разряды!$H$6,[1]Разряды!$H$3,IF(I84&lt;=[1]Разряды!$I$6,[1]Разряды!$I$3,IF(I84&lt;=[1]Разряды!$J$6,[1]Разряды!$J$3,"б/р"))))))))</f>
        <v>2р</v>
      </c>
      <c r="K84" s="18">
        <v>0</v>
      </c>
      <c r="L84" s="24" t="str">
        <f>IF(B84=0," ",VLOOKUP($B84,[1]Спортсмены!$B$1:$H$65536,7,FALSE))</f>
        <v>Панюкова М.А.</v>
      </c>
    </row>
    <row r="85" spans="1:12" ht="15.75">
      <c r="A85" s="138"/>
      <c r="B85" s="125"/>
      <c r="C85" s="90"/>
      <c r="D85" s="139"/>
      <c r="E85" s="18"/>
      <c r="F85" s="397" t="s">
        <v>45</v>
      </c>
      <c r="G85" s="397"/>
      <c r="H85" s="140"/>
      <c r="I85" s="399" t="s">
        <v>79</v>
      </c>
      <c r="J85" s="399"/>
      <c r="K85" s="12"/>
      <c r="L85" s="9" t="s">
        <v>85</v>
      </c>
    </row>
    <row r="86" spans="1:12">
      <c r="A86" s="22">
        <v>1</v>
      </c>
      <c r="B86" s="30">
        <v>217</v>
      </c>
      <c r="C86" s="24" t="str">
        <f>IF(B86=0," ",VLOOKUP(B86,[1]Спортсмены!B$1:H$65536,2,FALSE))</f>
        <v>Рафилович Максим</v>
      </c>
      <c r="D86" s="25" t="str">
        <f>IF(B86=0," ",VLOOKUP($B86,[1]Спортсмены!$B$1:$H$65536,3,FALSE))</f>
        <v>07.02.1986</v>
      </c>
      <c r="E86" s="26" t="str">
        <f>IF(B86=0," ",IF(VLOOKUP($B86,[1]Спортсмены!$B$1:$H$65536,4,FALSE)=0," ",VLOOKUP($B86,[1]Спортсмены!$B$1:$H$65536,4,FALSE)))</f>
        <v>МС</v>
      </c>
      <c r="F86" s="24" t="str">
        <f>IF(B86=0," ",VLOOKUP($B86,[1]Спортсмены!$B$1:$H$65536,5,FALSE))</f>
        <v>Вологодская</v>
      </c>
      <c r="G86" s="24" t="str">
        <f>IF(B86=0," ",VLOOKUP($B86,[1]Спортсмены!$B$1:$H$65536,6,FALSE))</f>
        <v>Вологда, БУ ФКиСВО "ЦСП"</v>
      </c>
      <c r="H86" s="27"/>
      <c r="I86" s="134">
        <v>5.7986111111111118E-4</v>
      </c>
      <c r="J86" s="29" t="str">
        <f>IF(I86=0," ",IF(I86&lt;=[1]Разряды!$D$6,[1]Разряды!$D$3,IF(I86&lt;=[1]Разряды!$E$6,[1]Разряды!$E$3,IF(I86&lt;=[1]Разряды!$F$6,[1]Разряды!$F$3,IF(I86&lt;=[1]Разряды!$G$6,[1]Разряды!$G$3,IF(I86&lt;=[1]Разряды!$H$6,[1]Разряды!$H$3,IF(I86&lt;=[1]Разряды!$I$6,[1]Разряды!$I$3,IF(I86&lt;=[1]Разряды!$J$6,[1]Разряды!$J$3,"б/р"))))))))</f>
        <v>кмс</v>
      </c>
      <c r="K86" s="26">
        <v>20</v>
      </c>
      <c r="L86" s="24" t="str">
        <f>IF(B86=0," ",VLOOKUP($B86,[1]Спортсмены!$B$1:$H$65536,7,FALSE))</f>
        <v>Селюцкий С.А.</v>
      </c>
    </row>
    <row r="87" spans="1:12">
      <c r="A87" s="22">
        <v>2</v>
      </c>
      <c r="B87" s="30">
        <v>371</v>
      </c>
      <c r="C87" s="24" t="str">
        <f>IF(B87=0," ",VLOOKUP(B87,[1]Спортсмены!B$1:H$65536,2,FALSE))</f>
        <v>Шаренков Алексей</v>
      </c>
      <c r="D87" s="25" t="str">
        <f>IF(B87=0," ",VLOOKUP($B87,[1]Спортсмены!$B$1:$H$65536,3,FALSE))</f>
        <v>16.12.1985</v>
      </c>
      <c r="E87" s="26" t="str">
        <f>IF(B87=0," ",IF(VLOOKUP($B87,[1]Спортсмены!$B$1:$H$65536,4,FALSE)=0," ",VLOOKUP($B87,[1]Спортсмены!$B$1:$H$65536,4,FALSE)))</f>
        <v>МС</v>
      </c>
      <c r="F87" s="24" t="str">
        <f>IF(B87=0," ",VLOOKUP($B87,[1]Спортсмены!$B$1:$H$65536,5,FALSE))</f>
        <v>Архангельская</v>
      </c>
      <c r="G87" s="24" t="str">
        <f>IF(B87=0," ",VLOOKUP($B87,[1]Спортсмены!$B$1:$H$65536,6,FALSE))</f>
        <v>Архангельск, САФУ</v>
      </c>
      <c r="H87" s="27"/>
      <c r="I87" s="134">
        <v>5.9050925925925926E-4</v>
      </c>
      <c r="J87" s="29" t="str">
        <f>IF(I87=0," ",IF(I87&lt;=[1]Разряды!$D$6,[1]Разряды!$D$3,IF(I87&lt;=[1]Разряды!$E$6,[1]Разряды!$E$3,IF(I87&lt;=[1]Разряды!$F$6,[1]Разряды!$F$3,IF(I87&lt;=[1]Разряды!$G$6,[1]Разряды!$G$3,IF(I87&lt;=[1]Разряды!$H$6,[1]Разряды!$H$3,IF(I87&lt;=[1]Разряды!$I$6,[1]Разряды!$I$3,IF(I87&lt;=[1]Разряды!$J$6,[1]Разряды!$J$3,"б/р"))))))))</f>
        <v>1р</v>
      </c>
      <c r="K87" s="26">
        <v>0</v>
      </c>
      <c r="L87" s="24" t="str">
        <f>IF(B87=0," ",VLOOKUP($B87,[1]Спортсмены!$B$1:$H$65536,7,FALSE))</f>
        <v>Водовозов В.А.</v>
      </c>
    </row>
    <row r="88" spans="1:12">
      <c r="A88" s="22">
        <v>3</v>
      </c>
      <c r="B88" s="30">
        <v>282</v>
      </c>
      <c r="C88" s="24" t="str">
        <f>IF(B88=0," ",VLOOKUP(B88,[1]Спортсмены!B$1:H$65536,2,FALSE))</f>
        <v>Когут Максим</v>
      </c>
      <c r="D88" s="25" t="str">
        <f>IF(B88=0," ",VLOOKUP($B88,[1]Спортсмены!$B$1:$H$65536,3,FALSE))</f>
        <v>1988</v>
      </c>
      <c r="E88" s="26" t="str">
        <f>IF(B88=0," ",IF(VLOOKUP($B88,[1]Спортсмены!$B$1:$H$65536,4,FALSE)=0," ",VLOOKUP($B88,[1]Спортсмены!$B$1:$H$65536,4,FALSE)))</f>
        <v>КМС</v>
      </c>
      <c r="F88" s="24" t="str">
        <f>IF(B88=0," ",VLOOKUP($B88,[1]Спортсмены!$B$1:$H$65536,5,FALSE))</f>
        <v>р-ка Коми</v>
      </c>
      <c r="G88" s="24" t="str">
        <f>IF(B88=0," ",VLOOKUP($B88,[1]Спортсмены!$B$1:$H$65536,6,FALSE))</f>
        <v>Коми, Сыктывкар, КДЮСШ-1</v>
      </c>
      <c r="H88" s="27"/>
      <c r="I88" s="134">
        <v>5.9444444444444443E-4</v>
      </c>
      <c r="J88" s="29" t="str">
        <f>IF(I88=0," ",IF(I88&lt;=[1]Разряды!$D$6,[1]Разряды!$D$3,IF(I88&lt;=[1]Разряды!$E$6,[1]Разряды!$E$3,IF(I88&lt;=[1]Разряды!$F$6,[1]Разряды!$F$3,IF(I88&lt;=[1]Разряды!$G$6,[1]Разряды!$G$3,IF(I88&lt;=[1]Разряды!$H$6,[1]Разряды!$H$3,IF(I88&lt;=[1]Разряды!$I$6,[1]Разряды!$I$3,IF(I88&lt;=[1]Разряды!$J$6,[1]Разряды!$J$3,"б/р"))))))))</f>
        <v>1р</v>
      </c>
      <c r="K88" s="26">
        <v>0</v>
      </c>
      <c r="L88" s="24" t="str">
        <f>IF(B88=0," ",VLOOKUP($B88,[1]Спортсмены!$B$1:$H$65536,7,FALSE))</f>
        <v>Панюкова М.А.</v>
      </c>
    </row>
    <row r="89" spans="1:12">
      <c r="A89" s="31">
        <v>4</v>
      </c>
      <c r="B89" s="30">
        <v>148</v>
      </c>
      <c r="C89" s="24" t="str">
        <f>IF(B89=0," ",VLOOKUP(B89,[1]Спортсмены!B$1:H$65536,2,FALSE))</f>
        <v>Платонов Артём</v>
      </c>
      <c r="D89" s="25" t="str">
        <f>IF(B89=0," ",VLOOKUP($B89,[1]Спортсмены!$B$1:$H$65536,3,FALSE))</f>
        <v>06.07.1990</v>
      </c>
      <c r="E89" s="26" t="str">
        <f>IF(B89=0," ",IF(VLOOKUP($B89,[1]Спортсмены!$B$1:$H$65536,4,FALSE)=0," ",VLOOKUP($B89,[1]Спортсмены!$B$1:$H$65536,4,FALSE)))</f>
        <v>КМС</v>
      </c>
      <c r="F89" s="24" t="str">
        <f>IF(B89=0," ",VLOOKUP($B89,[1]Спортсмены!$B$1:$H$65536,5,FALSE))</f>
        <v>Ивановская</v>
      </c>
      <c r="G89" s="24" t="str">
        <f>IF(B89=0," ",VLOOKUP($B89,[1]Спортсмены!$B$1:$H$65536,6,FALSE))</f>
        <v>Иваново</v>
      </c>
      <c r="H89" s="27"/>
      <c r="I89" s="134">
        <v>6.105324074074074E-4</v>
      </c>
      <c r="J89" s="29" t="str">
        <f>IF(I89=0," ",IF(I89&lt;=[1]Разряды!$D$6,[1]Разряды!$D$3,IF(I89&lt;=[1]Разряды!$E$6,[1]Разряды!$E$3,IF(I89&lt;=[1]Разряды!$F$6,[1]Разряды!$F$3,IF(I89&lt;=[1]Разряды!$G$6,[1]Разряды!$G$3,IF(I89&lt;=[1]Разряды!$H$6,[1]Разряды!$H$3,IF(I89&lt;=[1]Разряды!$I$6,[1]Разряды!$I$3,IF(I89&lt;=[1]Разряды!$J$6,[1]Разряды!$J$3,"б/р"))))))))</f>
        <v>1р</v>
      </c>
      <c r="K89" s="26" t="s">
        <v>30</v>
      </c>
      <c r="L89" s="24" t="str">
        <f>IF(B89=0," ",VLOOKUP($B89,[1]Спортсмены!$B$1:$H$65536,7,FALSE))</f>
        <v>Кокшарова И.В.</v>
      </c>
    </row>
    <row r="90" spans="1:12">
      <c r="A90" s="31">
        <v>5</v>
      </c>
      <c r="B90" s="23">
        <v>727</v>
      </c>
      <c r="C90" s="24" t="str">
        <f>IF(B90=0," ",VLOOKUP(B90,[1]Спортсмены!B$1:H$65536,2,FALSE))</f>
        <v>Менгниязов Тимур</v>
      </c>
      <c r="D90" s="25" t="str">
        <f>IF(B90=0," ",VLOOKUP($B90,[1]Спортсмены!$B$1:$H$65536,3,FALSE))</f>
        <v>21.06.1990</v>
      </c>
      <c r="E90" s="26" t="str">
        <f>IF(B90=0," ",IF(VLOOKUP($B90,[1]Спортсмены!$B$1:$H$65536,4,FALSE)=0," ",VLOOKUP($B90,[1]Спортсмены!$B$1:$H$65536,4,FALSE)))</f>
        <v>1р</v>
      </c>
      <c r="F90" s="24" t="str">
        <f>IF(B90=0," ",VLOOKUP($B90,[1]Спортсмены!$B$1:$H$65536,5,FALSE))</f>
        <v>Ярославская</v>
      </c>
      <c r="G90" s="24" t="str">
        <f>IF(B90=0," ",VLOOKUP($B90,[1]Спортсмены!$B$1:$H$65536,6,FALSE))</f>
        <v>Ярославль, СДЮСШОР-19</v>
      </c>
      <c r="H90" s="27"/>
      <c r="I90" s="134">
        <v>6.1145833333333332E-4</v>
      </c>
      <c r="J90" s="29" t="str">
        <f>IF(I90=0," ",IF(I90&lt;=[1]Разряды!$D$6,[1]Разряды!$D$3,IF(I90&lt;=[1]Разряды!$E$6,[1]Разряды!$E$3,IF(I90&lt;=[1]Разряды!$F$6,[1]Разряды!$F$3,IF(I90&lt;=[1]Разряды!$G$6,[1]Разряды!$G$3,IF(I90&lt;=[1]Разряды!$H$6,[1]Разряды!$H$3,IF(I90&lt;=[1]Разряды!$I$6,[1]Разряды!$I$3,IF(I90&lt;=[1]Разряды!$J$6,[1]Разряды!$J$3,"б/р"))))))))</f>
        <v>1р</v>
      </c>
      <c r="K90" s="26" t="s">
        <v>30</v>
      </c>
      <c r="L90" s="24" t="str">
        <f>IF(B90=0," ",VLOOKUP($B90,[1]Спортсмены!$B$1:$H$65536,7,FALSE))</f>
        <v>Васин В.Н.</v>
      </c>
    </row>
    <row r="91" spans="1:12">
      <c r="A91" s="31">
        <v>6</v>
      </c>
      <c r="B91" s="23">
        <v>729</v>
      </c>
      <c r="C91" s="24" t="str">
        <f>IF(B91=0," ",VLOOKUP(B91,[1]Спортсмены!B$1:H$65536,2,FALSE))</f>
        <v>Рейхард Евгений</v>
      </c>
      <c r="D91" s="25" t="str">
        <f>IF(B91=0," ",VLOOKUP($B91,[1]Спортсмены!$B$1:$H$65536,3,FALSE))</f>
        <v>21.08.1981</v>
      </c>
      <c r="E91" s="26" t="str">
        <f>IF(B91=0," ",IF(VLOOKUP($B91,[1]Спортсмены!$B$1:$H$65536,4,FALSE)=0," ",VLOOKUP($B91,[1]Спортсмены!$B$1:$H$65536,4,FALSE)))</f>
        <v>МС</v>
      </c>
      <c r="F91" s="24" t="str">
        <f>IF(B91=0," ",VLOOKUP($B91,[1]Спортсмены!$B$1:$H$65536,5,FALSE))</f>
        <v>2 Ярославская</v>
      </c>
      <c r="G91" s="24" t="str">
        <f>IF(B91=0," ",VLOOKUP($B91,[1]Спортсмены!$B$1:$H$65536,6,FALSE))</f>
        <v>Ярославль, СДЮСШОР-19</v>
      </c>
      <c r="H91" s="27"/>
      <c r="I91" s="134">
        <v>6.1157407407407417E-4</v>
      </c>
      <c r="J91" s="29" t="str">
        <f>IF(I91=0," ",IF(I91&lt;=[1]Разряды!$D$6,[1]Разряды!$D$3,IF(I91&lt;=[1]Разряды!$E$6,[1]Разряды!$E$3,IF(I91&lt;=[1]Разряды!$F$6,[1]Разряды!$F$3,IF(I91&lt;=[1]Разряды!$G$6,[1]Разряды!$G$3,IF(I91&lt;=[1]Разряды!$H$6,[1]Разряды!$H$3,IF(I91&lt;=[1]Разряды!$I$6,[1]Разряды!$I$3,IF(I91&lt;=[1]Разряды!$J$6,[1]Разряды!$J$3,"б/р"))))))))</f>
        <v>1р</v>
      </c>
      <c r="K91" s="26">
        <v>0</v>
      </c>
      <c r="L91" s="24" t="str">
        <f>IF(B91=0," ",VLOOKUP($B91,[1]Спортсмены!$B$1:$H$65536,7,FALSE))</f>
        <v>Хрущев И.Е.</v>
      </c>
    </row>
    <row r="92" spans="1:12">
      <c r="A92" s="31">
        <v>7</v>
      </c>
      <c r="B92" s="30">
        <v>290</v>
      </c>
      <c r="C92" s="24" t="str">
        <f>IF(B92=0," ",VLOOKUP(B92,[1]Спортсмены!B$1:H$65536,2,FALSE))</f>
        <v>Савельев Алексей</v>
      </c>
      <c r="D92" s="25" t="str">
        <f>IF(B92=0," ",VLOOKUP($B92,[1]Спортсмены!$B$1:$H$65536,3,FALSE))</f>
        <v>1987</v>
      </c>
      <c r="E92" s="26" t="str">
        <f>IF(B92=0," ",IF(VLOOKUP($B92,[1]Спортсмены!$B$1:$H$65536,4,FALSE)=0," ",VLOOKUP($B92,[1]Спортсмены!$B$1:$H$65536,4,FALSE)))</f>
        <v>КМС</v>
      </c>
      <c r="F92" s="24" t="str">
        <f>IF(B92=0," ",VLOOKUP($B92,[1]Спортсмены!$B$1:$H$65536,5,FALSE))</f>
        <v>р-ка Коми</v>
      </c>
      <c r="G92" s="24" t="str">
        <f>IF(B92=0," ",VLOOKUP($B92,[1]Спортсмены!$B$1:$H$65536,6,FALSE))</f>
        <v>Коми, Сыктывкар, КГПИ</v>
      </c>
      <c r="H92" s="27"/>
      <c r="I92" s="134">
        <v>6.1296296296296305E-4</v>
      </c>
      <c r="J92" s="29" t="str">
        <f>IF(I92=0," ",IF(I92&lt;=[1]Разряды!$D$6,[1]Разряды!$D$3,IF(I92&lt;=[1]Разряды!$E$6,[1]Разряды!$E$3,IF(I92&lt;=[1]Разряды!$F$6,[1]Разряды!$F$3,IF(I92&lt;=[1]Разряды!$G$6,[1]Разряды!$G$3,IF(I92&lt;=[1]Разряды!$H$6,[1]Разряды!$H$3,IF(I92&lt;=[1]Разряды!$I$6,[1]Разряды!$I$3,IF(I92&lt;=[1]Разряды!$J$6,[1]Разряды!$J$3,"б/р"))))))))</f>
        <v>1р</v>
      </c>
      <c r="K92" s="26">
        <v>0</v>
      </c>
      <c r="L92" s="24" t="str">
        <f>IF(B92=0," ",VLOOKUP($B92,[1]Спортсмены!$B$1:$H$65536,7,FALSE))</f>
        <v>Когут М.Ю.</v>
      </c>
    </row>
    <row r="93" spans="1:12">
      <c r="A93" s="31">
        <v>8</v>
      </c>
      <c r="B93" s="23">
        <v>586</v>
      </c>
      <c r="C93" s="24" t="str">
        <f>IF(B93=0," ",VLOOKUP(B93,[1]Спортсмены!B$1:H$65536,2,FALSE))</f>
        <v>Разов Олег</v>
      </c>
      <c r="D93" s="25" t="str">
        <f>IF(B93=0," ",VLOOKUP($B93,[1]Спортсмены!$B$1:$H$65536,3,FALSE))</f>
        <v>08.09.1986</v>
      </c>
      <c r="E93" s="26" t="str">
        <f>IF(B93=0," ",IF(VLOOKUP($B93,[1]Спортсмены!$B$1:$H$65536,4,FALSE)=0," ",VLOOKUP($B93,[1]Спортсмены!$B$1:$H$65536,4,FALSE)))</f>
        <v>КМС</v>
      </c>
      <c r="F93" s="24" t="str">
        <f>IF(B93=0," ",VLOOKUP($B93,[1]Спортсмены!$B$1:$H$65536,5,FALSE))</f>
        <v>Ярославская</v>
      </c>
      <c r="G93" s="24" t="str">
        <f>IF(B93=0," ",VLOOKUP($B93,[1]Спортсмены!$B$1:$H$65536,6,FALSE))</f>
        <v>Рыбинск, СДЮСШОР-8</v>
      </c>
      <c r="H93" s="27"/>
      <c r="I93" s="134">
        <v>6.1423611111111108E-4</v>
      </c>
      <c r="J93" s="29" t="str">
        <f>IF(I93=0," ",IF(I93&lt;=[1]Разряды!$D$6,[1]Разряды!$D$3,IF(I93&lt;=[1]Разряды!$E$6,[1]Разряды!$E$3,IF(I93&lt;=[1]Разряды!$F$6,[1]Разряды!$F$3,IF(I93&lt;=[1]Разряды!$G$6,[1]Разряды!$G$3,IF(I93&lt;=[1]Разряды!$H$6,[1]Разряды!$H$3,IF(I93&lt;=[1]Разряды!$I$6,[1]Разряды!$I$3,IF(I93&lt;=[1]Разряды!$J$6,[1]Разряды!$J$3,"б/р"))))))))</f>
        <v>1р</v>
      </c>
      <c r="K93" s="26" t="s">
        <v>30</v>
      </c>
      <c r="L93" s="24" t="str">
        <f>IF(B93=0," ",VLOOKUP($B93,[1]Спортсмены!$B$1:$H$65536,7,FALSE))</f>
        <v>Зюзин В.Н.</v>
      </c>
    </row>
    <row r="94" spans="1:12">
      <c r="A94" s="31">
        <v>9</v>
      </c>
      <c r="B94" s="109">
        <v>383</v>
      </c>
      <c r="C94" s="24" t="str">
        <f>IF(B94=0," ",VLOOKUP(B94,[1]Спортсмены!B$1:H$65536,2,FALSE))</f>
        <v xml:space="preserve">Железов Евгений </v>
      </c>
      <c r="D94" s="25" t="str">
        <f>IF(B94=0," ",VLOOKUP($B94,[1]Спортсмены!$B$1:$H$65536,3,FALSE))</f>
        <v>19.11.1989</v>
      </c>
      <c r="E94" s="26" t="str">
        <f>IF(B94=0," ",IF(VLOOKUP($B94,[1]Спортсмены!$B$1:$H$65536,4,FALSE)=0," ",VLOOKUP($B94,[1]Спортсмены!$B$1:$H$65536,4,FALSE)))</f>
        <v>КМС</v>
      </c>
      <c r="F94" s="24" t="str">
        <f>IF(B94=0," ",VLOOKUP($B94,[1]Спортсмены!$B$1:$H$65536,5,FALSE))</f>
        <v>Архангельская</v>
      </c>
      <c r="G94" s="24" t="str">
        <f>IF(B94=0," ",VLOOKUP($B94,[1]Спортсмены!$B$1:$H$65536,6,FALSE))</f>
        <v>Архангельск, САФУ</v>
      </c>
      <c r="H94" s="27"/>
      <c r="I94" s="134">
        <v>6.1446759259259256E-4</v>
      </c>
      <c r="J94" s="29" t="str">
        <f>IF(I94=0," ",IF(I94&lt;=[1]Разряды!$D$6,[1]Разряды!$D$3,IF(I94&lt;=[1]Разряды!$E$6,[1]Разряды!$E$3,IF(I94&lt;=[1]Разряды!$F$6,[1]Разряды!$F$3,IF(I94&lt;=[1]Разряды!$G$6,[1]Разряды!$G$3,IF(I94&lt;=[1]Разряды!$H$6,[1]Разряды!$H$3,IF(I94&lt;=[1]Разряды!$I$6,[1]Разряды!$I$3,IF(I94&lt;=[1]Разряды!$J$6,[1]Разряды!$J$3,"б/р"))))))))</f>
        <v>1р</v>
      </c>
      <c r="K94" s="26">
        <v>0</v>
      </c>
      <c r="L94" s="24" t="str">
        <f>IF(B94=0," ",VLOOKUP($B94,[1]Спортсмены!$B$1:$H$65536,7,FALSE))</f>
        <v>Водовозов В.А.</v>
      </c>
    </row>
    <row r="95" spans="1:12">
      <c r="A95" s="31">
        <v>10</v>
      </c>
      <c r="B95" s="109">
        <v>388</v>
      </c>
      <c r="C95" s="24" t="str">
        <f>IF(B95=0," ",VLOOKUP(B95,[1]Спортсмены!B$1:H$65536,2,FALSE))</f>
        <v>Колотыгин Александр</v>
      </c>
      <c r="D95" s="25" t="str">
        <f>IF(B95=0," ",VLOOKUP($B95,[1]Спортсмены!$B$1:$H$65536,3,FALSE))</f>
        <v>1987</v>
      </c>
      <c r="E95" s="26" t="str">
        <f>IF(B95=0," ",IF(VLOOKUP($B95,[1]Спортсмены!$B$1:$H$65536,4,FALSE)=0," ",VLOOKUP($B95,[1]Спортсмены!$B$1:$H$65536,4,FALSE)))</f>
        <v>1р</v>
      </c>
      <c r="F95" s="24" t="str">
        <f>IF(B95=0," ",VLOOKUP($B95,[1]Спортсмены!$B$1:$H$65536,5,FALSE))</f>
        <v>Архангельская</v>
      </c>
      <c r="G95" s="24" t="str">
        <f>IF(B95=0," ",VLOOKUP($B95,[1]Спортсмены!$B$1:$H$65536,6,FALSE))</f>
        <v>Архангельск, ЦСП "Поморье"</v>
      </c>
      <c r="H95" s="27"/>
      <c r="I95" s="134">
        <v>6.1608796296296292E-4</v>
      </c>
      <c r="J95" s="29" t="str">
        <f>IF(I95=0," ",IF(I95&lt;=[1]Разряды!$D$6,[1]Разряды!$D$3,IF(I95&lt;=[1]Разряды!$E$6,[1]Разряды!$E$3,IF(I95&lt;=[1]Разряды!$F$6,[1]Разряды!$F$3,IF(I95&lt;=[1]Разряды!$G$6,[1]Разряды!$G$3,IF(I95&lt;=[1]Разряды!$H$6,[1]Разряды!$H$3,IF(I95&lt;=[1]Разряды!$I$6,[1]Разряды!$I$3,IF(I95&lt;=[1]Разряды!$J$6,[1]Разряды!$J$3,"б/р"))))))))</f>
        <v>2р</v>
      </c>
      <c r="K95" s="26">
        <v>0</v>
      </c>
      <c r="L95" s="24" t="str">
        <f>IF(B95=0," ",VLOOKUP($B95,[1]Спортсмены!$B$1:$H$65536,7,FALSE))</f>
        <v>Мосеев А.А.</v>
      </c>
    </row>
    <row r="96" spans="1:12">
      <c r="A96" s="31">
        <v>11</v>
      </c>
      <c r="B96" s="109">
        <v>355</v>
      </c>
      <c r="C96" s="24" t="str">
        <f>IF(B96=0," ",VLOOKUP(B96,[1]Спортсмены!B$1:H$65536,2,FALSE))</f>
        <v>Михайлов Виктор</v>
      </c>
      <c r="D96" s="25" t="str">
        <f>IF(B96=0," ",VLOOKUP($B96,[1]Спортсмены!$B$1:$H$65536,3,FALSE))</f>
        <v>03.05.1990</v>
      </c>
      <c r="E96" s="26" t="str">
        <f>IF(B96=0," ",IF(VLOOKUP($B96,[1]Спортсмены!$B$1:$H$65536,4,FALSE)=0," ",VLOOKUP($B96,[1]Спортсмены!$B$1:$H$65536,4,FALSE)))</f>
        <v>КМС</v>
      </c>
      <c r="F96" s="24" t="str">
        <f>IF(B96=0," ",VLOOKUP($B96,[1]Спортсмены!$B$1:$H$65536,5,FALSE))</f>
        <v>Псковская</v>
      </c>
      <c r="G96" s="24" t="str">
        <f>IF(B96=0," ",VLOOKUP($B96,[1]Спортсмены!$B$1:$H$65536,6,FALSE))</f>
        <v>Псков</v>
      </c>
      <c r="H96" s="27"/>
      <c r="I96" s="137" t="s">
        <v>86</v>
      </c>
      <c r="J96" s="29"/>
      <c r="K96" s="26">
        <v>0</v>
      </c>
      <c r="L96" s="24" t="str">
        <f>IF(B96=0," ",VLOOKUP($B96,[1]Спортсмены!$B$1:$H$65536,7,FALSE))</f>
        <v>Ершов В.Ю.</v>
      </c>
    </row>
    <row r="97" spans="1:12" ht="15.75" thickBot="1">
      <c r="A97" s="34"/>
      <c r="B97" s="141"/>
      <c r="C97" s="36" t="str">
        <f>IF(B97=0," ",VLOOKUP(B97,[1]Спортсмены!B$1:H$65536,2,FALSE))</f>
        <v xml:space="preserve"> </v>
      </c>
      <c r="D97" s="38" t="str">
        <f>IF(B97=0," ",VLOOKUP($B97,[1]Спортсмены!$B$1:$H$65536,3,FALSE))</f>
        <v xml:space="preserve"> </v>
      </c>
      <c r="E97" s="38" t="str">
        <f>IF(B97=0," ",IF(VLOOKUP($B97,[1]Спортсмены!$B$1:$H$65536,4,FALSE)=0," ",VLOOKUP($B97,[1]Спортсмены!$B$1:$H$65536,4,FALSE)))</f>
        <v xml:space="preserve"> </v>
      </c>
      <c r="F97" s="36" t="str">
        <f>IF(B97=0," ",VLOOKUP($B97,[1]Спортсмены!$B$1:$H$65536,5,FALSE))</f>
        <v xml:space="preserve"> </v>
      </c>
      <c r="G97" s="36" t="str">
        <f>IF(B97=0," ",VLOOKUP($B97,[1]Спортсмены!$B$1:$H$65536,6,FALSE))</f>
        <v xml:space="preserve"> </v>
      </c>
      <c r="H97" s="39"/>
      <c r="I97" s="135"/>
      <c r="J97" s="40" t="str">
        <f>IF(I97=0," ",IF(I97&lt;=[1]Разряды!$D$6,[1]Разряды!$D$3,IF(I97&lt;=[1]Разряды!$E$6,[1]Разряды!$E$3,IF(I97&lt;=[1]Разряды!$F$6,[1]Разряды!$F$3,IF(I97&lt;=[1]Разряды!$G$6,[1]Разряды!$G$3,IF(I97&lt;=[1]Разряды!$H$6,[1]Разряды!$H$3,IF(I97&lt;=[1]Разряды!$I$6,[1]Разряды!$I$3,IF(I97&lt;=[1]Разряды!$J$6,[1]Разряды!$J$3,"б/р"))))))))</f>
        <v xml:space="preserve"> </v>
      </c>
      <c r="K97" s="52"/>
      <c r="L97" s="36" t="str">
        <f>IF(B97=0," ",VLOOKUP($B97,[1]Спортсмены!$B$1:$H$65536,7,FALSE))</f>
        <v xml:space="preserve"> </v>
      </c>
    </row>
    <row r="98" spans="1:12" ht="15.75" thickTop="1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</row>
    <row r="99" spans="1:12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</row>
    <row r="100" spans="1:12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</row>
    <row r="101" spans="1:12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</row>
  </sheetData>
  <mergeCells count="24">
    <mergeCell ref="F69:G69"/>
    <mergeCell ref="F85:G85"/>
    <mergeCell ref="I85:J85"/>
    <mergeCell ref="I68:J68"/>
    <mergeCell ref="F46:G46"/>
    <mergeCell ref="I46:J46"/>
    <mergeCell ref="I45:J45"/>
    <mergeCell ref="K7:K8"/>
    <mergeCell ref="L7:L8"/>
    <mergeCell ref="H8:I8"/>
    <mergeCell ref="F9:G9"/>
    <mergeCell ref="A1:L1"/>
    <mergeCell ref="F3:G3"/>
    <mergeCell ref="I5:J5"/>
    <mergeCell ref="I6:J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4"/>
  <sheetViews>
    <sheetView topLeftCell="A62" workbookViewId="0">
      <selection activeCell="G71" sqref="G71"/>
    </sheetView>
  </sheetViews>
  <sheetFormatPr defaultRowHeight="15"/>
  <cols>
    <col min="1" max="1" width="4.85546875" customWidth="1"/>
    <col min="2" max="2" width="10.28515625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29.5703125" customWidth="1"/>
    <col min="8" max="8" width="4.42578125" style="143" customWidth="1"/>
    <col min="9" max="9" width="7.42578125" style="143" customWidth="1"/>
    <col min="10" max="10" width="6.5703125" customWidth="1"/>
    <col min="11" max="11" width="8" customWidth="1"/>
    <col min="12" max="12" width="28.85546875" customWidth="1"/>
  </cols>
  <sheetData>
    <row r="1" spans="1:12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</row>
    <row r="2" spans="1:12" ht="20.25">
      <c r="A2" s="406" t="s">
        <v>37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1:12" ht="18">
      <c r="A3" s="1" t="s">
        <v>87</v>
      </c>
      <c r="B3" s="2"/>
      <c r="C3" s="2"/>
      <c r="D3" s="2"/>
      <c r="E3" s="2"/>
      <c r="F3" s="2" t="s">
        <v>3</v>
      </c>
      <c r="G3" s="2"/>
      <c r="H3" s="2"/>
      <c r="I3" s="2"/>
      <c r="J3" s="2"/>
      <c r="K3" s="2"/>
      <c r="L3" s="2"/>
    </row>
    <row r="4" spans="1:12" ht="15.75">
      <c r="A4" s="1" t="s">
        <v>88</v>
      </c>
      <c r="B4" s="4"/>
      <c r="C4" s="4"/>
      <c r="D4" s="4"/>
      <c r="E4" s="4"/>
      <c r="F4" s="398" t="s">
        <v>89</v>
      </c>
      <c r="G4" s="398"/>
      <c r="H4" s="4"/>
      <c r="I4"/>
      <c r="K4" s="6" t="s">
        <v>6</v>
      </c>
    </row>
    <row r="5" spans="1:12">
      <c r="A5" s="1" t="s">
        <v>90</v>
      </c>
      <c r="B5" s="6"/>
      <c r="C5" s="7"/>
      <c r="F5" s="1"/>
      <c r="G5" s="1"/>
      <c r="H5" s="9"/>
      <c r="I5" s="9"/>
      <c r="J5" s="9"/>
      <c r="K5" s="9" t="s">
        <v>8</v>
      </c>
      <c r="L5" s="9"/>
    </row>
    <row r="6" spans="1:12" ht="18.75">
      <c r="A6" s="10" t="s">
        <v>91</v>
      </c>
      <c r="B6" s="6"/>
      <c r="C6" s="6"/>
      <c r="E6" s="11"/>
      <c r="F6" s="1"/>
      <c r="G6" s="1"/>
      <c r="H6" s="11"/>
      <c r="I6" s="399" t="s">
        <v>79</v>
      </c>
      <c r="J6" s="399"/>
      <c r="K6" s="12"/>
      <c r="L6" s="9" t="s">
        <v>92</v>
      </c>
    </row>
    <row r="7" spans="1:12">
      <c r="A7" s="1" t="s">
        <v>93</v>
      </c>
      <c r="B7" s="104"/>
      <c r="C7" s="104"/>
      <c r="D7" s="14"/>
      <c r="E7" s="13"/>
      <c r="F7" s="1"/>
      <c r="G7" s="1"/>
      <c r="H7" s="15"/>
      <c r="I7" s="400"/>
      <c r="J7" s="400"/>
      <c r="K7" s="16"/>
      <c r="L7" s="9"/>
    </row>
    <row r="8" spans="1:12">
      <c r="A8" s="401" t="s">
        <v>15</v>
      </c>
      <c r="B8" s="401" t="s">
        <v>16</v>
      </c>
      <c r="C8" s="401" t="s">
        <v>17</v>
      </c>
      <c r="D8" s="403" t="s">
        <v>18</v>
      </c>
      <c r="E8" s="403" t="s">
        <v>19</v>
      </c>
      <c r="F8" s="403" t="s">
        <v>20</v>
      </c>
      <c r="G8" s="403" t="s">
        <v>21</v>
      </c>
      <c r="H8" s="408" t="s">
        <v>22</v>
      </c>
      <c r="I8" s="409"/>
      <c r="J8" s="401" t="s">
        <v>23</v>
      </c>
      <c r="K8" s="403" t="s">
        <v>24</v>
      </c>
      <c r="L8" s="411" t="s">
        <v>25</v>
      </c>
    </row>
    <row r="9" spans="1:12">
      <c r="A9" s="402"/>
      <c r="B9" s="402"/>
      <c r="C9" s="402"/>
      <c r="D9" s="402"/>
      <c r="E9" s="402"/>
      <c r="F9" s="402"/>
      <c r="G9" s="402"/>
      <c r="H9" s="416" t="s">
        <v>26</v>
      </c>
      <c r="I9" s="417"/>
      <c r="J9" s="402"/>
      <c r="K9" s="402"/>
      <c r="L9" s="412"/>
    </row>
    <row r="10" spans="1:12">
      <c r="A10" s="18"/>
      <c r="B10" s="18"/>
      <c r="C10" s="18"/>
      <c r="D10" s="19"/>
      <c r="E10" s="18"/>
      <c r="F10" s="397" t="s">
        <v>28</v>
      </c>
      <c r="G10" s="397"/>
      <c r="H10" s="20"/>
      <c r="I10" s="21"/>
    </row>
    <row r="11" spans="1:12">
      <c r="A11" s="22">
        <v>1</v>
      </c>
      <c r="B11" s="23">
        <v>212</v>
      </c>
      <c r="C11" s="24" t="str">
        <f>IF(B11=0," ",VLOOKUP(B11,[1]Спортсмены!B$1:H$65536,2,FALSE))</f>
        <v>Груничев Илья</v>
      </c>
      <c r="D11" s="25" t="str">
        <f>IF(B11=0," ",VLOOKUP($B11,[1]Спортсмены!$B$1:$H$65536,3,FALSE))</f>
        <v>1997</v>
      </c>
      <c r="E11" s="26" t="str">
        <f>IF(B11=0," ",IF(VLOOKUP($B11,[1]Спортсмены!$B$1:$H$65536,4,FALSE)=0," ",VLOOKUP($B11,[1]Спортсмены!$B$1:$H$65536,4,FALSE)))</f>
        <v>2р</v>
      </c>
      <c r="F11" s="24" t="str">
        <f>IF(B11=0," ",VLOOKUP($B11,[1]Спортсмены!$B$1:$H$65536,5,FALSE))</f>
        <v>Вологодская</v>
      </c>
      <c r="G11" s="24" t="str">
        <f>IF(B11=0," ",VLOOKUP($B11,[1]Спортсмены!$B$1:$H$65536,6,FALSE))</f>
        <v>Шексна, ДЮСШ</v>
      </c>
      <c r="H11" s="27"/>
      <c r="I11" s="132">
        <v>1.4365740740740743E-3</v>
      </c>
      <c r="J11" s="30" t="str">
        <f>IF(I11=0," ",IF(I11&lt;=[1]Разряды!$D$7,[1]Разряды!$D$3,IF(I11&lt;=[1]Разряды!$E$7,[1]Разряды!$E$3,IF(I11&lt;=[1]Разряды!$F$7,[1]Разряды!$F$3,IF(I11&lt;=[1]Разряды!$G$7,[1]Разряды!$G$3,IF(I11&lt;=[1]Разряды!$H$7,[1]Разряды!$H$3,IF(I11&lt;=[1]Разряды!$I$7,[1]Разряды!$I$3,IF(I11&lt;=[1]Разряды!$J$7,[1]Разряды!$J$3,"б/р"))))))))</f>
        <v>2р</v>
      </c>
      <c r="K11" s="30">
        <v>20</v>
      </c>
      <c r="L11" s="24" t="str">
        <f>IF(B11=0," ",VLOOKUP($B11,[1]Спортсмены!$B$1:$H$65536,7,FALSE))</f>
        <v>Киселев В.Д.</v>
      </c>
    </row>
    <row r="12" spans="1:12">
      <c r="A12" s="22">
        <v>2</v>
      </c>
      <c r="B12" s="23">
        <v>696</v>
      </c>
      <c r="C12" s="24" t="str">
        <f>IF(B12=0," ",VLOOKUP(B12,[1]Спортсмены!B$1:H$65536,2,FALSE))</f>
        <v>Рябинин Иван</v>
      </c>
      <c r="D12" s="25" t="str">
        <f>IF(B12=0," ",VLOOKUP($B12,[1]Спортсмены!$B$1:$H$65536,3,FALSE))</f>
        <v>21.07.1997</v>
      </c>
      <c r="E12" s="26" t="str">
        <f>IF(B12=0," ",IF(VLOOKUP($B12,[1]Спортсмены!$B$1:$H$65536,4,FALSE)=0," ",VLOOKUP($B12,[1]Спортсмены!$B$1:$H$65536,4,FALSE)))</f>
        <v>2р</v>
      </c>
      <c r="F12" s="24" t="str">
        <f>IF(B12=0," ",VLOOKUP($B12,[1]Спортсмены!$B$1:$H$65536,5,FALSE))</f>
        <v>1 Ярославская</v>
      </c>
      <c r="G12" s="24" t="str">
        <f>IF(B12=0," ",VLOOKUP($B12,[1]Спортсмены!$B$1:$H$65536,6,FALSE))</f>
        <v>Ярославль, СДЮСШОР-19</v>
      </c>
      <c r="H12" s="27"/>
      <c r="I12" s="132">
        <v>1.4423611111111111E-3</v>
      </c>
      <c r="J12" s="30" t="str">
        <f>IF(I12=0," ",IF(I12&lt;=[1]Разряды!$D$7,[1]Разряды!$D$3,IF(I12&lt;=[1]Разряды!$E$7,[1]Разряды!$E$3,IF(I12&lt;=[1]Разряды!$F$7,[1]Разряды!$F$3,IF(I12&lt;=[1]Разряды!$G$7,[1]Разряды!$G$3,IF(I12&lt;=[1]Разряды!$H$7,[1]Разряды!$H$3,IF(I12&lt;=[1]Разряды!$I$7,[1]Разряды!$I$3,IF(I12&lt;=[1]Разряды!$J$7,[1]Разряды!$J$3,"б/р"))))))))</f>
        <v>2р</v>
      </c>
      <c r="K12" s="19">
        <v>17</v>
      </c>
      <c r="L12" s="24" t="str">
        <f>IF(B12=0," ",VLOOKUP($B12,[1]Спортсмены!$B$1:$H$65536,7,FALSE))</f>
        <v>Таракановы Ю.Ф., А.В.</v>
      </c>
    </row>
    <row r="13" spans="1:12">
      <c r="A13" s="22">
        <v>3</v>
      </c>
      <c r="B13" s="23">
        <v>279</v>
      </c>
      <c r="C13" s="24" t="str">
        <f>IF(B13=0," ",VLOOKUP(B13,[1]Спортсмены!B$1:H$65536,2,FALSE))</f>
        <v>Клоцбах Алексей</v>
      </c>
      <c r="D13" s="25" t="str">
        <f>IF(B13=0," ",VLOOKUP($B13,[1]Спортсмены!$B$1:$H$65536,3,FALSE))</f>
        <v>12.11.1997</v>
      </c>
      <c r="E13" s="26" t="str">
        <f>IF(B13=0," ",IF(VLOOKUP($B13,[1]Спортсмены!$B$1:$H$65536,4,FALSE)=0," ",VLOOKUP($B13,[1]Спортсмены!$B$1:$H$65536,4,FALSE)))</f>
        <v>1р</v>
      </c>
      <c r="F13" s="24" t="str">
        <f>IF(B13=0," ",VLOOKUP($B13,[1]Спортсмены!$B$1:$H$65536,5,FALSE))</f>
        <v>Калининградская</v>
      </c>
      <c r="G13" s="24" t="str">
        <f>IF(B13=0," ",VLOOKUP($B13,[1]Спортсмены!$B$1:$H$65536,6,FALSE))</f>
        <v>Калининград, СДЮСШОР-4</v>
      </c>
      <c r="H13" s="144"/>
      <c r="I13" s="132">
        <v>1.4555555555555556E-3</v>
      </c>
      <c r="J13" s="30" t="str">
        <f>IF(I13=0," ",IF(I13&lt;=[1]Разряды!$D$7,[1]Разряды!$D$3,IF(I13&lt;=[1]Разряды!$E$7,[1]Разряды!$E$3,IF(I13&lt;=[1]Разряды!$F$7,[1]Разряды!$F$3,IF(I13&lt;=[1]Разряды!$G$7,[1]Разряды!$G$3,IF(I13&lt;=[1]Разряды!$H$7,[1]Разряды!$H$3,IF(I13&lt;=[1]Разряды!$I$7,[1]Разряды!$I$3,IF(I13&lt;=[1]Разряды!$J$7,[1]Разряды!$J$3,"б/р"))))))))</f>
        <v>2р</v>
      </c>
      <c r="K13" s="19">
        <v>15</v>
      </c>
      <c r="L13" s="24" t="str">
        <f>IF(B13=0," ",VLOOKUP($B13,[1]Спортсмены!$B$1:$H$65536,7,FALSE))</f>
        <v>Гадиатова Н.В., Гадиатов С.</v>
      </c>
    </row>
    <row r="14" spans="1:12">
      <c r="A14" s="31">
        <v>4</v>
      </c>
      <c r="B14" s="30">
        <v>624</v>
      </c>
      <c r="C14" s="24" t="str">
        <f>IF(B14=0," ",VLOOKUP(B14,[1]Спортсмены!B$1:H$65536,2,FALSE))</f>
        <v>Карасев Артем</v>
      </c>
      <c r="D14" s="25" t="str">
        <f>IF(B14=0," ",VLOOKUP($B14,[1]Спортсмены!$B$1:$H$65536,3,FALSE))</f>
        <v>1996</v>
      </c>
      <c r="E14" s="26" t="str">
        <f>IF(B14=0," ",IF(VLOOKUP($B14,[1]Спортсмены!$B$1:$H$65536,4,FALSE)=0," ",VLOOKUP($B14,[1]Спортсмены!$B$1:$H$65536,4,FALSE)))</f>
        <v>2р</v>
      </c>
      <c r="F14" s="24" t="str">
        <f>IF(B14=0," ",VLOOKUP($B14,[1]Спортсмены!$B$1:$H$65536,5,FALSE))</f>
        <v>Владимирская</v>
      </c>
      <c r="G14" s="24" t="str">
        <f>IF(B14=0," ",VLOOKUP($B14,[1]Спортсмены!$B$1:$H$65536,6,FALSE))</f>
        <v>Муром, ДЮСШ</v>
      </c>
      <c r="H14" s="27"/>
      <c r="I14" s="132">
        <v>1.4568287037037039E-3</v>
      </c>
      <c r="J14" s="30" t="str">
        <f>IF(I14=0," ",IF(I14&lt;=[1]Разряды!$D$7,[1]Разряды!$D$3,IF(I14&lt;=[1]Разряды!$E$7,[1]Разряды!$E$3,IF(I14&lt;=[1]Разряды!$F$7,[1]Разряды!$F$3,IF(I14&lt;=[1]Разряды!$G$7,[1]Разряды!$G$3,IF(I14&lt;=[1]Разряды!$H$7,[1]Разряды!$H$3,IF(I14&lt;=[1]Разряды!$I$7,[1]Разряды!$I$3,IF(I14&lt;=[1]Разряды!$J$7,[1]Разряды!$J$3,"б/р"))))))))</f>
        <v>2р</v>
      </c>
      <c r="K14" s="18" t="s">
        <v>30</v>
      </c>
      <c r="L14" s="24" t="str">
        <f>IF(B14=0," ",VLOOKUP($B14,[1]Спортсмены!$B$1:$H$65536,7,FALSE))</f>
        <v>Малярик К.Е.</v>
      </c>
    </row>
    <row r="15" spans="1:12">
      <c r="A15" s="31">
        <v>5</v>
      </c>
      <c r="B15" s="23">
        <v>694</v>
      </c>
      <c r="C15" s="24" t="str">
        <f>IF(B15=0," ",VLOOKUP(B15,[1]Спортсмены!B$1:H$65536,2,FALSE))</f>
        <v>Шмелев Иван</v>
      </c>
      <c r="D15" s="25" t="str">
        <f>IF(B15=0," ",VLOOKUP($B15,[1]Спортсмены!$B$1:$H$65536,3,FALSE))</f>
        <v>20.07.1997</v>
      </c>
      <c r="E15" s="26" t="str">
        <f>IF(B15=0," ",IF(VLOOKUP($B15,[1]Спортсмены!$B$1:$H$65536,4,FALSE)=0," ",VLOOKUP($B15,[1]Спортсмены!$B$1:$H$65536,4,FALSE)))</f>
        <v>1р</v>
      </c>
      <c r="F15" s="24" t="str">
        <f>IF(B15=0," ",VLOOKUP($B15,[1]Спортсмены!$B$1:$H$65536,5,FALSE))</f>
        <v>1 Ярославская</v>
      </c>
      <c r="G15" s="24" t="str">
        <f>IF(B15=0," ",VLOOKUP($B15,[1]Спортсмены!$B$1:$H$65536,6,FALSE))</f>
        <v>Ярославль, СДЮСШОР-19</v>
      </c>
      <c r="H15" s="27"/>
      <c r="I15" s="132">
        <v>1.4594907407407406E-3</v>
      </c>
      <c r="J15" s="30" t="str">
        <f>IF(I15=0," ",IF(I15&lt;=[1]Разряды!$D$7,[1]Разряды!$D$3,IF(I15&lt;=[1]Разряды!$E$7,[1]Разряды!$E$3,IF(I15&lt;=[1]Разряды!$F$7,[1]Разряды!$F$3,IF(I15&lt;=[1]Разряды!$G$7,[1]Разряды!$G$3,IF(I15&lt;=[1]Разряды!$H$7,[1]Разряды!$H$3,IF(I15&lt;=[1]Разряды!$I$7,[1]Разряды!$I$3,IF(I15&lt;=[1]Разряды!$J$7,[1]Разряды!$J$3,"б/р"))))))))</f>
        <v>2р</v>
      </c>
      <c r="K15" s="18">
        <v>14</v>
      </c>
      <c r="L15" s="24" t="str">
        <f>IF(B15=0," ",VLOOKUP($B15,[1]Спортсмены!$B$1:$H$65536,7,FALSE))</f>
        <v>Таракановы Ю.Ф., А.В.</v>
      </c>
    </row>
    <row r="16" spans="1:12">
      <c r="A16" s="31">
        <v>6</v>
      </c>
      <c r="B16" s="23">
        <v>623</v>
      </c>
      <c r="C16" s="24" t="str">
        <f>IF(B16=0," ",VLOOKUP(B16,[1]Спортсмены!B$1:H$65536,2,FALSE))</f>
        <v>Пушкарев Максим</v>
      </c>
      <c r="D16" s="25" t="str">
        <f>IF(B16=0," ",VLOOKUP($B16,[1]Спортсмены!$B$1:$H$65536,3,FALSE))</f>
        <v>1996</v>
      </c>
      <c r="E16" s="26" t="str">
        <f>IF(B16=0," ",IF(VLOOKUP($B16,[1]Спортсмены!$B$1:$H$65536,4,FALSE)=0," ",VLOOKUP($B16,[1]Спортсмены!$B$1:$H$65536,4,FALSE)))</f>
        <v>2р</v>
      </c>
      <c r="F16" s="24" t="str">
        <f>IF(B16=0," ",VLOOKUP($B16,[1]Спортсмены!$B$1:$H$65536,5,FALSE))</f>
        <v>Владимирская</v>
      </c>
      <c r="G16" s="24" t="str">
        <f>IF(B16=0," ",VLOOKUP($B16,[1]Спортсмены!$B$1:$H$65536,6,FALSE))</f>
        <v>Владимир, СДЮСШОР-4</v>
      </c>
      <c r="H16" s="27"/>
      <c r="I16" s="132">
        <v>1.4641203703703706E-3</v>
      </c>
      <c r="J16" s="30" t="str">
        <f>IF(I16=0," ",IF(I16&lt;=[1]Разряды!$D$7,[1]Разряды!$D$3,IF(I16&lt;=[1]Разряды!$E$7,[1]Разряды!$E$3,IF(I16&lt;=[1]Разряды!$F$7,[1]Разряды!$F$3,IF(I16&lt;=[1]Разряды!$G$7,[1]Разряды!$G$3,IF(I16&lt;=[1]Разряды!$H$7,[1]Разряды!$H$3,IF(I16&lt;=[1]Разряды!$I$7,[1]Разряды!$I$3,IF(I16&lt;=[1]Разряды!$J$7,[1]Разряды!$J$3,"б/р"))))))))</f>
        <v>2р</v>
      </c>
      <c r="K16" s="18">
        <v>13</v>
      </c>
      <c r="L16" s="24" t="str">
        <f>IF(B16=0," ",VLOOKUP($B16,[1]Спортсмены!$B$1:$H$65536,7,FALSE))</f>
        <v>Герцен Е.А.</v>
      </c>
    </row>
    <row r="17" spans="1:12">
      <c r="A17" s="31">
        <v>7</v>
      </c>
      <c r="B17" s="23">
        <v>368</v>
      </c>
      <c r="C17" s="24" t="str">
        <f>IF(B17=0," ",VLOOKUP(B17,[1]Спортсмены!B$1:H$65536,2,FALSE))</f>
        <v>Аввакуменков Сергей</v>
      </c>
      <c r="D17" s="25" t="str">
        <f>IF(B17=0," ",VLOOKUP($B17,[1]Спортсмены!$B$1:$H$65536,3,FALSE))</f>
        <v>18.09.1996</v>
      </c>
      <c r="E17" s="26" t="str">
        <f>IF(B17=0," ",IF(VLOOKUP($B17,[1]Спортсмены!$B$1:$H$65536,4,FALSE)=0," ",VLOOKUP($B17,[1]Спортсмены!$B$1:$H$65536,4,FALSE)))</f>
        <v>2р</v>
      </c>
      <c r="F17" s="24" t="str">
        <f>IF(B17=0," ",VLOOKUP($B17,[1]Спортсмены!$B$1:$H$65536,5,FALSE))</f>
        <v>Псковская</v>
      </c>
      <c r="G17" s="24" t="str">
        <f>IF(B17=0," ",VLOOKUP($B17,[1]Спортсмены!$B$1:$H$65536,6,FALSE))</f>
        <v>Псков</v>
      </c>
      <c r="H17" s="144"/>
      <c r="I17" s="132">
        <v>1.4721064814814814E-3</v>
      </c>
      <c r="J17" s="30" t="str">
        <f>IF(I17=0," ",IF(I17&lt;=[1]Разряды!$D$7,[1]Разряды!$D$3,IF(I17&lt;=[1]Разряды!$E$7,[1]Разряды!$E$3,IF(I17&lt;=[1]Разряды!$F$7,[1]Разряды!$F$3,IF(I17&lt;=[1]Разряды!$G$7,[1]Разряды!$G$3,IF(I17&lt;=[1]Разряды!$H$7,[1]Разряды!$H$3,IF(I17&lt;=[1]Разряды!$I$7,[1]Разряды!$I$3,IF(I17&lt;=[1]Разряды!$J$7,[1]Разряды!$J$3,"б/р"))))))))</f>
        <v>2р</v>
      </c>
      <c r="K17" s="18" t="s">
        <v>30</v>
      </c>
      <c r="L17" s="24" t="str">
        <f>IF(B17=0," ",VLOOKUP($B17,[1]Спортсмены!$B$1:$H$65536,7,FALSE))</f>
        <v>Аввакуменкова Н.М.</v>
      </c>
    </row>
    <row r="18" spans="1:12">
      <c r="A18" s="31">
        <v>8</v>
      </c>
      <c r="B18" s="23">
        <v>469</v>
      </c>
      <c r="C18" s="24" t="str">
        <f>IF(B18=0," ",VLOOKUP(B18,[1]Спортсмены!B$1:H$65536,2,FALSE))</f>
        <v>Звонков Геннадий</v>
      </c>
      <c r="D18" s="25" t="str">
        <f>IF(B18=0," ",VLOOKUP($B18,[1]Спортсмены!$B$1:$H$65536,3,FALSE))</f>
        <v>03.08.1996</v>
      </c>
      <c r="E18" s="26" t="str">
        <f>IF(B18=0," ",IF(VLOOKUP($B18,[1]Спортсмены!$B$1:$H$65536,4,FALSE)=0," ",VLOOKUP($B18,[1]Спортсмены!$B$1:$H$65536,4,FALSE)))</f>
        <v>2р</v>
      </c>
      <c r="F18" s="24" t="str">
        <f>IF(B18=0," ",VLOOKUP($B18,[1]Спортсмены!$B$1:$H$65536,5,FALSE))</f>
        <v>Ярославская</v>
      </c>
      <c r="G18" s="24" t="str">
        <f>IF(B18=0," ",VLOOKUP($B18,[1]Спортсмены!$B$1:$H$65536,6,FALSE))</f>
        <v>Переславль, ДЮСШ</v>
      </c>
      <c r="H18" s="27"/>
      <c r="I18" s="132">
        <v>1.4751157407407406E-3</v>
      </c>
      <c r="J18" s="30" t="str">
        <f>IF(I18=0," ",IF(I18&lt;=[1]Разряды!$D$7,[1]Разряды!$D$3,IF(I18&lt;=[1]Разряды!$E$7,[1]Разряды!$E$3,IF(I18&lt;=[1]Разряды!$F$7,[1]Разряды!$F$3,IF(I18&lt;=[1]Разряды!$G$7,[1]Разряды!$G$3,IF(I18&lt;=[1]Разряды!$H$7,[1]Разряды!$H$3,IF(I18&lt;=[1]Разряды!$I$7,[1]Разряды!$I$3,IF(I18&lt;=[1]Разряды!$J$7,[1]Разряды!$J$3,"б/р"))))))))</f>
        <v>2р</v>
      </c>
      <c r="K18" s="18" t="s">
        <v>30</v>
      </c>
      <c r="L18" s="24" t="str">
        <f>IF(B18=0," ",VLOOKUP($B18,[1]Спортсмены!$B$1:$H$65536,7,FALSE))</f>
        <v>Темнякова А.В.</v>
      </c>
    </row>
    <row r="19" spans="1:12">
      <c r="A19" s="31">
        <v>9</v>
      </c>
      <c r="B19" s="23">
        <v>544</v>
      </c>
      <c r="C19" s="24" t="str">
        <f>IF(B19=0," ",VLOOKUP(B19,[1]Спортсмены!B$1:H$65536,2,FALSE))</f>
        <v>Семенов Александр</v>
      </c>
      <c r="D19" s="25" t="str">
        <f>IF(B19=0," ",VLOOKUP($B19,[1]Спортсмены!$B$1:$H$65536,3,FALSE))</f>
        <v>02.12.1997</v>
      </c>
      <c r="E19" s="26" t="str">
        <f>IF(B19=0," ",IF(VLOOKUP($B19,[1]Спортсмены!$B$1:$H$65536,4,FALSE)=0," ",VLOOKUP($B19,[1]Спортсмены!$B$1:$H$65536,4,FALSE)))</f>
        <v>2р</v>
      </c>
      <c r="F19" s="24" t="str">
        <f>IF(B19=0," ",VLOOKUP($B19,[1]Спортсмены!$B$1:$H$65536,5,FALSE))</f>
        <v>Новгородская</v>
      </c>
      <c r="G19" s="24" t="str">
        <f>IF(B19=0," ",VLOOKUP($B19,[1]Спортсмены!$B$1:$H$65536,6,FALSE))</f>
        <v>В.Новгород</v>
      </c>
      <c r="H19" s="27"/>
      <c r="I19" s="132">
        <v>1.4894675925925926E-3</v>
      </c>
      <c r="J19" s="30" t="str">
        <f>IF(I19=0," ",IF(I19&lt;=[1]Разряды!$D$7,[1]Разряды!$D$3,IF(I19&lt;=[1]Разряды!$E$7,[1]Разряды!$E$3,IF(I19&lt;=[1]Разряды!$F$7,[1]Разряды!$F$3,IF(I19&lt;=[1]Разряды!$G$7,[1]Разряды!$G$3,IF(I19&lt;=[1]Разряды!$H$7,[1]Разряды!$H$3,IF(I19&lt;=[1]Разряды!$I$7,[1]Разряды!$I$3,IF(I19&lt;=[1]Разряды!$J$7,[1]Разряды!$J$3,"б/р"))))))))</f>
        <v>2р</v>
      </c>
      <c r="K19" s="18">
        <v>12</v>
      </c>
      <c r="L19" s="24" t="str">
        <f>IF(B19=0," ",VLOOKUP($B19,[1]Спортсмены!$B$1:$H$65536,7,FALSE))</f>
        <v>Семенов А.В.</v>
      </c>
    </row>
    <row r="20" spans="1:12">
      <c r="A20" s="31">
        <v>10</v>
      </c>
      <c r="B20" s="23">
        <v>697</v>
      </c>
      <c r="C20" s="24" t="str">
        <f>IF(B20=0," ",VLOOKUP(B20,[1]Спортсмены!B$1:H$65536,2,FALSE))</f>
        <v>Шиян Дмитрий</v>
      </c>
      <c r="D20" s="25" t="str">
        <f>IF(B20=0," ",VLOOKUP($B20,[1]Спортсмены!$B$1:$H$65536,3,FALSE))</f>
        <v>26.01.1996</v>
      </c>
      <c r="E20" s="26" t="str">
        <f>IF(B20=0," ",IF(VLOOKUP($B20,[1]Спортсмены!$B$1:$H$65536,4,FALSE)=0," ",VLOOKUP($B20,[1]Спортсмены!$B$1:$H$65536,4,FALSE)))</f>
        <v>2р</v>
      </c>
      <c r="F20" s="24" t="str">
        <f>IF(B20=0," ",VLOOKUP($B20,[1]Спортсмены!$B$1:$H$65536,5,FALSE))</f>
        <v>Ярославская</v>
      </c>
      <c r="G20" s="24" t="str">
        <f>IF(B20=0," ",VLOOKUP($B20,[1]Спортсмены!$B$1:$H$65536,6,FALSE))</f>
        <v>Ярославль, СДЮСШОР-19</v>
      </c>
      <c r="H20" s="27"/>
      <c r="I20" s="132">
        <v>1.4899305555555558E-3</v>
      </c>
      <c r="J20" s="30" t="str">
        <f>IF(I20=0," ",IF(I20&lt;=[1]Разряды!$D$7,[1]Разряды!$D$3,IF(I20&lt;=[1]Разряды!$E$7,[1]Разряды!$E$3,IF(I20&lt;=[1]Разряды!$F$7,[1]Разряды!$F$3,IF(I20&lt;=[1]Разряды!$G$7,[1]Разряды!$G$3,IF(I20&lt;=[1]Разряды!$H$7,[1]Разряды!$H$3,IF(I20&lt;=[1]Разряды!$I$7,[1]Разряды!$I$3,IF(I20&lt;=[1]Разряды!$J$7,[1]Разряды!$J$3,"б/р"))))))))</f>
        <v>2р</v>
      </c>
      <c r="K20" s="18" t="s">
        <v>30</v>
      </c>
      <c r="L20" s="24" t="str">
        <f>IF(B20=0," ",VLOOKUP($B20,[1]Спортсмены!$B$1:$H$65536,7,FALSE))</f>
        <v>Таракановы Ю.Ф., А.В.</v>
      </c>
    </row>
    <row r="21" spans="1:12">
      <c r="A21" s="31">
        <v>11</v>
      </c>
      <c r="B21" s="23">
        <v>230</v>
      </c>
      <c r="C21" s="24" t="str">
        <f>IF(B21=0," ",VLOOKUP(B21,[1]Спортсмены!B$1:H$65536,2,FALSE))</f>
        <v>Ефимов Александр</v>
      </c>
      <c r="D21" s="25" t="str">
        <f>IF(B21=0," ",VLOOKUP($B21,[1]Спортсмены!$B$1:$H$65536,3,FALSE))</f>
        <v>04.09.1998</v>
      </c>
      <c r="E21" s="26" t="str">
        <f>IF(B21=0," ",IF(VLOOKUP($B21,[1]Спортсмены!$B$1:$H$65536,4,FALSE)=0," ",VLOOKUP($B21,[1]Спортсмены!$B$1:$H$65536,4,FALSE)))</f>
        <v>3р</v>
      </c>
      <c r="F21" s="24" t="str">
        <f>IF(B21=0," ",VLOOKUP($B21,[1]Спортсмены!$B$1:$H$65536,5,FALSE))</f>
        <v>Вологодская</v>
      </c>
      <c r="G21" s="24" t="str">
        <f>IF(B21=0," ",VLOOKUP($B21,[1]Спортсмены!$B$1:$H$65536,6,FALSE))</f>
        <v>Череповец, ДЮСШ-2</v>
      </c>
      <c r="H21" s="144"/>
      <c r="I21" s="132">
        <v>1.490625E-3</v>
      </c>
      <c r="J21" s="30" t="str">
        <f>IF(I21=0," ",IF(I21&lt;=[1]Разряды!$D$7,[1]Разряды!$D$3,IF(I21&lt;=[1]Разряды!$E$7,[1]Разряды!$E$3,IF(I21&lt;=[1]Разряды!$F$7,[1]Разряды!$F$3,IF(I21&lt;=[1]Разряды!$G$7,[1]Разряды!$G$3,IF(I21&lt;=[1]Разряды!$H$7,[1]Разряды!$H$3,IF(I21&lt;=[1]Разряды!$I$7,[1]Разряды!$I$3,IF(I21&lt;=[1]Разряды!$J$7,[1]Разряды!$J$3,"б/р"))))))))</f>
        <v>2р</v>
      </c>
      <c r="K21" s="18" t="s">
        <v>30</v>
      </c>
      <c r="L21" s="24" t="str">
        <f>IF(B21=0," ",VLOOKUP($B21,[1]Спортсмены!$B$1:$H$65536,7,FALSE))</f>
        <v>Столбова О.В.</v>
      </c>
    </row>
    <row r="22" spans="1:12">
      <c r="A22" s="31">
        <v>12</v>
      </c>
      <c r="B22" s="23">
        <v>678</v>
      </c>
      <c r="C22" s="24" t="str">
        <f>IF(B22=0," ",VLOOKUP(B22,[1]Спортсмены!B$1:H$65536,2,FALSE))</f>
        <v>Рудный Павел</v>
      </c>
      <c r="D22" s="25" t="str">
        <f>IF(B22=0," ",VLOOKUP($B22,[1]Спортсмены!$B$1:$H$65536,3,FALSE))</f>
        <v>20.04.1998</v>
      </c>
      <c r="E22" s="26" t="str">
        <f>IF(B22=0," ",IF(VLOOKUP($B22,[1]Спортсмены!$B$1:$H$65536,4,FALSE)=0," ",VLOOKUP($B22,[1]Спортсмены!$B$1:$H$65536,4,FALSE)))</f>
        <v>2р</v>
      </c>
      <c r="F22" s="24" t="str">
        <f>IF(B22=0," ",VLOOKUP($B22,[1]Спортсмены!$B$1:$H$65536,5,FALSE))</f>
        <v>Архангельская</v>
      </c>
      <c r="G22" s="24" t="str">
        <f>IF(B22=0," ",VLOOKUP($B22,[1]Спортсмены!$B$1:$H$65536,6,FALSE))</f>
        <v>Архангельск, ДЮСШ-1</v>
      </c>
      <c r="H22" s="27"/>
      <c r="I22" s="132">
        <v>1.4920138888888889E-3</v>
      </c>
      <c r="J22" s="30" t="str">
        <f>IF(I22=0," ",IF(I22&lt;=[1]Разряды!$D$7,[1]Разряды!$D$3,IF(I22&lt;=[1]Разряды!$E$7,[1]Разряды!$E$3,IF(I22&lt;=[1]Разряды!$F$7,[1]Разряды!$F$3,IF(I22&lt;=[1]Разряды!$G$7,[1]Разряды!$G$3,IF(I22&lt;=[1]Разряды!$H$7,[1]Разряды!$H$3,IF(I22&lt;=[1]Разряды!$I$7,[1]Разряды!$I$3,IF(I22&lt;=[1]Разряды!$J$7,[1]Разряды!$J$3,"б/р"))))))))</f>
        <v>2р</v>
      </c>
      <c r="K22" s="18">
        <v>11</v>
      </c>
      <c r="L22" s="24" t="str">
        <f>IF(B22=0," ",VLOOKUP($B22,[1]Спортсмены!$B$1:$H$65536,7,FALSE))</f>
        <v>Ушанов С.А.</v>
      </c>
    </row>
    <row r="23" spans="1:12">
      <c r="A23" s="31">
        <v>13</v>
      </c>
      <c r="B23" s="125">
        <v>179</v>
      </c>
      <c r="C23" s="24" t="str">
        <f>IF(B23=0," ",VLOOKUP(B23,[1]Спортсмены!B$1:H$65536,2,FALSE))</f>
        <v>Шамин Павел</v>
      </c>
      <c r="D23" s="25" t="str">
        <f>IF(B23=0," ",VLOOKUP($B23,[1]Спортсмены!$B$1:$H$65536,3,FALSE))</f>
        <v>09.12.1996</v>
      </c>
      <c r="E23" s="26" t="str">
        <f>IF(B23=0," ",IF(VLOOKUP($B23,[1]Спортсмены!$B$1:$H$65536,4,FALSE)=0," ",VLOOKUP($B23,[1]Спортсмены!$B$1:$H$65536,4,FALSE)))</f>
        <v>2р</v>
      </c>
      <c r="F23" s="24" t="str">
        <f>IF(B23=0," ",VLOOKUP($B23,[1]Спортсмены!$B$1:$H$65536,5,FALSE))</f>
        <v>Ярославская</v>
      </c>
      <c r="G23" s="24" t="str">
        <f>IF(B23=0," ",VLOOKUP($B23,[1]Спортсмены!$B$1:$H$65536,6,FALSE))</f>
        <v>Ярославль, ГОБУ ЯО СДЮСШОР</v>
      </c>
      <c r="H23" s="27"/>
      <c r="I23" s="132">
        <v>1.4951388888888889E-3</v>
      </c>
      <c r="J23" s="30" t="str">
        <f>IF(I23=0," ",IF(I23&lt;=[1]Разряды!$D$7,[1]Разряды!$D$3,IF(I23&lt;=[1]Разряды!$E$7,[1]Разряды!$E$3,IF(I23&lt;=[1]Разряды!$F$7,[1]Разряды!$F$3,IF(I23&lt;=[1]Разряды!$G$7,[1]Разряды!$G$3,IF(I23&lt;=[1]Разряды!$H$7,[1]Разряды!$H$3,IF(I23&lt;=[1]Разряды!$I$7,[1]Разряды!$I$3,IF(I23&lt;=[1]Разряды!$J$7,[1]Разряды!$J$3,"б/р"))))))))</f>
        <v>2р</v>
      </c>
      <c r="K23" s="18" t="s">
        <v>30</v>
      </c>
      <c r="L23" s="24" t="str">
        <f>IF(B23=0," ",VLOOKUP($B23,[1]Спортсмены!$B$1:$H$65536,7,FALSE))</f>
        <v>Клейменов А.Н.</v>
      </c>
    </row>
    <row r="24" spans="1:12">
      <c r="A24" s="31">
        <v>14</v>
      </c>
      <c r="B24" s="125">
        <v>620</v>
      </c>
      <c r="C24" s="24" t="str">
        <f>IF(B24=0," ",VLOOKUP(B24,[1]Спортсмены!B$1:H$65536,2,FALSE))</f>
        <v>Степанов Олег</v>
      </c>
      <c r="D24" s="25" t="str">
        <f>IF(B24=0," ",VLOOKUP($B24,[1]Спортсмены!$B$1:$H$65536,3,FALSE))</f>
        <v>1996</v>
      </c>
      <c r="E24" s="26" t="str">
        <f>IF(B24=0," ",IF(VLOOKUP($B24,[1]Спортсмены!$B$1:$H$65536,4,FALSE)=0," ",VLOOKUP($B24,[1]Спортсмены!$B$1:$H$65536,4,FALSE)))</f>
        <v>2р</v>
      </c>
      <c r="F24" s="24" t="str">
        <f>IF(B24=0," ",VLOOKUP($B24,[1]Спортсмены!$B$1:$H$65536,5,FALSE))</f>
        <v>Владимирская</v>
      </c>
      <c r="G24" s="24" t="str">
        <f>IF(B24=0," ",VLOOKUP($B24,[1]Спортсмены!$B$1:$H$65536,6,FALSE))</f>
        <v>Владимир, СДЮСШОР-4</v>
      </c>
      <c r="H24" s="27"/>
      <c r="I24" s="132">
        <v>1.502777777777778E-3</v>
      </c>
      <c r="J24" s="30" t="str">
        <f>IF(I24=0," ",IF(I24&lt;=[1]Разряды!$D$7,[1]Разряды!$D$3,IF(I24&lt;=[1]Разряды!$E$7,[1]Разряды!$E$3,IF(I24&lt;=[1]Разряды!$F$7,[1]Разряды!$F$3,IF(I24&lt;=[1]Разряды!$G$7,[1]Разряды!$G$3,IF(I24&lt;=[1]Разряды!$H$7,[1]Разряды!$H$3,IF(I24&lt;=[1]Разряды!$I$7,[1]Разряды!$I$3,IF(I24&lt;=[1]Разряды!$J$7,[1]Разряды!$J$3,"б/р"))))))))</f>
        <v>2р</v>
      </c>
      <c r="K24" s="19">
        <v>10</v>
      </c>
      <c r="L24" s="24" t="str">
        <f>IF(B24=0," ",VLOOKUP($B24,[1]Спортсмены!$B$1:$H$65536,7,FALSE))</f>
        <v>Герцен Е.А.</v>
      </c>
    </row>
    <row r="25" spans="1:12">
      <c r="A25" s="31">
        <v>15</v>
      </c>
      <c r="B25" s="125">
        <v>231</v>
      </c>
      <c r="C25" s="24" t="str">
        <f>IF(B25=0," ",VLOOKUP(B25,[1]Спортсмены!B$1:H$65536,2,FALSE))</f>
        <v>Ялышев Виталий</v>
      </c>
      <c r="D25" s="25" t="str">
        <f>IF(B25=0," ",VLOOKUP($B25,[1]Спортсмены!$B$1:$H$65536,3,FALSE))</f>
        <v>1997</v>
      </c>
      <c r="E25" s="26" t="str">
        <f>IF(B25=0," ",IF(VLOOKUP($B25,[1]Спортсмены!$B$1:$H$65536,4,FALSE)=0," ",VLOOKUP($B25,[1]Спортсмены!$B$1:$H$65536,4,FALSE)))</f>
        <v>2р</v>
      </c>
      <c r="F25" s="24" t="str">
        <f>IF(B25=0," ",VLOOKUP($B25,[1]Спортсмены!$B$1:$H$65536,5,FALSE))</f>
        <v>Вологодская</v>
      </c>
      <c r="G25" s="24" t="str">
        <f>IF(B25=0," ",VLOOKUP($B25,[1]Спортсмены!$B$1:$H$65536,6,FALSE))</f>
        <v>Череповец, ДЮСШ-2</v>
      </c>
      <c r="H25" s="144"/>
      <c r="I25" s="132">
        <v>1.5028935185185186E-3</v>
      </c>
      <c r="J25" s="30" t="str">
        <f>IF(I25=0," ",IF(I25&lt;=[1]Разряды!$D$7,[1]Разряды!$D$3,IF(I25&lt;=[1]Разряды!$E$7,[1]Разряды!$E$3,IF(I25&lt;=[1]Разряды!$F$7,[1]Разряды!$F$3,IF(I25&lt;=[1]Разряды!$G$7,[1]Разряды!$G$3,IF(I25&lt;=[1]Разряды!$H$7,[1]Разряды!$H$3,IF(I25&lt;=[1]Разряды!$I$7,[1]Разряды!$I$3,IF(I25&lt;=[1]Разряды!$J$7,[1]Разряды!$J$3,"б/р"))))))))</f>
        <v>2р</v>
      </c>
      <c r="K25" s="18" t="s">
        <v>30</v>
      </c>
      <c r="L25" s="24" t="str">
        <f>IF(B25=0," ",VLOOKUP($B25,[1]Спортсмены!$B$1:$H$65536,7,FALSE))</f>
        <v>Столбова О.В.</v>
      </c>
    </row>
    <row r="26" spans="1:12">
      <c r="A26" s="31">
        <v>16</v>
      </c>
      <c r="B26" s="125">
        <v>801</v>
      </c>
      <c r="C26" s="24" t="str">
        <f>IF(B26=0," ",VLOOKUP(B26,[1]Спортсмены!B$1:H$65536,2,FALSE))</f>
        <v>Серебров Сергей</v>
      </c>
      <c r="D26" s="25" t="str">
        <f>IF(B26=0," ",VLOOKUP($B26,[1]Спортсмены!$B$1:$H$65536,3,FALSE))</f>
        <v>1997</v>
      </c>
      <c r="E26" s="26" t="str">
        <f>IF(B26=0," ",IF(VLOOKUP($B26,[1]Спортсмены!$B$1:$H$65536,4,FALSE)=0," ",VLOOKUP($B26,[1]Спортсмены!$B$1:$H$65536,4,FALSE)))</f>
        <v>3р</v>
      </c>
      <c r="F26" s="24" t="str">
        <f>IF(B26=0," ",VLOOKUP($B26,[1]Спортсмены!$B$1:$H$65536,5,FALSE))</f>
        <v>Вологодская</v>
      </c>
      <c r="G26" s="24" t="str">
        <f>IF(B26=0," ",VLOOKUP($B26,[1]Спортсмены!$B$1:$H$65536,6,FALSE))</f>
        <v>Шексна, ДЮСШ</v>
      </c>
      <c r="H26" s="144"/>
      <c r="I26" s="132">
        <v>1.5039351851851852E-3</v>
      </c>
      <c r="J26" s="30" t="str">
        <f>IF(I26=0," ",IF(I26&lt;=[1]Разряды!$D$7,[1]Разряды!$D$3,IF(I26&lt;=[1]Разряды!$E$7,[1]Разряды!$E$3,IF(I26&lt;=[1]Разряды!$F$7,[1]Разряды!$F$3,IF(I26&lt;=[1]Разряды!$G$7,[1]Разряды!$G$3,IF(I26&lt;=[1]Разряды!$H$7,[1]Разряды!$H$3,IF(I26&lt;=[1]Разряды!$I$7,[1]Разряды!$I$3,IF(I26&lt;=[1]Разряды!$J$7,[1]Разряды!$J$3,"б/р"))))))))</f>
        <v>2р</v>
      </c>
      <c r="K26" s="18" t="s">
        <v>30</v>
      </c>
      <c r="L26" s="24" t="str">
        <f>IF(B26=0," ",VLOOKUP($B26,[1]Спортсмены!$B$1:$H$65536,7,FALSE))</f>
        <v>Киселев В.Д.</v>
      </c>
    </row>
    <row r="27" spans="1:12">
      <c r="A27" s="31">
        <v>17</v>
      </c>
      <c r="B27" s="125">
        <v>690</v>
      </c>
      <c r="C27" s="24" t="str">
        <f>IF(B27=0," ",VLOOKUP(B27,[1]Спортсмены!B$1:H$65536,2,FALSE))</f>
        <v>Аминов Сергей</v>
      </c>
      <c r="D27" s="25" t="str">
        <f>IF(B27=0," ",VLOOKUP($B27,[1]Спортсмены!$B$1:$H$65536,3,FALSE))</f>
        <v>15.01.1997</v>
      </c>
      <c r="E27" s="26" t="str">
        <f>IF(B27=0," ",IF(VLOOKUP($B27,[1]Спортсмены!$B$1:$H$65536,4,FALSE)=0," ",VLOOKUP($B27,[1]Спортсмены!$B$1:$H$65536,4,FALSE)))</f>
        <v>2р</v>
      </c>
      <c r="F27" s="24" t="str">
        <f>IF(B27=0," ",VLOOKUP($B27,[1]Спортсмены!$B$1:$H$65536,5,FALSE))</f>
        <v>2 Ярославская</v>
      </c>
      <c r="G27" s="24" t="str">
        <f>IF(B27=0," ",VLOOKUP($B27,[1]Спортсмены!$B$1:$H$65536,6,FALSE))</f>
        <v>Ярославль, СДЮСШОР-19</v>
      </c>
      <c r="H27" s="27"/>
      <c r="I27" s="132">
        <v>1.5047453703703705E-3</v>
      </c>
      <c r="J27" s="30" t="str">
        <f>IF(I27=0," ",IF(I27&lt;=[1]Разряды!$D$7,[1]Разряды!$D$3,IF(I27&lt;=[1]Разряды!$E$7,[1]Разряды!$E$3,IF(I27&lt;=[1]Разряды!$F$7,[1]Разряды!$F$3,IF(I27&lt;=[1]Разряды!$G$7,[1]Разряды!$G$3,IF(I27&lt;=[1]Разряды!$H$7,[1]Разряды!$H$3,IF(I27&lt;=[1]Разряды!$I$7,[1]Разряды!$I$3,IF(I27&lt;=[1]Разряды!$J$7,[1]Разряды!$J$3,"б/р"))))))))</f>
        <v>2р</v>
      </c>
      <c r="K27" s="19">
        <v>9</v>
      </c>
      <c r="L27" s="24" t="str">
        <f>IF(B27=0," ",VLOOKUP($B27,[1]Спортсмены!$B$1:$H$65536,7,FALSE))</f>
        <v>Хрущева Л.В.</v>
      </c>
    </row>
    <row r="28" spans="1:12">
      <c r="A28" s="31">
        <v>18</v>
      </c>
      <c r="B28" s="125">
        <v>709</v>
      </c>
      <c r="C28" s="24" t="str">
        <f>IF(B28=0," ",VLOOKUP(B28,[1]Спортсмены!B$1:H$65536,2,FALSE))</f>
        <v>Свитков Сергей</v>
      </c>
      <c r="D28" s="25" t="str">
        <f>IF(B28=0," ",VLOOKUP($B28,[1]Спортсмены!$B$1:$H$65536,3,FALSE))</f>
        <v>01.03.1997</v>
      </c>
      <c r="E28" s="26" t="str">
        <f>IF(B28=0," ",IF(VLOOKUP($B28,[1]Спортсмены!$B$1:$H$65536,4,FALSE)=0," ",VLOOKUP($B28,[1]Спортсмены!$B$1:$H$65536,4,FALSE)))</f>
        <v>2р</v>
      </c>
      <c r="F28" s="24" t="str">
        <f>IF(B28=0," ",VLOOKUP($B28,[1]Спортсмены!$B$1:$H$65536,5,FALSE))</f>
        <v>2 Ярославская</v>
      </c>
      <c r="G28" s="24" t="str">
        <f>IF(B28=0," ",VLOOKUP($B28,[1]Спортсмены!$B$1:$H$65536,6,FALSE))</f>
        <v>Ярославль, СДЮСШОР-19</v>
      </c>
      <c r="H28" s="27"/>
      <c r="I28" s="132">
        <v>1.5158564814814815E-3</v>
      </c>
      <c r="J28" s="30" t="str">
        <f>IF(I28=0," ",IF(I28&lt;=[1]Разряды!$D$7,[1]Разряды!$D$3,IF(I28&lt;=[1]Разряды!$E$7,[1]Разряды!$E$3,IF(I28&lt;=[1]Разряды!$F$7,[1]Разряды!$F$3,IF(I28&lt;=[1]Разряды!$G$7,[1]Разряды!$G$3,IF(I28&lt;=[1]Разряды!$H$7,[1]Разряды!$H$3,IF(I28&lt;=[1]Разряды!$I$7,[1]Разряды!$I$3,IF(I28&lt;=[1]Разряды!$J$7,[1]Разряды!$J$3,"б/р"))))))))</f>
        <v>2р</v>
      </c>
      <c r="K28" s="18">
        <v>8</v>
      </c>
      <c r="L28" s="24" t="str">
        <f>IF(B28=0," ",VLOOKUP($B28,[1]Спортсмены!$B$1:$H$65536,7,FALSE))</f>
        <v>Тюленев С.А.</v>
      </c>
    </row>
    <row r="29" spans="1:12">
      <c r="A29" s="31">
        <v>19</v>
      </c>
      <c r="B29" s="145">
        <v>679</v>
      </c>
      <c r="C29" s="24" t="str">
        <f>IF(B29=0," ",VLOOKUP(B29,[1]Спортсмены!B$1:H$65536,2,FALSE))</f>
        <v>Куклин Лев</v>
      </c>
      <c r="D29" s="25" t="str">
        <f>IF(B29=0," ",VLOOKUP($B29,[1]Спортсмены!$B$1:$H$65536,3,FALSE))</f>
        <v>09.08.1998</v>
      </c>
      <c r="E29" s="26" t="str">
        <f>IF(B29=0," ",IF(VLOOKUP($B29,[1]Спортсмены!$B$1:$H$65536,4,FALSE)=0," ",VLOOKUP($B29,[1]Спортсмены!$B$1:$H$65536,4,FALSE)))</f>
        <v>3р</v>
      </c>
      <c r="F29" s="24" t="str">
        <f>IF(B29=0," ",VLOOKUP($B29,[1]Спортсмены!$B$1:$H$65536,5,FALSE))</f>
        <v>Архангельская</v>
      </c>
      <c r="G29" s="24" t="str">
        <f>IF(B29=0," ",VLOOKUP($B29,[1]Спортсмены!$B$1:$H$65536,6,FALSE))</f>
        <v>Архангельск, ДЮСШ-1</v>
      </c>
      <c r="H29" s="27"/>
      <c r="I29" s="132">
        <v>1.5292824074074074E-3</v>
      </c>
      <c r="J29" s="30" t="str">
        <f>IF(I29=0," ",IF(I29&lt;=[1]Разряды!$D$7,[1]Разряды!$D$3,IF(I29&lt;=[1]Разряды!$E$7,[1]Разряды!$E$3,IF(I29&lt;=[1]Разряды!$F$7,[1]Разряды!$F$3,IF(I29&lt;=[1]Разряды!$G$7,[1]Разряды!$G$3,IF(I29&lt;=[1]Разряды!$H$7,[1]Разряды!$H$3,IF(I29&lt;=[1]Разряды!$I$7,[1]Разряды!$I$3,IF(I29&lt;=[1]Разряды!$J$7,[1]Разряды!$J$3,"б/р"))))))))</f>
        <v>2р</v>
      </c>
      <c r="K29" s="18" t="s">
        <v>30</v>
      </c>
      <c r="L29" s="24" t="str">
        <f>IF(B29=0," ",VLOOKUP($B29,[1]Спортсмены!$B$1:$H$65536,7,FALSE))</f>
        <v>Ушанов С.А.</v>
      </c>
    </row>
    <row r="30" spans="1:12">
      <c r="A30" s="31">
        <v>20</v>
      </c>
      <c r="B30" s="125">
        <v>167</v>
      </c>
      <c r="C30" s="24" t="str">
        <f>IF(B30=0," ",VLOOKUP(B30,[1]Спортсмены!B$1:H$65536,2,FALSE))</f>
        <v>Казанов Юрий</v>
      </c>
      <c r="D30" s="25" t="str">
        <f>IF(B30=0," ",VLOOKUP($B30,[1]Спортсмены!$B$1:$H$65536,3,FALSE))</f>
        <v>13.07.1998</v>
      </c>
      <c r="E30" s="26" t="str">
        <f>IF(B30=0," ",IF(VLOOKUP($B30,[1]Спортсмены!$B$1:$H$65536,4,FALSE)=0," ",VLOOKUP($B30,[1]Спортсмены!$B$1:$H$65536,4,FALSE)))</f>
        <v>3р</v>
      </c>
      <c r="F30" s="24" t="str">
        <f>IF(B30=0," ",VLOOKUP($B30,[1]Спортсмены!$B$1:$H$65536,5,FALSE))</f>
        <v>Ярославская</v>
      </c>
      <c r="G30" s="24" t="str">
        <f>IF(B30=0," ",VLOOKUP($B30,[1]Спортсмены!$B$1:$H$65536,6,FALSE))</f>
        <v>Ярославль, ГОБУ ЯО СДЮСШОР</v>
      </c>
      <c r="H30" s="27"/>
      <c r="I30" s="132">
        <v>1.5861111111111111E-3</v>
      </c>
      <c r="J30" s="30" t="str">
        <f>IF(I30=0," ",IF(I30&lt;=[1]Разряды!$D$7,[1]Разряды!$D$3,IF(I30&lt;=[1]Разряды!$E$7,[1]Разряды!$E$3,IF(I30&lt;=[1]Разряды!$F$7,[1]Разряды!$F$3,IF(I30&lt;=[1]Разряды!$G$7,[1]Разряды!$G$3,IF(I30&lt;=[1]Разряды!$H$7,[1]Разряды!$H$3,IF(I30&lt;=[1]Разряды!$I$7,[1]Разряды!$I$3,IF(I30&lt;=[1]Разряды!$J$7,[1]Разряды!$J$3,"б/р"))))))))</f>
        <v>3р</v>
      </c>
      <c r="K30" s="18" t="s">
        <v>30</v>
      </c>
      <c r="L30" s="24" t="str">
        <f>IF(B30=0," ",VLOOKUP($B30,[1]Спортсмены!$B$1:$H$65536,7,FALSE))</f>
        <v>Филинова С.К.</v>
      </c>
    </row>
    <row r="31" spans="1:12">
      <c r="A31" s="31">
        <v>21</v>
      </c>
      <c r="B31" s="125">
        <v>576</v>
      </c>
      <c r="C31" s="24" t="str">
        <f>IF(B31=0," ",VLOOKUP(B31,[1]Спортсмены!B$1:H$65536,2,FALSE))</f>
        <v>Ильичев Алексей</v>
      </c>
      <c r="D31" s="25" t="str">
        <f>IF(B31=0," ",VLOOKUP($B31,[1]Спортсмены!$B$1:$H$65536,3,FALSE))</f>
        <v>1997</v>
      </c>
      <c r="E31" s="26" t="str">
        <f>IF(B31=0," ",IF(VLOOKUP($B31,[1]Спортсмены!$B$1:$H$65536,4,FALSE)=0," ",VLOOKUP($B31,[1]Спортсмены!$B$1:$H$65536,4,FALSE)))</f>
        <v>2р</v>
      </c>
      <c r="F31" s="24" t="str">
        <f>IF(B31=0," ",VLOOKUP($B31,[1]Спортсмены!$B$1:$H$65536,5,FALSE))</f>
        <v>Ярославская</v>
      </c>
      <c r="G31" s="24" t="str">
        <f>IF(B31=0," ",VLOOKUP($B31,[1]Спортсмены!$B$1:$H$65536,6,FALSE))</f>
        <v>Рыбинск, СДЮСШОР-8</v>
      </c>
      <c r="H31" s="28"/>
      <c r="I31" s="132">
        <v>1.6012731481481479E-3</v>
      </c>
      <c r="J31" s="30" t="str">
        <f>IF(I31=0," ",IF(I31&lt;=[1]Разряды!$D$7,[1]Разряды!$D$3,IF(I31&lt;=[1]Разряды!$E$7,[1]Разряды!$E$3,IF(I31&lt;=[1]Разряды!$F$7,[1]Разряды!$F$3,IF(I31&lt;=[1]Разряды!$G$7,[1]Разряды!$G$3,IF(I31&lt;=[1]Разряды!$H$7,[1]Разряды!$H$3,IF(I31&lt;=[1]Разряды!$I$7,[1]Разряды!$I$3,IF(I31&lt;=[1]Разряды!$J$7,[1]Разряды!$J$3,"б/р"))))))))</f>
        <v>3р</v>
      </c>
      <c r="K31" s="18" t="s">
        <v>30</v>
      </c>
      <c r="L31" s="24" t="str">
        <f>IF(B31=0," ",VLOOKUP($B31,[1]Спортсмены!$B$1:$H$65536,7,FALSE))</f>
        <v>Мокроусов А.Ю., Смирнова Н.С.</v>
      </c>
    </row>
    <row r="32" spans="1:12">
      <c r="A32" s="31">
        <v>22</v>
      </c>
      <c r="B32" s="23">
        <v>701</v>
      </c>
      <c r="C32" s="24" t="str">
        <f>IF(B32=0," ",VLOOKUP(B32,[1]Спортсмены!B$1:H$65536,2,FALSE))</f>
        <v>Горячев Дмитрий</v>
      </c>
      <c r="D32" s="25" t="str">
        <f>IF(B32=0," ",VLOOKUP($B32,[1]Спортсмены!$B$1:$H$65536,3,FALSE))</f>
        <v>08.09.1998</v>
      </c>
      <c r="E32" s="26" t="str">
        <f>IF(B32=0," ",IF(VLOOKUP($B32,[1]Спортсмены!$B$1:$H$65536,4,FALSE)=0," ",VLOOKUP($B32,[1]Спортсмены!$B$1:$H$65536,4,FALSE)))</f>
        <v>3р</v>
      </c>
      <c r="F32" s="24" t="str">
        <f>IF(B32=0," ",VLOOKUP($B32,[1]Спортсмены!$B$1:$H$65536,5,FALSE))</f>
        <v>Ярославская</v>
      </c>
      <c r="G32" s="24" t="str">
        <f>IF(B32=0," ",VLOOKUP($B32,[1]Спортсмены!$B$1:$H$65536,6,FALSE))</f>
        <v>Ярославль, СДЮСШОР-19</v>
      </c>
      <c r="H32" s="27"/>
      <c r="I32" s="132">
        <v>1.6152777777777778E-3</v>
      </c>
      <c r="J32" s="30" t="str">
        <f>IF(I32=0," ",IF(I32&lt;=[1]Разряды!$D$7,[1]Разряды!$D$3,IF(I32&lt;=[1]Разряды!$E$7,[1]Разряды!$E$3,IF(I32&lt;=[1]Разряды!$F$7,[1]Разряды!$F$3,IF(I32&lt;=[1]Разряды!$G$7,[1]Разряды!$G$3,IF(I32&lt;=[1]Разряды!$H$7,[1]Разряды!$H$3,IF(I32&lt;=[1]Разряды!$I$7,[1]Разряды!$I$3,IF(I32&lt;=[1]Разряды!$J$7,[1]Разряды!$J$3,"б/р"))))))))</f>
        <v>3р</v>
      </c>
      <c r="K32" s="18" t="s">
        <v>30</v>
      </c>
      <c r="L32" s="24" t="str">
        <f>IF(B32=0," ",VLOOKUP($B32,[1]Спортсмены!$B$1:$H$65536,7,FALSE))</f>
        <v>Таракановы Ю.Ф., А.В.</v>
      </c>
    </row>
    <row r="33" spans="1:12">
      <c r="A33" s="31">
        <v>23</v>
      </c>
      <c r="B33" s="108">
        <v>708</v>
      </c>
      <c r="C33" s="24" t="str">
        <f>IF(B33=0," ",VLOOKUP(B33,[1]Спортсмены!B$1:H$65536,2,FALSE))</f>
        <v>Зайцев Василий</v>
      </c>
      <c r="D33" s="25" t="str">
        <f>IF(B33=0," ",VLOOKUP($B33,[1]Спортсмены!$B$1:$H$65536,3,FALSE))</f>
        <v>27.10.1998</v>
      </c>
      <c r="E33" s="26" t="str">
        <f>IF(B33=0," ",IF(VLOOKUP($B33,[1]Спортсмены!$B$1:$H$65536,4,FALSE)=0," ",VLOOKUP($B33,[1]Спортсмены!$B$1:$H$65536,4,FALSE)))</f>
        <v>3р</v>
      </c>
      <c r="F33" s="24" t="str">
        <f>IF(B33=0," ",VLOOKUP($B33,[1]Спортсмены!$B$1:$H$65536,5,FALSE))</f>
        <v>Ярославская</v>
      </c>
      <c r="G33" s="24" t="str">
        <f>IF(B33=0," ",VLOOKUP($B33,[1]Спортсмены!$B$1:$H$65536,6,FALSE))</f>
        <v>Ярославль, СДЮСШОР-19</v>
      </c>
      <c r="H33" s="27"/>
      <c r="I33" s="132">
        <v>1.6202546296296295E-3</v>
      </c>
      <c r="J33" s="30" t="str">
        <f>IF(I33=0," ",IF(I33&lt;=[1]Разряды!$D$7,[1]Разряды!$D$3,IF(I33&lt;=[1]Разряды!$E$7,[1]Разряды!$E$3,IF(I33&lt;=[1]Разряды!$F$7,[1]Разряды!$F$3,IF(I33&lt;=[1]Разряды!$G$7,[1]Разряды!$G$3,IF(I33&lt;=[1]Разряды!$H$7,[1]Разряды!$H$3,IF(I33&lt;=[1]Разряды!$I$7,[1]Разряды!$I$3,IF(I33&lt;=[1]Разряды!$J$7,[1]Разряды!$J$3,"б/р"))))))))</f>
        <v>3р</v>
      </c>
      <c r="K33" s="18" t="s">
        <v>30</v>
      </c>
      <c r="L33" s="24" t="str">
        <f>IF(B33=0," ",VLOOKUP($B33,[1]Спортсмены!$B$1:$H$65536,7,FALSE))</f>
        <v>Таракановы Ю.Ф., А.В.</v>
      </c>
    </row>
    <row r="34" spans="1:12">
      <c r="A34" s="31">
        <v>24</v>
      </c>
      <c r="B34" s="108">
        <v>698</v>
      </c>
      <c r="C34" s="24" t="str">
        <f>IF(B34=0," ",VLOOKUP(B34,[1]Спортсмены!B$1:H$65536,2,FALSE))</f>
        <v>Воробьёв Никита</v>
      </c>
      <c r="D34" s="25" t="str">
        <f>IF(B34=0," ",VLOOKUP($B34,[1]Спортсмены!$B$1:$H$65536,3,FALSE))</f>
        <v>29.07.1997</v>
      </c>
      <c r="E34" s="26" t="str">
        <f>IF(B34=0," ",IF(VLOOKUP($B34,[1]Спортсмены!$B$1:$H$65536,4,FALSE)=0," ",VLOOKUP($B34,[1]Спортсмены!$B$1:$H$65536,4,FALSE)))</f>
        <v>3р</v>
      </c>
      <c r="F34" s="24" t="str">
        <f>IF(B34=0," ",VLOOKUP($B34,[1]Спортсмены!$B$1:$H$65536,5,FALSE))</f>
        <v>Ярославская</v>
      </c>
      <c r="G34" s="24" t="str">
        <f>IF(B34=0," ",VLOOKUP($B34,[1]Спортсмены!$B$1:$H$65536,6,FALSE))</f>
        <v>Ярославль, СДЮСШОР-19</v>
      </c>
      <c r="H34" s="27"/>
      <c r="I34" s="132">
        <v>1.6314814814814818E-3</v>
      </c>
      <c r="J34" s="30" t="str">
        <f>IF(I34=0," ",IF(I34&lt;=[1]Разряды!$D$7,[1]Разряды!$D$3,IF(I34&lt;=[1]Разряды!$E$7,[1]Разряды!$E$3,IF(I34&lt;=[1]Разряды!$F$7,[1]Разряды!$F$3,IF(I34&lt;=[1]Разряды!$G$7,[1]Разряды!$G$3,IF(I34&lt;=[1]Разряды!$H$7,[1]Разряды!$H$3,IF(I34&lt;=[1]Разряды!$I$7,[1]Разряды!$I$3,IF(I34&lt;=[1]Разряды!$J$7,[1]Разряды!$J$3,"б/р"))))))))</f>
        <v>3р</v>
      </c>
      <c r="K34" s="18" t="s">
        <v>30</v>
      </c>
      <c r="L34" s="24" t="str">
        <f>IF(B34=0," ",VLOOKUP($B34,[1]Спортсмены!$B$1:$H$65536,7,FALSE))</f>
        <v>Таракановы Ю.Ф., А.В.</v>
      </c>
    </row>
    <row r="35" spans="1:12">
      <c r="A35" s="31"/>
      <c r="B35" s="23">
        <v>795</v>
      </c>
      <c r="C35" s="24" t="str">
        <f>IF(B35=0," ",VLOOKUP(B35,[1]Спортсмены!B$1:H$65536,2,FALSE))</f>
        <v xml:space="preserve">Збойнов Андрей </v>
      </c>
      <c r="D35" s="25" t="str">
        <f>IF(B35=0," ",VLOOKUP($B35,[1]Спортсмены!$B$1:$H$65536,3,FALSE))</f>
        <v>1997</v>
      </c>
      <c r="E35" s="26" t="str">
        <f>IF(B35=0," ",IF(VLOOKUP($B35,[1]Спортсмены!$B$1:$H$65536,4,FALSE)=0," ",VLOOKUP($B35,[1]Спортсмены!$B$1:$H$65536,4,FALSE)))</f>
        <v>2р</v>
      </c>
      <c r="F35" s="24" t="str">
        <f>IF(B35=0," ",VLOOKUP($B35,[1]Спортсмены!$B$1:$H$65536,5,FALSE))</f>
        <v>Вологодская</v>
      </c>
      <c r="G35" s="24" t="str">
        <f>IF(B35=0," ",VLOOKUP($B35,[1]Спортсмены!$B$1:$H$65536,6,FALSE))</f>
        <v>Шексна, ДЮСШ</v>
      </c>
      <c r="H35" s="144"/>
      <c r="I35" s="133" t="s">
        <v>62</v>
      </c>
      <c r="J35" s="30"/>
      <c r="K35" s="18" t="s">
        <v>30</v>
      </c>
      <c r="L35" s="24" t="str">
        <f>IF(B35=0," ",VLOOKUP($B35,[1]Спортсмены!$B$1:$H$65536,7,FALSE))</f>
        <v>Киселев В.Д.</v>
      </c>
    </row>
    <row r="36" spans="1:12" ht="18.75">
      <c r="A36" s="152"/>
      <c r="B36" s="153"/>
      <c r="C36" s="153"/>
      <c r="D36" s="136"/>
      <c r="E36" s="154"/>
      <c r="F36" s="152"/>
      <c r="G36" s="152"/>
      <c r="H36" s="154"/>
      <c r="I36" s="407" t="s">
        <v>79</v>
      </c>
      <c r="J36" s="407"/>
      <c r="K36" s="116"/>
      <c r="L36" s="115" t="s">
        <v>94</v>
      </c>
    </row>
    <row r="37" spans="1:12">
      <c r="A37" s="18"/>
      <c r="B37" s="18"/>
      <c r="C37" s="18"/>
      <c r="D37" s="19"/>
      <c r="E37" s="18"/>
      <c r="F37" s="397" t="s">
        <v>34</v>
      </c>
      <c r="G37" s="397"/>
      <c r="H37" s="100"/>
      <c r="I37" s="399"/>
      <c r="J37" s="399"/>
      <c r="K37" s="116"/>
      <c r="L37" s="9"/>
    </row>
    <row r="38" spans="1:12">
      <c r="A38" s="22">
        <v>1</v>
      </c>
      <c r="B38" s="23">
        <v>649</v>
      </c>
      <c r="C38" s="24" t="str">
        <f>IF(B38=0," ",VLOOKUP(B38,[1]Спортсмены!B$1:H$65536,2,FALSE))</f>
        <v>Кармалика Филипп</v>
      </c>
      <c r="D38" s="25" t="str">
        <f>IF(B38=0," ",VLOOKUP($B38,[1]Спортсмены!$B$1:$H$65536,3,FALSE))</f>
        <v>1994</v>
      </c>
      <c r="E38" s="26" t="str">
        <f>IF(B38=0," ",IF(VLOOKUP($B38,[1]Спортсмены!$B$1:$H$65536,4,FALSE)=0," ",VLOOKUP($B38,[1]Спортсмены!$B$1:$H$65536,4,FALSE)))</f>
        <v>КМС</v>
      </c>
      <c r="F38" s="24" t="str">
        <f>IF(B38=0," ",VLOOKUP($B38,[1]Спортсмены!$B$1:$H$65536,5,FALSE))</f>
        <v>Владимирская</v>
      </c>
      <c r="G38" s="24" t="str">
        <f>IF(B38=0," ",VLOOKUP($B38,[1]Спортсмены!$B$1:$H$65536,6,FALSE))</f>
        <v>Владимир, СДЮСШОР-7</v>
      </c>
      <c r="H38" s="27"/>
      <c r="I38" s="132">
        <v>1.3337962962962965E-3</v>
      </c>
      <c r="J38" s="30" t="str">
        <f>IF(I38=0," ",IF(I38&lt;=[1]Разряды!$D$7,[1]Разряды!$D$3,IF(I38&lt;=[1]Разряды!$E$7,[1]Разряды!$E$3,IF(I38&lt;=[1]Разряды!$F$7,[1]Разряды!$F$3,IF(I38&lt;=[1]Разряды!$G$7,[1]Разряды!$G$3,IF(I38&lt;=[1]Разряды!$H$7,[1]Разряды!$H$3,IF(I38&lt;=[1]Разряды!$I$7,[1]Разряды!$I$3,IF(I38&lt;=[1]Разряды!$J$7,[1]Разряды!$J$3,"б/р"))))))))</f>
        <v>кмс</v>
      </c>
      <c r="K38" s="30">
        <v>20</v>
      </c>
      <c r="L38" s="24" t="str">
        <f>IF(B38=0," ",VLOOKUP($B38,[1]Спортсмены!$B$1:$H$65536,7,FALSE))</f>
        <v>Буянкин В.И.</v>
      </c>
    </row>
    <row r="39" spans="1:12">
      <c r="A39" s="22">
        <v>2</v>
      </c>
      <c r="B39" s="23">
        <v>79</v>
      </c>
      <c r="C39" s="24" t="str">
        <f>IF(B39=0," ",VLOOKUP(B39,[1]Спортсмены!B$1:H$65536,2,FALSE))</f>
        <v>Рупасов Дмитрий</v>
      </c>
      <c r="D39" s="25" t="str">
        <f>IF(B39=0," ",VLOOKUP($B39,[1]Спортсмены!$B$1:$H$65536,3,FALSE))</f>
        <v>17.03.1995</v>
      </c>
      <c r="E39" s="26" t="str">
        <f>IF(B39=0," ",IF(VLOOKUP($B39,[1]Спортсмены!$B$1:$H$65536,4,FALSE)=0," ",VLOOKUP($B39,[1]Спортсмены!$B$1:$H$65536,4,FALSE)))</f>
        <v>1р</v>
      </c>
      <c r="F39" s="24" t="str">
        <f>IF(B39=0," ",VLOOKUP($B39,[1]Спортсмены!$B$1:$H$65536,5,FALSE))</f>
        <v>Костромская</v>
      </c>
      <c r="G39" s="24" t="str">
        <f>IF(B39=0," ",VLOOKUP($B39,[1]Спортсмены!$B$1:$H$65536,6,FALSE))</f>
        <v>Кострома, КСДЮСШОР</v>
      </c>
      <c r="H39" s="27"/>
      <c r="I39" s="132">
        <v>1.3594907407407408E-3</v>
      </c>
      <c r="J39" s="30" t="str">
        <f>IF(I39=0," ",IF(I39&lt;=[1]Разряды!$D$7,[1]Разряды!$D$3,IF(I39&lt;=[1]Разряды!$E$7,[1]Разряды!$E$3,IF(I39&lt;=[1]Разряды!$F$7,[1]Разряды!$F$3,IF(I39&lt;=[1]Разряды!$G$7,[1]Разряды!$G$3,IF(I39&lt;=[1]Разряды!$H$7,[1]Разряды!$H$3,IF(I39&lt;=[1]Разряды!$I$7,[1]Разряды!$I$3,IF(I39&lt;=[1]Разряды!$J$7,[1]Разряды!$J$3,"б/р"))))))))</f>
        <v>1р</v>
      </c>
      <c r="K39" s="18">
        <v>17</v>
      </c>
      <c r="L39" s="24" t="str">
        <f>IF(B39=0," ",VLOOKUP($B39,[1]Спортсмены!$B$1:$H$65536,7,FALSE))</f>
        <v>Дружков А.Н.</v>
      </c>
    </row>
    <row r="40" spans="1:12">
      <c r="A40" s="22">
        <v>3</v>
      </c>
      <c r="B40" s="23">
        <v>733</v>
      </c>
      <c r="C40" s="24" t="str">
        <f>IF(B40=0," ",VLOOKUP(B40,[1]Спортсмены!B$1:H$65536,2,FALSE))</f>
        <v>Губин Дмитрий</v>
      </c>
      <c r="D40" s="25" t="str">
        <f>IF(B40=0," ",VLOOKUP($B40,[1]Спортсмены!$B$1:$H$65536,3,FALSE))</f>
        <v>24.07.1994</v>
      </c>
      <c r="E40" s="26" t="str">
        <f>IF(B40=0," ",IF(VLOOKUP($B40,[1]Спортсмены!$B$1:$H$65536,4,FALSE)=0," ",VLOOKUP($B40,[1]Спортсмены!$B$1:$H$65536,4,FALSE)))</f>
        <v>1р</v>
      </c>
      <c r="F40" s="24" t="str">
        <f>IF(B40=0," ",VLOOKUP($B40,[1]Спортсмены!$B$1:$H$65536,5,FALSE))</f>
        <v>2 Ярославская</v>
      </c>
      <c r="G40" s="24" t="str">
        <f>IF(B40=0," ",VLOOKUP($B40,[1]Спортсмены!$B$1:$H$65536,6,FALSE))</f>
        <v>Ярославль, СДЮСШОР-19</v>
      </c>
      <c r="H40" s="27"/>
      <c r="I40" s="132">
        <v>1.3597222222222222E-3</v>
      </c>
      <c r="J40" s="30" t="str">
        <f>IF(I40=0," ",IF(I40&lt;=[1]Разряды!$D$7,[1]Разряды!$D$3,IF(I40&lt;=[1]Разряды!$E$7,[1]Разряды!$E$3,IF(I40&lt;=[1]Разряды!$F$7,[1]Разряды!$F$3,IF(I40&lt;=[1]Разряды!$G$7,[1]Разряды!$G$3,IF(I40&lt;=[1]Разряды!$H$7,[1]Разряды!$H$3,IF(I40&lt;=[1]Разряды!$I$7,[1]Разряды!$I$3,IF(I40&lt;=[1]Разряды!$J$7,[1]Разряды!$J$3,"б/р"))))))))</f>
        <v>1р</v>
      </c>
      <c r="K40" s="18">
        <v>15</v>
      </c>
      <c r="L40" s="24" t="str">
        <f>IF(B40=0," ",VLOOKUP($B40,[1]Спортсмены!$B$1:$H$65536,7,FALSE))</f>
        <v>Круговой К.Н.</v>
      </c>
    </row>
    <row r="41" spans="1:12">
      <c r="A41" s="31">
        <v>4</v>
      </c>
      <c r="B41" s="23">
        <v>268</v>
      </c>
      <c r="C41" s="24" t="str">
        <f>IF(B41=0," ",VLOOKUP(B41,[1]Спортсмены!B$1:H$65536,2,FALSE))</f>
        <v>Подлипайло Дмитрий</v>
      </c>
      <c r="D41" s="25" t="str">
        <f>IF(B41=0," ",VLOOKUP($B41,[1]Спортсмены!$B$1:$H$65536,3,FALSE))</f>
        <v>17.02.1994</v>
      </c>
      <c r="E41" s="26" t="str">
        <f>IF(B41=0," ",IF(VLOOKUP($B41,[1]Спортсмены!$B$1:$H$65536,4,FALSE)=0," ",VLOOKUP($B41,[1]Спортсмены!$B$1:$H$65536,4,FALSE)))</f>
        <v>КМС</v>
      </c>
      <c r="F41" s="24" t="str">
        <f>IF(B41=0," ",VLOOKUP($B41,[1]Спортсмены!$B$1:$H$65536,5,FALSE))</f>
        <v>Калининградская</v>
      </c>
      <c r="G41" s="24" t="str">
        <f>IF(B41=0," ",VLOOKUP($B41,[1]Спортсмены!$B$1:$H$65536,6,FALSE))</f>
        <v>Калининград, УОР</v>
      </c>
      <c r="H41" s="27"/>
      <c r="I41" s="132">
        <v>1.3599537037037037E-3</v>
      </c>
      <c r="J41" s="30" t="str">
        <f>IF(I41=0," ",IF(I41&lt;=[1]Разряды!$D$7,[1]Разряды!$D$3,IF(I41&lt;=[1]Разряды!$E$7,[1]Разряды!$E$3,IF(I41&lt;=[1]Разряды!$F$7,[1]Разряды!$F$3,IF(I41&lt;=[1]Разряды!$G$7,[1]Разряды!$G$3,IF(I41&lt;=[1]Разряды!$H$7,[1]Разряды!$H$3,IF(I41&lt;=[1]Разряды!$I$7,[1]Разряды!$I$3,IF(I41&lt;=[1]Разряды!$J$7,[1]Разряды!$J$3,"б/р"))))))))</f>
        <v>1р</v>
      </c>
      <c r="K41" s="18">
        <v>14</v>
      </c>
      <c r="L41" s="24" t="str">
        <f>IF(B41=0," ",VLOOKUP($B41,[1]Спортсмены!$B$1:$H$65536,7,FALSE))</f>
        <v>Антунович Г.П., Лещинский В.В.</v>
      </c>
    </row>
    <row r="42" spans="1:12">
      <c r="A42" s="31">
        <v>5</v>
      </c>
      <c r="B42" s="23">
        <v>806</v>
      </c>
      <c r="C42" s="24" t="str">
        <f>IF(B42=0," ",VLOOKUP(B42,[1]Спортсмены!B$1:H$65536,2,FALSE))</f>
        <v>Степанов Сергей</v>
      </c>
      <c r="D42" s="25" t="str">
        <f>IF(B42=0," ",VLOOKUP($B42,[1]Спортсмены!$B$1:$H$65536,3,FALSE))</f>
        <v>1994</v>
      </c>
      <c r="E42" s="26" t="str">
        <f>IF(B42=0," ",IF(VLOOKUP($B42,[1]Спортсмены!$B$1:$H$65536,4,FALSE)=0," ",VLOOKUP($B42,[1]Спортсмены!$B$1:$H$65536,4,FALSE)))</f>
        <v>1р</v>
      </c>
      <c r="F42" s="24" t="str">
        <f>IF(B42=0," ",VLOOKUP($B42,[1]Спортсмены!$B$1:$H$65536,5,FALSE))</f>
        <v>Ивановская</v>
      </c>
      <c r="G42" s="24" t="str">
        <f>IF(B42=0," ",VLOOKUP($B42,[1]Спортсмены!$B$1:$H$65536,6,FALSE))</f>
        <v>Иваново</v>
      </c>
      <c r="H42" s="27"/>
      <c r="I42" s="132">
        <v>1.3706018518518518E-3</v>
      </c>
      <c r="J42" s="30" t="str">
        <f>IF(I42=0," ",IF(I42&lt;=[1]Разряды!$D$7,[1]Разряды!$D$3,IF(I42&lt;=[1]Разряды!$E$7,[1]Разряды!$E$3,IF(I42&lt;=[1]Разряды!$F$7,[1]Разряды!$F$3,IF(I42&lt;=[1]Разряды!$G$7,[1]Разряды!$G$3,IF(I42&lt;=[1]Разряды!$H$7,[1]Разряды!$H$3,IF(I42&lt;=[1]Разряды!$I$7,[1]Разряды!$I$3,IF(I42&lt;=[1]Разряды!$J$7,[1]Разряды!$J$3,"б/р"))))))))</f>
        <v>1р</v>
      </c>
      <c r="K42" s="18" t="s">
        <v>30</v>
      </c>
      <c r="L42" s="24" t="str">
        <f>IF(B42=0," ",VLOOKUP($B42,[1]Спортсмены!$B$1:$H$65536,7,FALSE))</f>
        <v>Гильмутдинов Ю.В.</v>
      </c>
    </row>
    <row r="43" spans="1:12">
      <c r="A43" s="31">
        <v>6</v>
      </c>
      <c r="B43" s="23">
        <v>54</v>
      </c>
      <c r="C43" s="24" t="str">
        <f>IF(B43=0," ",VLOOKUP(B43,[1]Спортсмены!B$1:H$65536,2,FALSE))</f>
        <v>Якунин Ярослав</v>
      </c>
      <c r="D43" s="25" t="str">
        <f>IF(B43=0," ",VLOOKUP($B43,[1]Спортсмены!$B$1:$H$65536,3,FALSE))</f>
        <v>10.08.1995</v>
      </c>
      <c r="E43" s="26" t="str">
        <f>IF(B43=0," ",IF(VLOOKUP($B43,[1]Спортсмены!$B$1:$H$65536,4,FALSE)=0," ",VLOOKUP($B43,[1]Спортсмены!$B$1:$H$65536,4,FALSE)))</f>
        <v>1р</v>
      </c>
      <c r="F43" s="24" t="str">
        <f>IF(B43=0," ",VLOOKUP($B43,[1]Спортсмены!$B$1:$H$65536,5,FALSE))</f>
        <v>Костромская</v>
      </c>
      <c r="G43" s="24" t="str">
        <f>IF(B43=0," ",VLOOKUP($B43,[1]Спортсмены!$B$1:$H$65536,6,FALSE))</f>
        <v>Кострома, КСДЮСШОР</v>
      </c>
      <c r="H43" s="27"/>
      <c r="I43" s="132">
        <v>1.3724537037037036E-3</v>
      </c>
      <c r="J43" s="30" t="str">
        <f>IF(I43=0," ",IF(I43&lt;=[1]Разряды!$D$7,[1]Разряды!$D$3,IF(I43&lt;=[1]Разряды!$E$7,[1]Разряды!$E$3,IF(I43&lt;=[1]Разряды!$F$7,[1]Разряды!$F$3,IF(I43&lt;=[1]Разряды!$G$7,[1]Разряды!$G$3,IF(I43&lt;=[1]Разряды!$H$7,[1]Разряды!$H$3,IF(I43&lt;=[1]Разряды!$I$7,[1]Разряды!$I$3,IF(I43&lt;=[1]Разряды!$J$7,[1]Разряды!$J$3,"б/р"))))))))</f>
        <v>1р</v>
      </c>
      <c r="K43" s="19">
        <v>13</v>
      </c>
      <c r="L43" s="24" t="str">
        <f>IF(B43=0," ",VLOOKUP($B43,[1]Спортсмены!$B$1:$H$65536,7,FALSE))</f>
        <v>Ефалов Н.Л.</v>
      </c>
    </row>
    <row r="44" spans="1:12">
      <c r="A44" s="31">
        <v>7</v>
      </c>
      <c r="B44" s="23">
        <v>196</v>
      </c>
      <c r="C44" s="24" t="str">
        <f>IF(B44=0," ",VLOOKUP(B44,[1]Спортсмены!B$1:H$65536,2,FALSE))</f>
        <v>Бобылев Семен</v>
      </c>
      <c r="D44" s="25" t="str">
        <f>IF(B44=0," ",VLOOKUP($B44,[1]Спортсмены!$B$1:$H$65536,3,FALSE))</f>
        <v>13.07.1995</v>
      </c>
      <c r="E44" s="26" t="str">
        <f>IF(B44=0," ",IF(VLOOKUP($B44,[1]Спортсмены!$B$1:$H$65536,4,FALSE)=0," ",VLOOKUP($B44,[1]Спортсмены!$B$1:$H$65536,4,FALSE)))</f>
        <v>1р</v>
      </c>
      <c r="F44" s="24" t="str">
        <f>IF(B44=0," ",VLOOKUP($B44,[1]Спортсмены!$B$1:$H$65536,5,FALSE))</f>
        <v>Вологодская</v>
      </c>
      <c r="G44" s="24" t="str">
        <f>IF(B44=0," ",VLOOKUP($B44,[1]Спортсмены!$B$1:$H$65536,6,FALSE))</f>
        <v>Череповец, ДЮСШ-2</v>
      </c>
      <c r="H44" s="27"/>
      <c r="I44" s="132">
        <v>1.3766203703703703E-3</v>
      </c>
      <c r="J44" s="30" t="str">
        <f>IF(I44=0," ",IF(I44&lt;=[1]Разряды!$D$7,[1]Разряды!$D$3,IF(I44&lt;=[1]Разряды!$E$7,[1]Разряды!$E$3,IF(I44&lt;=[1]Разряды!$F$7,[1]Разряды!$F$3,IF(I44&lt;=[1]Разряды!$G$7,[1]Разряды!$G$3,IF(I44&lt;=[1]Разряды!$H$7,[1]Разряды!$H$3,IF(I44&lt;=[1]Разряды!$I$7,[1]Разряды!$I$3,IF(I44&lt;=[1]Разряды!$J$7,[1]Разряды!$J$3,"б/р"))))))))</f>
        <v>1р</v>
      </c>
      <c r="K44" s="19">
        <v>12</v>
      </c>
      <c r="L44" s="24" t="str">
        <f>IF(B44=0," ",VLOOKUP($B44,[1]Спортсмены!$B$1:$H$65536,7,FALSE))</f>
        <v>Боголюбов В.Л.</v>
      </c>
    </row>
    <row r="45" spans="1:12">
      <c r="A45" s="31">
        <v>8</v>
      </c>
      <c r="B45" s="23">
        <v>732</v>
      </c>
      <c r="C45" s="24" t="str">
        <f>IF(B45=0," ",VLOOKUP(B45,[1]Спортсмены!B$1:H$65536,2,FALSE))</f>
        <v>Довженко Денис</v>
      </c>
      <c r="D45" s="25" t="str">
        <f>IF(B45=0," ",VLOOKUP($B45,[1]Спортсмены!$B$1:$H$65536,3,FALSE))</f>
        <v>07.01.1994</v>
      </c>
      <c r="E45" s="26" t="str">
        <f>IF(B45=0," ",IF(VLOOKUP($B45,[1]Спортсмены!$B$1:$H$65536,4,FALSE)=0," ",VLOOKUP($B45,[1]Спортсмены!$B$1:$H$65536,4,FALSE)))</f>
        <v>КМС</v>
      </c>
      <c r="F45" s="24" t="str">
        <f>IF(B45=0," ",VLOOKUP($B45,[1]Спортсмены!$B$1:$H$65536,5,FALSE))</f>
        <v>1 Ярославская</v>
      </c>
      <c r="G45" s="24" t="str">
        <f>IF(B45=0," ",VLOOKUP($B45,[1]Спортсмены!$B$1:$H$65536,6,FALSE))</f>
        <v>Ярославль, СДЮСШОР-19</v>
      </c>
      <c r="H45" s="27"/>
      <c r="I45" s="132">
        <v>1.3776620370370368E-3</v>
      </c>
      <c r="J45" s="30" t="str">
        <f>IF(I45=0," ",IF(I45&lt;=[1]Разряды!$D$7,[1]Разряды!$D$3,IF(I45&lt;=[1]Разряды!$E$7,[1]Разряды!$E$3,IF(I45&lt;=[1]Разряды!$F$7,[1]Разряды!$F$3,IF(I45&lt;=[1]Разряды!$G$7,[1]Разряды!$G$3,IF(I45&lt;=[1]Разряды!$H$7,[1]Разряды!$H$3,IF(I45&lt;=[1]Разряды!$I$7,[1]Разряды!$I$3,IF(I45&lt;=[1]Разряды!$J$7,[1]Разряды!$J$3,"б/р"))))))))</f>
        <v>1р</v>
      </c>
      <c r="K45" s="19">
        <v>11</v>
      </c>
      <c r="L45" s="24" t="str">
        <f>IF(B45=0," ",VLOOKUP($B45,[1]Спортсмены!$B$1:$H$65536,7,FALSE))</f>
        <v>Круговой К.Н.</v>
      </c>
    </row>
    <row r="46" spans="1:12">
      <c r="A46" s="31">
        <v>9</v>
      </c>
      <c r="B46" s="23">
        <v>343</v>
      </c>
      <c r="C46" s="24" t="str">
        <f>IF(B46=0," ",VLOOKUP(B46,[1]Спортсмены!B$1:H$65536,2,FALSE))</f>
        <v>Пахомов Олег</v>
      </c>
      <c r="D46" s="25" t="str">
        <f>IF(B46=0," ",VLOOKUP($B46,[1]Спортсмены!$B$1:$H$65536,3,FALSE))</f>
        <v>1995</v>
      </c>
      <c r="E46" s="26" t="str">
        <f>IF(B46=0," ",IF(VLOOKUP($B46,[1]Спортсмены!$B$1:$H$65536,4,FALSE)=0," ",VLOOKUP($B46,[1]Спортсмены!$B$1:$H$65536,4,FALSE)))</f>
        <v>2р</v>
      </c>
      <c r="F46" s="24" t="str">
        <f>IF(B46=0," ",VLOOKUP($B46,[1]Спортсмены!$B$1:$H$65536,5,FALSE))</f>
        <v>Мурманская</v>
      </c>
      <c r="G46" s="24" t="str">
        <f>IF(B46=0," ",VLOOKUP($B46,[1]Спортсмены!$B$1:$H$65536,6,FALSE))</f>
        <v>Мурманск, СДЮСШОР-4</v>
      </c>
      <c r="H46" s="27"/>
      <c r="I46" s="132">
        <v>1.3875000000000001E-3</v>
      </c>
      <c r="J46" s="30" t="str">
        <f>IF(I46=0," ",IF(I46&lt;=[1]Разряды!$D$7,[1]Разряды!$D$3,IF(I46&lt;=[1]Разряды!$E$7,[1]Разряды!$E$3,IF(I46&lt;=[1]Разряды!$F$7,[1]Разряды!$F$3,IF(I46&lt;=[1]Разряды!$G$7,[1]Разряды!$G$3,IF(I46&lt;=[1]Разряды!$H$7,[1]Разряды!$H$3,IF(I46&lt;=[1]Разряды!$I$7,[1]Разряды!$I$3,IF(I46&lt;=[1]Разряды!$J$7,[1]Разряды!$J$3,"б/р"))))))))</f>
        <v>1р</v>
      </c>
      <c r="K46" s="18">
        <v>10</v>
      </c>
      <c r="L46" s="24" t="str">
        <f>IF(B46=0," ",VLOOKUP($B46,[1]Спортсмены!$B$1:$H$65536,7,FALSE))</f>
        <v>Шаверина Е.Н., Савенков П.В.</v>
      </c>
    </row>
    <row r="47" spans="1:12">
      <c r="A47" s="31">
        <v>10</v>
      </c>
      <c r="B47" s="23">
        <v>72</v>
      </c>
      <c r="C47" s="24" t="str">
        <f>IF(B47=0," ",VLOOKUP(B47,[1]Спортсмены!B$1:H$65536,2,FALSE))</f>
        <v>Смирнов Дмитрий</v>
      </c>
      <c r="D47" s="25" t="str">
        <f>IF(B47=0," ",VLOOKUP($B47,[1]Спортсмены!$B$1:$H$65536,3,FALSE))</f>
        <v>14.01.1995</v>
      </c>
      <c r="E47" s="26" t="str">
        <f>IF(B47=0," ",IF(VLOOKUP($B47,[1]Спортсмены!$B$1:$H$65536,4,FALSE)=0," ",VLOOKUP($B47,[1]Спортсмены!$B$1:$H$65536,4,FALSE)))</f>
        <v>1р</v>
      </c>
      <c r="F47" s="24" t="str">
        <f>IF(B47=0," ",VLOOKUP($B47,[1]Спортсмены!$B$1:$H$65536,5,FALSE))</f>
        <v>Костромская</v>
      </c>
      <c r="G47" s="24" t="str">
        <f>IF(B47=0," ",VLOOKUP($B47,[1]Спортсмены!$B$1:$H$65536,6,FALSE))</f>
        <v>Мантурово, КСДЮСШОР</v>
      </c>
      <c r="H47" s="27"/>
      <c r="I47" s="132">
        <v>1.3931712962962962E-3</v>
      </c>
      <c r="J47" s="30" t="str">
        <f>IF(I47=0," ",IF(I47&lt;=[1]Разряды!$D$7,[1]Разряды!$D$3,IF(I47&lt;=[1]Разряды!$E$7,[1]Разряды!$E$3,IF(I47&lt;=[1]Разряды!$F$7,[1]Разряды!$F$3,IF(I47&lt;=[1]Разряды!$G$7,[1]Разряды!$G$3,IF(I47&lt;=[1]Разряды!$H$7,[1]Разряды!$H$3,IF(I47&lt;=[1]Разряды!$I$7,[1]Разряды!$I$3,IF(I47&lt;=[1]Разряды!$J$7,[1]Разряды!$J$3,"б/р"))))))))</f>
        <v>1р</v>
      </c>
      <c r="K47" s="19">
        <v>9</v>
      </c>
      <c r="L47" s="24" t="str">
        <f>IF(B47=0," ",VLOOKUP($B47,[1]Спортсмены!$B$1:$H$65536,7,FALSE))</f>
        <v>Смирнов А.А.</v>
      </c>
    </row>
    <row r="48" spans="1:12">
      <c r="A48" s="31">
        <v>11</v>
      </c>
      <c r="B48" s="23">
        <v>184</v>
      </c>
      <c r="C48" s="24" t="str">
        <f>IF(B48=0," ",VLOOKUP(B48,[1]Спортсмены!B$1:H$65536,2,FALSE))</f>
        <v>Копнин Степан</v>
      </c>
      <c r="D48" s="25" t="str">
        <f>IF(B48=0," ",VLOOKUP($B48,[1]Спортсмены!$B$1:$H$65536,3,FALSE))</f>
        <v>22.02.1994</v>
      </c>
      <c r="E48" s="26" t="str">
        <f>IF(B48=0," ",IF(VLOOKUP($B48,[1]Спортсмены!$B$1:$H$65536,4,FALSE)=0," ",VLOOKUP($B48,[1]Спортсмены!$B$1:$H$65536,4,FALSE)))</f>
        <v>2р</v>
      </c>
      <c r="F48" s="24" t="str">
        <f>IF(B48=0," ",VLOOKUP($B48,[1]Спортсмены!$B$1:$H$65536,5,FALSE))</f>
        <v>Ярославская</v>
      </c>
      <c r="G48" s="24" t="str">
        <f>IF(B48=0," ",VLOOKUP($B48,[1]Спортсмены!$B$1:$H$65536,6,FALSE))</f>
        <v>Ярославль, ГОБУ ЯО СДЮСШОР</v>
      </c>
      <c r="H48" s="27"/>
      <c r="I48" s="133">
        <v>1.4288194444444446E-3</v>
      </c>
      <c r="J48" s="30" t="str">
        <f>IF(I48=0," ",IF(I48&lt;=[1]Разряды!$D$7,[1]Разряды!$D$3,IF(I48&lt;=[1]Разряды!$E$7,[1]Разряды!$E$3,IF(I48&lt;=[1]Разряды!$F$7,[1]Разряды!$F$3,IF(I48&lt;=[1]Разряды!$G$7,[1]Разряды!$G$3,IF(I48&lt;=[1]Разряды!$H$7,[1]Разряды!$H$3,IF(I48&lt;=[1]Разряды!$I$7,[1]Разряды!$I$3,IF(I48&lt;=[1]Разряды!$J$7,[1]Разряды!$J$3,"б/р"))))))))</f>
        <v>2р</v>
      </c>
      <c r="K48" s="18" t="s">
        <v>30</v>
      </c>
      <c r="L48" s="24" t="str">
        <f>IF(B48=0," ",VLOOKUP($B48,[1]Спортсмены!$B$1:$H$65536,7,FALSE))</f>
        <v>Клейменов А.Н.</v>
      </c>
    </row>
    <row r="49" spans="1:12">
      <c r="A49" s="31">
        <v>12</v>
      </c>
      <c r="B49" s="23">
        <v>653</v>
      </c>
      <c r="C49" s="24" t="str">
        <f>IF(B49=0," ",VLOOKUP(B49,[1]Спортсмены!B$1:H$65536,2,FALSE))</f>
        <v>Куфтырев Дмитрий</v>
      </c>
      <c r="D49" s="25" t="str">
        <f>IF(B49=0," ",VLOOKUP($B49,[1]Спортсмены!$B$1:$H$65536,3,FALSE))</f>
        <v>1995</v>
      </c>
      <c r="E49" s="26" t="str">
        <f>IF(B49=0," ",IF(VLOOKUP($B49,[1]Спортсмены!$B$1:$H$65536,4,FALSE)=0," ",VLOOKUP($B49,[1]Спортсмены!$B$1:$H$65536,4,FALSE)))</f>
        <v>2р</v>
      </c>
      <c r="F49" s="24" t="str">
        <f>IF(B49=0," ",VLOOKUP($B49,[1]Спортсмены!$B$1:$H$65536,5,FALSE))</f>
        <v>Владимирская</v>
      </c>
      <c r="G49" s="24" t="str">
        <f>IF(B49=0," ",VLOOKUP($B49,[1]Спортсмены!$B$1:$H$65536,6,FALSE))</f>
        <v>Владимир, СДЮСШОР-4</v>
      </c>
      <c r="H49" s="27"/>
      <c r="I49" s="132">
        <v>1.4336805555555554E-3</v>
      </c>
      <c r="J49" s="30" t="str">
        <f>IF(I49=0," ",IF(I49&lt;=[1]Разряды!$D$7,[1]Разряды!$D$3,IF(I49&lt;=[1]Разряды!$E$7,[1]Разряды!$E$3,IF(I49&lt;=[1]Разряды!$F$7,[1]Разряды!$F$3,IF(I49&lt;=[1]Разряды!$G$7,[1]Разряды!$G$3,IF(I49&lt;=[1]Разряды!$H$7,[1]Разряды!$H$3,IF(I49&lt;=[1]Разряды!$I$7,[1]Разряды!$I$3,IF(I49&lt;=[1]Разряды!$J$7,[1]Разряды!$J$3,"б/р"))))))))</f>
        <v>2р</v>
      </c>
      <c r="K49" s="19">
        <v>8</v>
      </c>
      <c r="L49" s="24" t="str">
        <f>IF(B49=0," ",VLOOKUP($B49,[1]Спортсмены!$B$1:$H$65536,7,FALSE))</f>
        <v>Куфтырев А.Л.</v>
      </c>
    </row>
    <row r="50" spans="1:12">
      <c r="A50" s="31">
        <v>13</v>
      </c>
      <c r="B50" s="32">
        <v>672</v>
      </c>
      <c r="C50" s="24" t="str">
        <f>IF(B50=0," ",VLOOKUP(B50,[1]Спортсмены!B$1:H$65536,2,FALSE))</f>
        <v>Никитин Владимир</v>
      </c>
      <c r="D50" s="25" t="str">
        <f>IF(B50=0," ",VLOOKUP($B50,[1]Спортсмены!$B$1:$H$65536,3,FALSE))</f>
        <v>11.01.1994</v>
      </c>
      <c r="E50" s="26" t="str">
        <f>IF(B50=0," ",IF(VLOOKUP($B50,[1]Спортсмены!$B$1:$H$65536,4,FALSE)=0," ",VLOOKUP($B50,[1]Спортсмены!$B$1:$H$65536,4,FALSE)))</f>
        <v>2р</v>
      </c>
      <c r="F50" s="24" t="str">
        <f>IF(B50=0," ",VLOOKUP($B50,[1]Спортсмены!$B$1:$H$65536,5,FALSE))</f>
        <v>Архангельская</v>
      </c>
      <c r="G50" s="24" t="str">
        <f>IF(B50=0," ",VLOOKUP($B50,[1]Спортсмены!$B$1:$H$65536,6,FALSE))</f>
        <v>Архангельск, ДЮСШ-1</v>
      </c>
      <c r="H50" s="27"/>
      <c r="I50" s="132">
        <v>1.4371527777777779E-3</v>
      </c>
      <c r="J50" s="30" t="str">
        <f>IF(I50=0," ",IF(I50&lt;=[1]Разряды!$D$7,[1]Разряды!$D$3,IF(I50&lt;=[1]Разряды!$E$7,[1]Разряды!$E$3,IF(I50&lt;=[1]Разряды!$F$7,[1]Разряды!$F$3,IF(I50&lt;=[1]Разряды!$G$7,[1]Разряды!$G$3,IF(I50&lt;=[1]Разряды!$H$7,[1]Разряды!$H$3,IF(I50&lt;=[1]Разряды!$I$7,[1]Разряды!$I$3,IF(I50&lt;=[1]Разряды!$J$7,[1]Разряды!$J$3,"б/р"))))))))</f>
        <v>2р</v>
      </c>
      <c r="K50" s="19">
        <v>7</v>
      </c>
      <c r="L50" s="24" t="str">
        <f>IF(B50=0," ",VLOOKUP($B50,[1]Спортсмены!$B$1:$H$65536,7,FALSE))</f>
        <v>Луцева И.В.</v>
      </c>
    </row>
    <row r="51" spans="1:12">
      <c r="A51" s="31">
        <v>14</v>
      </c>
      <c r="B51" s="23">
        <v>800</v>
      </c>
      <c r="C51" s="24" t="str">
        <f>IF(B51=0," ",VLOOKUP(B51,[1]Спортсмены!B$1:H$65536,2,FALSE))</f>
        <v>Кузнецов Михаил</v>
      </c>
      <c r="D51" s="25" t="str">
        <f>IF(B51=0," ",VLOOKUP($B51,[1]Спортсмены!$B$1:$H$65536,3,FALSE))</f>
        <v>1995</v>
      </c>
      <c r="E51" s="26" t="str">
        <f>IF(B51=0," ",IF(VLOOKUP($B51,[1]Спортсмены!$B$1:$H$65536,4,FALSE)=0," ",VLOOKUP($B51,[1]Спортсмены!$B$1:$H$65536,4,FALSE)))</f>
        <v>2р</v>
      </c>
      <c r="F51" s="24" t="str">
        <f>IF(B51=0," ",VLOOKUP($B51,[1]Спортсмены!$B$1:$H$65536,5,FALSE))</f>
        <v>Вологодская</v>
      </c>
      <c r="G51" s="24" t="str">
        <f>IF(B51=0," ",VLOOKUP($B51,[1]Спортсмены!$B$1:$H$65536,6,FALSE))</f>
        <v>Шексна, ДЮСШ</v>
      </c>
      <c r="H51" s="27"/>
      <c r="I51" s="132">
        <v>1.439351851851852E-3</v>
      </c>
      <c r="J51" s="30" t="str">
        <f>IF(I51=0," ",IF(I51&lt;=[1]Разряды!$D$7,[1]Разряды!$D$3,IF(I51&lt;=[1]Разряды!$E$7,[1]Разряды!$E$3,IF(I51&lt;=[1]Разряды!$F$7,[1]Разряды!$F$3,IF(I51&lt;=[1]Разряды!$G$7,[1]Разряды!$G$3,IF(I51&lt;=[1]Разряды!$H$7,[1]Разряды!$H$3,IF(I51&lt;=[1]Разряды!$I$7,[1]Разряды!$I$3,IF(I51&lt;=[1]Разряды!$J$7,[1]Разряды!$J$3,"б/р"))))))))</f>
        <v>2р</v>
      </c>
      <c r="K51" s="18" t="s">
        <v>30</v>
      </c>
      <c r="L51" s="24" t="str">
        <f>IF(B51=0," ",VLOOKUP($B51,[1]Спортсмены!$B$1:$H$65536,7,FALSE))</f>
        <v>Киселев В.Д.</v>
      </c>
    </row>
    <row r="52" spans="1:12">
      <c r="A52" s="31">
        <v>15</v>
      </c>
      <c r="B52" s="23">
        <v>734</v>
      </c>
      <c r="C52" s="24" t="str">
        <f>IF(B52=0," ",VLOOKUP(B52,[1]Спортсмены!B$1:H$65536,2,FALSE))</f>
        <v>Зайцев Сергей</v>
      </c>
      <c r="D52" s="25" t="str">
        <f>IF(B52=0," ",VLOOKUP($B52,[1]Спортсмены!$B$1:$H$65536,3,FALSE))</f>
        <v>25.03.1995</v>
      </c>
      <c r="E52" s="26" t="str">
        <f>IF(B52=0," ",IF(VLOOKUP($B52,[1]Спортсмены!$B$1:$H$65536,4,FALSE)=0," ",VLOOKUP($B52,[1]Спортсмены!$B$1:$H$65536,4,FALSE)))</f>
        <v>2р</v>
      </c>
      <c r="F52" s="24" t="str">
        <f>IF(B52=0," ",VLOOKUP($B52,[1]Спортсмены!$B$1:$H$65536,5,FALSE))</f>
        <v>Ярославская</v>
      </c>
      <c r="G52" s="24" t="str">
        <f>IF(B52=0," ",VLOOKUP($B52,[1]Спортсмены!$B$1:$H$65536,6,FALSE))</f>
        <v>Ярославль, СДЮСШОР-19</v>
      </c>
      <c r="H52" s="27"/>
      <c r="I52" s="132">
        <v>1.4631944444444447E-3</v>
      </c>
      <c r="J52" s="30" t="str">
        <f>IF(I52=0," ",IF(I52&lt;=[1]Разряды!$D$7,[1]Разряды!$D$3,IF(I52&lt;=[1]Разряды!$E$7,[1]Разряды!$E$3,IF(I52&lt;=[1]Разряды!$F$7,[1]Разряды!$F$3,IF(I52&lt;=[1]Разряды!$G$7,[1]Разряды!$G$3,IF(I52&lt;=[1]Разряды!$H$7,[1]Разряды!$H$3,IF(I52&lt;=[1]Разряды!$I$7,[1]Разряды!$I$3,IF(I52&lt;=[1]Разряды!$J$7,[1]Разряды!$J$3,"б/р"))))))))</f>
        <v>2р</v>
      </c>
      <c r="K52" s="18">
        <v>6</v>
      </c>
      <c r="L52" s="24" t="str">
        <f>IF(B52=0," ",VLOOKUP($B52,[1]Спортсмены!$B$1:$H$65536,7,FALSE))</f>
        <v>Круговой К.Н.</v>
      </c>
    </row>
    <row r="53" spans="1:12">
      <c r="A53" s="31">
        <v>16</v>
      </c>
      <c r="B53" s="23">
        <v>671</v>
      </c>
      <c r="C53" s="24" t="str">
        <f>IF(B53=0," ",VLOOKUP(B53,[1]Спортсмены!B$1:H$65536,2,FALSE))</f>
        <v>Панкратов Никита</v>
      </c>
      <c r="D53" s="25" t="str">
        <f>IF(B53=0," ",VLOOKUP($B53,[1]Спортсмены!$B$1:$H$65536,3,FALSE))</f>
        <v>27.02.1995</v>
      </c>
      <c r="E53" s="26" t="str">
        <f>IF(B53=0," ",IF(VLOOKUP($B53,[1]Спортсмены!$B$1:$H$65536,4,FALSE)=0," ",VLOOKUP($B53,[1]Спортсмены!$B$1:$H$65536,4,FALSE)))</f>
        <v>1р</v>
      </c>
      <c r="F53" s="24" t="str">
        <f>IF(B53=0," ",VLOOKUP($B53,[1]Спортсмены!$B$1:$H$65536,5,FALSE))</f>
        <v>Архангельская</v>
      </c>
      <c r="G53" s="24" t="str">
        <f>IF(B53=0," ",VLOOKUP($B53,[1]Спортсмены!$B$1:$H$65536,6,FALSE))</f>
        <v>Архангельск, ДЮСШ-1</v>
      </c>
      <c r="H53" s="27"/>
      <c r="I53" s="132">
        <v>1.4736111111111111E-3</v>
      </c>
      <c r="J53" s="30" t="str">
        <f>IF(I53=0," ",IF(I53&lt;=[1]Разряды!$D$7,[1]Разряды!$D$3,IF(I53&lt;=[1]Разряды!$E$7,[1]Разряды!$E$3,IF(I53&lt;=[1]Разряды!$F$7,[1]Разряды!$F$3,IF(I53&lt;=[1]Разряды!$G$7,[1]Разряды!$G$3,IF(I53&lt;=[1]Разряды!$H$7,[1]Разряды!$H$3,IF(I53&lt;=[1]Разряды!$I$7,[1]Разряды!$I$3,IF(I53&lt;=[1]Разряды!$J$7,[1]Разряды!$J$3,"б/р"))))))))</f>
        <v>2р</v>
      </c>
      <c r="K53" s="19">
        <v>5</v>
      </c>
      <c r="L53" s="24" t="str">
        <f>IF(B53=0," ",VLOOKUP($B53,[1]Спортсмены!$B$1:$H$65536,7,FALSE))</f>
        <v>Луцева И.В.</v>
      </c>
    </row>
    <row r="54" spans="1:12">
      <c r="A54" s="31">
        <v>17</v>
      </c>
      <c r="B54" s="23">
        <v>742</v>
      </c>
      <c r="C54" s="24" t="str">
        <f>IF(B54=0," ",VLOOKUP(B54,[1]Спортсмены!B$1:H$65536,2,FALSE))</f>
        <v>Майоров Владимир</v>
      </c>
      <c r="D54" s="25" t="str">
        <f>IF(B54=0," ",VLOOKUP($B54,[1]Спортсмены!$B$1:$H$65536,3,FALSE))</f>
        <v>11.12.1995</v>
      </c>
      <c r="E54" s="26" t="str">
        <f>IF(B54=0," ",IF(VLOOKUP($B54,[1]Спортсмены!$B$1:$H$65536,4,FALSE)=0," ",VLOOKUP($B54,[1]Спортсмены!$B$1:$H$65536,4,FALSE)))</f>
        <v>2р</v>
      </c>
      <c r="F54" s="24" t="str">
        <f>IF(B54=0," ",VLOOKUP($B54,[1]Спортсмены!$B$1:$H$65536,5,FALSE))</f>
        <v>Ярославская</v>
      </c>
      <c r="G54" s="24" t="str">
        <f>IF(B54=0," ",VLOOKUP($B54,[1]Спортсмены!$B$1:$H$65536,6,FALSE))</f>
        <v>Ярославль, СДЮСШОР-19</v>
      </c>
      <c r="H54" s="27"/>
      <c r="I54" s="132">
        <v>1.5155092592592592E-3</v>
      </c>
      <c r="J54" s="30" t="str">
        <f>IF(I54=0," ",IF(I54&lt;=[1]Разряды!$D$7,[1]Разряды!$D$3,IF(I54&lt;=[1]Разряды!$E$7,[1]Разряды!$E$3,IF(I54&lt;=[1]Разряды!$F$7,[1]Разряды!$F$3,IF(I54&lt;=[1]Разряды!$G$7,[1]Разряды!$G$3,IF(I54&lt;=[1]Разряды!$H$7,[1]Разряды!$H$3,IF(I54&lt;=[1]Разряды!$I$7,[1]Разряды!$I$3,IF(I54&lt;=[1]Разряды!$J$7,[1]Разряды!$J$3,"б/р"))))))))</f>
        <v>2р</v>
      </c>
      <c r="K54" s="18" t="s">
        <v>30</v>
      </c>
      <c r="L54" s="24" t="str">
        <f>IF(B54=0," ",VLOOKUP($B54,[1]Спортсмены!$B$1:$H$65536,7,FALSE))</f>
        <v>Тюленев С.А.</v>
      </c>
    </row>
    <row r="55" spans="1:12">
      <c r="A55" s="31">
        <v>18</v>
      </c>
      <c r="B55" s="30">
        <v>547</v>
      </c>
      <c r="C55" s="24" t="str">
        <f>IF(B55=0," ",VLOOKUP(B55,[1]Спортсмены!B$1:H$65536,2,FALSE))</f>
        <v>Александров Иван</v>
      </c>
      <c r="D55" s="25" t="str">
        <f>IF(B55=0," ",VLOOKUP($B55,[1]Спортсмены!$B$1:$H$65536,3,FALSE))</f>
        <v>07.11.1995</v>
      </c>
      <c r="E55" s="26" t="str">
        <f>IF(B55=0," ",IF(VLOOKUP($B55,[1]Спортсмены!$B$1:$H$65536,4,FALSE)=0," ",VLOOKUP($B55,[1]Спортсмены!$B$1:$H$65536,4,FALSE)))</f>
        <v>2р</v>
      </c>
      <c r="F55" s="24" t="str">
        <f>IF(B55=0," ",VLOOKUP($B55,[1]Спортсмены!$B$1:$H$65536,5,FALSE))</f>
        <v>Новгородская</v>
      </c>
      <c r="G55" s="24" t="str">
        <f>IF(B55=0," ",VLOOKUP($B55,[1]Спортсмены!$B$1:$H$65536,6,FALSE))</f>
        <v>В.Новгород</v>
      </c>
      <c r="H55" s="27"/>
      <c r="I55" s="132">
        <v>1.545486111111111E-3</v>
      </c>
      <c r="J55" s="30" t="str">
        <f>IF(I55=0," ",IF(I55&lt;=[1]Разряды!$D$7,[1]Разряды!$D$3,IF(I55&lt;=[1]Разряды!$E$7,[1]Разряды!$E$3,IF(I55&lt;=[1]Разряды!$F$7,[1]Разряды!$F$3,IF(I55&lt;=[1]Разряды!$G$7,[1]Разряды!$G$3,IF(I55&lt;=[1]Разряды!$H$7,[1]Разряды!$H$3,IF(I55&lt;=[1]Разряды!$I$7,[1]Разряды!$I$3,IF(I55&lt;=[1]Разряды!$J$7,[1]Разряды!$J$3,"б/р"))))))))</f>
        <v>3р</v>
      </c>
      <c r="K55" s="19">
        <v>0</v>
      </c>
      <c r="L55" s="24" t="str">
        <f>IF(B55=0," ",VLOOKUP($B55,[1]Спортсмены!$B$1:$H$65536,7,FALSE))</f>
        <v>Соколов П.А.</v>
      </c>
    </row>
    <row r="56" spans="1:12">
      <c r="A56" s="31">
        <v>19</v>
      </c>
      <c r="B56" s="23">
        <v>574</v>
      </c>
      <c r="C56" s="24" t="str">
        <f>IF(B56=0," ",VLOOKUP(B56,[1]Спортсмены!B$1:H$65536,2,FALSE))</f>
        <v>Дыренко Виталий</v>
      </c>
      <c r="D56" s="25" t="str">
        <f>IF(B56=0," ",VLOOKUP($B56,[1]Спортсмены!$B$1:$H$65536,3,FALSE))</f>
        <v>1995</v>
      </c>
      <c r="E56" s="26" t="str">
        <f>IF(B56=0," ",IF(VLOOKUP($B56,[1]Спортсмены!$B$1:$H$65536,4,FALSE)=0," ",VLOOKUP($B56,[1]Спортсмены!$B$1:$H$65536,4,FALSE)))</f>
        <v>2р</v>
      </c>
      <c r="F56" s="24" t="str">
        <f>IF(B56=0," ",VLOOKUP($B56,[1]Спортсмены!$B$1:$H$65536,5,FALSE))</f>
        <v>Ярославская</v>
      </c>
      <c r="G56" s="24" t="str">
        <f>IF(B56=0," ",VLOOKUP($B56,[1]Спортсмены!$B$1:$H$65536,6,FALSE))</f>
        <v>Рыбинск, СДЮСШОР-8</v>
      </c>
      <c r="H56" s="27"/>
      <c r="I56" s="132">
        <v>1.5877314814814814E-3</v>
      </c>
      <c r="J56" s="30" t="str">
        <f>IF(I56=0," ",IF(I56&lt;=[1]Разряды!$D$7,[1]Разряды!$D$3,IF(I56&lt;=[1]Разряды!$E$7,[1]Разряды!$E$3,IF(I56&lt;=[1]Разряды!$F$7,[1]Разряды!$F$3,IF(I56&lt;=[1]Разряды!$G$7,[1]Разряды!$G$3,IF(I56&lt;=[1]Разряды!$H$7,[1]Разряды!$H$3,IF(I56&lt;=[1]Разряды!$I$7,[1]Разряды!$I$3,IF(I56&lt;=[1]Разряды!$J$7,[1]Разряды!$J$3,"б/р"))))))))</f>
        <v>3р</v>
      </c>
      <c r="K56" s="18" t="s">
        <v>30</v>
      </c>
      <c r="L56" s="24" t="str">
        <f>IF(B56=0," ",VLOOKUP($B56,[1]Спортсмены!$B$1:$H$65536,7,FALSE))</f>
        <v>Меньшаев О.В.</v>
      </c>
    </row>
    <row r="57" spans="1:12" ht="18.75">
      <c r="A57" s="96"/>
      <c r="B57" s="97"/>
      <c r="C57" s="97"/>
      <c r="D57" s="63"/>
      <c r="E57" s="99"/>
      <c r="F57" s="96"/>
      <c r="G57" s="96"/>
      <c r="H57" s="99"/>
      <c r="I57" s="404" t="s">
        <v>79</v>
      </c>
      <c r="J57" s="404"/>
      <c r="K57" s="49"/>
      <c r="L57" s="50" t="s">
        <v>95</v>
      </c>
    </row>
    <row r="58" spans="1:12">
      <c r="A58" s="18"/>
      <c r="B58" s="18"/>
      <c r="C58" s="18"/>
      <c r="D58" s="19"/>
      <c r="E58" s="18"/>
      <c r="F58" s="397" t="s">
        <v>40</v>
      </c>
      <c r="G58" s="397"/>
      <c r="H58" s="20"/>
      <c r="I58" s="21"/>
      <c r="J58" s="136"/>
      <c r="K58" s="136"/>
      <c r="L58" s="136"/>
    </row>
    <row r="59" spans="1:12">
      <c r="A59" s="149">
        <v>1</v>
      </c>
      <c r="B59" s="33">
        <v>643</v>
      </c>
      <c r="C59" s="24" t="str">
        <f>IF(B59=0," ",VLOOKUP(B59,[1]Спортсмены!B$1:H$65536,2,FALSE))</f>
        <v>Лапшин Александр</v>
      </c>
      <c r="D59" s="25" t="str">
        <f>IF(B59=0," ",VLOOKUP($B59,[1]Спортсмены!$B$1:$H$65536,3,FALSE))</f>
        <v>1993</v>
      </c>
      <c r="E59" s="26" t="str">
        <f>IF(B59=0," ",IF(VLOOKUP($B59,[1]Спортсмены!$B$1:$H$65536,4,FALSE)=0," ",VLOOKUP($B59,[1]Спортсмены!$B$1:$H$65536,4,FALSE)))</f>
        <v>КМС</v>
      </c>
      <c r="F59" s="24" t="str">
        <f>IF(B59=0," ",VLOOKUP($B59,[1]Спортсмены!$B$1:$H$65536,5,FALSE))</f>
        <v>Владимирская</v>
      </c>
      <c r="G59" s="24" t="str">
        <f>IF(B59=0," ",VLOOKUP($B59,[1]Спортсмены!$B$1:$H$65536,6,FALSE))</f>
        <v>Владимир, СДЮСШОР-7</v>
      </c>
      <c r="H59" s="27"/>
      <c r="I59" s="132">
        <v>1.321412037037037E-3</v>
      </c>
      <c r="J59" s="30" t="str">
        <f>IF(I59=0," ",IF(I59&lt;=[1]Разряды!$D$7,[1]Разряды!$D$3,IF(I59&lt;=[1]Разряды!$E$7,[1]Разряды!$E$3,IF(I59&lt;=[1]Разряды!$F$7,[1]Разряды!$F$3,IF(I59&lt;=[1]Разряды!$G$7,[1]Разряды!$G$3,IF(I59&lt;=[1]Разряды!$H$7,[1]Разряды!$H$3,IF(I59&lt;=[1]Разряды!$I$7,[1]Разряды!$I$3,IF(I59&lt;=[1]Разряды!$J$7,[1]Разряды!$J$3,"б/р"))))))))</f>
        <v>кмс</v>
      </c>
      <c r="K59" s="19">
        <v>20</v>
      </c>
      <c r="L59" s="24" t="str">
        <f>IF(B59=0," ",VLOOKUP($B59,[1]Спортсмены!$B$1:$H$65536,7,FALSE))</f>
        <v>Буянкин В.И.</v>
      </c>
    </row>
    <row r="60" spans="1:12">
      <c r="A60" s="22">
        <v>2</v>
      </c>
      <c r="B60" s="33">
        <v>338</v>
      </c>
      <c r="C60" s="24" t="str">
        <f>IF(B60=0," ",VLOOKUP(B60,[1]Спортсмены!B$1:H$65536,2,FALSE))</f>
        <v>Миронов Евгений</v>
      </c>
      <c r="D60" s="25" t="str">
        <f>IF(B60=0," ",VLOOKUP($B60,[1]Спортсмены!$B$1:$H$65536,3,FALSE))</f>
        <v>1993</v>
      </c>
      <c r="E60" s="26" t="str">
        <f>IF(B60=0," ",IF(VLOOKUP($B60,[1]Спортсмены!$B$1:$H$65536,4,FALSE)=0," ",VLOOKUP($B60,[1]Спортсмены!$B$1:$H$65536,4,FALSE)))</f>
        <v>КМС</v>
      </c>
      <c r="F60" s="24" t="str">
        <f>IF(B60=0," ",VLOOKUP($B60,[1]Спортсмены!$B$1:$H$65536,5,FALSE))</f>
        <v>Мурманская</v>
      </c>
      <c r="G60" s="24" t="str">
        <f>IF(B60=0," ",VLOOKUP($B60,[1]Спортсмены!$B$1:$H$65536,6,FALSE))</f>
        <v>Мурманск, СДЮСШОР-4</v>
      </c>
      <c r="H60" s="27"/>
      <c r="I60" s="132">
        <v>1.3253472222222223E-3</v>
      </c>
      <c r="J60" s="30" t="str">
        <f>IF(I60=0," ",IF(I60&lt;=[1]Разряды!$D$7,[1]Разряды!$D$3,IF(I60&lt;=[1]Разряды!$E$7,[1]Разряды!$E$3,IF(I60&lt;=[1]Разряды!$F$7,[1]Разряды!$F$3,IF(I60&lt;=[1]Разряды!$G$7,[1]Разряды!$G$3,IF(I60&lt;=[1]Разряды!$H$7,[1]Разряды!$H$3,IF(I60&lt;=[1]Разряды!$I$7,[1]Разряды!$I$3,IF(I60&lt;=[1]Разряды!$J$7,[1]Разряды!$J$3,"б/р"))))))))</f>
        <v>кмс</v>
      </c>
      <c r="K60" s="19">
        <v>17</v>
      </c>
      <c r="L60" s="24" t="str">
        <f>IF(B60=0," ",VLOOKUP($B60,[1]Спортсмены!$B$1:$H$65536,7,FALSE))</f>
        <v>Кацан Т.Н.</v>
      </c>
    </row>
    <row r="61" spans="1:12">
      <c r="A61" s="149">
        <v>3</v>
      </c>
      <c r="B61" s="23">
        <v>390</v>
      </c>
      <c r="C61" s="24" t="str">
        <f>IF(B61=0," ",VLOOKUP(B61,[1]Спортсмены!B$1:H$65536,2,FALSE))</f>
        <v>Антонов Антон</v>
      </c>
      <c r="D61" s="25" t="str">
        <f>IF(B61=0," ",VLOOKUP($B61,[1]Спортсмены!$B$1:$H$65536,3,FALSE))</f>
        <v>30.09.1991</v>
      </c>
      <c r="E61" s="26" t="str">
        <f>IF(B61=0," ",IF(VLOOKUP($B61,[1]Спортсмены!$B$1:$H$65536,4,FALSE)=0," ",VLOOKUP($B61,[1]Спортсмены!$B$1:$H$65536,4,FALSE)))</f>
        <v>КМС</v>
      </c>
      <c r="F61" s="24" t="str">
        <f>IF(B61=0," ",VLOOKUP($B61,[1]Спортсмены!$B$1:$H$65536,5,FALSE))</f>
        <v>Архангельская</v>
      </c>
      <c r="G61" s="24" t="str">
        <f>IF(B61=0," ",VLOOKUP($B61,[1]Спортсмены!$B$1:$H$65536,6,FALSE))</f>
        <v>Архангельск, САФУ</v>
      </c>
      <c r="H61" s="27"/>
      <c r="I61" s="132">
        <v>1.3472222222222221E-3</v>
      </c>
      <c r="J61" s="30" t="str">
        <f>IF(I61=0," ",IF(I61&lt;=[1]Разряды!$D$7,[1]Разряды!$D$3,IF(I61&lt;=[1]Разряды!$E$7,[1]Разряды!$E$3,IF(I61&lt;=[1]Разряды!$F$7,[1]Разряды!$F$3,IF(I61&lt;=[1]Разряды!$G$7,[1]Разряды!$G$3,IF(I61&lt;=[1]Разряды!$H$7,[1]Разряды!$H$3,IF(I61&lt;=[1]Разряды!$I$7,[1]Разряды!$I$3,IF(I61&lt;=[1]Разряды!$J$7,[1]Разряды!$J$3,"б/р"))))))))</f>
        <v>кмс</v>
      </c>
      <c r="K61" s="19">
        <v>15</v>
      </c>
      <c r="L61" s="24" t="str">
        <f>IF(B61=0," ",VLOOKUP($B61,[1]Спортсмены!$B$1:$H$65536,7,FALSE))</f>
        <v>Водовозов В.А.</v>
      </c>
    </row>
    <row r="62" spans="1:12">
      <c r="A62" s="31">
        <v>4</v>
      </c>
      <c r="B62" s="23">
        <v>644</v>
      </c>
      <c r="C62" s="24" t="str">
        <f>IF(B62=0," ",VLOOKUP(B62,[1]Спортсмены!B$1:H$65536,2,FALSE))</f>
        <v>Зинович Андрей</v>
      </c>
      <c r="D62" s="25" t="str">
        <f>IF(B62=0," ",VLOOKUP($B62,[1]Спортсмены!$B$1:$H$65536,3,FALSE))</f>
        <v>1991</v>
      </c>
      <c r="E62" s="26" t="str">
        <f>IF(B62=0," ",IF(VLOOKUP($B62,[1]Спортсмены!$B$1:$H$65536,4,FALSE)=0," ",VLOOKUP($B62,[1]Спортсмены!$B$1:$H$65536,4,FALSE)))</f>
        <v>КМС</v>
      </c>
      <c r="F62" s="24" t="str">
        <f>IF(B62=0," ",VLOOKUP($B62,[1]Спортсмены!$B$1:$H$65536,5,FALSE))</f>
        <v>Владимирская</v>
      </c>
      <c r="G62" s="24" t="str">
        <f>IF(B62=0," ",VLOOKUP($B62,[1]Спортсмены!$B$1:$H$65536,6,FALSE))</f>
        <v>Муром, ШВСМ</v>
      </c>
      <c r="H62" s="27"/>
      <c r="I62" s="132">
        <v>1.348148148148148E-3</v>
      </c>
      <c r="J62" s="30" t="str">
        <f>IF(I62=0," ",IF(I62&lt;=[1]Разряды!$D$7,[1]Разряды!$D$3,IF(I62&lt;=[1]Разряды!$E$7,[1]Разряды!$E$3,IF(I62&lt;=[1]Разряды!$F$7,[1]Разряды!$F$3,IF(I62&lt;=[1]Разряды!$G$7,[1]Разряды!$G$3,IF(I62&lt;=[1]Разряды!$H$7,[1]Разряды!$H$3,IF(I62&lt;=[1]Разряды!$I$7,[1]Разряды!$I$3,IF(I62&lt;=[1]Разряды!$J$7,[1]Разряды!$J$3,"б/р"))))))))</f>
        <v>кмс</v>
      </c>
      <c r="K62" s="19">
        <v>14</v>
      </c>
      <c r="L62" s="24" t="str">
        <f>IF(B62=0," ",VLOOKUP($B62,[1]Спортсмены!$B$1:$H$65536,7,FALSE))</f>
        <v>Саков А.П.</v>
      </c>
    </row>
    <row r="63" spans="1:12">
      <c r="A63" s="26">
        <v>5</v>
      </c>
      <c r="B63" s="33">
        <v>134</v>
      </c>
      <c r="C63" s="24" t="str">
        <f>IF(B63=0," ",VLOOKUP(B63,[1]Спортсмены!B$1:H$65536,2,FALSE))</f>
        <v>Соловьёв Сергей</v>
      </c>
      <c r="D63" s="25" t="str">
        <f>IF(B63=0," ",VLOOKUP($B63,[1]Спортсмены!$B$1:$H$65536,3,FALSE))</f>
        <v>1992</v>
      </c>
      <c r="E63" s="26" t="str">
        <f>IF(B63=0," ",IF(VLOOKUP($B63,[1]Спортсмены!$B$1:$H$65536,4,FALSE)=0," ",VLOOKUP($B63,[1]Спортсмены!$B$1:$H$65536,4,FALSE)))</f>
        <v>КМС</v>
      </c>
      <c r="F63" s="24" t="str">
        <f>IF(B63=0," ",VLOOKUP($B63,[1]Спортсмены!$B$1:$H$65536,5,FALSE))</f>
        <v>Ивановская</v>
      </c>
      <c r="G63" s="24" t="str">
        <f>IF(B63=0," ",VLOOKUP($B63,[1]Спортсмены!$B$1:$H$65536,6,FALSE))</f>
        <v>Иваново, СДЮСШОР 6 - СК ИГЭУ</v>
      </c>
      <c r="H63" s="27"/>
      <c r="I63" s="132">
        <v>1.3575231481481478E-3</v>
      </c>
      <c r="J63" s="30" t="str">
        <f>IF(I63=0," ",IF(I63&lt;=[1]Разряды!$D$7,[1]Разряды!$D$3,IF(I63&lt;=[1]Разряды!$E$7,[1]Разряды!$E$3,IF(I63&lt;=[1]Разряды!$F$7,[1]Разряды!$F$3,IF(I63&lt;=[1]Разряды!$G$7,[1]Разряды!$G$3,IF(I63&lt;=[1]Разряды!$H$7,[1]Разряды!$H$3,IF(I63&lt;=[1]Разряды!$I$7,[1]Разряды!$I$3,IF(I63&lt;=[1]Разряды!$J$7,[1]Разряды!$J$3,"б/р"))))))))</f>
        <v>1р</v>
      </c>
      <c r="K63" s="18">
        <v>13</v>
      </c>
      <c r="L63" s="24" t="str">
        <f>IF(B63=0," ",VLOOKUP($B63,[1]Спортсмены!$B$1:$H$65536,7,FALSE))</f>
        <v>Гильмутдинов Ю.В., Лукичёв А.В.</v>
      </c>
    </row>
    <row r="64" spans="1:12">
      <c r="A64" s="31">
        <v>6</v>
      </c>
      <c r="B64" s="23">
        <v>71</v>
      </c>
      <c r="C64" s="24" t="str">
        <f>IF(B64=0," ",VLOOKUP(B64,[1]Спортсмены!B$1:H$65536,2,FALSE))</f>
        <v>Золотков Александр</v>
      </c>
      <c r="D64" s="25" t="str">
        <f>IF(B64=0," ",VLOOKUP($B64,[1]Спортсмены!$B$1:$H$65536,3,FALSE))</f>
        <v>27.06.1992</v>
      </c>
      <c r="E64" s="26" t="str">
        <f>IF(B64=0," ",IF(VLOOKUP($B64,[1]Спортсмены!$B$1:$H$65536,4,FALSE)=0," ",VLOOKUP($B64,[1]Спортсмены!$B$1:$H$65536,4,FALSE)))</f>
        <v>КМС</v>
      </c>
      <c r="F64" s="24" t="str">
        <f>IF(B64=0," ",VLOOKUP($B64,[1]Спортсмены!$B$1:$H$65536,5,FALSE))</f>
        <v>Костромская</v>
      </c>
      <c r="G64" s="24" t="str">
        <f>IF(B64=0," ",VLOOKUP($B64,[1]Спортсмены!$B$1:$H$65536,6,FALSE))</f>
        <v>Кострома, КСДЮСШОР</v>
      </c>
      <c r="H64" s="27"/>
      <c r="I64" s="132">
        <v>1.3681712962962961E-3</v>
      </c>
      <c r="J64" s="30" t="str">
        <f>IF(I64=0," ",IF(I64&lt;=[1]Разряды!$D$7,[1]Разряды!$D$3,IF(I64&lt;=[1]Разряды!$E$7,[1]Разряды!$E$3,IF(I64&lt;=[1]Разряды!$F$7,[1]Разряды!$F$3,IF(I64&lt;=[1]Разряды!$G$7,[1]Разряды!$G$3,IF(I64&lt;=[1]Разряды!$H$7,[1]Разряды!$H$3,IF(I64&lt;=[1]Разряды!$I$7,[1]Разряды!$I$3,IF(I64&lt;=[1]Разряды!$J$7,[1]Разряды!$J$3,"б/р"))))))))</f>
        <v>1р</v>
      </c>
      <c r="K64" s="19">
        <v>12</v>
      </c>
      <c r="L64" s="24" t="str">
        <f>IF(B64=0," ",VLOOKUP($B64,[1]Спортсмены!$B$1:$H$65536,7,FALSE))</f>
        <v>Дружков А.Н.</v>
      </c>
    </row>
    <row r="65" spans="1:12">
      <c r="A65" s="26">
        <v>7</v>
      </c>
      <c r="B65" s="26">
        <v>804</v>
      </c>
      <c r="C65" s="24" t="str">
        <f>IF(B65=0," ",VLOOKUP(B65,[1]Спортсмены!B$1:H$65536,2,FALSE))</f>
        <v>Пыталев Андрей</v>
      </c>
      <c r="D65" s="25" t="str">
        <f>IF(B65=0," ",VLOOKUP($B65,[1]Спортсмены!$B$1:$H$65536,3,FALSE))</f>
        <v>1992</v>
      </c>
      <c r="E65" s="26" t="str">
        <f>IF(B65=0," ",IF(VLOOKUP($B65,[1]Спортсмены!$B$1:$H$65536,4,FALSE)=0," ",VLOOKUP($B65,[1]Спортсмены!$B$1:$H$65536,4,FALSE)))</f>
        <v>1р</v>
      </c>
      <c r="F65" s="24" t="str">
        <f>IF(B65=0," ",VLOOKUP($B65,[1]Спортсмены!$B$1:$H$65536,5,FALSE))</f>
        <v>Ивановская</v>
      </c>
      <c r="G65" s="24" t="str">
        <f>IF(B65=0," ",VLOOKUP($B65,[1]Спортсмены!$B$1:$H$65536,6,FALSE))</f>
        <v>Иваново</v>
      </c>
      <c r="H65" s="27"/>
      <c r="I65" s="132">
        <v>1.3730324074074077E-3</v>
      </c>
      <c r="J65" s="30" t="str">
        <f>IF(I65=0," ",IF(I65&lt;=[1]Разряды!$D$7,[1]Разряды!$D$3,IF(I65&lt;=[1]Разряды!$E$7,[1]Разряды!$E$3,IF(I65&lt;=[1]Разряды!$F$7,[1]Разряды!$F$3,IF(I65&lt;=[1]Разряды!$G$7,[1]Разряды!$G$3,IF(I65&lt;=[1]Разряды!$H$7,[1]Разряды!$H$3,IF(I65&lt;=[1]Разряды!$I$7,[1]Разряды!$I$3,IF(I65&lt;=[1]Разряды!$J$7,[1]Разряды!$J$3,"б/р"))))))))</f>
        <v>1р</v>
      </c>
      <c r="K65" s="18" t="s">
        <v>30</v>
      </c>
      <c r="L65" s="24" t="str">
        <f>IF(B65=0," ",VLOOKUP($B65,[1]Спортсмены!$B$1:$H$65536,7,FALSE))</f>
        <v>Гильмутдинов Ю.В.</v>
      </c>
    </row>
    <row r="66" spans="1:12">
      <c r="A66" s="31">
        <v>8</v>
      </c>
      <c r="B66" s="23">
        <v>94</v>
      </c>
      <c r="C66" s="24" t="str">
        <f>IF(B66=0," ",VLOOKUP(B66,[1]Спортсмены!B$1:H$65536,2,FALSE))</f>
        <v>Горюнов Никита</v>
      </c>
      <c r="D66" s="25" t="str">
        <f>IF(B66=0," ",VLOOKUP($B66,[1]Спортсмены!$B$1:$H$65536,3,FALSE))</f>
        <v>28.10.1992</v>
      </c>
      <c r="E66" s="26" t="str">
        <f>IF(B66=0," ",IF(VLOOKUP($B66,[1]Спортсмены!$B$1:$H$65536,4,FALSE)=0," ",VLOOKUP($B66,[1]Спортсмены!$B$1:$H$65536,4,FALSE)))</f>
        <v>1р</v>
      </c>
      <c r="F66" s="24" t="str">
        <f>IF(B66=0," ",VLOOKUP($B66,[1]Спортсмены!$B$1:$H$65536,5,FALSE))</f>
        <v>Костромская</v>
      </c>
      <c r="G66" s="24" t="str">
        <f>IF(B66=0," ",VLOOKUP($B66,[1]Спортсмены!$B$1:$H$65536,6,FALSE))</f>
        <v>Кострома, КСДЮСШОР</v>
      </c>
      <c r="H66" s="27"/>
      <c r="I66" s="132">
        <v>1.3890046296296298E-3</v>
      </c>
      <c r="J66" s="30" t="str">
        <f>IF(I66=0," ",IF(I66&lt;=[1]Разряды!$D$7,[1]Разряды!$D$3,IF(I66&lt;=[1]Разряды!$E$7,[1]Разряды!$E$3,IF(I66&lt;=[1]Разряды!$F$7,[1]Разряды!$F$3,IF(I66&lt;=[1]Разряды!$G$7,[1]Разряды!$G$3,IF(I66&lt;=[1]Разряды!$H$7,[1]Разряды!$H$3,IF(I66&lt;=[1]Разряды!$I$7,[1]Разряды!$I$3,IF(I66&lt;=[1]Разряды!$J$7,[1]Разряды!$J$3,"б/р"))))))))</f>
        <v>1р</v>
      </c>
      <c r="K66" s="18">
        <v>11</v>
      </c>
      <c r="L66" s="24" t="str">
        <f>IF(B66=0," ",VLOOKUP($B66,[1]Спортсмены!$B$1:$H$65536,7,FALSE))</f>
        <v>Дружков А.Н.</v>
      </c>
    </row>
    <row r="67" spans="1:12">
      <c r="A67" s="26">
        <v>9</v>
      </c>
      <c r="B67" s="33">
        <v>226</v>
      </c>
      <c r="C67" s="24" t="str">
        <f>IF(B67=0," ",VLOOKUP(B67,[1]Спортсмены!B$1:H$65536,2,FALSE))</f>
        <v>Плетенёв Павел</v>
      </c>
      <c r="D67" s="25" t="str">
        <f>IF(B67=0," ",VLOOKUP($B67,[1]Спортсмены!$B$1:$H$65536,3,FALSE))</f>
        <v>04.09.1991</v>
      </c>
      <c r="E67" s="26" t="str">
        <f>IF(B67=0," ",IF(VLOOKUP($B67,[1]Спортсмены!$B$1:$H$65536,4,FALSE)=0," ",VLOOKUP($B67,[1]Спортсмены!$B$1:$H$65536,4,FALSE)))</f>
        <v>1р</v>
      </c>
      <c r="F67" s="24" t="str">
        <f>IF(B67=0," ",VLOOKUP($B67,[1]Спортсмены!$B$1:$H$65536,5,FALSE))</f>
        <v>Вологодская</v>
      </c>
      <c r="G67" s="24" t="str">
        <f>IF(B67=0," ",VLOOKUP($B67,[1]Спортсмены!$B$1:$H$65536,6,FALSE))</f>
        <v>Вологда, ВИПЭ, Динамо</v>
      </c>
      <c r="H67" s="27"/>
      <c r="I67" s="132">
        <v>1.3936342592592592E-3</v>
      </c>
      <c r="J67" s="30" t="str">
        <f>IF(I67=0," ",IF(I67&lt;=[1]Разряды!$D$7,[1]Разряды!$D$3,IF(I67&lt;=[1]Разряды!$E$7,[1]Разряды!$E$3,IF(I67&lt;=[1]Разряды!$F$7,[1]Разряды!$F$3,IF(I67&lt;=[1]Разряды!$G$7,[1]Разряды!$G$3,IF(I67&lt;=[1]Разряды!$H$7,[1]Разряды!$H$3,IF(I67&lt;=[1]Разряды!$I$7,[1]Разряды!$I$3,IF(I67&lt;=[1]Разряды!$J$7,[1]Разряды!$J$3,"б/р"))))))))</f>
        <v>1р</v>
      </c>
      <c r="K67" s="18" t="s">
        <v>30</v>
      </c>
      <c r="L67" s="24" t="str">
        <f>IF(B67=0," ",VLOOKUP($B67,[1]Спортсмены!$B$1:$H$65536,7,FALSE))</f>
        <v>Фомичев А.В.</v>
      </c>
    </row>
    <row r="68" spans="1:12">
      <c r="A68" s="31">
        <v>10</v>
      </c>
      <c r="B68" s="33">
        <v>363</v>
      </c>
      <c r="C68" s="24" t="str">
        <f>IF(B68=0," ",VLOOKUP(B68,[1]Спортсмены!B$1:H$65536,2,FALSE))</f>
        <v>Наривончик Денис</v>
      </c>
      <c r="D68" s="25" t="str">
        <f>IF(B68=0," ",VLOOKUP($B68,[1]Спортсмены!$B$1:$H$65536,3,FALSE))</f>
        <v>12.12.1992</v>
      </c>
      <c r="E68" s="26" t="str">
        <f>IF(B68=0," ",IF(VLOOKUP($B68,[1]Спортсмены!$B$1:$H$65536,4,FALSE)=0," ",VLOOKUP($B68,[1]Спортсмены!$B$1:$H$65536,4,FALSE)))</f>
        <v>1р</v>
      </c>
      <c r="F68" s="24" t="str">
        <f>IF(B68=0," ",VLOOKUP($B68,[1]Спортсмены!$B$1:$H$65536,5,FALSE))</f>
        <v>Псковская</v>
      </c>
      <c r="G68" s="24" t="str">
        <f>IF(B68=0," ",VLOOKUP($B68,[1]Спортсмены!$B$1:$H$65536,6,FALSE))</f>
        <v>Псков</v>
      </c>
      <c r="H68" s="27"/>
      <c r="I68" s="132">
        <v>1.4071759259259261E-3</v>
      </c>
      <c r="J68" s="30" t="str">
        <f>IF(I68=0," ",IF(I68&lt;=[1]Разряды!$D$7,[1]Разряды!$D$3,IF(I68&lt;=[1]Разряды!$E$7,[1]Разряды!$E$3,IF(I68&lt;=[1]Разряды!$F$7,[1]Разряды!$F$3,IF(I68&lt;=[1]Разряды!$G$7,[1]Разряды!$G$3,IF(I68&lt;=[1]Разряды!$H$7,[1]Разряды!$H$3,IF(I68&lt;=[1]Разряды!$I$7,[1]Разряды!$I$3,IF(I68&lt;=[1]Разряды!$J$7,[1]Разряды!$J$3,"б/р"))))))))</f>
        <v>1р</v>
      </c>
      <c r="K68" s="19">
        <v>10</v>
      </c>
      <c r="L68" s="24" t="str">
        <f>IF(B68=0," ",VLOOKUP($B68,[1]Спортсмены!$B$1:$H$65536,7,FALSE))</f>
        <v>Ершов В.Ю.</v>
      </c>
    </row>
    <row r="69" spans="1:12">
      <c r="A69" s="26">
        <v>11</v>
      </c>
      <c r="B69" s="26">
        <v>805</v>
      </c>
      <c r="C69" s="24" t="str">
        <f>IF(B69=0," ",VLOOKUP(B69,[1]Спортсмены!B$1:H$65536,2,FALSE))</f>
        <v>Корчуганов Иван</v>
      </c>
      <c r="D69" s="25" t="str">
        <f>IF(B69=0," ",VLOOKUP($B69,[1]Спортсмены!$B$1:$H$65536,3,FALSE))</f>
        <v>1993</v>
      </c>
      <c r="E69" s="26" t="str">
        <f>IF(B69=0," ",IF(VLOOKUP($B69,[1]Спортсмены!$B$1:$H$65536,4,FALSE)=0," ",VLOOKUP($B69,[1]Спортсмены!$B$1:$H$65536,4,FALSE)))</f>
        <v>1р</v>
      </c>
      <c r="F69" s="24" t="str">
        <f>IF(B69=0," ",VLOOKUP($B69,[1]Спортсмены!$B$1:$H$65536,5,FALSE))</f>
        <v>Ивановская</v>
      </c>
      <c r="G69" s="24" t="str">
        <f>IF(B69=0," ",VLOOKUP($B69,[1]Спортсмены!$B$1:$H$65536,6,FALSE))</f>
        <v>Иваново</v>
      </c>
      <c r="H69" s="27"/>
      <c r="I69" s="132">
        <v>1.409375E-3</v>
      </c>
      <c r="J69" s="30" t="str">
        <f>IF(I69=0," ",IF(I69&lt;=[1]Разряды!$D$7,[1]Разряды!$D$3,IF(I69&lt;=[1]Разряды!$E$7,[1]Разряды!$E$3,IF(I69&lt;=[1]Разряды!$F$7,[1]Разряды!$F$3,IF(I69&lt;=[1]Разряды!$G$7,[1]Разряды!$G$3,IF(I69&lt;=[1]Разряды!$H$7,[1]Разряды!$H$3,IF(I69&lt;=[1]Разряды!$I$7,[1]Разряды!$I$3,IF(I69&lt;=[1]Разряды!$J$7,[1]Разряды!$J$3,"б/р"))))))))</f>
        <v>1р</v>
      </c>
      <c r="K69" s="18" t="s">
        <v>30</v>
      </c>
      <c r="L69" s="24" t="str">
        <f>IF(B69=0," ",VLOOKUP($B69,[1]Спортсмены!$B$1:$H$65536,7,FALSE))</f>
        <v>Гильмутдинов Ю.В.</v>
      </c>
    </row>
    <row r="70" spans="1:12">
      <c r="A70" s="31">
        <v>12</v>
      </c>
      <c r="B70" s="32">
        <v>186</v>
      </c>
      <c r="C70" s="24" t="str">
        <f>IF(B70=0," ",VLOOKUP(B70,[1]Спортсмены!B$1:H$65536,2,FALSE))</f>
        <v>Сучков Ярослав</v>
      </c>
      <c r="D70" s="25" t="str">
        <f>IF(B70=0," ",VLOOKUP($B70,[1]Спортсмены!$B$1:$H$65536,3,FALSE))</f>
        <v>30.06.1993</v>
      </c>
      <c r="E70" s="26" t="str">
        <f>IF(B70=0," ",IF(VLOOKUP($B70,[1]Спортсмены!$B$1:$H$65536,4,FALSE)=0," ",VLOOKUP($B70,[1]Спортсмены!$B$1:$H$65536,4,FALSE)))</f>
        <v>1р</v>
      </c>
      <c r="F70" s="24" t="str">
        <f>IF(B70=0," ",VLOOKUP($B70,[1]Спортсмены!$B$1:$H$65536,5,FALSE))</f>
        <v>2 Ярославская</v>
      </c>
      <c r="G70" s="24" t="str">
        <f>IF(B70=0," ",VLOOKUP($B70,[1]Спортсмены!$B$1:$H$65536,6,FALSE))</f>
        <v>Ярославль, ГОБУ ЯО СДЮСШОР</v>
      </c>
      <c r="H70" s="27"/>
      <c r="I70" s="132">
        <v>1.4195601851851852E-3</v>
      </c>
      <c r="J70" s="30" t="str">
        <f>IF(I70=0," ",IF(I70&lt;=[1]Разряды!$D$7,[1]Разряды!$D$3,IF(I70&lt;=[1]Разряды!$E$7,[1]Разряды!$E$3,IF(I70&lt;=[1]Разряды!$F$7,[1]Разряды!$F$3,IF(I70&lt;=[1]Разряды!$G$7,[1]Разряды!$G$3,IF(I70&lt;=[1]Разряды!$H$7,[1]Разряды!$H$3,IF(I70&lt;=[1]Разряды!$I$7,[1]Разряды!$I$3,IF(I70&lt;=[1]Разряды!$J$7,[1]Разряды!$J$3,"б/р"))))))))</f>
        <v>1р</v>
      </c>
      <c r="K70" s="19">
        <v>9</v>
      </c>
      <c r="L70" s="24" t="str">
        <f>IF(B70=0," ",VLOOKUP($B70,[1]Спортсмены!$B$1:$H$65536,7,FALSE))</f>
        <v>Лузина И.Н.</v>
      </c>
    </row>
    <row r="71" spans="1:12">
      <c r="A71" s="26">
        <v>13</v>
      </c>
      <c r="B71" s="33">
        <v>440</v>
      </c>
      <c r="C71" s="24" t="str">
        <f>IF(B71=0," ",VLOOKUP(B71,[1]Спортсмены!B$1:H$65536,2,FALSE))</f>
        <v>Лодыгин Дмитрий</v>
      </c>
      <c r="D71" s="25" t="str">
        <f>IF(B71=0," ",VLOOKUP($B71,[1]Спортсмены!$B$1:$H$65536,3,FALSE))</f>
        <v>30.04.1992</v>
      </c>
      <c r="E71" s="26" t="str">
        <f>IF(B71=0," ",IF(VLOOKUP($B71,[1]Спортсмены!$B$1:$H$65536,4,FALSE)=0," ",VLOOKUP($B71,[1]Спортсмены!$B$1:$H$65536,4,FALSE)))</f>
        <v>1р</v>
      </c>
      <c r="F71" s="24" t="str">
        <f>IF(B71=0," ",VLOOKUP($B71,[1]Спортсмены!$B$1:$H$65536,5,FALSE))</f>
        <v>Архангельская</v>
      </c>
      <c r="G71" s="24" t="str">
        <f>IF(B71=0," ",VLOOKUP($B71,[1]Спортсмены!$B$1:$H$65536,6,FALSE))</f>
        <v>Архангельск, САФУ</v>
      </c>
      <c r="H71" s="27"/>
      <c r="I71" s="132">
        <v>1.4519675925925926E-3</v>
      </c>
      <c r="J71" s="30" t="str">
        <f>IF(I71=0," ",IF(I71&lt;=[1]Разряды!$D$7,[1]Разряды!$D$3,IF(I71&lt;=[1]Разряды!$E$7,[1]Разряды!$E$3,IF(I71&lt;=[1]Разряды!$F$7,[1]Разряды!$F$3,IF(I71&lt;=[1]Разряды!$G$7,[1]Разряды!$G$3,IF(I71&lt;=[1]Разряды!$H$7,[1]Разряды!$H$3,IF(I71&lt;=[1]Разряды!$I$7,[1]Разряды!$I$3,IF(I71&lt;=[1]Разряды!$J$7,[1]Разряды!$J$3,"б/р"))))))))</f>
        <v>2р</v>
      </c>
      <c r="K71" s="19">
        <v>8</v>
      </c>
      <c r="L71" s="24" t="str">
        <f>IF(B71=0," ",VLOOKUP($B71,[1]Спортсмены!$B$1:$H$65536,7,FALSE))</f>
        <v>Мосеев А.А.</v>
      </c>
    </row>
    <row r="72" spans="1:12">
      <c r="A72" s="31">
        <v>14</v>
      </c>
      <c r="B72" s="33">
        <v>450</v>
      </c>
      <c r="C72" s="24" t="str">
        <f>IF(B72=0," ",VLOOKUP(B72,[1]Спортсмены!B$1:H$65536,2,FALSE))</f>
        <v>Коткин Сергей</v>
      </c>
      <c r="D72" s="25" t="str">
        <f>IF(B72=0," ",VLOOKUP($B72,[1]Спортсмены!$B$1:$H$65536,3,FALSE))</f>
        <v>16.07.1993</v>
      </c>
      <c r="E72" s="26" t="str">
        <f>IF(B72=0," ",IF(VLOOKUP($B72,[1]Спортсмены!$B$1:$H$65536,4,FALSE)=0," ",VLOOKUP($B72,[1]Спортсмены!$B$1:$H$65536,4,FALSE)))</f>
        <v>2р</v>
      </c>
      <c r="F72" s="24" t="str">
        <f>IF(B72=0," ",VLOOKUP($B72,[1]Спортсмены!$B$1:$H$65536,5,FALSE))</f>
        <v>Архангельская</v>
      </c>
      <c r="G72" s="24" t="str">
        <f>IF(B72=0," ",VLOOKUP($B72,[1]Спортсмены!$B$1:$H$65536,6,FALSE))</f>
        <v>Архангельск, СГМУ</v>
      </c>
      <c r="H72" s="27"/>
      <c r="I72" s="132">
        <v>1.4688657407407409E-3</v>
      </c>
      <c r="J72" s="30" t="str">
        <f>IF(I72=0," ",IF(I72&lt;=[1]Разряды!$D$7,[1]Разряды!$D$3,IF(I72&lt;=[1]Разряды!$E$7,[1]Разряды!$E$3,IF(I72&lt;=[1]Разряды!$F$7,[1]Разряды!$F$3,IF(I72&lt;=[1]Разряды!$G$7,[1]Разряды!$G$3,IF(I72&lt;=[1]Разряды!$H$7,[1]Разряды!$H$3,IF(I72&lt;=[1]Разряды!$I$7,[1]Разряды!$I$3,IF(I72&lt;=[1]Разряды!$J$7,[1]Разряды!$J$3,"б/р"))))))))</f>
        <v>2р</v>
      </c>
      <c r="K72" s="18" t="s">
        <v>30</v>
      </c>
      <c r="L72" s="24" t="str">
        <f>IF(B72=0," ",VLOOKUP($B72,[1]Спортсмены!$B$1:$H$65536,7,FALSE))</f>
        <v>Агеева О.Н., Водовозов В.А.</v>
      </c>
    </row>
    <row r="73" spans="1:12">
      <c r="A73" s="26">
        <v>15</v>
      </c>
      <c r="B73" s="23">
        <v>288</v>
      </c>
      <c r="C73" s="24" t="str">
        <f>IF(B73=0," ",VLOOKUP(B73,[1]Спортсмены!B$1:H$65536,2,FALSE))</f>
        <v>Морохин Николай</v>
      </c>
      <c r="D73" s="25" t="str">
        <f>IF(B73=0," ",VLOOKUP($B73,[1]Спортсмены!$B$1:$H$65536,3,FALSE))</f>
        <v>1993</v>
      </c>
      <c r="E73" s="26" t="str">
        <f>IF(B73=0," ",IF(VLOOKUP($B73,[1]Спортсмены!$B$1:$H$65536,4,FALSE)=0," ",VLOOKUP($B73,[1]Спортсмены!$B$1:$H$65536,4,FALSE)))</f>
        <v>1р</v>
      </c>
      <c r="F73" s="24" t="str">
        <f>IF(B73=0," ",VLOOKUP($B73,[1]Спортсмены!$B$1:$H$65536,5,FALSE))</f>
        <v>р-ка Коми</v>
      </c>
      <c r="G73" s="24" t="str">
        <f>IF(B73=0," ",VLOOKUP($B73,[1]Спортсмены!$B$1:$H$65536,6,FALSE))</f>
        <v>Коми, Сыктывкар, КГПИ</v>
      </c>
      <c r="H73" s="27"/>
      <c r="I73" s="132">
        <v>1.4717592592592595E-3</v>
      </c>
      <c r="J73" s="30" t="str">
        <f>IF(I73=0," ",IF(I73&lt;=[1]Разряды!$D$7,[1]Разряды!$D$3,IF(I73&lt;=[1]Разряды!$E$7,[1]Разряды!$E$3,IF(I73&lt;=[1]Разряды!$F$7,[1]Разряды!$F$3,IF(I73&lt;=[1]Разряды!$G$7,[1]Разряды!$G$3,IF(I73&lt;=[1]Разряды!$H$7,[1]Разряды!$H$3,IF(I73&lt;=[1]Разряды!$I$7,[1]Разряды!$I$3,IF(I73&lt;=[1]Разряды!$J$7,[1]Разряды!$J$3,"б/р"))))))))</f>
        <v>2р</v>
      </c>
      <c r="K73" s="19">
        <v>7</v>
      </c>
      <c r="L73" s="24" t="str">
        <f>IF(B73=0," ",VLOOKUP($B73,[1]Спортсмены!$B$1:$H$65536,7,FALSE))</f>
        <v>Когут М.Ю.</v>
      </c>
    </row>
    <row r="74" spans="1:12">
      <c r="A74" s="31">
        <v>16</v>
      </c>
      <c r="B74" s="23">
        <v>283</v>
      </c>
      <c r="C74" s="24" t="str">
        <f>IF(B74=0," ",VLOOKUP(B74,[1]Спортсмены!B$1:H$65536,2,FALSE))</f>
        <v>Шадрин Яков</v>
      </c>
      <c r="D74" s="25" t="str">
        <f>IF(B74=0," ",VLOOKUP($B74,[1]Спортсмены!$B$1:$H$65536,3,FALSE))</f>
        <v>1993</v>
      </c>
      <c r="E74" s="26" t="str">
        <f>IF(B74=0," ",IF(VLOOKUP($B74,[1]Спортсмены!$B$1:$H$65536,4,FALSE)=0," ",VLOOKUP($B74,[1]Спортсмены!$B$1:$H$65536,4,FALSE)))</f>
        <v>1р</v>
      </c>
      <c r="F74" s="24" t="str">
        <f>IF(B74=0," ",VLOOKUP($B74,[1]Спортсмены!$B$1:$H$65536,5,FALSE))</f>
        <v>р-ка Коми</v>
      </c>
      <c r="G74" s="24" t="str">
        <f>IF(B74=0," ",VLOOKUP($B74,[1]Спортсмены!$B$1:$H$65536,6,FALSE))</f>
        <v>Коми, Сыктывкар, КДЮСШ-1</v>
      </c>
      <c r="H74" s="27"/>
      <c r="I74" s="132">
        <v>1.517361111111111E-3</v>
      </c>
      <c r="J74" s="30" t="str">
        <f>IF(I74=0," ",IF(I74&lt;=[1]Разряды!$D$7,[1]Разряды!$D$3,IF(I74&lt;=[1]Разряды!$E$7,[1]Разряды!$E$3,IF(I74&lt;=[1]Разряды!$F$7,[1]Разряды!$F$3,IF(I74&lt;=[1]Разряды!$G$7,[1]Разряды!$G$3,IF(I74&lt;=[1]Разряды!$H$7,[1]Разряды!$H$3,IF(I74&lt;=[1]Разряды!$I$7,[1]Разряды!$I$3,IF(I74&lt;=[1]Разряды!$J$7,[1]Разряды!$J$3,"б/р"))))))))</f>
        <v>2р</v>
      </c>
      <c r="K74" s="18">
        <v>6</v>
      </c>
      <c r="L74" s="24" t="str">
        <f>IF(B74=0," ",VLOOKUP($B74,[1]Спортсмены!$B$1:$H$65536,7,FALSE))</f>
        <v>Панюкова М.А.</v>
      </c>
    </row>
    <row r="75" spans="1:12">
      <c r="A75" s="31"/>
      <c r="B75" s="26">
        <v>263</v>
      </c>
      <c r="C75" s="24" t="str">
        <f>IF(B75=0," ",VLOOKUP(B75,[1]Спортсмены!B$1:H$65536,2,FALSE))</f>
        <v>Митусов Николай</v>
      </c>
      <c r="D75" s="25" t="str">
        <f>IF(B75=0," ",VLOOKUP($B75,[1]Спортсмены!$B$1:$H$65536,3,FALSE))</f>
        <v>22.08.1991</v>
      </c>
      <c r="E75" s="26" t="str">
        <f>IF(B75=0," ",IF(VLOOKUP($B75,[1]Спортсмены!$B$1:$H$65536,4,FALSE)=0," ",VLOOKUP($B75,[1]Спортсмены!$B$1:$H$65536,4,FALSE)))</f>
        <v>КМС</v>
      </c>
      <c r="F75" s="24" t="str">
        <f>IF(B75=0," ",VLOOKUP($B75,[1]Спортсмены!$B$1:$H$65536,5,FALSE))</f>
        <v>Вологодская</v>
      </c>
      <c r="G75" s="24" t="str">
        <f>IF(B75=0," ",VLOOKUP($B75,[1]Спортсмены!$B$1:$H$65536,6,FALSE))</f>
        <v>Вологда, ВИПЭ</v>
      </c>
      <c r="H75" s="27"/>
      <c r="I75" s="133" t="s">
        <v>71</v>
      </c>
      <c r="J75" s="30"/>
      <c r="K75" s="19">
        <v>0</v>
      </c>
      <c r="L75" s="24" t="str">
        <f>IF(B75=0," ",VLOOKUP($B75,[1]Спортсмены!$B$1:$H$65536,7,FALSE))</f>
        <v>Фомичев А.В.</v>
      </c>
    </row>
    <row r="76" spans="1:12">
      <c r="A76" s="138"/>
      <c r="B76" s="145"/>
      <c r="C76" s="24"/>
      <c r="D76" s="25"/>
      <c r="E76" s="26"/>
      <c r="F76" s="24"/>
      <c r="G76" s="24"/>
      <c r="H76" s="27"/>
      <c r="I76" s="132"/>
      <c r="J76" s="30"/>
      <c r="K76" s="19"/>
      <c r="L76" s="24"/>
    </row>
    <row r="77" spans="1:12" ht="15.75">
      <c r="A77" s="138"/>
      <c r="B77" s="125"/>
      <c r="C77" s="90"/>
      <c r="D77" s="139"/>
      <c r="E77" s="18"/>
      <c r="F77" s="397" t="s">
        <v>45</v>
      </c>
      <c r="G77" s="397"/>
      <c r="H77" s="140"/>
      <c r="I77" s="399" t="s">
        <v>79</v>
      </c>
      <c r="J77" s="399"/>
      <c r="K77" s="12"/>
      <c r="L77" s="9" t="s">
        <v>96</v>
      </c>
    </row>
    <row r="78" spans="1:12">
      <c r="A78" s="22">
        <v>1</v>
      </c>
      <c r="B78" s="32">
        <v>65</v>
      </c>
      <c r="C78" s="24" t="str">
        <f>IF(B78=0," ",VLOOKUP(B78,[1]Спортсмены!B$1:H$65536,2,FALSE))</f>
        <v>Ремезов Алексей</v>
      </c>
      <c r="D78" s="25" t="str">
        <f>IF(B78=0," ",VLOOKUP($B78,[1]Спортсмены!$B$1:$H$65536,3,FALSE))</f>
        <v>14.05.1989</v>
      </c>
      <c r="E78" s="26" t="str">
        <f>IF(B78=0," ",IF(VLOOKUP($B78,[1]Спортсмены!$B$1:$H$65536,4,FALSE)=0," ",VLOOKUP($B78,[1]Спортсмены!$B$1:$H$65536,4,FALSE)))</f>
        <v>МС</v>
      </c>
      <c r="F78" s="24" t="str">
        <f>IF(B78=0," ",VLOOKUP($B78,[1]Спортсмены!$B$1:$H$65536,5,FALSE))</f>
        <v>Костромская</v>
      </c>
      <c r="G78" s="24" t="str">
        <f>IF(B78=0," ",VLOOKUP($B78,[1]Спортсмены!$B$1:$H$65536,6,FALSE))</f>
        <v>Кострома, КСДЮСШОР</v>
      </c>
      <c r="H78" s="27"/>
      <c r="I78" s="132">
        <v>1.297337962962963E-3</v>
      </c>
      <c r="J78" s="30" t="str">
        <f>IF(I78=0," ",IF(I78&lt;=[1]Разряды!$D$7,[1]Разряды!$D$3,IF(I78&lt;=[1]Разряды!$E$7,[1]Разряды!$E$3,IF(I78&lt;=[1]Разряды!$F$7,[1]Разряды!$F$3,IF(I78&lt;=[1]Разряды!$G$7,[1]Разряды!$G$3,IF(I78&lt;=[1]Разряды!$H$7,[1]Разряды!$H$3,IF(I78&lt;=[1]Разряды!$I$7,[1]Разряды!$I$3,IF(I78&lt;=[1]Разряды!$J$7,[1]Разряды!$J$3,"б/р"))))))))</f>
        <v>кмс</v>
      </c>
      <c r="K78" s="30">
        <v>20</v>
      </c>
      <c r="L78" s="24" t="str">
        <f>IF(B78=0," ",VLOOKUP($B78,[1]Спортсмены!$B$1:$H$65536,7,FALSE))</f>
        <v>Дружков А.Н.</v>
      </c>
    </row>
    <row r="79" spans="1:12">
      <c r="A79" s="22">
        <v>2</v>
      </c>
      <c r="B79" s="23">
        <v>728</v>
      </c>
      <c r="C79" s="24" t="str">
        <f>IF(B79=0," ",VLOOKUP(B79,[1]Спортсмены!B$1:H$65536,2,FALSE))</f>
        <v>Тимошин Андрей</v>
      </c>
      <c r="D79" s="25" t="str">
        <f>IF(B79=0," ",VLOOKUP($B79,[1]Спортсмены!$B$1:$H$65536,3,FALSE))</f>
        <v>04.09.1988</v>
      </c>
      <c r="E79" s="26" t="str">
        <f>IF(B79=0," ",IF(VLOOKUP($B79,[1]Спортсмены!$B$1:$H$65536,4,FALSE)=0," ",VLOOKUP($B79,[1]Спортсмены!$B$1:$H$65536,4,FALSE)))</f>
        <v>КМС</v>
      </c>
      <c r="F79" s="24" t="str">
        <f>IF(B79=0," ",VLOOKUP($B79,[1]Спортсмены!$B$1:$H$65536,5,FALSE))</f>
        <v>1 Ярославская-Тверская</v>
      </c>
      <c r="G79" s="24" t="str">
        <f>IF(B79=0," ",VLOOKUP($B79,[1]Спортсмены!$B$1:$H$65536,6,FALSE))</f>
        <v>Ярославль, СДЮСШОР-19</v>
      </c>
      <c r="H79" s="27"/>
      <c r="I79" s="132">
        <v>1.3033564814814815E-3</v>
      </c>
      <c r="J79" s="30" t="str">
        <f>IF(I79=0," ",IF(I79&lt;=[1]Разряды!$D$7,[1]Разряды!$D$3,IF(I79&lt;=[1]Разряды!$E$7,[1]Разряды!$E$3,IF(I79&lt;=[1]Разряды!$F$7,[1]Разряды!$F$3,IF(I79&lt;=[1]Разряды!$G$7,[1]Разряды!$G$3,IF(I79&lt;=[1]Разряды!$H$7,[1]Разряды!$H$3,IF(I79&lt;=[1]Разряды!$I$7,[1]Разряды!$I$3,IF(I79&lt;=[1]Разряды!$J$7,[1]Разряды!$J$3,"б/р"))))))))</f>
        <v>кмс</v>
      </c>
      <c r="K79" s="19">
        <v>17</v>
      </c>
      <c r="L79" s="24" t="str">
        <f>IF(B79=0," ",VLOOKUP($B79,[1]Спортсмены!$B$1:$H$65536,7,FALSE))</f>
        <v>Хрущев И.Е., Маренков Р.Ю.</v>
      </c>
    </row>
    <row r="80" spans="1:12">
      <c r="A80" s="22">
        <v>3</v>
      </c>
      <c r="B80" s="32">
        <v>121</v>
      </c>
      <c r="C80" s="24" t="str">
        <f>IF(B80=0," ",VLOOKUP(B80,[1]Спортсмены!B$1:H$65536,2,FALSE))</f>
        <v>Скотников Александр</v>
      </c>
      <c r="D80" s="25" t="str">
        <f>IF(B80=0," ",VLOOKUP($B80,[1]Спортсмены!$B$1:$H$65536,3,FALSE))</f>
        <v>1985</v>
      </c>
      <c r="E80" s="26" t="str">
        <f>IF(B80=0," ",IF(VLOOKUP($B80,[1]Спортсмены!$B$1:$H$65536,4,FALSE)=0," ",VLOOKUP($B80,[1]Спортсмены!$B$1:$H$65536,4,FALSE)))</f>
        <v>КМС</v>
      </c>
      <c r="F80" s="24" t="str">
        <f>IF(B80=0," ",VLOOKUP($B80,[1]Спортсмены!$B$1:$H$65536,5,FALSE))</f>
        <v>Ивановская</v>
      </c>
      <c r="G80" s="24" t="str">
        <f>IF(B80=0," ",VLOOKUP($B80,[1]Спортсмены!$B$1:$H$65536,6,FALSE))</f>
        <v>Иваново</v>
      </c>
      <c r="H80" s="27"/>
      <c r="I80" s="132">
        <v>1.3241898148148147E-3</v>
      </c>
      <c r="J80" s="30" t="str">
        <f>IF(I80=0," ",IF(I80&lt;=[1]Разряды!$D$7,[1]Разряды!$D$3,IF(I80&lt;=[1]Разряды!$E$7,[1]Разряды!$E$3,IF(I80&lt;=[1]Разряды!$F$7,[1]Разряды!$F$3,IF(I80&lt;=[1]Разряды!$G$7,[1]Разряды!$G$3,IF(I80&lt;=[1]Разряды!$H$7,[1]Разряды!$H$3,IF(I80&lt;=[1]Разряды!$I$7,[1]Разряды!$I$3,IF(I80&lt;=[1]Разряды!$J$7,[1]Разряды!$J$3,"б/р"))))))))</f>
        <v>кмс</v>
      </c>
      <c r="K80" s="19">
        <v>15</v>
      </c>
      <c r="L80" s="24" t="str">
        <f>IF(B80=0," ",VLOOKUP($B80,[1]Спортсмены!$B$1:$H$65536,7,FALSE))</f>
        <v>Торгов Е.Н.</v>
      </c>
    </row>
    <row r="81" spans="1:12">
      <c r="A81" s="31">
        <v>4</v>
      </c>
      <c r="B81" s="23">
        <v>282</v>
      </c>
      <c r="C81" s="24" t="str">
        <f>IF(B81=0," ",VLOOKUP(B81,[1]Спортсмены!B$1:H$65536,2,FALSE))</f>
        <v>Когут Максим</v>
      </c>
      <c r="D81" s="25" t="str">
        <f>IF(B81=0," ",VLOOKUP($B81,[1]Спортсмены!$B$1:$H$65536,3,FALSE))</f>
        <v>1988</v>
      </c>
      <c r="E81" s="26" t="str">
        <f>IF(B81=0," ",IF(VLOOKUP($B81,[1]Спортсмены!$B$1:$H$65536,4,FALSE)=0," ",VLOOKUP($B81,[1]Спортсмены!$B$1:$H$65536,4,FALSE)))</f>
        <v>КМС</v>
      </c>
      <c r="F81" s="24" t="str">
        <f>IF(B81=0," ",VLOOKUP($B81,[1]Спортсмены!$B$1:$H$65536,5,FALSE))</f>
        <v>р-ка Коми</v>
      </c>
      <c r="G81" s="24" t="str">
        <f>IF(B81=0," ",VLOOKUP($B81,[1]Спортсмены!$B$1:$H$65536,6,FALSE))</f>
        <v>Коми, Сыктывкар, КДЮСШ-1</v>
      </c>
      <c r="H81" s="27"/>
      <c r="I81" s="132">
        <v>1.3256944444444444E-3</v>
      </c>
      <c r="J81" s="30" t="str">
        <f>IF(I81=0," ",IF(I81&lt;=[1]Разряды!$D$7,[1]Разряды!$D$3,IF(I81&lt;=[1]Разряды!$E$7,[1]Разряды!$E$3,IF(I81&lt;=[1]Разряды!$F$7,[1]Разряды!$F$3,IF(I81&lt;=[1]Разряды!$G$7,[1]Разряды!$G$3,IF(I81&lt;=[1]Разряды!$H$7,[1]Разряды!$H$3,IF(I81&lt;=[1]Разряды!$I$7,[1]Разряды!$I$3,IF(I81&lt;=[1]Разряды!$J$7,[1]Разряды!$J$3,"б/р"))))))))</f>
        <v>кмс</v>
      </c>
      <c r="K81" s="19">
        <v>14</v>
      </c>
      <c r="L81" s="24" t="str">
        <f>IF(B81=0," ",VLOOKUP($B81,[1]Спортсмены!$B$1:$H$65536,7,FALSE))</f>
        <v>Панюкова М.А.</v>
      </c>
    </row>
    <row r="82" spans="1:12">
      <c r="A82" s="31">
        <v>5</v>
      </c>
      <c r="B82" s="23">
        <v>355</v>
      </c>
      <c r="C82" s="24" t="str">
        <f>IF(B82=0," ",VLOOKUP(B82,[1]Спортсмены!B$1:H$65536,2,FALSE))</f>
        <v>Михайлов Виктор</v>
      </c>
      <c r="D82" s="25" t="str">
        <f>IF(B82=0," ",VLOOKUP($B82,[1]Спортсмены!$B$1:$H$65536,3,FALSE))</f>
        <v>03.05.1990</v>
      </c>
      <c r="E82" s="26" t="str">
        <f>IF(B82=0," ",IF(VLOOKUP($B82,[1]Спортсмены!$B$1:$H$65536,4,FALSE)=0," ",VLOOKUP($B82,[1]Спортсмены!$B$1:$H$65536,4,FALSE)))</f>
        <v>КМС</v>
      </c>
      <c r="F82" s="24" t="str">
        <f>IF(B82=0," ",VLOOKUP($B82,[1]Спортсмены!$B$1:$H$65536,5,FALSE))</f>
        <v>Псковская</v>
      </c>
      <c r="G82" s="24" t="str">
        <f>IF(B82=0," ",VLOOKUP($B82,[1]Спортсмены!$B$1:$H$65536,6,FALSE))</f>
        <v>Псков</v>
      </c>
      <c r="H82" s="27"/>
      <c r="I82" s="132">
        <v>1.3431712962962963E-3</v>
      </c>
      <c r="J82" s="30" t="str">
        <f>IF(I82=0," ",IF(I82&lt;=[1]Разряды!$D$7,[1]Разряды!$D$3,IF(I82&lt;=[1]Разряды!$E$7,[1]Разряды!$E$3,IF(I82&lt;=[1]Разряды!$F$7,[1]Разряды!$F$3,IF(I82&lt;=[1]Разряды!$G$7,[1]Разряды!$G$3,IF(I82&lt;=[1]Разряды!$H$7,[1]Разряды!$H$3,IF(I82&lt;=[1]Разряды!$I$7,[1]Разряды!$I$3,IF(I82&lt;=[1]Разряды!$J$7,[1]Разряды!$J$3,"б/р"))))))))</f>
        <v>кмс</v>
      </c>
      <c r="K82" s="19">
        <v>13</v>
      </c>
      <c r="L82" s="24" t="str">
        <f>IF(B82=0," ",VLOOKUP($B82,[1]Спортсмены!$B$1:$H$65536,7,FALSE))</f>
        <v>Ершов В.Ю.</v>
      </c>
    </row>
    <row r="83" spans="1:12">
      <c r="A83" s="31">
        <v>6</v>
      </c>
      <c r="B83" s="30">
        <v>371</v>
      </c>
      <c r="C83" s="24" t="str">
        <f>IF(B83=0," ",VLOOKUP(B83,[1]Спортсмены!B$1:H$65536,2,FALSE))</f>
        <v>Шаренков Алексей</v>
      </c>
      <c r="D83" s="25" t="str">
        <f>IF(B83=0," ",VLOOKUP($B83,[1]Спортсмены!$B$1:$H$65536,3,FALSE))</f>
        <v>16.12.1985</v>
      </c>
      <c r="E83" s="26" t="str">
        <f>IF(B83=0," ",IF(VLOOKUP($B83,[1]Спортсмены!$B$1:$H$65536,4,FALSE)=0," ",VLOOKUP($B83,[1]Спортсмены!$B$1:$H$65536,4,FALSE)))</f>
        <v>МС</v>
      </c>
      <c r="F83" s="24" t="str">
        <f>IF(B83=0," ",VLOOKUP($B83,[1]Спортсмены!$B$1:$H$65536,5,FALSE))</f>
        <v>Архангельская</v>
      </c>
      <c r="G83" s="24" t="str">
        <f>IF(B83=0," ",VLOOKUP($B83,[1]Спортсмены!$B$1:$H$65536,6,FALSE))</f>
        <v>Архангельск, САФУ</v>
      </c>
      <c r="H83" s="27"/>
      <c r="I83" s="132">
        <v>1.3442129629629629E-3</v>
      </c>
      <c r="J83" s="30" t="str">
        <f>IF(I83=0," ",IF(I83&lt;=[1]Разряды!$D$7,[1]Разряды!$D$3,IF(I83&lt;=[1]Разряды!$E$7,[1]Разряды!$E$3,IF(I83&lt;=[1]Разряды!$F$7,[1]Разряды!$F$3,IF(I83&lt;=[1]Разряды!$G$7,[1]Разряды!$G$3,IF(I83&lt;=[1]Разряды!$H$7,[1]Разряды!$H$3,IF(I83&lt;=[1]Разряды!$I$7,[1]Разряды!$I$3,IF(I83&lt;=[1]Разряды!$J$7,[1]Разряды!$J$3,"б/р"))))))))</f>
        <v>кмс</v>
      </c>
      <c r="K83" s="18">
        <v>12</v>
      </c>
      <c r="L83" s="24" t="str">
        <f>IF(B83=0," ",VLOOKUP($B83,[1]Спортсмены!$B$1:$H$65536,7,FALSE))</f>
        <v>Водовозов В.А.</v>
      </c>
    </row>
    <row r="84" spans="1:12">
      <c r="A84" s="31">
        <v>7</v>
      </c>
      <c r="B84" s="23">
        <v>729</v>
      </c>
      <c r="C84" s="24" t="str">
        <f>IF(B84=0," ",VLOOKUP(B84,[1]Спортсмены!B$1:H$65536,2,FALSE))</f>
        <v>Рейхард Евгений</v>
      </c>
      <c r="D84" s="25" t="str">
        <f>IF(B84=0," ",VLOOKUP($B84,[1]Спортсмены!$B$1:$H$65536,3,FALSE))</f>
        <v>21.08.1981</v>
      </c>
      <c r="E84" s="26" t="str">
        <f>IF(B84=0," ",IF(VLOOKUP($B84,[1]Спортсмены!$B$1:$H$65536,4,FALSE)=0," ",VLOOKUP($B84,[1]Спортсмены!$B$1:$H$65536,4,FALSE)))</f>
        <v>МС</v>
      </c>
      <c r="F84" s="24" t="str">
        <f>IF(B84=0," ",VLOOKUP($B84,[1]Спортсмены!$B$1:$H$65536,5,FALSE))</f>
        <v>2 Ярославская</v>
      </c>
      <c r="G84" s="24" t="str">
        <f>IF(B84=0," ",VLOOKUP($B84,[1]Спортсмены!$B$1:$H$65536,6,FALSE))</f>
        <v>Ярославль, СДЮСШОР-19</v>
      </c>
      <c r="H84" s="27"/>
      <c r="I84" s="132">
        <v>1.3563657407407407E-3</v>
      </c>
      <c r="J84" s="30" t="str">
        <f>IF(I84=0," ",IF(I84&lt;=[1]Разряды!$D$7,[1]Разряды!$D$3,IF(I84&lt;=[1]Разряды!$E$7,[1]Разряды!$E$3,IF(I84&lt;=[1]Разряды!$F$7,[1]Разряды!$F$3,IF(I84&lt;=[1]Разряды!$G$7,[1]Разряды!$G$3,IF(I84&lt;=[1]Разряды!$H$7,[1]Разряды!$H$3,IF(I84&lt;=[1]Разряды!$I$7,[1]Разряды!$I$3,IF(I84&lt;=[1]Разряды!$J$7,[1]Разряды!$J$3,"б/р"))))))))</f>
        <v>1р</v>
      </c>
      <c r="K84" s="19">
        <v>0</v>
      </c>
      <c r="L84" s="24" t="str">
        <f>IF(B84=0," ",VLOOKUP($B84,[1]Спортсмены!$B$1:$H$65536,7,FALSE))</f>
        <v>Хрущев И.Е.</v>
      </c>
    </row>
    <row r="85" spans="1:12">
      <c r="A85" s="31">
        <v>8</v>
      </c>
      <c r="B85" s="32">
        <v>119</v>
      </c>
      <c r="C85" s="24" t="str">
        <f>IF(B85=0," ",VLOOKUP(B85,[1]Спортсмены!B$1:H$65536,2,FALSE))</f>
        <v>Смирнов Александр</v>
      </c>
      <c r="D85" s="25" t="str">
        <f>IF(B85=0," ",VLOOKUP($B85,[1]Спортсмены!$B$1:$H$65536,3,FALSE))</f>
        <v>22.10.1989</v>
      </c>
      <c r="E85" s="26" t="str">
        <f>IF(B85=0," ",IF(VLOOKUP($B85,[1]Спортсмены!$B$1:$H$65536,4,FALSE)=0," ",VLOOKUP($B85,[1]Спортсмены!$B$1:$H$65536,4,FALSE)))</f>
        <v>КМС</v>
      </c>
      <c r="F85" s="24" t="str">
        <f>IF(B85=0," ",VLOOKUP($B85,[1]Спортсмены!$B$1:$H$65536,5,FALSE))</f>
        <v>Костромская</v>
      </c>
      <c r="G85" s="24" t="str">
        <f>IF(B85=0," ",VLOOKUP($B85,[1]Спортсмены!$B$1:$H$65536,6,FALSE))</f>
        <v>Кострома, КСДЮСШОР</v>
      </c>
      <c r="H85" s="27"/>
      <c r="I85" s="132">
        <v>1.3721064814814813E-3</v>
      </c>
      <c r="J85" s="30" t="str">
        <f>IF(I85=0," ",IF(I85&lt;=[1]Разряды!$D$7,[1]Разряды!$D$3,IF(I85&lt;=[1]Разряды!$E$7,[1]Разряды!$E$3,IF(I85&lt;=[1]Разряды!$F$7,[1]Разряды!$F$3,IF(I85&lt;=[1]Разряды!$G$7,[1]Разряды!$G$3,IF(I85&lt;=[1]Разряды!$H$7,[1]Разряды!$H$3,IF(I85&lt;=[1]Разряды!$I$7,[1]Разряды!$I$3,IF(I85&lt;=[1]Разряды!$J$7,[1]Разряды!$J$3,"б/р"))))))))</f>
        <v>1р</v>
      </c>
      <c r="K85" s="19">
        <v>0</v>
      </c>
      <c r="L85" s="24" t="str">
        <f>IF(B85=0," ",VLOOKUP($B85,[1]Спортсмены!$B$1:$H$65536,7,FALSE))</f>
        <v>Якунин Ю.И.</v>
      </c>
    </row>
    <row r="86" spans="1:12">
      <c r="A86" s="31">
        <v>9</v>
      </c>
      <c r="B86" s="23">
        <v>637</v>
      </c>
      <c r="C86" s="24" t="str">
        <f>IF(B86=0," ",VLOOKUP(B86,[1]Спортсмены!B$1:H$65536,2,FALSE))</f>
        <v>Корнилов Александр</v>
      </c>
      <c r="D86" s="25" t="str">
        <f>IF(B86=0," ",VLOOKUP($B86,[1]Спортсмены!$B$1:$H$65536,3,FALSE))</f>
        <v>1990</v>
      </c>
      <c r="E86" s="26" t="str">
        <f>IF(B86=0," ",IF(VLOOKUP($B86,[1]Спортсмены!$B$1:$H$65536,4,FALSE)=0," ",VLOOKUP($B86,[1]Спортсмены!$B$1:$H$65536,4,FALSE)))</f>
        <v>КМС</v>
      </c>
      <c r="F86" s="24" t="str">
        <f>IF(B86=0," ",VLOOKUP($B86,[1]Спортсмены!$B$1:$H$65536,5,FALSE))</f>
        <v>Владимирская</v>
      </c>
      <c r="G86" s="24" t="str">
        <f>IF(B86=0," ",VLOOKUP($B86,[1]Спортсмены!$B$1:$H$65536,6,FALSE))</f>
        <v>Владимир, СДЮСШОР-4</v>
      </c>
      <c r="H86" s="27"/>
      <c r="I86" s="132">
        <v>1.3936342592592592E-3</v>
      </c>
      <c r="J86" s="30" t="str">
        <f>IF(I86=0," ",IF(I86&lt;=[1]Разряды!$D$7,[1]Разряды!$D$3,IF(I86&lt;=[1]Разряды!$E$7,[1]Разряды!$E$3,IF(I86&lt;=[1]Разряды!$F$7,[1]Разряды!$F$3,IF(I86&lt;=[1]Разряды!$G$7,[1]Разряды!$G$3,IF(I86&lt;=[1]Разряды!$H$7,[1]Разряды!$H$3,IF(I86&lt;=[1]Разряды!$I$7,[1]Разряды!$I$3,IF(I86&lt;=[1]Разряды!$J$7,[1]Разряды!$J$3,"б/р"))))))))</f>
        <v>1р</v>
      </c>
      <c r="K86" s="19">
        <v>0</v>
      </c>
      <c r="L86" s="24" t="str">
        <f>IF(B86=0," ",VLOOKUP($B86,[1]Спортсмены!$B$1:$H$65536,7,FALSE))</f>
        <v>Плотников П.Н.</v>
      </c>
    </row>
    <row r="87" spans="1:12">
      <c r="A87" s="31">
        <v>10</v>
      </c>
      <c r="B87" s="30">
        <v>727</v>
      </c>
      <c r="C87" s="24" t="str">
        <f>IF(B87=0," ",VLOOKUP(B87,[1]Спортсмены!B$1:H$65536,2,FALSE))</f>
        <v>Менгниязов Тимур</v>
      </c>
      <c r="D87" s="25" t="str">
        <f>IF(B87=0," ",VLOOKUP($B87,[1]Спортсмены!$B$1:$H$65536,3,FALSE))</f>
        <v>21.06.1990</v>
      </c>
      <c r="E87" s="26" t="str">
        <f>IF(B87=0," ",IF(VLOOKUP($B87,[1]Спортсмены!$B$1:$H$65536,4,FALSE)=0," ",VLOOKUP($B87,[1]Спортсмены!$B$1:$H$65536,4,FALSE)))</f>
        <v>1р</v>
      </c>
      <c r="F87" s="24" t="str">
        <f>IF(B87=0," ",VLOOKUP($B87,[1]Спортсмены!$B$1:$H$65536,5,FALSE))</f>
        <v>Ярославская</v>
      </c>
      <c r="G87" s="24" t="str">
        <f>IF(B87=0," ",VLOOKUP($B87,[1]Спортсмены!$B$1:$H$65536,6,FALSE))</f>
        <v>Ярославль, СДЮСШОР-19</v>
      </c>
      <c r="H87" s="27"/>
      <c r="I87" s="132">
        <v>1.4053240740740742E-3</v>
      </c>
      <c r="J87" s="30" t="str">
        <f>IF(I87=0," ",IF(I87&lt;=[1]Разряды!$D$7,[1]Разряды!$D$3,IF(I87&lt;=[1]Разряды!$E$7,[1]Разряды!$E$3,IF(I87&lt;=[1]Разряды!$F$7,[1]Разряды!$F$3,IF(I87&lt;=[1]Разряды!$G$7,[1]Разряды!$G$3,IF(I87&lt;=[1]Разряды!$H$7,[1]Разряды!$H$3,IF(I87&lt;=[1]Разряды!$I$7,[1]Разряды!$I$3,IF(I87&lt;=[1]Разряды!$J$7,[1]Разряды!$J$3,"б/р"))))))))</f>
        <v>1р</v>
      </c>
      <c r="K87" s="26" t="s">
        <v>30</v>
      </c>
      <c r="L87" s="24" t="str">
        <f>IF(B87=0," ",VLOOKUP($B87,[1]Спортсмены!$B$1:$H$65536,7,FALSE))</f>
        <v>Васин В.Н.</v>
      </c>
    </row>
    <row r="88" spans="1:12">
      <c r="A88" s="31">
        <v>11</v>
      </c>
      <c r="B88" s="108">
        <v>387</v>
      </c>
      <c r="C88" s="24" t="str">
        <f>IF(B88=0," ",VLOOKUP(B88,[1]Спортсмены!B$1:H$65536,2,FALSE))</f>
        <v>Стародубцев Сергей</v>
      </c>
      <c r="D88" s="25" t="str">
        <f>IF(B88=0," ",VLOOKUP($B88,[1]Спортсмены!$B$1:$H$65536,3,FALSE))</f>
        <v>1985</v>
      </c>
      <c r="E88" s="26" t="str">
        <f>IF(B88=0," ",IF(VLOOKUP($B88,[1]Спортсмены!$B$1:$H$65536,4,FALSE)=0," ",VLOOKUP($B88,[1]Спортсмены!$B$1:$H$65536,4,FALSE)))</f>
        <v>1р</v>
      </c>
      <c r="F88" s="24" t="str">
        <f>IF(B88=0," ",VLOOKUP($B88,[1]Спортсмены!$B$1:$H$65536,5,FALSE))</f>
        <v>Архангельская</v>
      </c>
      <c r="G88" s="24" t="str">
        <f>IF(B88=0," ",VLOOKUP($B88,[1]Спортсмены!$B$1:$H$65536,6,FALSE))</f>
        <v>Архангельск, ЦСП "Поморье"</v>
      </c>
      <c r="H88" s="27"/>
      <c r="I88" s="132">
        <v>1.4358796296296298E-3</v>
      </c>
      <c r="J88" s="30" t="str">
        <f>IF(I88=0," ",IF(I88&lt;=[1]Разряды!$D$7,[1]Разряды!$D$3,IF(I88&lt;=[1]Разряды!$E$7,[1]Разряды!$E$3,IF(I88&lt;=[1]Разряды!$F$7,[1]Разряды!$F$3,IF(I88&lt;=[1]Разряды!$G$7,[1]Разряды!$G$3,IF(I88&lt;=[1]Разряды!$H$7,[1]Разряды!$H$3,IF(I88&lt;=[1]Разряды!$I$7,[1]Разряды!$I$3,IF(I88&lt;=[1]Разряды!$J$7,[1]Разряды!$J$3,"б/р"))))))))</f>
        <v>2р</v>
      </c>
      <c r="K88" s="30">
        <v>0</v>
      </c>
      <c r="L88" s="24" t="str">
        <f>IF(B88=0," ",VLOOKUP($B88,[1]Спортсмены!$B$1:$H$65536,7,FALSE))</f>
        <v>Мосеев А.А.</v>
      </c>
    </row>
    <row r="89" spans="1:12" ht="15.75" thickBot="1">
      <c r="A89" s="56"/>
      <c r="B89" s="56"/>
      <c r="C89" s="56"/>
      <c r="D89" s="56"/>
      <c r="E89" s="56"/>
      <c r="F89" s="56"/>
      <c r="G89" s="56"/>
      <c r="H89" s="150"/>
      <c r="I89" s="150"/>
      <c r="J89" s="56"/>
      <c r="K89" s="56"/>
      <c r="L89" s="56"/>
    </row>
    <row r="90" spans="1:12" ht="15.75" thickTop="1">
      <c r="H90"/>
      <c r="I90"/>
    </row>
    <row r="91" spans="1:12">
      <c r="H91"/>
      <c r="I91"/>
    </row>
    <row r="92" spans="1:12">
      <c r="H92"/>
      <c r="I92"/>
    </row>
    <row r="93" spans="1:12">
      <c r="H93"/>
      <c r="I93"/>
    </row>
    <row r="94" spans="1:12">
      <c r="H94"/>
      <c r="I94"/>
    </row>
  </sheetData>
  <mergeCells count="25">
    <mergeCell ref="F58:G58"/>
    <mergeCell ref="F77:G77"/>
    <mergeCell ref="I77:J77"/>
    <mergeCell ref="F37:G37"/>
    <mergeCell ref="I37:J37"/>
    <mergeCell ref="I57:J57"/>
    <mergeCell ref="F10:G10"/>
    <mergeCell ref="I36:J36"/>
    <mergeCell ref="F8:F9"/>
    <mergeCell ref="G8:G9"/>
    <mergeCell ref="H8:I8"/>
    <mergeCell ref="J8:J9"/>
    <mergeCell ref="K8:K9"/>
    <mergeCell ref="L8:L9"/>
    <mergeCell ref="H9:I9"/>
    <mergeCell ref="A1:L1"/>
    <mergeCell ref="A2:L2"/>
    <mergeCell ref="F4:G4"/>
    <mergeCell ref="I6:J6"/>
    <mergeCell ref="I7:J7"/>
    <mergeCell ref="A8:A9"/>
    <mergeCell ref="B8:B9"/>
    <mergeCell ref="C8:C9"/>
    <mergeCell ref="D8:D9"/>
    <mergeCell ref="E8:E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70"/>
  <sheetViews>
    <sheetView topLeftCell="A31" workbookViewId="0">
      <selection activeCell="A64" sqref="A64:XFD211"/>
    </sheetView>
  </sheetViews>
  <sheetFormatPr defaultRowHeight="15"/>
  <cols>
    <col min="1" max="1" width="4.85546875" customWidth="1"/>
    <col min="2" max="2" width="9" customWidth="1"/>
    <col min="3" max="3" width="20" customWidth="1"/>
    <col min="4" max="4" width="11" customWidth="1"/>
    <col min="5" max="5" width="6.5703125" customWidth="1"/>
    <col min="6" max="6" width="19.42578125" customWidth="1"/>
    <col min="7" max="7" width="30.140625" customWidth="1"/>
    <col min="8" max="8" width="4.28515625" style="143" customWidth="1"/>
    <col min="9" max="9" width="7.42578125" style="143" customWidth="1"/>
    <col min="10" max="10" width="8.85546875" customWidth="1"/>
    <col min="11" max="11" width="6.42578125" customWidth="1"/>
    <col min="12" max="12" width="27.7109375" customWidth="1"/>
  </cols>
  <sheetData>
    <row r="1" spans="1:12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</row>
    <row r="2" spans="1:12" ht="20.25">
      <c r="A2" s="419" t="s">
        <v>37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</row>
    <row r="3" spans="1:12" ht="18">
      <c r="A3" s="1" t="s">
        <v>99</v>
      </c>
      <c r="B3" s="2"/>
      <c r="C3" s="2"/>
      <c r="D3" s="2"/>
      <c r="E3" s="2"/>
      <c r="F3" s="2" t="s">
        <v>3</v>
      </c>
      <c r="G3" s="2"/>
      <c r="H3" s="2"/>
      <c r="I3" s="2"/>
      <c r="J3" s="2"/>
      <c r="K3" s="2"/>
      <c r="L3" s="2"/>
    </row>
    <row r="4" spans="1:12" ht="15.75">
      <c r="A4" s="1" t="s">
        <v>100</v>
      </c>
      <c r="B4" s="4"/>
      <c r="C4" s="4"/>
      <c r="D4" s="4"/>
      <c r="E4" s="4"/>
      <c r="F4" s="398" t="s">
        <v>101</v>
      </c>
      <c r="G4" s="398"/>
      <c r="H4" s="4"/>
      <c r="I4"/>
      <c r="K4" s="6" t="s">
        <v>6</v>
      </c>
    </row>
    <row r="5" spans="1:12">
      <c r="A5" s="1" t="s">
        <v>102</v>
      </c>
      <c r="B5" s="6"/>
      <c r="C5" s="7"/>
      <c r="F5" s="1"/>
      <c r="G5" s="1"/>
      <c r="H5" s="9"/>
      <c r="I5" s="9"/>
      <c r="J5" s="9"/>
      <c r="K5" s="9" t="s">
        <v>8</v>
      </c>
      <c r="L5" s="9"/>
    </row>
    <row r="6" spans="1:12" ht="18.75">
      <c r="A6" s="10" t="s">
        <v>103</v>
      </c>
      <c r="B6" s="6"/>
      <c r="C6" s="6"/>
      <c r="E6" s="11"/>
      <c r="F6" s="1"/>
      <c r="G6" s="1"/>
      <c r="H6" s="11"/>
      <c r="I6" s="399" t="s">
        <v>79</v>
      </c>
      <c r="J6" s="399"/>
      <c r="K6" s="12"/>
      <c r="L6" s="9" t="s">
        <v>104</v>
      </c>
    </row>
    <row r="7" spans="1:12">
      <c r="A7" s="1" t="s">
        <v>105</v>
      </c>
      <c r="B7" s="104"/>
      <c r="C7" s="104"/>
      <c r="D7" s="14"/>
      <c r="E7" s="13"/>
      <c r="F7" s="1"/>
      <c r="G7" s="1"/>
      <c r="H7" s="15"/>
      <c r="I7" s="400"/>
      <c r="J7" s="400"/>
      <c r="K7" s="16"/>
      <c r="L7" s="9"/>
    </row>
    <row r="8" spans="1:12">
      <c r="A8" s="401" t="s">
        <v>15</v>
      </c>
      <c r="B8" s="401" t="s">
        <v>16</v>
      </c>
      <c r="C8" s="401" t="s">
        <v>17</v>
      </c>
      <c r="D8" s="403" t="s">
        <v>18</v>
      </c>
      <c r="E8" s="403" t="s">
        <v>19</v>
      </c>
      <c r="F8" s="403" t="s">
        <v>20</v>
      </c>
      <c r="G8" s="403" t="s">
        <v>21</v>
      </c>
      <c r="H8" s="408" t="s">
        <v>22</v>
      </c>
      <c r="I8" s="409"/>
      <c r="J8" s="401" t="s">
        <v>23</v>
      </c>
      <c r="K8" s="403" t="s">
        <v>24</v>
      </c>
      <c r="L8" s="411" t="s">
        <v>25</v>
      </c>
    </row>
    <row r="9" spans="1:12">
      <c r="A9" s="402"/>
      <c r="B9" s="402"/>
      <c r="C9" s="402"/>
      <c r="D9" s="402"/>
      <c r="E9" s="402"/>
      <c r="F9" s="402"/>
      <c r="G9" s="402"/>
      <c r="H9" s="416" t="s">
        <v>26</v>
      </c>
      <c r="I9" s="417"/>
      <c r="J9" s="402"/>
      <c r="K9" s="402"/>
      <c r="L9" s="412"/>
    </row>
    <row r="10" spans="1:12">
      <c r="A10" s="18"/>
      <c r="B10" s="18"/>
      <c r="C10" s="18"/>
      <c r="D10" s="19"/>
      <c r="E10" s="18"/>
      <c r="F10" s="397" t="s">
        <v>28</v>
      </c>
      <c r="G10" s="397"/>
      <c r="H10" s="20"/>
      <c r="I10" s="21"/>
    </row>
    <row r="11" spans="1:12">
      <c r="A11" s="22">
        <v>1</v>
      </c>
      <c r="B11" s="23">
        <v>203</v>
      </c>
      <c r="C11" s="24" t="str">
        <f>IF(B11=0," ",VLOOKUP(B11,[1]Спортсмены!B$1:H$65536,2,FALSE))</f>
        <v>Кошелев Александр</v>
      </c>
      <c r="D11" s="25" t="str">
        <f>IF(B11=0," ",VLOOKUP($B11,[1]Спортсмены!$B$1:$H$65536,3,FALSE))</f>
        <v>16.01.1997</v>
      </c>
      <c r="E11" s="26" t="str">
        <f>IF(B11=0," ",IF(VLOOKUP($B11,[1]Спортсмены!$B$1:$H$65536,4,FALSE)=0," ",VLOOKUP($B11,[1]Спортсмены!$B$1:$H$65536,4,FALSE)))</f>
        <v>2р</v>
      </c>
      <c r="F11" s="24" t="str">
        <f>IF(B11=0," ",VLOOKUP($B11,[1]Спортсмены!$B$1:$H$65536,5,FALSE))</f>
        <v>Вологодская</v>
      </c>
      <c r="G11" s="24" t="str">
        <f>IF(B11=0," ",VLOOKUP($B11,[1]Спортсмены!$B$1:$H$65536,6,FALSE))</f>
        <v>Вологда, БУ ФКиСВО "ЦСП"</v>
      </c>
      <c r="H11" s="27"/>
      <c r="I11" s="132">
        <v>2.9479166666666668E-3</v>
      </c>
      <c r="J11" s="30" t="str">
        <f>IF(I11=0," ",IF(I11&lt;=[1]Разряды!$D$8,[1]Разряды!$D$3,IF(I11&lt;=[1]Разряды!$E$8,[1]Разряды!$E$3,IF(I11&lt;=[1]Разряды!$F$8,[1]Разряды!$F$3,IF(I11&lt;=[1]Разряды!$G$8,[1]Разряды!$G$3,IF(I11&lt;=[1]Разряды!$H$8,[1]Разряды!$H$3,IF(I11&lt;=[1]Разряды!$I$8,[1]Разряды!$I$3,IF(I11&lt;=[1]Разряды!$J$8,[1]Разряды!$J$3,"б/р"))))))))</f>
        <v>2р</v>
      </c>
      <c r="K11" s="26">
        <v>20</v>
      </c>
      <c r="L11" s="24" t="str">
        <f>IF(B11=0," ",VLOOKUP($B11,[1]Спортсмены!$B$1:$H$65536,7,FALSE))</f>
        <v>Кошелев Е.Ю.</v>
      </c>
    </row>
    <row r="12" spans="1:12">
      <c r="A12" s="22">
        <v>2</v>
      </c>
      <c r="B12" s="23">
        <v>624</v>
      </c>
      <c r="C12" s="24" t="str">
        <f>IF(B12=0," ",VLOOKUP(B12,[1]Спортсмены!B$1:H$65536,2,FALSE))</f>
        <v>Карасев Артем</v>
      </c>
      <c r="D12" s="25" t="str">
        <f>IF(B12=0," ",VLOOKUP($B12,[1]Спортсмены!$B$1:$H$65536,3,FALSE))</f>
        <v>1996</v>
      </c>
      <c r="E12" s="26" t="str">
        <f>IF(B12=0," ",IF(VLOOKUP($B12,[1]Спортсмены!$B$1:$H$65536,4,FALSE)=0," ",VLOOKUP($B12,[1]Спортсмены!$B$1:$H$65536,4,FALSE)))</f>
        <v>2р</v>
      </c>
      <c r="F12" s="24" t="str">
        <f>IF(B12=0," ",VLOOKUP($B12,[1]Спортсмены!$B$1:$H$65536,5,FALSE))</f>
        <v>Владимирская</v>
      </c>
      <c r="G12" s="24" t="str">
        <f>IF(B12=0," ",VLOOKUP($B12,[1]Спортсмены!$B$1:$H$65536,6,FALSE))</f>
        <v>Муром, ДЮСШ</v>
      </c>
      <c r="H12" s="27"/>
      <c r="I12" s="132">
        <v>2.9986111111111112E-3</v>
      </c>
      <c r="J12" s="30" t="str">
        <f>IF(I12=0," ",IF(I12&lt;=[1]Разряды!$D$8,[1]Разряды!$D$3,IF(I12&lt;=[1]Разряды!$E$8,[1]Разряды!$E$3,IF(I12&lt;=[1]Разряды!$F$8,[1]Разряды!$F$3,IF(I12&lt;=[1]Разряды!$G$8,[1]Разряды!$G$3,IF(I12&lt;=[1]Разряды!$H$8,[1]Разряды!$H$3,IF(I12&lt;=[1]Разряды!$I$8,[1]Разряды!$I$3,IF(I12&lt;=[1]Разряды!$J$8,[1]Разряды!$J$3,"б/р"))))))))</f>
        <v>2р</v>
      </c>
      <c r="K12" s="18" t="s">
        <v>30</v>
      </c>
      <c r="L12" s="24" t="str">
        <f>IF(B12=0," ",VLOOKUP($B12,[1]Спортсмены!$B$1:$H$65536,7,FALSE))</f>
        <v>Малярик К.Е.</v>
      </c>
    </row>
    <row r="13" spans="1:12">
      <c r="A13" s="22">
        <v>3</v>
      </c>
      <c r="B13" s="23">
        <v>795</v>
      </c>
      <c r="C13" s="24" t="str">
        <f>IF(B13=0," ",VLOOKUP(B13,[1]Спортсмены!B$1:H$65536,2,FALSE))</f>
        <v xml:space="preserve">Збойнов Андрей </v>
      </c>
      <c r="D13" s="25" t="str">
        <f>IF(B13=0," ",VLOOKUP($B13,[1]Спортсмены!$B$1:$H$65536,3,FALSE))</f>
        <v>1997</v>
      </c>
      <c r="E13" s="26" t="str">
        <f>IF(B13=0," ",IF(VLOOKUP($B13,[1]Спортсмены!$B$1:$H$65536,4,FALSE)=0," ",VLOOKUP($B13,[1]Спортсмены!$B$1:$H$65536,4,FALSE)))</f>
        <v>2р</v>
      </c>
      <c r="F13" s="24" t="str">
        <f>IF(B13=0," ",VLOOKUP($B13,[1]Спортсмены!$B$1:$H$65536,5,FALSE))</f>
        <v>Вологодская</v>
      </c>
      <c r="G13" s="24" t="str">
        <f>IF(B13=0," ",VLOOKUP($B13,[1]Спортсмены!$B$1:$H$65536,6,FALSE))</f>
        <v>Шексна, ДЮСШ</v>
      </c>
      <c r="H13" s="27"/>
      <c r="I13" s="132">
        <v>3.0136574074074076E-3</v>
      </c>
      <c r="J13" s="30" t="str">
        <f>IF(I13=0," ",IF(I13&lt;=[1]Разряды!$D$8,[1]Разряды!$D$3,IF(I13&lt;=[1]Разряды!$E$8,[1]Разряды!$E$3,IF(I13&lt;=[1]Разряды!$F$8,[1]Разряды!$F$3,IF(I13&lt;=[1]Разряды!$G$8,[1]Разряды!$G$3,IF(I13&lt;=[1]Разряды!$H$8,[1]Разряды!$H$3,IF(I13&lt;=[1]Разряды!$I$8,[1]Разряды!$I$3,IF(I13&lt;=[1]Разряды!$J$8,[1]Разряды!$J$3,"б/р"))))))))</f>
        <v>2р</v>
      </c>
      <c r="K13" s="18" t="s">
        <v>30</v>
      </c>
      <c r="L13" s="24" t="str">
        <f>IF(B13=0," ",VLOOKUP($B13,[1]Спортсмены!$B$1:$H$65536,7,FALSE))</f>
        <v>Киселев В.Д.</v>
      </c>
    </row>
    <row r="14" spans="1:12">
      <c r="A14" s="31">
        <v>4</v>
      </c>
      <c r="B14" s="30">
        <v>620</v>
      </c>
      <c r="C14" s="24" t="str">
        <f>IF(B14=0," ",VLOOKUP(B14,[1]Спортсмены!B$1:H$65536,2,FALSE))</f>
        <v>Степанов Олег</v>
      </c>
      <c r="D14" s="25" t="str">
        <f>IF(B14=0," ",VLOOKUP($B14,[1]Спортсмены!$B$1:$H$65536,3,FALSE))</f>
        <v>1996</v>
      </c>
      <c r="E14" s="26" t="str">
        <f>IF(B14=0," ",IF(VLOOKUP($B14,[1]Спортсмены!$B$1:$H$65536,4,FALSE)=0," ",VLOOKUP($B14,[1]Спортсмены!$B$1:$H$65536,4,FALSE)))</f>
        <v>2р</v>
      </c>
      <c r="F14" s="24" t="str">
        <f>IF(B14=0," ",VLOOKUP($B14,[1]Спортсмены!$B$1:$H$65536,5,FALSE))</f>
        <v>Владимирская</v>
      </c>
      <c r="G14" s="24" t="str">
        <f>IF(B14=0," ",VLOOKUP($B14,[1]Спортсмены!$B$1:$H$65536,6,FALSE))</f>
        <v>Владимир, СДЮСШОР-4</v>
      </c>
      <c r="H14" s="27"/>
      <c r="I14" s="132">
        <v>3.0305555555555554E-3</v>
      </c>
      <c r="J14" s="30" t="str">
        <f>IF(I14=0," ",IF(I14&lt;=[1]Разряды!$D$8,[1]Разряды!$D$3,IF(I14&lt;=[1]Разряды!$E$8,[1]Разряды!$E$3,IF(I14&lt;=[1]Разряды!$F$8,[1]Разряды!$F$3,IF(I14&lt;=[1]Разряды!$G$8,[1]Разряды!$G$3,IF(I14&lt;=[1]Разряды!$H$8,[1]Разряды!$H$3,IF(I14&lt;=[1]Разряды!$I$8,[1]Разряды!$I$3,IF(I14&lt;=[1]Разряды!$J$8,[1]Разряды!$J$3,"б/р"))))))))</f>
        <v>2р</v>
      </c>
      <c r="K14" s="19">
        <v>17</v>
      </c>
      <c r="L14" s="24" t="str">
        <f>IF(B14=0," ",VLOOKUP($B14,[1]Спортсмены!$B$1:$H$65536,7,FALSE))</f>
        <v>Герцен Е.А.</v>
      </c>
    </row>
    <row r="15" spans="1:12">
      <c r="A15" s="31">
        <v>5</v>
      </c>
      <c r="B15" s="33">
        <v>623</v>
      </c>
      <c r="C15" s="24" t="str">
        <f>IF(B15=0," ",VLOOKUP(B15,[1]Спортсмены!B$1:H$65536,2,FALSE))</f>
        <v>Пушкарев Максим</v>
      </c>
      <c r="D15" s="25" t="str">
        <f>IF(B15=0," ",VLOOKUP($B15,[1]Спортсмены!$B$1:$H$65536,3,FALSE))</f>
        <v>1996</v>
      </c>
      <c r="E15" s="26" t="str">
        <f>IF(B15=0," ",IF(VLOOKUP($B15,[1]Спортсмены!$B$1:$H$65536,4,FALSE)=0," ",VLOOKUP($B15,[1]Спортсмены!$B$1:$H$65536,4,FALSE)))</f>
        <v>2р</v>
      </c>
      <c r="F15" s="24" t="str">
        <f>IF(B15=0," ",VLOOKUP($B15,[1]Спортсмены!$B$1:$H$65536,5,FALSE))</f>
        <v>Владимирская</v>
      </c>
      <c r="G15" s="24" t="str">
        <f>IF(B15=0," ",VLOOKUP($B15,[1]Спортсмены!$B$1:$H$65536,6,FALSE))</f>
        <v>Владимир, СДЮСШОР-4</v>
      </c>
      <c r="H15" s="27"/>
      <c r="I15" s="132">
        <v>3.0993055555555552E-3</v>
      </c>
      <c r="J15" s="30" t="str">
        <f>IF(I15=0," ",IF(I15&lt;=[1]Разряды!$D$8,[1]Разряды!$D$3,IF(I15&lt;=[1]Разряды!$E$8,[1]Разряды!$E$3,IF(I15&lt;=[1]Разряды!$F$8,[1]Разряды!$F$3,IF(I15&lt;=[1]Разряды!$G$8,[1]Разряды!$G$3,IF(I15&lt;=[1]Разряды!$H$8,[1]Разряды!$H$3,IF(I15&lt;=[1]Разряды!$I$8,[1]Разряды!$I$3,IF(I15&lt;=[1]Разряды!$J$8,[1]Разряды!$J$3,"б/р"))))))))</f>
        <v>3р</v>
      </c>
      <c r="K15" s="18" t="s">
        <v>30</v>
      </c>
      <c r="L15" s="24" t="str">
        <f>IF(B15=0," ",VLOOKUP($B15,[1]Спортсмены!$B$1:$H$65536,7,FALSE))</f>
        <v>Герцен Е.А.</v>
      </c>
    </row>
    <row r="16" spans="1:12">
      <c r="A16" s="31">
        <v>6</v>
      </c>
      <c r="B16" s="23">
        <v>286</v>
      </c>
      <c r="C16" s="24" t="str">
        <f>IF(B16=0," ",VLOOKUP(B16,[1]Спортсмены!B$1:H$65536,2,FALSE))</f>
        <v>Пелещук Виктор</v>
      </c>
      <c r="D16" s="25" t="str">
        <f>IF(B16=0," ",VLOOKUP($B16,[1]Спортсмены!$B$1:$H$65536,3,FALSE))</f>
        <v>1996</v>
      </c>
      <c r="E16" s="26" t="str">
        <f>IF(B16=0," ",IF(VLOOKUP($B16,[1]Спортсмены!$B$1:$H$65536,4,FALSE)=0," ",VLOOKUP($B16,[1]Спортсмены!$B$1:$H$65536,4,FALSE)))</f>
        <v>2р</v>
      </c>
      <c r="F16" s="24" t="str">
        <f>IF(B16=0," ",VLOOKUP($B16,[1]Спортсмены!$B$1:$H$65536,5,FALSE))</f>
        <v>р-ка Коми</v>
      </c>
      <c r="G16" s="24" t="str">
        <f>IF(B16=0," ",VLOOKUP($B16,[1]Спортсмены!$B$1:$H$65536,6,FALSE))</f>
        <v>Коми, Сыктывкар, КДЮСШ-1</v>
      </c>
      <c r="H16" s="27"/>
      <c r="I16" s="132">
        <v>3.1042824074074076E-3</v>
      </c>
      <c r="J16" s="30" t="str">
        <f>IF(I16=0," ",IF(I16&lt;=[1]Разряды!$D$8,[1]Разряды!$D$3,IF(I16&lt;=[1]Разряды!$E$8,[1]Разряды!$E$3,IF(I16&lt;=[1]Разряды!$F$8,[1]Разряды!$F$3,IF(I16&lt;=[1]Разряды!$G$8,[1]Разряды!$G$3,IF(I16&lt;=[1]Разряды!$H$8,[1]Разряды!$H$3,IF(I16&lt;=[1]Разряды!$I$8,[1]Разряды!$I$3,IF(I16&lt;=[1]Разряды!$J$8,[1]Разряды!$J$3,"б/р"))))))))</f>
        <v>3р</v>
      </c>
      <c r="K16" s="18">
        <v>15</v>
      </c>
      <c r="L16" s="24" t="str">
        <f>IF(B16=0," ",VLOOKUP($B16,[1]Спортсмены!$B$1:$H$65536,7,FALSE))</f>
        <v>Панюкова М.А.</v>
      </c>
    </row>
    <row r="17" spans="1:12">
      <c r="A17" s="31">
        <v>7</v>
      </c>
      <c r="B17" s="23">
        <v>141</v>
      </c>
      <c r="C17" s="24" t="str">
        <f>IF(B17=0," ",VLOOKUP(B17,[1]Спортсмены!B$1:H$65536,2,FALSE))</f>
        <v>Журавлев Михаил</v>
      </c>
      <c r="D17" s="25" t="str">
        <f>IF(B17=0," ",VLOOKUP($B17,[1]Спортсмены!$B$1:$H$65536,3,FALSE))</f>
        <v>1996</v>
      </c>
      <c r="E17" s="26" t="str">
        <f>IF(B17=0," ",IF(VLOOKUP($B17,[1]Спортсмены!$B$1:$H$65536,4,FALSE)=0," ",VLOOKUP($B17,[1]Спортсмены!$B$1:$H$65536,4,FALSE)))</f>
        <v>2р</v>
      </c>
      <c r="F17" s="24" t="str">
        <f>IF(B17=0," ",VLOOKUP($B17,[1]Спортсмены!$B$1:$H$65536,5,FALSE))</f>
        <v>Ивановская</v>
      </c>
      <c r="G17" s="24" t="str">
        <f>IF(B17=0," ",VLOOKUP($B17,[1]Спортсмены!$B$1:$H$65536,6,FALSE))</f>
        <v>Фурманов, СДЮСШОР-6</v>
      </c>
      <c r="H17" s="27"/>
      <c r="I17" s="132">
        <v>3.1427083333333337E-3</v>
      </c>
      <c r="J17" s="30" t="str">
        <f>IF(I17=0," ",IF(I17&lt;=[1]Разряды!$D$8,[1]Разряды!$D$3,IF(I17&lt;=[1]Разряды!$E$8,[1]Разряды!$E$3,IF(I17&lt;=[1]Разряды!$F$8,[1]Разряды!$F$3,IF(I17&lt;=[1]Разряды!$G$8,[1]Разряды!$G$3,IF(I17&lt;=[1]Разряды!$H$8,[1]Разряды!$H$3,IF(I17&lt;=[1]Разряды!$I$8,[1]Разряды!$I$3,IF(I17&lt;=[1]Разряды!$J$8,[1]Разряды!$J$3,"б/р"))))))))</f>
        <v>3р</v>
      </c>
      <c r="K17" s="18">
        <v>14</v>
      </c>
      <c r="L17" s="24" t="str">
        <f>IF(B17=0," ",VLOOKUP($B17,[1]Спортсмены!$B$1:$H$65536,7,FALSE))</f>
        <v>Лукичев А.В., Малкова И.В.</v>
      </c>
    </row>
    <row r="18" spans="1:12">
      <c r="A18" s="31">
        <v>8</v>
      </c>
      <c r="B18" s="23">
        <v>708</v>
      </c>
      <c r="C18" s="24" t="str">
        <f>IF(B18=0," ",VLOOKUP(B18,[1]Спортсмены!B$1:H$65536,2,FALSE))</f>
        <v>Зайцев Василий</v>
      </c>
      <c r="D18" s="25" t="str">
        <f>IF(B18=0," ",VLOOKUP($B18,[1]Спортсмены!$B$1:$H$65536,3,FALSE))</f>
        <v>27.10.1998</v>
      </c>
      <c r="E18" s="26" t="str">
        <f>IF(B18=0," ",IF(VLOOKUP($B18,[1]Спортсмены!$B$1:$H$65536,4,FALSE)=0," ",VLOOKUP($B18,[1]Спортсмены!$B$1:$H$65536,4,FALSE)))</f>
        <v>3р</v>
      </c>
      <c r="F18" s="24" t="str">
        <f>IF(B18=0," ",VLOOKUP($B18,[1]Спортсмены!$B$1:$H$65536,5,FALSE))</f>
        <v>Ярославская</v>
      </c>
      <c r="G18" s="24" t="str">
        <f>IF(B18=0," ",VLOOKUP($B18,[1]Спортсмены!$B$1:$H$65536,6,FALSE))</f>
        <v>Ярославль, СДЮСШОР-19</v>
      </c>
      <c r="H18" s="27"/>
      <c r="I18" s="132">
        <v>3.3288194444444446E-3</v>
      </c>
      <c r="J18" s="30" t="str">
        <f>IF(I18=0," ",IF(I18&lt;=[1]Разряды!$D$8,[1]Разряды!$D$3,IF(I18&lt;=[1]Разряды!$E$8,[1]Разряды!$E$3,IF(I18&lt;=[1]Разряды!$F$8,[1]Разряды!$F$3,IF(I18&lt;=[1]Разряды!$G$8,[1]Разряды!$G$3,IF(I18&lt;=[1]Разряды!$H$8,[1]Разряды!$H$3,IF(I18&lt;=[1]Разряды!$I$8,[1]Разряды!$I$3,IF(I18&lt;=[1]Разряды!$J$8,[1]Разряды!$J$3,"б/р"))))))))</f>
        <v>1юр</v>
      </c>
      <c r="K18" s="18" t="s">
        <v>30</v>
      </c>
      <c r="L18" s="24" t="str">
        <f>IF(B18=0," ",VLOOKUP($B18,[1]Спортсмены!$B$1:$H$65536,7,FALSE))</f>
        <v>Таракановы Ю.Ф., А.В.</v>
      </c>
    </row>
    <row r="19" spans="1:12">
      <c r="A19" s="31">
        <v>9</v>
      </c>
      <c r="B19" s="23">
        <v>167</v>
      </c>
      <c r="C19" s="24" t="str">
        <f>IF(B19=0," ",VLOOKUP(B19,[1]Спортсмены!B$1:H$65536,2,FALSE))</f>
        <v>Казанов Юрий</v>
      </c>
      <c r="D19" s="25" t="str">
        <f>IF(B19=0," ",VLOOKUP($B19,[1]Спортсмены!$B$1:$H$65536,3,FALSE))</f>
        <v>13.07.1998</v>
      </c>
      <c r="E19" s="26" t="str">
        <f>IF(B19=0," ",IF(VLOOKUP($B19,[1]Спортсмены!$B$1:$H$65536,4,FALSE)=0," ",VLOOKUP($B19,[1]Спортсмены!$B$1:$H$65536,4,FALSE)))</f>
        <v>3р</v>
      </c>
      <c r="F19" s="24" t="str">
        <f>IF(B19=0," ",VLOOKUP($B19,[1]Спортсмены!$B$1:$H$65536,5,FALSE))</f>
        <v>Ярославская</v>
      </c>
      <c r="G19" s="24" t="str">
        <f>IF(B19=0," ",VLOOKUP($B19,[1]Спортсмены!$B$1:$H$65536,6,FALSE))</f>
        <v>Ярославль, ГОБУ ЯО СДЮСШОР</v>
      </c>
      <c r="H19" s="27"/>
      <c r="I19" s="132">
        <v>3.3597222222222223E-3</v>
      </c>
      <c r="J19" s="30" t="str">
        <f>IF(I19=0," ",IF(I19&lt;=[1]Разряды!$D$8,[1]Разряды!$D$3,IF(I19&lt;=[1]Разряды!$E$8,[1]Разряды!$E$3,IF(I19&lt;=[1]Разряды!$F$8,[1]Разряды!$F$3,IF(I19&lt;=[1]Разряды!$G$8,[1]Разряды!$G$3,IF(I19&lt;=[1]Разряды!$H$8,[1]Разряды!$H$3,IF(I19&lt;=[1]Разряды!$I$8,[1]Разряды!$I$3,IF(I19&lt;=[1]Разряды!$J$8,[1]Разряды!$J$3,"б/р"))))))))</f>
        <v>1юр</v>
      </c>
      <c r="K19" s="18" t="s">
        <v>30</v>
      </c>
      <c r="L19" s="24" t="str">
        <f>IF(B19=0," ",VLOOKUP($B19,[1]Спортсмены!$B$1:$H$65536,7,FALSE))</f>
        <v>Филинова С.К.</v>
      </c>
    </row>
    <row r="20" spans="1:12">
      <c r="A20" s="31">
        <v>10</v>
      </c>
      <c r="B20" s="23">
        <v>780</v>
      </c>
      <c r="C20" s="24" t="str">
        <f>IF(B20=0," ",VLOOKUP(B20,[1]Спортсмены!B$1:H$65536,2,FALSE))</f>
        <v>Егоров Егор</v>
      </c>
      <c r="D20" s="25" t="str">
        <f>IF(B20=0," ",VLOOKUP($B20,[1]Спортсмены!$B$1:$H$65536,3,FALSE))</f>
        <v>26.02.1999</v>
      </c>
      <c r="E20" s="26" t="str">
        <f>IF(B20=0," ",IF(VLOOKUP($B20,[1]Спортсмены!$B$1:$H$65536,4,FALSE)=0," ",VLOOKUP($B20,[1]Спортсмены!$B$1:$H$65536,4,FALSE)))</f>
        <v>3р</v>
      </c>
      <c r="F20" s="24" t="str">
        <f>IF(B20=0," ",VLOOKUP($B20,[1]Спортсмены!$B$1:$H$65536,5,FALSE))</f>
        <v>Ярославская</v>
      </c>
      <c r="G20" s="24" t="str">
        <f>IF(B20=0," ",VLOOKUP($B20,[1]Спортсмены!$B$1:$H$65536,6,FALSE))</f>
        <v>Рыбинск, СДЮСШОР-8</v>
      </c>
      <c r="H20" s="27"/>
      <c r="I20" s="132">
        <v>3.6365740740740738E-3</v>
      </c>
      <c r="J20" s="30" t="str">
        <f>IF(I20=0," ",IF(I20&lt;=[1]Разряды!$D$8,[1]Разряды!$D$3,IF(I20&lt;=[1]Разряды!$E$8,[1]Разряды!$E$3,IF(I20&lt;=[1]Разряды!$F$8,[1]Разряды!$F$3,IF(I20&lt;=[1]Разряды!$G$8,[1]Разряды!$G$3,IF(I20&lt;=[1]Разряды!$H$8,[1]Разряды!$H$3,IF(I20&lt;=[1]Разряды!$I$8,[1]Разряды!$I$3,IF(I20&lt;=[1]Разряды!$J$8,[1]Разряды!$J$3,"б/р"))))))))</f>
        <v>2юр</v>
      </c>
      <c r="K20" s="18" t="s">
        <v>30</v>
      </c>
      <c r="L20" s="24" t="str">
        <f>IF(B20=0," ",VLOOKUP($B20,[1]Спортсмены!$B$1:$H$65536,7,FALSE))</f>
        <v>Зверев В.Н.</v>
      </c>
    </row>
    <row r="21" spans="1:12">
      <c r="A21" s="138"/>
      <c r="B21" s="125"/>
      <c r="C21" s="90"/>
      <c r="D21" s="139"/>
      <c r="E21" s="18"/>
      <c r="F21" s="24"/>
      <c r="G21" s="24"/>
      <c r="H21" s="27"/>
      <c r="I21" s="132"/>
      <c r="J21" s="30"/>
      <c r="K21" s="26"/>
      <c r="L21" s="24"/>
    </row>
    <row r="22" spans="1:12">
      <c r="A22" s="18"/>
      <c r="B22" s="18"/>
      <c r="C22" s="18"/>
      <c r="D22" s="55"/>
      <c r="E22" s="18"/>
      <c r="F22" s="397" t="s">
        <v>34</v>
      </c>
      <c r="G22" s="397"/>
      <c r="H22" s="100"/>
      <c r="I22" s="399" t="s">
        <v>79</v>
      </c>
      <c r="J22" s="399"/>
      <c r="K22" s="116"/>
      <c r="L22" s="9" t="s">
        <v>106</v>
      </c>
    </row>
    <row r="23" spans="1:12">
      <c r="A23" s="22">
        <v>1</v>
      </c>
      <c r="B23" s="23">
        <v>649</v>
      </c>
      <c r="C23" s="24" t="str">
        <f>IF(B23=0," ",VLOOKUP(B23,[1]Спортсмены!B$1:H$65536,2,FALSE))</f>
        <v>Кармалика Филипп</v>
      </c>
      <c r="D23" s="25" t="str">
        <f>IF(B23=0," ",VLOOKUP($B23,[1]Спортсмены!$B$1:$H$65536,3,FALSE))</f>
        <v>1994</v>
      </c>
      <c r="E23" s="26" t="str">
        <f>IF(B23=0," ",IF(VLOOKUP($B23,[1]Спортсмены!$B$1:$H$65536,4,FALSE)=0," ",VLOOKUP($B23,[1]Спортсмены!$B$1:$H$65536,4,FALSE)))</f>
        <v>КМС</v>
      </c>
      <c r="F23" s="24" t="str">
        <f>IF(B23=0," ",VLOOKUP($B23,[1]Спортсмены!$B$1:$H$65536,5,FALSE))</f>
        <v>Владимирская</v>
      </c>
      <c r="G23" s="24" t="str">
        <f>IF(B23=0," ",VLOOKUP($B23,[1]Спортсмены!$B$1:$H$65536,6,FALSE))</f>
        <v>Владимир, СДЮСШОР-7</v>
      </c>
      <c r="H23" s="27"/>
      <c r="I23" s="132">
        <v>2.8278935185185191E-3</v>
      </c>
      <c r="J23" s="30" t="str">
        <f>IF(I23=0," ",IF(I23&lt;=[1]Разряды!$D$8,[1]Разряды!$D$3,IF(I23&lt;=[1]Разряды!$E$8,[1]Разряды!$E$3,IF(I23&lt;=[1]Разряды!$F$8,[1]Разряды!$F$3,IF(I23&lt;=[1]Разряды!$G$8,[1]Разряды!$G$3,IF(I23&lt;=[1]Разряды!$H$8,[1]Разряды!$H$3,IF(I23&lt;=[1]Разряды!$I$8,[1]Разряды!$I$3,IF(I23&lt;=[1]Разряды!$J$8,[1]Разряды!$J$3,"б/р"))))))))</f>
        <v>1р</v>
      </c>
      <c r="K23" s="30">
        <v>20</v>
      </c>
      <c r="L23" s="24" t="str">
        <f>IF(B23=0," ",VLOOKUP($B23,[1]Спортсмены!$B$1:$H$65536,7,FALSE))</f>
        <v>Буянкин В.И.</v>
      </c>
    </row>
    <row r="24" spans="1:12">
      <c r="A24" s="22">
        <v>2</v>
      </c>
      <c r="B24" s="23">
        <v>79</v>
      </c>
      <c r="C24" s="24" t="str">
        <f>IF(B24=0," ",VLOOKUP(B24,[1]Спортсмены!B$1:H$65536,2,FALSE))</f>
        <v>Рупасов Дмитрий</v>
      </c>
      <c r="D24" s="25" t="str">
        <f>IF(B24=0," ",VLOOKUP($B24,[1]Спортсмены!$B$1:$H$65536,3,FALSE))</f>
        <v>17.03.1995</v>
      </c>
      <c r="E24" s="26" t="str">
        <f>IF(B24=0," ",IF(VLOOKUP($B24,[1]Спортсмены!$B$1:$H$65536,4,FALSE)=0," ",VLOOKUP($B24,[1]Спортсмены!$B$1:$H$65536,4,FALSE)))</f>
        <v>1р</v>
      </c>
      <c r="F24" s="24" t="str">
        <f>IF(B24=0," ",VLOOKUP($B24,[1]Спортсмены!$B$1:$H$65536,5,FALSE))</f>
        <v>Костромская</v>
      </c>
      <c r="G24" s="24" t="str">
        <f>IF(B24=0," ",VLOOKUP($B24,[1]Спортсмены!$B$1:$H$65536,6,FALSE))</f>
        <v>Кострома, КСДЮСШОР</v>
      </c>
      <c r="H24" s="27"/>
      <c r="I24" s="132">
        <v>2.8449074074074075E-3</v>
      </c>
      <c r="J24" s="30" t="str">
        <f>IF(I24=0," ",IF(I24&lt;=[1]Разряды!$D$8,[1]Разряды!$D$3,IF(I24&lt;=[1]Разряды!$E$8,[1]Разряды!$E$3,IF(I24&lt;=[1]Разряды!$F$8,[1]Разряды!$F$3,IF(I24&lt;=[1]Разряды!$G$8,[1]Разряды!$G$3,IF(I24&lt;=[1]Разряды!$H$8,[1]Разряды!$H$3,IF(I24&lt;=[1]Разряды!$I$8,[1]Разряды!$I$3,IF(I24&lt;=[1]Разряды!$J$8,[1]Разряды!$J$3,"б/р"))))))))</f>
        <v>1р</v>
      </c>
      <c r="K24" s="18">
        <v>17</v>
      </c>
      <c r="L24" s="24" t="str">
        <f>IF(B24=0," ",VLOOKUP($B24,[1]Спортсмены!$B$1:$H$65536,7,FALSE))</f>
        <v>Дружков А.Н.</v>
      </c>
    </row>
    <row r="25" spans="1:12">
      <c r="A25" s="22">
        <v>3</v>
      </c>
      <c r="B25" s="23">
        <v>653</v>
      </c>
      <c r="C25" s="24" t="str">
        <f>IF(B25=0," ",VLOOKUP(B25,[1]Спортсмены!B$1:H$65536,2,FALSE))</f>
        <v>Куфтырев Дмитрий</v>
      </c>
      <c r="D25" s="25" t="str">
        <f>IF(B25=0," ",VLOOKUP($B25,[1]Спортсмены!$B$1:$H$65536,3,FALSE))</f>
        <v>1995</v>
      </c>
      <c r="E25" s="26" t="str">
        <f>IF(B25=0," ",IF(VLOOKUP($B25,[1]Спортсмены!$B$1:$H$65536,4,FALSE)=0," ",VLOOKUP($B25,[1]Спортсмены!$B$1:$H$65536,4,FALSE)))</f>
        <v>2р</v>
      </c>
      <c r="F25" s="24" t="str">
        <f>IF(B25=0," ",VLOOKUP($B25,[1]Спортсмены!$B$1:$H$65536,5,FALSE))</f>
        <v>Владимирская</v>
      </c>
      <c r="G25" s="24" t="str">
        <f>IF(B25=0," ",VLOOKUP($B25,[1]Спортсмены!$B$1:$H$65536,6,FALSE))</f>
        <v>Владимир, СДЮСШОР-4</v>
      </c>
      <c r="H25" s="27"/>
      <c r="I25" s="132">
        <v>2.882638888888889E-3</v>
      </c>
      <c r="J25" s="30" t="str">
        <f>IF(I25=0," ",IF(I25&lt;=[1]Разряды!$D$8,[1]Разряды!$D$3,IF(I25&lt;=[1]Разряды!$E$8,[1]Разряды!$E$3,IF(I25&lt;=[1]Разряды!$F$8,[1]Разряды!$F$3,IF(I25&lt;=[1]Разряды!$G$8,[1]Разряды!$G$3,IF(I25&lt;=[1]Разряды!$H$8,[1]Разряды!$H$3,IF(I25&lt;=[1]Разряды!$I$8,[1]Разряды!$I$3,IF(I25&lt;=[1]Разряды!$J$8,[1]Разряды!$J$3,"б/р"))))))))</f>
        <v>1р</v>
      </c>
      <c r="K25" s="19">
        <v>15</v>
      </c>
      <c r="L25" s="24" t="str">
        <f>IF(B25=0," ",VLOOKUP($B25,[1]Спортсмены!$B$1:$H$65536,7,FALSE))</f>
        <v>Куфтырев А.Л.</v>
      </c>
    </row>
    <row r="26" spans="1:12">
      <c r="A26" s="31">
        <v>4</v>
      </c>
      <c r="B26" s="32">
        <v>455</v>
      </c>
      <c r="C26" s="24" t="str">
        <f>IF(B26=0," ",VLOOKUP(B26,[1]Спортсмены!B$1:H$65536,2,FALSE))</f>
        <v>Резник Иван</v>
      </c>
      <c r="D26" s="25" t="str">
        <f>IF(B26=0," ",VLOOKUP($B26,[1]Спортсмены!$B$1:$H$65536,3,FALSE))</f>
        <v>1994</v>
      </c>
      <c r="E26" s="26" t="str">
        <f>IF(B26=0," ",IF(VLOOKUP($B26,[1]Спортсмены!$B$1:$H$65536,4,FALSE)=0," ",VLOOKUP($B26,[1]Спортсмены!$B$1:$H$65536,4,FALSE)))</f>
        <v>1р</v>
      </c>
      <c r="F26" s="24" t="str">
        <f>IF(B26=0," ",VLOOKUP($B26,[1]Спортсмены!$B$1:$H$65536,5,FALSE))</f>
        <v>Архангельская</v>
      </c>
      <c r="G26" s="24" t="str">
        <f>IF(B26=0," ",VLOOKUP($B26,[1]Спортсмены!$B$1:$H$65536,6,FALSE))</f>
        <v>Архангельск</v>
      </c>
      <c r="H26" s="27"/>
      <c r="I26" s="132">
        <v>2.9230324074074072E-3</v>
      </c>
      <c r="J26" s="30" t="str">
        <f>IF(I26=0," ",IF(I26&lt;=[1]Разряды!$D$8,[1]Разряды!$D$3,IF(I26&lt;=[1]Разряды!$E$8,[1]Разряды!$E$3,IF(I26&lt;=[1]Разряды!$F$8,[1]Разряды!$F$3,IF(I26&lt;=[1]Разряды!$G$8,[1]Разряды!$G$3,IF(I26&lt;=[1]Разряды!$H$8,[1]Разряды!$H$3,IF(I26&lt;=[1]Разряды!$I$8,[1]Разряды!$I$3,IF(I26&lt;=[1]Разряды!$J$8,[1]Разряды!$J$3,"б/р"))))))))</f>
        <v>2р</v>
      </c>
      <c r="K26" s="19">
        <v>14</v>
      </c>
      <c r="L26" s="24" t="str">
        <f>IF(B26=0," ",VLOOKUP($B26,[1]Спортсмены!$B$1:$H$65536,7,FALSE))</f>
        <v>Чернов А.В.</v>
      </c>
    </row>
    <row r="27" spans="1:12">
      <c r="A27" s="31">
        <v>5</v>
      </c>
      <c r="B27" s="23">
        <v>656</v>
      </c>
      <c r="C27" s="24" t="str">
        <f>IF(B27=0," ",VLOOKUP(B27,[1]Спортсмены!B$1:H$65536,2,FALSE))</f>
        <v>Ульянов Денис</v>
      </c>
      <c r="D27" s="25" t="str">
        <f>IF(B27=0," ",VLOOKUP($B27,[1]Спортсмены!$B$1:$H$65536,3,FALSE))</f>
        <v>1994</v>
      </c>
      <c r="E27" s="26" t="str">
        <f>IF(B27=0," ",IF(VLOOKUP($B27,[1]Спортсмены!$B$1:$H$65536,4,FALSE)=0," ",VLOOKUP($B27,[1]Спортсмены!$B$1:$H$65536,4,FALSE)))</f>
        <v>1р</v>
      </c>
      <c r="F27" s="24" t="str">
        <f>IF(B27=0," ",VLOOKUP($B27,[1]Спортсмены!$B$1:$H$65536,5,FALSE))</f>
        <v>Владимирская</v>
      </c>
      <c r="G27" s="24" t="str">
        <f>IF(B27=0," ",VLOOKUP($B27,[1]Спортсмены!$B$1:$H$65536,6,FALSE))</f>
        <v>Владимир, СДЮСШОР-7</v>
      </c>
      <c r="H27" s="27"/>
      <c r="I27" s="132">
        <v>2.9403935185185188E-3</v>
      </c>
      <c r="J27" s="30" t="str">
        <f>IF(I27=0," ",IF(I27&lt;=[1]Разряды!$D$8,[1]Разряды!$D$3,IF(I27&lt;=[1]Разряды!$E$8,[1]Разряды!$E$3,IF(I27&lt;=[1]Разряды!$F$8,[1]Разряды!$F$3,IF(I27&lt;=[1]Разряды!$G$8,[1]Разряды!$G$3,IF(I27&lt;=[1]Разряды!$H$8,[1]Разряды!$H$3,IF(I27&lt;=[1]Разряды!$I$8,[1]Разряды!$I$3,IF(I27&lt;=[1]Разряды!$J$8,[1]Разряды!$J$3,"б/р"))))))))</f>
        <v>2р</v>
      </c>
      <c r="K27" s="19">
        <v>13</v>
      </c>
      <c r="L27" s="24" t="str">
        <f>IF(B27=0," ",VLOOKUP($B27,[1]Спортсмены!$B$1:$H$65536,7,FALSE))</f>
        <v>Буянкин В.И.</v>
      </c>
    </row>
    <row r="28" spans="1:12">
      <c r="A28" s="31">
        <v>6</v>
      </c>
      <c r="B28" s="23">
        <v>72</v>
      </c>
      <c r="C28" s="24" t="str">
        <f>IF(B28=0," ",VLOOKUP(B28,[1]Спортсмены!B$1:H$65536,2,FALSE))</f>
        <v>Смирнов Дмитрий</v>
      </c>
      <c r="D28" s="25" t="str">
        <f>IF(B28=0," ",VLOOKUP($B28,[1]Спортсмены!$B$1:$H$65536,3,FALSE))</f>
        <v>14.01.1995</v>
      </c>
      <c r="E28" s="26" t="str">
        <f>IF(B28=0," ",IF(VLOOKUP($B28,[1]Спортсмены!$B$1:$H$65536,4,FALSE)=0," ",VLOOKUP($B28,[1]Спортсмены!$B$1:$H$65536,4,FALSE)))</f>
        <v>1р</v>
      </c>
      <c r="F28" s="24" t="str">
        <f>IF(B28=0," ",VLOOKUP($B28,[1]Спортсмены!$B$1:$H$65536,5,FALSE))</f>
        <v>Костромская</v>
      </c>
      <c r="G28" s="24" t="str">
        <f>IF(B28=0," ",VLOOKUP($B28,[1]Спортсмены!$B$1:$H$65536,6,FALSE))</f>
        <v>Мантурово, КСДЮСШОР</v>
      </c>
      <c r="H28" s="27"/>
      <c r="I28" s="132">
        <v>2.9559027777777778E-3</v>
      </c>
      <c r="J28" s="30" t="str">
        <f>IF(I28=0," ",IF(I28&lt;=[1]Разряды!$D$8,[1]Разряды!$D$3,IF(I28&lt;=[1]Разряды!$E$8,[1]Разряды!$E$3,IF(I28&lt;=[1]Разряды!$F$8,[1]Разряды!$F$3,IF(I28&lt;=[1]Разряды!$G$8,[1]Разряды!$G$3,IF(I28&lt;=[1]Разряды!$H$8,[1]Разряды!$H$3,IF(I28&lt;=[1]Разряды!$I$8,[1]Разряды!$I$3,IF(I28&lt;=[1]Разряды!$J$8,[1]Разряды!$J$3,"б/р"))))))))</f>
        <v>2р</v>
      </c>
      <c r="K28" s="18">
        <v>12</v>
      </c>
      <c r="L28" s="24" t="str">
        <f>IF(B28=0," ",VLOOKUP($B28,[1]Спортсмены!$B$1:$H$65536,7,FALSE))</f>
        <v>Смирнов А.А.</v>
      </c>
    </row>
    <row r="29" spans="1:12">
      <c r="A29" s="31">
        <v>7</v>
      </c>
      <c r="B29" s="33">
        <v>672</v>
      </c>
      <c r="C29" s="24" t="str">
        <f>IF(B29=0," ",VLOOKUP(B29,[1]Спортсмены!B$1:H$65536,2,FALSE))</f>
        <v>Никитин Владимир</v>
      </c>
      <c r="D29" s="25" t="str">
        <f>IF(B29=0," ",VLOOKUP($B29,[1]Спортсмены!$B$1:$H$65536,3,FALSE))</f>
        <v>11.01.1994</v>
      </c>
      <c r="E29" s="26" t="str">
        <f>IF(B29=0," ",IF(VLOOKUP($B29,[1]Спортсмены!$B$1:$H$65536,4,FALSE)=0," ",VLOOKUP($B29,[1]Спортсмены!$B$1:$H$65536,4,FALSE)))</f>
        <v>2р</v>
      </c>
      <c r="F29" s="24" t="str">
        <f>IF(B29=0," ",VLOOKUP($B29,[1]Спортсмены!$B$1:$H$65536,5,FALSE))</f>
        <v>Архангельская</v>
      </c>
      <c r="G29" s="24" t="str">
        <f>IF(B29=0," ",VLOOKUP($B29,[1]Спортсмены!$B$1:$H$65536,6,FALSE))</f>
        <v>Архангельск, ДЮСШ-1</v>
      </c>
      <c r="H29" s="27"/>
      <c r="I29" s="132">
        <v>3.1164351851851852E-3</v>
      </c>
      <c r="J29" s="30" t="str">
        <f>IF(I29=0," ",IF(I29&lt;=[1]Разряды!$D$8,[1]Разряды!$D$3,IF(I29&lt;=[1]Разряды!$E$8,[1]Разряды!$E$3,IF(I29&lt;=[1]Разряды!$F$8,[1]Разряды!$F$3,IF(I29&lt;=[1]Разряды!$G$8,[1]Разряды!$G$3,IF(I29&lt;=[1]Разряды!$H$8,[1]Разряды!$H$3,IF(I29&lt;=[1]Разряды!$I$8,[1]Разряды!$I$3,IF(I29&lt;=[1]Разряды!$J$8,[1]Разряды!$J$3,"б/р"))))))))</f>
        <v>3р</v>
      </c>
      <c r="K29" s="19">
        <v>0</v>
      </c>
      <c r="L29" s="24" t="str">
        <f>IF(B29=0," ",VLOOKUP($B29,[1]Спортсмены!$B$1:$H$65536,7,FALSE))</f>
        <v>Луцева И.В.</v>
      </c>
    </row>
    <row r="30" spans="1:12">
      <c r="A30" s="31"/>
      <c r="B30" s="30">
        <v>589</v>
      </c>
      <c r="C30" s="24" t="str">
        <f>IF(B30=0," ",VLOOKUP(B30,[1]Спортсмены!B$1:H$65536,2,FALSE))</f>
        <v>Богатов Дмитрий</v>
      </c>
      <c r="D30" s="25" t="str">
        <f>IF(B30=0," ",VLOOKUP($B30,[1]Спортсмены!$B$1:$H$65536,3,FALSE))</f>
        <v>03.03.1994</v>
      </c>
      <c r="E30" s="26" t="str">
        <f>IF(B30=0," ",IF(VLOOKUP($B30,[1]Спортсмены!$B$1:$H$65536,4,FALSE)=0," ",VLOOKUP($B30,[1]Спортсмены!$B$1:$H$65536,4,FALSE)))</f>
        <v>3р</v>
      </c>
      <c r="F30" s="24" t="str">
        <f>IF(B30=0," ",VLOOKUP($B30,[1]Спортсмены!$B$1:$H$65536,5,FALSE))</f>
        <v>Ярославская</v>
      </c>
      <c r="G30" s="24" t="str">
        <f>IF(B30=0," ",VLOOKUP($B30,[1]Спортсмены!$B$1:$H$65536,6,FALSE))</f>
        <v>Рыбинск, СДЮСШОР-8</v>
      </c>
      <c r="H30" s="48" t="s">
        <v>82</v>
      </c>
      <c r="I30" s="133" t="s">
        <v>62</v>
      </c>
      <c r="J30" s="30"/>
      <c r="K30" s="18" t="s">
        <v>30</v>
      </c>
      <c r="L30" s="24" t="str">
        <f>IF(B30=0," ",VLOOKUP($B30,[1]Спортсмены!$B$1:$H$65536,7,FALSE))</f>
        <v>Зюзин В.Н.</v>
      </c>
    </row>
    <row r="31" spans="1:12">
      <c r="A31" s="31"/>
      <c r="B31" s="23">
        <v>735</v>
      </c>
      <c r="C31" s="24" t="str">
        <f>IF(B31=0," ",VLOOKUP(B31,[1]Спортсмены!B$1:H$65536,2,FALSE))</f>
        <v>Борисенко Антон</v>
      </c>
      <c r="D31" s="25" t="str">
        <f>IF(B31=0," ",VLOOKUP($B31,[1]Спортсмены!$B$1:$H$65536,3,FALSE))</f>
        <v>19.01.1995</v>
      </c>
      <c r="E31" s="26" t="str">
        <f>IF(B31=0," ",IF(VLOOKUP($B31,[1]Спортсмены!$B$1:$H$65536,4,FALSE)=0," ",VLOOKUP($B31,[1]Спортсмены!$B$1:$H$65536,4,FALSE)))</f>
        <v>1р</v>
      </c>
      <c r="F31" s="24" t="str">
        <f>IF(B31=0," ",VLOOKUP($B31,[1]Спортсмены!$B$1:$H$65536,5,FALSE))</f>
        <v>2 Ярославская</v>
      </c>
      <c r="G31" s="24" t="str">
        <f>IF(B31=0," ",VLOOKUP($B31,[1]Спортсмены!$B$1:$H$65536,6,FALSE))</f>
        <v>Ярославль, СДЮСШОР-19</v>
      </c>
      <c r="H31" s="27"/>
      <c r="I31" s="155" t="s">
        <v>107</v>
      </c>
      <c r="J31" s="30"/>
      <c r="K31" s="30">
        <v>0</v>
      </c>
      <c r="L31" s="24" t="str">
        <f>IF(B31=0," ",VLOOKUP($B31,[1]Спортсмены!$B$1:$H$65536,7,FALSE))</f>
        <v>Хрущева Л.В.</v>
      </c>
    </row>
    <row r="32" spans="1:12" ht="18.75">
      <c r="A32" s="96"/>
      <c r="B32" s="97"/>
      <c r="C32" s="97"/>
      <c r="D32" s="63"/>
      <c r="E32" s="99"/>
      <c r="F32" s="96"/>
      <c r="G32" s="96"/>
      <c r="H32" s="99"/>
      <c r="I32" s="404" t="s">
        <v>79</v>
      </c>
      <c r="J32" s="404"/>
      <c r="K32" s="49"/>
      <c r="L32" s="50" t="s">
        <v>108</v>
      </c>
    </row>
    <row r="33" spans="1:12">
      <c r="A33" s="18"/>
      <c r="B33" s="18"/>
      <c r="C33" s="18"/>
      <c r="D33" s="19"/>
      <c r="E33" s="18"/>
      <c r="F33" s="397" t="s">
        <v>40</v>
      </c>
      <c r="G33" s="397"/>
      <c r="H33" s="20"/>
      <c r="I33" s="21"/>
      <c r="J33" s="136"/>
      <c r="K33" s="136"/>
      <c r="L33" s="136"/>
    </row>
    <row r="34" spans="1:12">
      <c r="A34" s="22">
        <v>1</v>
      </c>
      <c r="B34" s="23">
        <v>263</v>
      </c>
      <c r="C34" s="24" t="str">
        <f>IF(B34=0," ",VLOOKUP(B34,[1]Спортсмены!B$1:H$65536,2,FALSE))</f>
        <v>Митусов Николай</v>
      </c>
      <c r="D34" s="25" t="str">
        <f>IF(B34=0," ",VLOOKUP($B34,[1]Спортсмены!$B$1:$H$65536,3,FALSE))</f>
        <v>22.08.1991</v>
      </c>
      <c r="E34" s="26" t="str">
        <f>IF(B34=0," ",IF(VLOOKUP($B34,[1]Спортсмены!$B$1:$H$65536,4,FALSE)=0," ",VLOOKUP($B34,[1]Спортсмены!$B$1:$H$65536,4,FALSE)))</f>
        <v>КМС</v>
      </c>
      <c r="F34" s="24" t="str">
        <f>IF(B34=0," ",VLOOKUP($B34,[1]Спортсмены!$B$1:$H$65536,5,FALSE))</f>
        <v>Вологодская</v>
      </c>
      <c r="G34" s="24" t="str">
        <f>IF(B34=0," ",VLOOKUP($B34,[1]Спортсмены!$B$1:$H$65536,6,FALSE))</f>
        <v>Вологда, ВИПЭ</v>
      </c>
      <c r="H34" s="27"/>
      <c r="I34" s="132">
        <v>2.7747685185185184E-3</v>
      </c>
      <c r="J34" s="30" t="str">
        <f>IF(I34=0," ",IF(I34&lt;=[1]Разряды!$D$8,[1]Разряды!$D$3,IF(I34&lt;=[1]Разряды!$E$8,[1]Разряды!$E$3,IF(I34&lt;=[1]Разряды!$F$8,[1]Разряды!$F$3,IF(I34&lt;=[1]Разряды!$G$8,[1]Разряды!$G$3,IF(I34&lt;=[1]Разряды!$H$8,[1]Разряды!$H$3,IF(I34&lt;=[1]Разряды!$I$8,[1]Разряды!$I$3,IF(I34&lt;=[1]Разряды!$J$8,[1]Разряды!$J$3,"б/р"))))))))</f>
        <v>1р</v>
      </c>
      <c r="K34" s="26">
        <v>20</v>
      </c>
      <c r="L34" s="24" t="str">
        <f>IF(B34=0," ",VLOOKUP($B34,[1]Спортсмены!$B$1:$H$65536,7,FALSE))</f>
        <v>Фомичев А.В.</v>
      </c>
    </row>
    <row r="35" spans="1:12">
      <c r="A35" s="22">
        <v>2</v>
      </c>
      <c r="B35" s="23">
        <v>644</v>
      </c>
      <c r="C35" s="24" t="str">
        <f>IF(B35=0," ",VLOOKUP(B35,[1]Спортсмены!B$1:H$65536,2,FALSE))</f>
        <v>Зинович Андрей</v>
      </c>
      <c r="D35" s="25" t="str">
        <f>IF(B35=0," ",VLOOKUP($B35,[1]Спортсмены!$B$1:$H$65536,3,FALSE))</f>
        <v>1991</v>
      </c>
      <c r="E35" s="26" t="str">
        <f>IF(B35=0," ",IF(VLOOKUP($B35,[1]Спортсмены!$B$1:$H$65536,4,FALSE)=0," ",VLOOKUP($B35,[1]Спортсмены!$B$1:$H$65536,4,FALSE)))</f>
        <v>КМС</v>
      </c>
      <c r="F35" s="24" t="str">
        <f>IF(B35=0," ",VLOOKUP($B35,[1]Спортсмены!$B$1:$H$65536,5,FALSE))</f>
        <v>Владимирская</v>
      </c>
      <c r="G35" s="24" t="str">
        <f>IF(B35=0," ",VLOOKUP($B35,[1]Спортсмены!$B$1:$H$65536,6,FALSE))</f>
        <v>Муром, ШВСМ</v>
      </c>
      <c r="H35" s="27"/>
      <c r="I35" s="132">
        <v>2.776851851851852E-3</v>
      </c>
      <c r="J35" s="30" t="str">
        <f>IF(I35=0," ",IF(I35&lt;=[1]Разряды!$D$8,[1]Разряды!$D$3,IF(I35&lt;=[1]Разряды!$E$8,[1]Разряды!$E$3,IF(I35&lt;=[1]Разряды!$F$8,[1]Разряды!$F$3,IF(I35&lt;=[1]Разряды!$G$8,[1]Разряды!$G$3,IF(I35&lt;=[1]Разряды!$H$8,[1]Разряды!$H$3,IF(I35&lt;=[1]Разряды!$I$8,[1]Разряды!$I$3,IF(I35&lt;=[1]Разряды!$J$8,[1]Разряды!$J$3,"б/р"))))))))</f>
        <v>1р</v>
      </c>
      <c r="K35" s="19">
        <v>17</v>
      </c>
      <c r="L35" s="24" t="str">
        <f>IF(B35=0," ",VLOOKUP($B35,[1]Спортсмены!$B$1:$H$65536,7,FALSE))</f>
        <v>Саков А.П.</v>
      </c>
    </row>
    <row r="36" spans="1:12">
      <c r="A36" s="22">
        <v>3</v>
      </c>
      <c r="B36" s="23">
        <v>390</v>
      </c>
      <c r="C36" s="24" t="str">
        <f>IF(B36=0," ",VLOOKUP(B36,[1]Спортсмены!B$1:H$65536,2,FALSE))</f>
        <v>Антонов Антон</v>
      </c>
      <c r="D36" s="25" t="str">
        <f>IF(B36=0," ",VLOOKUP($B36,[1]Спортсмены!$B$1:$H$65536,3,FALSE))</f>
        <v>30.09.1991</v>
      </c>
      <c r="E36" s="26" t="str">
        <f>IF(B36=0," ",IF(VLOOKUP($B36,[1]Спортсмены!$B$1:$H$65536,4,FALSE)=0," ",VLOOKUP($B36,[1]Спортсмены!$B$1:$H$65536,4,FALSE)))</f>
        <v>КМС</v>
      </c>
      <c r="F36" s="24" t="str">
        <f>IF(B36=0," ",VLOOKUP($B36,[1]Спортсмены!$B$1:$H$65536,5,FALSE))</f>
        <v>Архангельская</v>
      </c>
      <c r="G36" s="24" t="str">
        <f>IF(B36=0," ",VLOOKUP($B36,[1]Спортсмены!$B$1:$H$65536,6,FALSE))</f>
        <v>Архангельск, САФУ</v>
      </c>
      <c r="H36" s="27"/>
      <c r="I36" s="132">
        <v>2.7935185185185185E-3</v>
      </c>
      <c r="J36" s="30" t="str">
        <f>IF(I36=0," ",IF(I36&lt;=[1]Разряды!$D$8,[1]Разряды!$D$3,IF(I36&lt;=[1]Разряды!$E$8,[1]Разряды!$E$3,IF(I36&lt;=[1]Разряды!$F$8,[1]Разряды!$F$3,IF(I36&lt;=[1]Разряды!$G$8,[1]Разряды!$G$3,IF(I36&lt;=[1]Разряды!$H$8,[1]Разряды!$H$3,IF(I36&lt;=[1]Разряды!$I$8,[1]Разряды!$I$3,IF(I36&lt;=[1]Разряды!$J$8,[1]Разряды!$J$3,"б/р"))))))))</f>
        <v>1р</v>
      </c>
      <c r="K36" s="19">
        <v>15</v>
      </c>
      <c r="L36" s="24" t="str">
        <f>IF(B36=0," ",VLOOKUP($B36,[1]Спортсмены!$B$1:$H$65536,7,FALSE))</f>
        <v>Водовозов В.А.</v>
      </c>
    </row>
    <row r="37" spans="1:12">
      <c r="A37" s="31">
        <v>4</v>
      </c>
      <c r="B37" s="33">
        <v>71</v>
      </c>
      <c r="C37" s="24" t="str">
        <f>IF(B37=0," ",VLOOKUP(B37,[1]Спортсмены!B$1:H$65536,2,FALSE))</f>
        <v>Золотков Александр</v>
      </c>
      <c r="D37" s="25" t="str">
        <f>IF(B37=0," ",VLOOKUP($B37,[1]Спортсмены!$B$1:$H$65536,3,FALSE))</f>
        <v>27.06.1992</v>
      </c>
      <c r="E37" s="26" t="str">
        <f>IF(B37=0," ",IF(VLOOKUP($B37,[1]Спортсмены!$B$1:$H$65536,4,FALSE)=0," ",VLOOKUP($B37,[1]Спортсмены!$B$1:$H$65536,4,FALSE)))</f>
        <v>КМС</v>
      </c>
      <c r="F37" s="24" t="str">
        <f>IF(B37=0," ",VLOOKUP($B37,[1]Спортсмены!$B$1:$H$65536,5,FALSE))</f>
        <v>Костромская</v>
      </c>
      <c r="G37" s="24" t="str">
        <f>IF(B37=0," ",VLOOKUP($B37,[1]Спортсмены!$B$1:$H$65536,6,FALSE))</f>
        <v>Кострома, КСДЮСШОР</v>
      </c>
      <c r="H37" s="27"/>
      <c r="I37" s="132">
        <v>2.8037037037037041E-3</v>
      </c>
      <c r="J37" s="30" t="str">
        <f>IF(I37=0," ",IF(I37&lt;=[1]Разряды!$D$8,[1]Разряды!$D$3,IF(I37&lt;=[1]Разряды!$E$8,[1]Разряды!$E$3,IF(I37&lt;=[1]Разряды!$F$8,[1]Разряды!$F$3,IF(I37&lt;=[1]Разряды!$G$8,[1]Разряды!$G$3,IF(I37&lt;=[1]Разряды!$H$8,[1]Разряды!$H$3,IF(I37&lt;=[1]Разряды!$I$8,[1]Разряды!$I$3,IF(I37&lt;=[1]Разряды!$J$8,[1]Разряды!$J$3,"б/р"))))))))</f>
        <v>1р</v>
      </c>
      <c r="K37" s="19">
        <v>14</v>
      </c>
      <c r="L37" s="24" t="str">
        <f>IF(B37=0," ",VLOOKUP($B37,[1]Спортсмены!$B$1:$H$65536,7,FALSE))</f>
        <v>Дружков А.Н.</v>
      </c>
    </row>
    <row r="38" spans="1:12">
      <c r="A38" s="31">
        <v>5</v>
      </c>
      <c r="B38" s="23">
        <v>804</v>
      </c>
      <c r="C38" s="24" t="str">
        <f>IF(B38=0," ",VLOOKUP(B38,[1]Спортсмены!B$1:H$65536,2,FALSE))</f>
        <v>Пыталев Андрей</v>
      </c>
      <c r="D38" s="25" t="str">
        <f>IF(B38=0," ",VLOOKUP($B38,[1]Спортсмены!$B$1:$H$65536,3,FALSE))</f>
        <v>1992</v>
      </c>
      <c r="E38" s="26" t="str">
        <f>IF(B38=0," ",IF(VLOOKUP($B38,[1]Спортсмены!$B$1:$H$65536,4,FALSE)=0," ",VLOOKUP($B38,[1]Спортсмены!$B$1:$H$65536,4,FALSE)))</f>
        <v>1р</v>
      </c>
      <c r="F38" s="24" t="str">
        <f>IF(B38=0," ",VLOOKUP($B38,[1]Спортсмены!$B$1:$H$65536,5,FALSE))</f>
        <v>Ивановская</v>
      </c>
      <c r="G38" s="24" t="str">
        <f>IF(B38=0," ",VLOOKUP($B38,[1]Спортсмены!$B$1:$H$65536,6,FALSE))</f>
        <v>Иваново</v>
      </c>
      <c r="H38" s="27"/>
      <c r="I38" s="132">
        <v>2.8314814814814817E-3</v>
      </c>
      <c r="J38" s="30" t="str">
        <f>IF(I38=0," ",IF(I38&lt;=[1]Разряды!$D$8,[1]Разряды!$D$3,IF(I38&lt;=[1]Разряды!$E$8,[1]Разряды!$E$3,IF(I38&lt;=[1]Разряды!$F$8,[1]Разряды!$F$3,IF(I38&lt;=[1]Разряды!$G$8,[1]Разряды!$G$3,IF(I38&lt;=[1]Разряды!$H$8,[1]Разряды!$H$3,IF(I38&lt;=[1]Разряды!$I$8,[1]Разряды!$I$3,IF(I38&lt;=[1]Разряды!$J$8,[1]Разряды!$J$3,"б/р"))))))))</f>
        <v>1р</v>
      </c>
      <c r="K38" s="18" t="s">
        <v>30</v>
      </c>
      <c r="L38" s="24" t="str">
        <f>IF(B38=0," ",VLOOKUP($B38,[1]Спортсмены!$B$1:$H$65536,7,FALSE))</f>
        <v>Гильмутдинов Ю.В.</v>
      </c>
    </row>
    <row r="39" spans="1:12">
      <c r="A39" s="31">
        <v>6</v>
      </c>
      <c r="B39" s="23">
        <v>643</v>
      </c>
      <c r="C39" s="24" t="str">
        <f>IF(B39=0," ",VLOOKUP(B39,[1]Спортсмены!B$1:H$65536,2,FALSE))</f>
        <v>Лапшин Александр</v>
      </c>
      <c r="D39" s="25" t="str">
        <f>IF(B39=0," ",VLOOKUP($B39,[1]Спортсмены!$B$1:$H$65536,3,FALSE))</f>
        <v>1993</v>
      </c>
      <c r="E39" s="26" t="str">
        <f>IF(B39=0," ",IF(VLOOKUP($B39,[1]Спортсмены!$B$1:$H$65536,4,FALSE)=0," ",VLOOKUP($B39,[1]Спортсмены!$B$1:$H$65536,4,FALSE)))</f>
        <v>КМС</v>
      </c>
      <c r="F39" s="24" t="str">
        <f>IF(B39=0," ",VLOOKUP($B39,[1]Спортсмены!$B$1:$H$65536,5,FALSE))</f>
        <v>Владимирская</v>
      </c>
      <c r="G39" s="24" t="str">
        <f>IF(B39=0," ",VLOOKUP($B39,[1]Спортсмены!$B$1:$H$65536,6,FALSE))</f>
        <v>Владимир, СДЮСШОР-7</v>
      </c>
      <c r="H39" s="27"/>
      <c r="I39" s="132">
        <v>2.8886574074074075E-3</v>
      </c>
      <c r="J39" s="30" t="str">
        <f>IF(I39=0," ",IF(I39&lt;=[1]Разряды!$D$8,[1]Разряды!$D$3,IF(I39&lt;=[1]Разряды!$E$8,[1]Разряды!$E$3,IF(I39&lt;=[1]Разряды!$F$8,[1]Разряды!$F$3,IF(I39&lt;=[1]Разряды!$G$8,[1]Разряды!$G$3,IF(I39&lt;=[1]Разряды!$H$8,[1]Разряды!$H$3,IF(I39&lt;=[1]Разряды!$I$8,[1]Разряды!$I$3,IF(I39&lt;=[1]Разряды!$J$8,[1]Разряды!$J$3,"б/р"))))))))</f>
        <v>1р</v>
      </c>
      <c r="K39" s="19">
        <v>13</v>
      </c>
      <c r="L39" s="24" t="str">
        <f>IF(B39=0," ",VLOOKUP($B39,[1]Спортсмены!$B$1:$H$65536,7,FALSE))</f>
        <v>Буянкин В.И.</v>
      </c>
    </row>
    <row r="40" spans="1:12">
      <c r="A40" s="31">
        <v>7</v>
      </c>
      <c r="B40" s="23">
        <v>58</v>
      </c>
      <c r="C40" s="24" t="str">
        <f>IF(B40=0," ",VLOOKUP(B40,[1]Спортсмены!B$1:H$65536,2,FALSE))</f>
        <v>Зинохин Роман</v>
      </c>
      <c r="D40" s="25" t="str">
        <f>IF(B40=0," ",VLOOKUP($B40,[1]Спортсмены!$B$1:$H$65536,3,FALSE))</f>
        <v>21.12.1993</v>
      </c>
      <c r="E40" s="26" t="str">
        <f>IF(B40=0," ",IF(VLOOKUP($B40,[1]Спортсмены!$B$1:$H$65536,4,FALSE)=0," ",VLOOKUP($B40,[1]Спортсмены!$B$1:$H$65536,4,FALSE)))</f>
        <v>1р</v>
      </c>
      <c r="F40" s="24" t="str">
        <f>IF(B40=0," ",VLOOKUP($B40,[1]Спортсмены!$B$1:$H$65536,5,FALSE))</f>
        <v>Костромская</v>
      </c>
      <c r="G40" s="24" t="str">
        <f>IF(B40=0," ",VLOOKUP($B40,[1]Спортсмены!$B$1:$H$65536,6,FALSE))</f>
        <v>Кострома, КСДЮСШОР</v>
      </c>
      <c r="H40" s="27"/>
      <c r="I40" s="132">
        <v>2.8906249999999995E-3</v>
      </c>
      <c r="J40" s="30" t="str">
        <f>IF(I40=0," ",IF(I40&lt;=[1]Разряды!$D$8,[1]Разряды!$D$3,IF(I40&lt;=[1]Разряды!$E$8,[1]Разряды!$E$3,IF(I40&lt;=[1]Разряды!$F$8,[1]Разряды!$F$3,IF(I40&lt;=[1]Разряды!$G$8,[1]Разряды!$G$3,IF(I40&lt;=[1]Разряды!$H$8,[1]Разряды!$H$3,IF(I40&lt;=[1]Разряды!$I$8,[1]Разряды!$I$3,IF(I40&lt;=[1]Разряды!$J$8,[1]Разряды!$J$3,"б/р"))))))))</f>
        <v>1р</v>
      </c>
      <c r="K40" s="18">
        <v>12</v>
      </c>
      <c r="L40" s="24" t="str">
        <f>IF(B40=0," ",VLOOKUP($B40,[1]Спортсмены!$B$1:$H$65536,7,FALSE))</f>
        <v>Дружков А.Н.</v>
      </c>
    </row>
    <row r="41" spans="1:12">
      <c r="A41" s="31">
        <v>8</v>
      </c>
      <c r="B41" s="23">
        <v>226</v>
      </c>
      <c r="C41" s="24" t="str">
        <f>IF(B41=0," ",VLOOKUP(B41,[1]Спортсмены!B$1:H$65536,2,FALSE))</f>
        <v>Плетенёв Павел</v>
      </c>
      <c r="D41" s="25" t="str">
        <f>IF(B41=0," ",VLOOKUP($B41,[1]Спортсмены!$B$1:$H$65536,3,FALSE))</f>
        <v>04.09.1991</v>
      </c>
      <c r="E41" s="26" t="str">
        <f>IF(B41=0," ",IF(VLOOKUP($B41,[1]Спортсмены!$B$1:$H$65536,4,FALSE)=0," ",VLOOKUP($B41,[1]Спортсмены!$B$1:$H$65536,4,FALSE)))</f>
        <v>1р</v>
      </c>
      <c r="F41" s="24" t="str">
        <f>IF(B41=0," ",VLOOKUP($B41,[1]Спортсмены!$B$1:$H$65536,5,FALSE))</f>
        <v>Вологодская</v>
      </c>
      <c r="G41" s="24" t="str">
        <f>IF(B41=0," ",VLOOKUP($B41,[1]Спортсмены!$B$1:$H$65536,6,FALSE))</f>
        <v>Вологда, ВИПЭ, Динамо</v>
      </c>
      <c r="H41" s="27"/>
      <c r="I41" s="132">
        <v>2.9157407407407409E-3</v>
      </c>
      <c r="J41" s="30" t="str">
        <f>IF(I41=0," ",IF(I41&lt;=[1]Разряды!$D$8,[1]Разряды!$D$3,IF(I41&lt;=[1]Разряды!$E$8,[1]Разряды!$E$3,IF(I41&lt;=[1]Разряды!$F$8,[1]Разряды!$F$3,IF(I41&lt;=[1]Разряды!$G$8,[1]Разряды!$G$3,IF(I41&lt;=[1]Разряды!$H$8,[1]Разряды!$H$3,IF(I41&lt;=[1]Разряды!$I$8,[1]Разряды!$I$3,IF(I41&lt;=[1]Разряды!$J$8,[1]Разряды!$J$3,"б/р"))))))))</f>
        <v>1р</v>
      </c>
      <c r="K41" s="18" t="s">
        <v>30</v>
      </c>
      <c r="L41" s="24" t="str">
        <f>IF(B41=0," ",VLOOKUP($B41,[1]Спортсмены!$B$1:$H$65536,7,FALSE))</f>
        <v>Фомичев А.В.</v>
      </c>
    </row>
    <row r="42" spans="1:12">
      <c r="A42" s="31">
        <v>9</v>
      </c>
      <c r="B42" s="23">
        <v>392</v>
      </c>
      <c r="C42" s="24" t="str">
        <f>IF(B42=0," ",VLOOKUP(B42,[1]Спортсмены!B$1:H$65536,2,FALSE))</f>
        <v>Ворошилов Александр</v>
      </c>
      <c r="D42" s="25" t="str">
        <f>IF(B42=0," ",VLOOKUP($B42,[1]Спортсмены!$B$1:$H$65536,3,FALSE))</f>
        <v>1992</v>
      </c>
      <c r="E42" s="26" t="str">
        <f>IF(B42=0," ",IF(VLOOKUP($B42,[1]Спортсмены!$B$1:$H$65536,4,FALSE)=0," ",VLOOKUP($B42,[1]Спортсмены!$B$1:$H$65536,4,FALSE)))</f>
        <v>1р</v>
      </c>
      <c r="F42" s="24" t="str">
        <f>IF(B42=0," ",VLOOKUP($B42,[1]Спортсмены!$B$1:$H$65536,5,FALSE))</f>
        <v>Архангельская</v>
      </c>
      <c r="G42" s="24" t="str">
        <f>IF(B42=0," ",VLOOKUP($B42,[1]Спортсмены!$B$1:$H$65536,6,FALSE))</f>
        <v>Архангельск, САФУ</v>
      </c>
      <c r="H42" s="27"/>
      <c r="I42" s="132">
        <v>2.9233796296296299E-3</v>
      </c>
      <c r="J42" s="30" t="str">
        <f>IF(I42=0," ",IF(I42&lt;=[1]Разряды!$D$8,[1]Разряды!$D$3,IF(I42&lt;=[1]Разряды!$E$8,[1]Разряды!$E$3,IF(I42&lt;=[1]Разряды!$F$8,[1]Разряды!$F$3,IF(I42&lt;=[1]Разряды!$G$8,[1]Разряды!$G$3,IF(I42&lt;=[1]Разряды!$H$8,[1]Разряды!$H$3,IF(I42&lt;=[1]Разряды!$I$8,[1]Разряды!$I$3,IF(I42&lt;=[1]Разряды!$J$8,[1]Разряды!$J$3,"б/р"))))))))</f>
        <v>2р</v>
      </c>
      <c r="K42" s="19">
        <v>0</v>
      </c>
      <c r="L42" s="24" t="str">
        <f>IF(B42=0," ",VLOOKUP($B42,[1]Спортсмены!$B$1:$H$65536,7,FALSE))</f>
        <v>Водовозов В.А.</v>
      </c>
    </row>
    <row r="43" spans="1:12">
      <c r="A43" s="31">
        <v>10</v>
      </c>
      <c r="B43" s="30">
        <v>186</v>
      </c>
      <c r="C43" s="24" t="str">
        <f>IF(B43=0," ",VLOOKUP(B43,[1]Спортсмены!B$1:H$65536,2,FALSE))</f>
        <v>Сучков Ярослав</v>
      </c>
      <c r="D43" s="25" t="str">
        <f>IF(B43=0," ",VLOOKUP($B43,[1]Спортсмены!$B$1:$H$65536,3,FALSE))</f>
        <v>30.06.1993</v>
      </c>
      <c r="E43" s="26" t="str">
        <f>IF(B43=0," ",IF(VLOOKUP($B43,[1]Спортсмены!$B$1:$H$65536,4,FALSE)=0," ",VLOOKUP($B43,[1]Спортсмены!$B$1:$H$65536,4,FALSE)))</f>
        <v>1р</v>
      </c>
      <c r="F43" s="24" t="str">
        <f>IF(B43=0," ",VLOOKUP($B43,[1]Спортсмены!$B$1:$H$65536,5,FALSE))</f>
        <v>2 Ярославская</v>
      </c>
      <c r="G43" s="24" t="str">
        <f>IF(B43=0," ",VLOOKUP($B43,[1]Спортсмены!$B$1:$H$65536,6,FALSE))</f>
        <v>Ярославль, ГОБУ ЯО СДЮСШОР</v>
      </c>
      <c r="H43" s="27"/>
      <c r="I43" s="132">
        <v>3.0116898148148147E-3</v>
      </c>
      <c r="J43" s="30" t="str">
        <f>IF(I43=0," ",IF(I43&lt;=[1]Разряды!$D$8,[1]Разряды!$D$3,IF(I43&lt;=[1]Разряды!$E$8,[1]Разряды!$E$3,IF(I43&lt;=[1]Разряды!$F$8,[1]Разряды!$F$3,IF(I43&lt;=[1]Разряды!$G$8,[1]Разряды!$G$3,IF(I43&lt;=[1]Разряды!$H$8,[1]Разряды!$H$3,IF(I43&lt;=[1]Разряды!$I$8,[1]Разряды!$I$3,IF(I43&lt;=[1]Разряды!$J$8,[1]Разряды!$J$3,"б/р"))))))))</f>
        <v>2р</v>
      </c>
      <c r="K43" s="19">
        <v>0</v>
      </c>
      <c r="L43" s="24" t="str">
        <f>IF(B43=0," ",VLOOKUP($B43,[1]Спортсмены!$B$1:$H$65536,7,FALSE))</f>
        <v>Лузина И.Н.</v>
      </c>
    </row>
    <row r="44" spans="1:12">
      <c r="A44" s="31">
        <v>11</v>
      </c>
      <c r="B44" s="32">
        <v>288</v>
      </c>
      <c r="C44" s="24" t="str">
        <f>IF(B44=0," ",VLOOKUP(B44,[1]Спортсмены!B$1:H$65536,2,FALSE))</f>
        <v>Морохин Николай</v>
      </c>
      <c r="D44" s="25" t="str">
        <f>IF(B44=0," ",VLOOKUP($B44,[1]Спортсмены!$B$1:$H$65536,3,FALSE))</f>
        <v>1993</v>
      </c>
      <c r="E44" s="26" t="str">
        <f>IF(B44=0," ",IF(VLOOKUP($B44,[1]Спортсмены!$B$1:$H$65536,4,FALSE)=0," ",VLOOKUP($B44,[1]Спортсмены!$B$1:$H$65536,4,FALSE)))</f>
        <v>1р</v>
      </c>
      <c r="F44" s="24" t="str">
        <f>IF(B44=0," ",VLOOKUP($B44,[1]Спортсмены!$B$1:$H$65536,5,FALSE))</f>
        <v>р-ка Коми</v>
      </c>
      <c r="G44" s="24" t="str">
        <f>IF(B44=0," ",VLOOKUP($B44,[1]Спортсмены!$B$1:$H$65536,6,FALSE))</f>
        <v>Коми, Сыктывкар, КГПИ</v>
      </c>
      <c r="H44" s="27"/>
      <c r="I44" s="132">
        <v>3.0374999999999998E-3</v>
      </c>
      <c r="J44" s="30" t="str">
        <f>IF(I44=0," ",IF(I44&lt;=[1]Разряды!$D$8,[1]Разряды!$D$3,IF(I44&lt;=[1]Разряды!$E$8,[1]Разряды!$E$3,IF(I44&lt;=[1]Разряды!$F$8,[1]Разряды!$F$3,IF(I44&lt;=[1]Разряды!$G$8,[1]Разряды!$G$3,IF(I44&lt;=[1]Разряды!$H$8,[1]Разряды!$H$3,IF(I44&lt;=[1]Разряды!$I$8,[1]Разряды!$I$3,IF(I44&lt;=[1]Разряды!$J$8,[1]Разряды!$J$3,"б/р"))))))))</f>
        <v>2р</v>
      </c>
      <c r="K44" s="19">
        <v>0</v>
      </c>
      <c r="L44" s="24" t="str">
        <f>IF(B44=0," ",VLOOKUP($B44,[1]Спортсмены!$B$1:$H$65536,7,FALSE))</f>
        <v>Когут М.Ю.</v>
      </c>
    </row>
    <row r="45" spans="1:12">
      <c r="A45" s="31">
        <v>12</v>
      </c>
      <c r="B45" s="125">
        <v>440</v>
      </c>
      <c r="C45" s="24" t="str">
        <f>IF(B45=0," ",VLOOKUP(B45,[1]Спортсмены!B$1:H$65536,2,FALSE))</f>
        <v>Лодыгин Дмитрий</v>
      </c>
      <c r="D45" s="25" t="str">
        <f>IF(B45=0," ",VLOOKUP($B45,[1]Спортсмены!$B$1:$H$65536,3,FALSE))</f>
        <v>30.04.1992</v>
      </c>
      <c r="E45" s="26" t="str">
        <f>IF(B45=0," ",IF(VLOOKUP($B45,[1]Спортсмены!$B$1:$H$65536,4,FALSE)=0," ",VLOOKUP($B45,[1]Спортсмены!$B$1:$H$65536,4,FALSE)))</f>
        <v>1р</v>
      </c>
      <c r="F45" s="24" t="str">
        <f>IF(B45=0," ",VLOOKUP($B45,[1]Спортсмены!$B$1:$H$65536,5,FALSE))</f>
        <v>Архангельская</v>
      </c>
      <c r="G45" s="24" t="str">
        <f>IF(B45=0," ",VLOOKUP($B45,[1]Спортсмены!$B$1:$H$65536,6,FALSE))</f>
        <v>Архангельск, САФУ</v>
      </c>
      <c r="H45" s="27"/>
      <c r="I45" s="132">
        <v>3.0616898148148144E-3</v>
      </c>
      <c r="J45" s="30" t="str">
        <f>IF(I45=0," ",IF(I45&lt;=[1]Разряды!$D$8,[1]Разряды!$D$3,IF(I45&lt;=[1]Разряды!$E$8,[1]Разряды!$E$3,IF(I45&lt;=[1]Разряды!$F$8,[1]Разряды!$F$3,IF(I45&lt;=[1]Разряды!$G$8,[1]Разряды!$G$3,IF(I45&lt;=[1]Разряды!$H$8,[1]Разряды!$H$3,IF(I45&lt;=[1]Разряды!$I$8,[1]Разряды!$I$3,IF(I45&lt;=[1]Разряды!$J$8,[1]Разряды!$J$3,"б/р"))))))))</f>
        <v>2р</v>
      </c>
      <c r="K45" s="19">
        <v>0</v>
      </c>
      <c r="L45" s="24" t="str">
        <f>IF(B45=0," ",VLOOKUP($B45,[1]Спортсмены!$B$1:$H$65536,7,FALSE))</f>
        <v>Мосеев А.А.</v>
      </c>
    </row>
    <row r="46" spans="1:12">
      <c r="A46" s="31"/>
      <c r="B46" s="125">
        <v>134</v>
      </c>
      <c r="C46" s="24" t="str">
        <f>IF(B46=0," ",VLOOKUP(B46,[1]Спортсмены!B$1:H$65536,2,FALSE))</f>
        <v>Соловьёв Сергей</v>
      </c>
      <c r="D46" s="25" t="str">
        <f>IF(B46=0," ",VLOOKUP($B46,[1]Спортсмены!$B$1:$H$65536,3,FALSE))</f>
        <v>1992</v>
      </c>
      <c r="E46" s="26" t="str">
        <f>IF(B46=0," ",IF(VLOOKUP($B46,[1]Спортсмены!$B$1:$H$65536,4,FALSE)=0," ",VLOOKUP($B46,[1]Спортсмены!$B$1:$H$65536,4,FALSE)))</f>
        <v>КМС</v>
      </c>
      <c r="F46" s="24" t="str">
        <f>IF(B46=0," ",VLOOKUP($B46,[1]Спортсмены!$B$1:$H$65536,5,FALSE))</f>
        <v>Ивановская</v>
      </c>
      <c r="G46" s="24" t="str">
        <f>IF(B46=0," ",VLOOKUP($B46,[1]Спортсмены!$B$1:$H$65536,6,FALSE))</f>
        <v>Иваново, СДЮСШОР 6 - СК ИГЭУ</v>
      </c>
      <c r="H46" s="48" t="s">
        <v>82</v>
      </c>
      <c r="I46" s="133" t="s">
        <v>62</v>
      </c>
      <c r="J46" s="30"/>
      <c r="K46" s="18"/>
      <c r="L46" s="123" t="str">
        <f>IF(B46=0," ",VLOOKUP($B46,[1]Спортсмены!$B$1:$H$65536,7,FALSE))</f>
        <v>Гильмутдинов Ю.В., Лукичёв А.В.</v>
      </c>
    </row>
    <row r="47" spans="1:12">
      <c r="A47" s="31"/>
      <c r="B47" s="23"/>
      <c r="C47" s="24" t="str">
        <f>IF(B47=0," ",VLOOKUP(B47,[1]Спортсмены!B$1:H$65536,2,FALSE))</f>
        <v xml:space="preserve"> </v>
      </c>
      <c r="D47" s="25" t="str">
        <f>IF(B47=0," ",VLOOKUP($B47,[1]Спортсмены!$B$1:$H$65536,3,FALSE))</f>
        <v xml:space="preserve"> </v>
      </c>
      <c r="E47" s="26" t="str">
        <f>IF(B47=0," ",IF(VLOOKUP($B47,[1]Спортсмены!$B$1:$H$65536,4,FALSE)=0," ",VLOOKUP($B47,[1]Спортсмены!$B$1:$H$65536,4,FALSE)))</f>
        <v xml:space="preserve"> </v>
      </c>
      <c r="F47" s="24" t="str">
        <f>IF(B47=0," ",VLOOKUP($B47,[1]Спортсмены!$B$1:$H$65536,5,FALSE))</f>
        <v xml:space="preserve"> </v>
      </c>
      <c r="G47" s="24" t="str">
        <f>IF(B47=0," ",VLOOKUP($B47,[1]Спортсмены!$B$1:$H$65536,6,FALSE))</f>
        <v xml:space="preserve"> </v>
      </c>
      <c r="H47" s="27"/>
      <c r="I47" s="132"/>
      <c r="J47" s="30" t="str">
        <f>IF(I47=0," ",IF(I47&lt;=[1]Разряды!$D$8,[1]Разряды!$D$3,IF(I47&lt;=[1]Разряды!$E$8,[1]Разряды!$E$3,IF(I47&lt;=[1]Разряды!$F$8,[1]Разряды!$F$3,IF(I47&lt;=[1]Разряды!$G$8,[1]Разряды!$G$3,IF(I47&lt;=[1]Разряды!$H$8,[1]Разряды!$H$3,IF(I47&lt;=[1]Разряды!$I$8,[1]Разряды!$I$3,IF(I47&lt;=[1]Разряды!$J$8,[1]Разряды!$J$3,"б/р"))))))))</f>
        <v xml:space="preserve"> </v>
      </c>
      <c r="K47" s="18"/>
      <c r="L47" s="123" t="str">
        <f>IF(B47=0," ",VLOOKUP($B47,[1]Спортсмены!$B$1:$H$65536,7,FALSE))</f>
        <v xml:space="preserve"> </v>
      </c>
    </row>
    <row r="48" spans="1:12" ht="15.75">
      <c r="A48" s="138"/>
      <c r="B48" s="125"/>
      <c r="C48" s="90"/>
      <c r="D48" s="139"/>
      <c r="E48" s="18"/>
      <c r="F48" s="397" t="s">
        <v>45</v>
      </c>
      <c r="G48" s="397"/>
      <c r="H48" s="140"/>
      <c r="I48" s="399" t="s">
        <v>79</v>
      </c>
      <c r="J48" s="399"/>
      <c r="K48" s="12"/>
      <c r="L48" s="9" t="s">
        <v>109</v>
      </c>
    </row>
    <row r="49" spans="1:12">
      <c r="A49" s="22">
        <v>1</v>
      </c>
      <c r="B49" s="30">
        <v>65</v>
      </c>
      <c r="C49" s="24" t="str">
        <f>IF(B49=0," ",VLOOKUP(B49,[1]Спортсмены!B$1:H$65536,2,FALSE))</f>
        <v>Ремезов Алексей</v>
      </c>
      <c r="D49" s="25" t="str">
        <f>IF(B49=0," ",VLOOKUP($B49,[1]Спортсмены!$B$1:$H$65536,3,FALSE))</f>
        <v>14.05.1989</v>
      </c>
      <c r="E49" s="26" t="str">
        <f>IF(B49=0," ",IF(VLOOKUP($B49,[1]Спортсмены!$B$1:$H$65536,4,FALSE)=0," ",VLOOKUP($B49,[1]Спортсмены!$B$1:$H$65536,4,FALSE)))</f>
        <v>МС</v>
      </c>
      <c r="F49" s="24" t="str">
        <f>IF(B49=0," ",VLOOKUP($B49,[1]Спортсмены!$B$1:$H$65536,5,FALSE))</f>
        <v>Костромская</v>
      </c>
      <c r="G49" s="24" t="str">
        <f>IF(B49=0," ",VLOOKUP($B49,[1]Спортсмены!$B$1:$H$65536,6,FALSE))</f>
        <v>Кострома, КСДЮСШОР</v>
      </c>
      <c r="H49" s="27"/>
      <c r="I49" s="132">
        <v>2.7037037037037043E-3</v>
      </c>
      <c r="J49" s="30" t="str">
        <f>IF(I49=0," ",IF(I49&lt;=[1]Разряды!$D$8,[1]Разряды!$D$3,IF(I49&lt;=[1]Разряды!$E$8,[1]Разряды!$E$3,IF(I49&lt;=[1]Разряды!$F$8,[1]Разряды!$F$3,IF(I49&lt;=[1]Разряды!$G$8,[1]Разряды!$G$3,IF(I49&lt;=[1]Разряды!$H$8,[1]Разряды!$H$3,IF(I49&lt;=[1]Разряды!$I$8,[1]Разряды!$I$3,IF(I49&lt;=[1]Разряды!$J$8,[1]Разряды!$J$3,"б/р"))))))))</f>
        <v>кмс</v>
      </c>
      <c r="K49" s="30">
        <v>20</v>
      </c>
      <c r="L49" s="24" t="str">
        <f>IF(B49=0," ",VLOOKUP($B49,[1]Спортсмены!$B$1:$H$65536,7,FALSE))</f>
        <v>Дружков А.Н.</v>
      </c>
    </row>
    <row r="50" spans="1:12">
      <c r="A50" s="22">
        <v>2</v>
      </c>
      <c r="B50" s="33">
        <v>728</v>
      </c>
      <c r="C50" s="24" t="str">
        <f>IF(B50=0," ",VLOOKUP(B50,[1]Спортсмены!B$1:H$65536,2,FALSE))</f>
        <v>Тимошин Андрей</v>
      </c>
      <c r="D50" s="25" t="str">
        <f>IF(B50=0," ",VLOOKUP($B50,[1]Спортсмены!$B$1:$H$65536,3,FALSE))</f>
        <v>04.09.1988</v>
      </c>
      <c r="E50" s="26" t="str">
        <f>IF(B50=0," ",IF(VLOOKUP($B50,[1]Спортсмены!$B$1:$H$65536,4,FALSE)=0," ",VLOOKUP($B50,[1]Спортсмены!$B$1:$H$65536,4,FALSE)))</f>
        <v>КМС</v>
      </c>
      <c r="F50" s="123" t="str">
        <f>IF(B50=0," ",VLOOKUP($B50,[1]Спортсмены!$B$1:$H$65536,5,FALSE))</f>
        <v>1 Ярославская-Тверская</v>
      </c>
      <c r="G50" s="24" t="str">
        <f>IF(B50=0," ",VLOOKUP($B50,[1]Спортсмены!$B$1:$H$65536,6,FALSE))</f>
        <v>Ярославль, СДЮСШОР-19</v>
      </c>
      <c r="H50" s="27"/>
      <c r="I50" s="132">
        <v>2.709375E-3</v>
      </c>
      <c r="J50" s="30" t="str">
        <f>IF(I50=0," ",IF(I50&lt;=[1]Разряды!$D$8,[1]Разряды!$D$3,IF(I50&lt;=[1]Разряды!$E$8,[1]Разряды!$E$3,IF(I50&lt;=[1]Разряды!$F$8,[1]Разряды!$F$3,IF(I50&lt;=[1]Разряды!$G$8,[1]Разряды!$G$3,IF(I50&lt;=[1]Разряды!$H$8,[1]Разряды!$H$3,IF(I50&lt;=[1]Разряды!$I$8,[1]Разряды!$I$3,IF(I50&lt;=[1]Разряды!$J$8,[1]Разряды!$J$3,"б/р"))))))))</f>
        <v>кмс</v>
      </c>
      <c r="K50" s="19">
        <v>17</v>
      </c>
      <c r="L50" s="24" t="str">
        <f>IF(B50=0," ",VLOOKUP($B50,[1]Спортсмены!$B$1:$H$65536,7,FALSE))</f>
        <v>Хрущев И.Е., Маренков Р.Ю.</v>
      </c>
    </row>
    <row r="51" spans="1:12">
      <c r="A51" s="22">
        <v>3</v>
      </c>
      <c r="B51" s="23">
        <v>493</v>
      </c>
      <c r="C51" s="24" t="str">
        <f>IF(B51=0," ",VLOOKUP(B51,[1]Спортсмены!B$1:H$65536,2,FALSE))</f>
        <v>Гусев Роман</v>
      </c>
      <c r="D51" s="25" t="str">
        <f>IF(B51=0," ",VLOOKUP($B51,[1]Спортсмены!$B$1:$H$65536,3,FALSE))</f>
        <v>1987</v>
      </c>
      <c r="E51" s="26" t="str">
        <f>IF(B51=0," ",IF(VLOOKUP($B51,[1]Спортсмены!$B$1:$H$65536,4,FALSE)=0," ",VLOOKUP($B51,[1]Спортсмены!$B$1:$H$65536,4,FALSE)))</f>
        <v>МС</v>
      </c>
      <c r="F51" s="24" t="str">
        <f>IF(B51=0," ",VLOOKUP($B51,[1]Спортсмены!$B$1:$H$65536,5,FALSE))</f>
        <v>1 Ярославская</v>
      </c>
      <c r="G51" s="24" t="str">
        <f>IF(B51=0," ",VLOOKUP($B51,[1]Спортсмены!$B$1:$H$65536,6,FALSE))</f>
        <v>Рыбинск, СДЮСШОР-2</v>
      </c>
      <c r="H51" s="27"/>
      <c r="I51" s="132">
        <v>2.7133101851851854E-3</v>
      </c>
      <c r="J51" s="30" t="str">
        <f>IF(I51=0," ",IF(I51&lt;=[1]Разряды!$D$8,[1]Разряды!$D$3,IF(I51&lt;=[1]Разряды!$E$8,[1]Разряды!$E$3,IF(I51&lt;=[1]Разряды!$F$8,[1]Разряды!$F$3,IF(I51&lt;=[1]Разряды!$G$8,[1]Разряды!$G$3,IF(I51&lt;=[1]Разряды!$H$8,[1]Разряды!$H$3,IF(I51&lt;=[1]Разряды!$I$8,[1]Разряды!$I$3,IF(I51&lt;=[1]Разряды!$J$8,[1]Разряды!$J$3,"б/р"))))))))</f>
        <v>кмс</v>
      </c>
      <c r="K51" s="19">
        <v>15</v>
      </c>
      <c r="L51" s="24" t="str">
        <f>IF(B51=0," ",VLOOKUP($B51,[1]Спортсмены!$B$1:$H$65536,7,FALSE))</f>
        <v>Чупров Ю.Е.</v>
      </c>
    </row>
    <row r="52" spans="1:12">
      <c r="A52" s="31">
        <v>4</v>
      </c>
      <c r="B52" s="23">
        <v>636</v>
      </c>
      <c r="C52" s="24" t="str">
        <f>IF(B52=0," ",VLOOKUP(B52,[1]Спортсмены!B$1:H$65536,2,FALSE))</f>
        <v>Пастухов Алексей</v>
      </c>
      <c r="D52" s="25" t="str">
        <f>IF(B52=0," ",VLOOKUP($B52,[1]Спортсмены!$B$1:$H$65536,3,FALSE))</f>
        <v>1990</v>
      </c>
      <c r="E52" s="26" t="str">
        <f>IF(B52=0," ",IF(VLOOKUP($B52,[1]Спортсмены!$B$1:$H$65536,4,FALSE)=0," ",VLOOKUP($B52,[1]Спортсмены!$B$1:$H$65536,4,FALSE)))</f>
        <v>КМС</v>
      </c>
      <c r="F52" s="24" t="str">
        <f>IF(B52=0," ",VLOOKUP($B52,[1]Спортсмены!$B$1:$H$65536,5,FALSE))</f>
        <v>Владимирская</v>
      </c>
      <c r="G52" s="24" t="str">
        <f>IF(B52=0," ",VLOOKUP($B52,[1]Спортсмены!$B$1:$H$65536,6,FALSE))</f>
        <v>Вязники, ШВСМ</v>
      </c>
      <c r="H52" s="27"/>
      <c r="I52" s="132">
        <v>2.7605324074074073E-3</v>
      </c>
      <c r="J52" s="30" t="str">
        <f>IF(I52=0," ",IF(I52&lt;=[1]Разряды!$D$8,[1]Разряды!$D$3,IF(I52&lt;=[1]Разряды!$E$8,[1]Разряды!$E$3,IF(I52&lt;=[1]Разряды!$F$8,[1]Разряды!$F$3,IF(I52&lt;=[1]Разряды!$G$8,[1]Разряды!$G$3,IF(I52&lt;=[1]Разряды!$H$8,[1]Разряды!$H$3,IF(I52&lt;=[1]Разряды!$I$8,[1]Разряды!$I$3,IF(I52&lt;=[1]Разряды!$J$8,[1]Разряды!$J$3,"б/р"))))))))</f>
        <v>кмс</v>
      </c>
      <c r="K52" s="18">
        <v>14</v>
      </c>
      <c r="L52" s="24" t="str">
        <f>IF(B52=0," ",VLOOKUP($B52,[1]Спортсмены!$B$1:$H$65536,7,FALSE))</f>
        <v>Саков А.П.</v>
      </c>
    </row>
    <row r="53" spans="1:12">
      <c r="A53" s="31">
        <v>5</v>
      </c>
      <c r="B53" s="30">
        <v>786</v>
      </c>
      <c r="C53" s="24" t="str">
        <f>IF(B53=0," ",VLOOKUP(B53,[1]Спортсмены!B$1:H$65536,2,FALSE))</f>
        <v>Мозалевский Андрей</v>
      </c>
      <c r="D53" s="25" t="str">
        <f>IF(B53=0," ",VLOOKUP($B53,[1]Спортсмены!$B$1:$H$65536,3,FALSE))</f>
        <v>1986</v>
      </c>
      <c r="E53" s="26" t="str">
        <f>IF(B53=0," ",IF(VLOOKUP($B53,[1]Спортсмены!$B$1:$H$65536,4,FALSE)=0," ",VLOOKUP($B53,[1]Спортсмены!$B$1:$H$65536,4,FALSE)))</f>
        <v>1р</v>
      </c>
      <c r="F53" s="24" t="str">
        <f>IF(B53=0," ",VLOOKUP($B53,[1]Спортсмены!$B$1:$H$65536,5,FALSE))</f>
        <v>Ярославская</v>
      </c>
      <c r="G53" s="24" t="str">
        <f>IF(B53=0," ",VLOOKUP($B53,[1]Спортсмены!$B$1:$H$65536,6,FALSE))</f>
        <v>Ярославль, СДЮСШОР-1</v>
      </c>
      <c r="H53" s="27"/>
      <c r="I53" s="132">
        <v>2.8119212962962963E-3</v>
      </c>
      <c r="J53" s="30" t="str">
        <f>IF(I53=0," ",IF(I53&lt;=[1]Разряды!$D$8,[1]Разряды!$D$3,IF(I53&lt;=[1]Разряды!$E$8,[1]Разряды!$E$3,IF(I53&lt;=[1]Разряды!$F$8,[1]Разряды!$F$3,IF(I53&lt;=[1]Разряды!$G$8,[1]Разряды!$G$3,IF(I53&lt;=[1]Разряды!$H$8,[1]Разряды!$H$3,IF(I53&lt;=[1]Разряды!$I$8,[1]Разряды!$I$3,IF(I53&lt;=[1]Разряды!$J$8,[1]Разряды!$J$3,"б/р"))))))))</f>
        <v>1р</v>
      </c>
      <c r="K53" s="18" t="s">
        <v>58</v>
      </c>
      <c r="L53" s="24" t="str">
        <f>IF(B53=0," ",VLOOKUP($B53,[1]Спортсмены!$B$1:$H$65536,7,FALSE))</f>
        <v>Круглова Л.Б.</v>
      </c>
    </row>
    <row r="54" spans="1:12">
      <c r="A54" s="31">
        <v>6</v>
      </c>
      <c r="B54" s="23">
        <v>119</v>
      </c>
      <c r="C54" s="24" t="str">
        <f>IF(B54=0," ",VLOOKUP(B54,[1]Спортсмены!B$1:H$65536,2,FALSE))</f>
        <v>Смирнов Александр</v>
      </c>
      <c r="D54" s="25" t="str">
        <f>IF(B54=0," ",VLOOKUP($B54,[1]Спортсмены!$B$1:$H$65536,3,FALSE))</f>
        <v>22.10.1989</v>
      </c>
      <c r="E54" s="26" t="str">
        <f>IF(B54=0," ",IF(VLOOKUP($B54,[1]Спортсмены!$B$1:$H$65536,4,FALSE)=0," ",VLOOKUP($B54,[1]Спортсмены!$B$1:$H$65536,4,FALSE)))</f>
        <v>КМС</v>
      </c>
      <c r="F54" s="24" t="str">
        <f>IF(B54=0," ",VLOOKUP($B54,[1]Спортсмены!$B$1:$H$65536,5,FALSE))</f>
        <v>Костромская</v>
      </c>
      <c r="G54" s="24" t="str">
        <f>IF(B54=0," ",VLOOKUP($B54,[1]Спортсмены!$B$1:$H$65536,6,FALSE))</f>
        <v>Кострома, КСДЮСШОР</v>
      </c>
      <c r="H54" s="27"/>
      <c r="I54" s="132">
        <v>2.858449074074074E-3</v>
      </c>
      <c r="J54" s="30" t="str">
        <f>IF(I54=0," ",IF(I54&lt;=[1]Разряды!$D$8,[1]Разряды!$D$3,IF(I54&lt;=[1]Разряды!$E$8,[1]Разряды!$E$3,IF(I54&lt;=[1]Разряды!$F$8,[1]Разряды!$F$3,IF(I54&lt;=[1]Разряды!$G$8,[1]Разряды!$G$3,IF(I54&lt;=[1]Разряды!$H$8,[1]Разряды!$H$3,IF(I54&lt;=[1]Разряды!$I$8,[1]Разряды!$I$3,IF(I54&lt;=[1]Разряды!$J$8,[1]Разряды!$J$3,"б/р"))))))))</f>
        <v>1р</v>
      </c>
      <c r="K54" s="19">
        <v>0</v>
      </c>
      <c r="L54" s="24" t="str">
        <f>IF(B54=0," ",VLOOKUP($B54,[1]Спортсмены!$B$1:$H$65536,7,FALSE))</f>
        <v>Якунин Ю.И.</v>
      </c>
    </row>
    <row r="55" spans="1:12">
      <c r="A55" s="31">
        <v>7</v>
      </c>
      <c r="B55" s="23">
        <v>252</v>
      </c>
      <c r="C55" s="24" t="str">
        <f>IF(B55=0," ",VLOOKUP(B55,[1]Спортсмены!B$1:H$65536,2,FALSE))</f>
        <v>Ефимов Артем</v>
      </c>
      <c r="D55" s="25" t="str">
        <f>IF(B55=0," ",VLOOKUP($B55,[1]Спортсмены!$B$1:$H$65536,3,FALSE))</f>
        <v>1990</v>
      </c>
      <c r="E55" s="26" t="str">
        <f>IF(B55=0," ",IF(VLOOKUP($B55,[1]Спортсмены!$B$1:$H$65536,4,FALSE)=0," ",VLOOKUP($B55,[1]Спортсмены!$B$1:$H$65536,4,FALSE)))</f>
        <v>1р</v>
      </c>
      <c r="F55" s="24" t="str">
        <f>IF(B55=0," ",VLOOKUP($B55,[1]Спортсмены!$B$1:$H$65536,5,FALSE))</f>
        <v>Вологодская</v>
      </c>
      <c r="G55" s="24" t="str">
        <f>IF(B55=0," ",VLOOKUP($B55,[1]Спортсмены!$B$1:$H$65536,6,FALSE))</f>
        <v>Сокольский МР</v>
      </c>
      <c r="H55" s="27"/>
      <c r="I55" s="132">
        <v>2.8651620370370372E-3</v>
      </c>
      <c r="J55" s="30" t="str">
        <f>IF(I55=0," ",IF(I55&lt;=[1]Разряды!$D$8,[1]Разряды!$D$3,IF(I55&lt;=[1]Разряды!$E$8,[1]Разряды!$E$3,IF(I55&lt;=[1]Разряды!$F$8,[1]Разряды!$F$3,IF(I55&lt;=[1]Разряды!$G$8,[1]Разряды!$G$3,IF(I55&lt;=[1]Разряды!$H$8,[1]Разряды!$H$3,IF(I55&lt;=[1]Разряды!$I$8,[1]Разряды!$I$3,IF(I55&lt;=[1]Разряды!$J$8,[1]Разряды!$J$3,"б/р"))))))))</f>
        <v>1р</v>
      </c>
      <c r="K55" s="18">
        <v>0</v>
      </c>
      <c r="L55" s="24" t="str">
        <f>IF(B55=0," ",VLOOKUP($B55,[1]Спортсмены!$B$1:$H$65536,7,FALSE))</f>
        <v>Шахов Н.М.</v>
      </c>
    </row>
    <row r="56" spans="1:12">
      <c r="A56" s="31">
        <v>8</v>
      </c>
      <c r="B56" s="23">
        <v>638</v>
      </c>
      <c r="C56" s="24" t="str">
        <f>IF(B56=0," ",VLOOKUP(B56,[1]Спортсмены!B$1:H$65536,2,FALSE))</f>
        <v>Погудин Сергей</v>
      </c>
      <c r="D56" s="25" t="str">
        <f>IF(B56=0," ",VLOOKUP($B56,[1]Спортсмены!$B$1:$H$65536,3,FALSE))</f>
        <v>1990</v>
      </c>
      <c r="E56" s="26" t="str">
        <f>IF(B56=0," ",IF(VLOOKUP($B56,[1]Спортсмены!$B$1:$H$65536,4,FALSE)=0," ",VLOOKUP($B56,[1]Спортсмены!$B$1:$H$65536,4,FALSE)))</f>
        <v>1р</v>
      </c>
      <c r="F56" s="24" t="str">
        <f>IF(B56=0," ",VLOOKUP($B56,[1]Спортсмены!$B$1:$H$65536,5,FALSE))</f>
        <v>Владимирская</v>
      </c>
      <c r="G56" s="24" t="str">
        <f>IF(B56=0," ",VLOOKUP($B56,[1]Спортсмены!$B$1:$H$65536,6,FALSE))</f>
        <v>Владимир, ШВСМ</v>
      </c>
      <c r="H56" s="27"/>
      <c r="I56" s="132">
        <v>2.908796296296296E-3</v>
      </c>
      <c r="J56" s="30" t="str">
        <f>IF(I56=0," ",IF(I56&lt;=[1]Разряды!$D$8,[1]Разряды!$D$3,IF(I56&lt;=[1]Разряды!$E$8,[1]Разряды!$E$3,IF(I56&lt;=[1]Разряды!$F$8,[1]Разряды!$F$3,IF(I56&lt;=[1]Разряды!$G$8,[1]Разряды!$G$3,IF(I56&lt;=[1]Разряды!$H$8,[1]Разряды!$H$3,IF(I56&lt;=[1]Разряды!$I$8,[1]Разряды!$I$3,IF(I56&lt;=[1]Разряды!$J$8,[1]Разряды!$J$3,"б/р"))))))))</f>
        <v>1р</v>
      </c>
      <c r="K56" s="19">
        <v>0</v>
      </c>
      <c r="L56" s="24" t="str">
        <f>IF(B56=0," ",VLOOKUP($B56,[1]Спортсмены!$B$1:$H$65536,7,FALSE))</f>
        <v>Саков А.П.</v>
      </c>
    </row>
    <row r="57" spans="1:12">
      <c r="A57" s="31">
        <v>9</v>
      </c>
      <c r="B57" s="23">
        <v>385</v>
      </c>
      <c r="C57" s="24" t="str">
        <f>IF(B57=0," ",VLOOKUP(B57,[1]Спортсмены!B$1:H$65536,2,FALSE))</f>
        <v>Макковеев Александр</v>
      </c>
      <c r="D57" s="25" t="str">
        <f>IF(B57=0," ",VLOOKUP($B57,[1]Спортсмены!$B$1:$H$65536,3,FALSE))</f>
        <v>09.06.1986</v>
      </c>
      <c r="E57" s="26" t="str">
        <f>IF(B57=0," ",IF(VLOOKUP($B57,[1]Спортсмены!$B$1:$H$65536,4,FALSE)=0," ",VLOOKUP($B57,[1]Спортсмены!$B$1:$H$65536,4,FALSE)))</f>
        <v>1р</v>
      </c>
      <c r="F57" s="24" t="str">
        <f>IF(B57=0," ",VLOOKUP($B57,[1]Спортсмены!$B$1:$H$65536,5,FALSE))</f>
        <v>Архангельская</v>
      </c>
      <c r="G57" s="24" t="str">
        <f>IF(B57=0," ",VLOOKUP($B57,[1]Спортсмены!$B$1:$H$65536,6,FALSE))</f>
        <v>Архангельск, ЦСП "Поморье"</v>
      </c>
      <c r="H57" s="27"/>
      <c r="I57" s="132">
        <v>2.9105324074074073E-3</v>
      </c>
      <c r="J57" s="30" t="str">
        <f>IF(I57=0," ",IF(I57&lt;=[1]Разряды!$D$8,[1]Разряды!$D$3,IF(I57&lt;=[1]Разряды!$E$8,[1]Разряды!$E$3,IF(I57&lt;=[1]Разряды!$F$8,[1]Разряды!$F$3,IF(I57&lt;=[1]Разряды!$G$8,[1]Разряды!$G$3,IF(I57&lt;=[1]Разряды!$H$8,[1]Разряды!$H$3,IF(I57&lt;=[1]Разряды!$I$8,[1]Разряды!$I$3,IF(I57&lt;=[1]Разряды!$J$8,[1]Разряды!$J$3,"б/р"))))))))</f>
        <v>1р</v>
      </c>
      <c r="K57" s="19">
        <v>0</v>
      </c>
      <c r="L57" s="24" t="str">
        <f>IF(B57=0," ",VLOOKUP($B57,[1]Спортсмены!$B$1:$H$65536,7,FALSE))</f>
        <v>Чернов А.В.</v>
      </c>
    </row>
    <row r="58" spans="1:12">
      <c r="A58" s="31"/>
      <c r="B58" s="30">
        <v>640</v>
      </c>
      <c r="C58" s="24" t="str">
        <f>IF(B58=0," ",VLOOKUP(B58,[1]Спортсмены!B$1:H$65536,2,FALSE))</f>
        <v>Воробьев Дмитрий</v>
      </c>
      <c r="D58" s="25" t="str">
        <f>IF(B58=0," ",VLOOKUP($B58,[1]Спортсмены!$B$1:$H$65536,3,FALSE))</f>
        <v>1979</v>
      </c>
      <c r="E58" s="26" t="str">
        <f>IF(B58=0," ",IF(VLOOKUP($B58,[1]Спортсмены!$B$1:$H$65536,4,FALSE)=0," ",VLOOKUP($B58,[1]Спортсмены!$B$1:$H$65536,4,FALSE)))</f>
        <v>МС</v>
      </c>
      <c r="F58" s="24" t="str">
        <f>IF(B58=0," ",VLOOKUP($B58,[1]Спортсмены!$B$1:$H$65536,5,FALSE))</f>
        <v>Владимирская</v>
      </c>
      <c r="G58" s="24" t="str">
        <f>IF(B58=0," ",VLOOKUP($B58,[1]Спортсмены!$B$1:$H$65536,6,FALSE))</f>
        <v>Муром, ШВСМ</v>
      </c>
      <c r="H58" s="48" t="s">
        <v>82</v>
      </c>
      <c r="I58" s="133" t="s">
        <v>71</v>
      </c>
      <c r="J58" s="30"/>
      <c r="K58" s="18">
        <v>0</v>
      </c>
      <c r="L58" s="24" t="str">
        <f>IF(B58=0," ",VLOOKUP($B58,[1]Спортсмены!$B$1:$H$65536,7,FALSE))</f>
        <v>Саков А.П.</v>
      </c>
    </row>
    <row r="59" spans="1:12">
      <c r="A59" s="31"/>
      <c r="B59" s="23">
        <v>354</v>
      </c>
      <c r="C59" s="24" t="str">
        <f>IF(B59=0," ",VLOOKUP(B59,[1]Спортсмены!B$1:H$65536,2,FALSE))</f>
        <v>Улижов Вадим</v>
      </c>
      <c r="D59" s="25" t="str">
        <f>IF(B59=0," ",VLOOKUP($B59,[1]Спортсмены!$B$1:$H$65536,3,FALSE))</f>
        <v>1977</v>
      </c>
      <c r="E59" s="26" t="str">
        <f>IF(B59=0," ",IF(VLOOKUP($B59,[1]Спортсмены!$B$1:$H$65536,4,FALSE)=0," ",VLOOKUP($B59,[1]Спортсмены!$B$1:$H$65536,4,FALSE)))</f>
        <v>МСМК</v>
      </c>
      <c r="F59" s="24" t="str">
        <f>IF(B59=0," ",VLOOKUP($B59,[1]Спортсмены!$B$1:$H$65536,5,FALSE))</f>
        <v>Мурманская</v>
      </c>
      <c r="G59" s="24" t="str">
        <f>IF(B59=0," ",VLOOKUP($B59,[1]Спортсмены!$B$1:$H$65536,6,FALSE))</f>
        <v>Мурманск, ШВСМ</v>
      </c>
      <c r="H59" s="48" t="s">
        <v>82</v>
      </c>
      <c r="I59" s="133" t="s">
        <v>71</v>
      </c>
      <c r="J59" s="30"/>
      <c r="K59" s="19">
        <v>0</v>
      </c>
      <c r="L59" s="24" t="str">
        <f>IF(B59=0," ",VLOOKUP($B59,[1]Спортсмены!$B$1:$H$65536,7,FALSE))</f>
        <v>Милорадов П.В.</v>
      </c>
    </row>
    <row r="60" spans="1:12">
      <c r="A60" s="31"/>
      <c r="B60" s="32">
        <v>121</v>
      </c>
      <c r="C60" s="24" t="str">
        <f>IF(B60=0," ",VLOOKUP(B60,[1]Спортсмены!B$1:H$65536,2,FALSE))</f>
        <v>Скотников Александр</v>
      </c>
      <c r="D60" s="25" t="str">
        <f>IF(B60=0," ",VLOOKUP($B60,[1]Спортсмены!$B$1:$H$65536,3,FALSE))</f>
        <v>1985</v>
      </c>
      <c r="E60" s="26" t="str">
        <f>IF(B60=0," ",IF(VLOOKUP($B60,[1]Спортсмены!$B$1:$H$65536,4,FALSE)=0," ",VLOOKUP($B60,[1]Спортсмены!$B$1:$H$65536,4,FALSE)))</f>
        <v>КМС</v>
      </c>
      <c r="F60" s="24" t="str">
        <f>IF(B60=0," ",VLOOKUP($B60,[1]Спортсмены!$B$1:$H$65536,5,FALSE))</f>
        <v>Ивановская</v>
      </c>
      <c r="G60" s="24" t="str">
        <f>IF(B60=0," ",VLOOKUP($B60,[1]Спортсмены!$B$1:$H$65536,6,FALSE))</f>
        <v>Иваново</v>
      </c>
      <c r="H60" s="48" t="s">
        <v>82</v>
      </c>
      <c r="I60" s="133" t="s">
        <v>62</v>
      </c>
      <c r="J60" s="30"/>
      <c r="K60" s="19">
        <v>0</v>
      </c>
      <c r="L60" s="24" t="str">
        <f>IF(B60=0," ",VLOOKUP($B60,[1]Спортсмены!$B$1:$H$65536,7,FALSE))</f>
        <v>Торгов Е.Н.</v>
      </c>
    </row>
    <row r="61" spans="1:12">
      <c r="A61" s="31"/>
      <c r="B61" s="30"/>
      <c r="C61" s="24" t="str">
        <f>IF(B61=0," ",VLOOKUP(B61,[1]Спортсмены!B$1:H$65536,2,FALSE))</f>
        <v xml:space="preserve"> </v>
      </c>
      <c r="D61" s="25" t="str">
        <f>IF(B61=0," ",VLOOKUP($B61,[1]Спортсмены!$B$1:$H$65536,3,FALSE))</f>
        <v xml:space="preserve"> </v>
      </c>
      <c r="E61" s="26" t="str">
        <f>IF(B61=0," ",IF(VLOOKUP($B61,[1]Спортсмены!$B$1:$H$65536,4,FALSE)=0," ",VLOOKUP($B61,[1]Спортсмены!$B$1:$H$65536,4,FALSE)))</f>
        <v xml:space="preserve"> </v>
      </c>
      <c r="F61" s="24" t="str">
        <f>IF(B61=0," ",VLOOKUP($B61,[1]Спортсмены!$B$1:$H$65536,5,FALSE))</f>
        <v xml:space="preserve"> </v>
      </c>
      <c r="G61" s="24" t="str">
        <f>IF(B61=0," ",VLOOKUP($B61,[1]Спортсмены!$B$1:$H$65536,6,FALSE))</f>
        <v xml:space="preserve"> </v>
      </c>
      <c r="H61" s="27"/>
      <c r="I61" s="132"/>
      <c r="J61" s="30" t="str">
        <f>IF(I61=0," ",IF(I61&lt;=[1]Разряды!$D$8,[1]Разряды!$D$3,IF(I61&lt;=[1]Разряды!$E$8,[1]Разряды!$E$3,IF(I61&lt;=[1]Разряды!$F$8,[1]Разряды!$F$3,IF(I61&lt;=[1]Разряды!$G$8,[1]Разряды!$G$3,IF(I61&lt;=[1]Разряды!$H$8,[1]Разряды!$H$3,IF(I61&lt;=[1]Разряды!$I$8,[1]Разряды!$I$3,IF(I61&lt;=[1]Разряды!$J$8,[1]Разряды!$J$3,"б/р"))))))))</f>
        <v xml:space="preserve"> </v>
      </c>
      <c r="K61" s="19"/>
      <c r="L61" s="24" t="str">
        <f>IF(B61=0," ",VLOOKUP($B61,[1]Спортсмены!$B$1:$H$65536,7,FALSE))</f>
        <v xml:space="preserve"> </v>
      </c>
    </row>
    <row r="62" spans="1:12" ht="15.75" thickBot="1">
      <c r="A62" s="56"/>
      <c r="B62" s="56"/>
      <c r="C62" s="56"/>
      <c r="D62" s="56"/>
      <c r="E62" s="56"/>
      <c r="F62" s="56"/>
      <c r="G62" s="56"/>
      <c r="H62" s="150"/>
      <c r="I62" s="150"/>
      <c r="J62" s="56"/>
      <c r="K62" s="56"/>
      <c r="L62" s="56"/>
    </row>
    <row r="63" spans="1:12" ht="15.75" thickTop="1">
      <c r="A63" s="57"/>
      <c r="B63" s="57"/>
      <c r="C63" s="57"/>
      <c r="D63" s="57"/>
      <c r="E63" s="57"/>
      <c r="F63" s="57"/>
      <c r="G63" s="57"/>
      <c r="H63" s="142"/>
      <c r="I63" s="142"/>
      <c r="J63" s="57"/>
      <c r="K63" s="57"/>
      <c r="L63" s="57"/>
    </row>
    <row r="64" spans="1:12">
      <c r="A64" s="57"/>
      <c r="B64" s="57"/>
      <c r="C64" s="57"/>
      <c r="D64" s="57"/>
      <c r="E64" s="57"/>
      <c r="F64" s="57"/>
      <c r="G64" s="57"/>
      <c r="H64" s="142"/>
      <c r="I64" s="142"/>
    </row>
    <row r="65" spans="1:9">
      <c r="A65" s="57"/>
      <c r="B65" s="57"/>
      <c r="C65" s="57"/>
      <c r="D65" s="57"/>
      <c r="E65" s="57"/>
      <c r="F65" s="57"/>
      <c r="G65" s="57"/>
      <c r="H65" s="142"/>
      <c r="I65" s="142"/>
    </row>
    <row r="66" spans="1:9">
      <c r="A66" s="57"/>
      <c r="B66" s="57"/>
      <c r="C66" s="57"/>
      <c r="D66" s="57"/>
      <c r="E66" s="57"/>
      <c r="F66" s="57"/>
      <c r="G66" s="57"/>
      <c r="H66" s="142"/>
      <c r="I66" s="142"/>
    </row>
    <row r="67" spans="1:9">
      <c r="A67" s="57"/>
      <c r="B67" s="57"/>
      <c r="C67" s="57"/>
      <c r="D67" s="57"/>
      <c r="E67" s="57"/>
      <c r="F67" s="57"/>
      <c r="G67" s="57"/>
      <c r="H67" s="142"/>
      <c r="I67" s="142"/>
    </row>
    <row r="68" spans="1:9">
      <c r="A68" s="57"/>
      <c r="B68" s="57"/>
      <c r="C68" s="57"/>
      <c r="D68" s="57"/>
      <c r="E68" s="57"/>
      <c r="F68" s="57"/>
      <c r="G68" s="57"/>
      <c r="H68" s="142"/>
      <c r="I68" s="142"/>
    </row>
    <row r="69" spans="1:9">
      <c r="A69" s="57"/>
      <c r="B69" s="57"/>
      <c r="C69" s="57"/>
      <c r="D69" s="57"/>
      <c r="E69" s="57"/>
      <c r="F69" s="57"/>
      <c r="G69" s="57"/>
      <c r="H69" s="142"/>
      <c r="I69" s="142"/>
    </row>
    <row r="70" spans="1:9">
      <c r="A70" s="57"/>
      <c r="B70" s="57"/>
      <c r="C70" s="57"/>
      <c r="D70" s="57"/>
      <c r="E70" s="57"/>
      <c r="F70" s="57"/>
      <c r="G70" s="57"/>
      <c r="H70" s="142"/>
      <c r="I70" s="142"/>
    </row>
  </sheetData>
  <mergeCells count="24">
    <mergeCell ref="K8:K9"/>
    <mergeCell ref="F33:G33"/>
    <mergeCell ref="F48:G48"/>
    <mergeCell ref="I48:J48"/>
    <mergeCell ref="I32:J32"/>
    <mergeCell ref="F10:G10"/>
    <mergeCell ref="F22:G22"/>
    <mergeCell ref="I22:J22"/>
    <mergeCell ref="L8:L9"/>
    <mergeCell ref="H9:I9"/>
    <mergeCell ref="A1:L1"/>
    <mergeCell ref="A2:L2"/>
    <mergeCell ref="F4:G4"/>
    <mergeCell ref="I6:J6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263"/>
  <sheetViews>
    <sheetView topLeftCell="A13" workbookViewId="0">
      <selection activeCell="F48" sqref="F48"/>
    </sheetView>
  </sheetViews>
  <sheetFormatPr defaultRowHeight="15"/>
  <cols>
    <col min="1" max="1" width="4.85546875" customWidth="1"/>
    <col min="2" max="2" width="9" customWidth="1"/>
    <col min="3" max="3" width="21.28515625" customWidth="1"/>
    <col min="4" max="4" width="11" customWidth="1"/>
    <col min="5" max="5" width="6.5703125" customWidth="1"/>
    <col min="6" max="6" width="14.85546875" customWidth="1"/>
    <col min="7" max="7" width="30.5703125" customWidth="1"/>
    <col min="8" max="8" width="4.85546875" style="143" customWidth="1"/>
    <col min="9" max="9" width="8.42578125" style="143" customWidth="1"/>
    <col min="10" max="10" width="6.5703125" customWidth="1"/>
    <col min="11" max="11" width="4.85546875" customWidth="1"/>
    <col min="12" max="12" width="23.85546875" customWidth="1"/>
  </cols>
  <sheetData>
    <row r="1" spans="1:12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</row>
    <row r="2" spans="1:12" ht="20.25">
      <c r="A2" s="406" t="s">
        <v>37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1:12" ht="18">
      <c r="A3" s="1" t="s">
        <v>110</v>
      </c>
      <c r="B3" s="2"/>
      <c r="C3" s="2"/>
      <c r="D3" s="2"/>
      <c r="E3" s="2"/>
      <c r="F3" s="2" t="s">
        <v>3</v>
      </c>
      <c r="G3" s="2"/>
      <c r="H3" s="2"/>
      <c r="I3" s="2"/>
      <c r="J3" s="2"/>
      <c r="K3" s="2"/>
      <c r="L3" s="2"/>
    </row>
    <row r="4" spans="1:12" ht="15.75">
      <c r="A4" s="1" t="s">
        <v>111</v>
      </c>
      <c r="B4" s="4"/>
      <c r="C4" s="4"/>
      <c r="D4" s="4"/>
      <c r="E4" s="4"/>
      <c r="F4" s="398" t="s">
        <v>112</v>
      </c>
      <c r="G4" s="398"/>
      <c r="H4" s="4"/>
      <c r="I4"/>
      <c r="K4" s="6" t="s">
        <v>6</v>
      </c>
    </row>
    <row r="5" spans="1:12">
      <c r="A5" s="1" t="s">
        <v>113</v>
      </c>
      <c r="B5" s="6"/>
      <c r="C5" s="7"/>
      <c r="F5" s="1"/>
      <c r="G5" s="1"/>
      <c r="H5" s="9"/>
      <c r="I5" s="9"/>
      <c r="J5" s="9"/>
      <c r="K5" s="9" t="s">
        <v>8</v>
      </c>
      <c r="L5" s="9"/>
    </row>
    <row r="6" spans="1:12" ht="18.75">
      <c r="A6" s="10" t="s">
        <v>114</v>
      </c>
      <c r="B6" s="6"/>
      <c r="C6" s="6"/>
      <c r="E6" s="11"/>
      <c r="F6" s="1"/>
      <c r="G6" s="1"/>
      <c r="H6" s="11"/>
      <c r="I6" s="399" t="s">
        <v>79</v>
      </c>
      <c r="J6" s="399"/>
      <c r="K6" s="12"/>
      <c r="L6" s="9" t="s">
        <v>115</v>
      </c>
    </row>
    <row r="7" spans="1:12">
      <c r="A7" s="1" t="s">
        <v>116</v>
      </c>
      <c r="B7" s="104"/>
      <c r="C7" s="104"/>
      <c r="D7" s="14"/>
      <c r="E7" s="13"/>
      <c r="F7" s="1"/>
      <c r="G7" s="1"/>
      <c r="H7" s="15"/>
      <c r="I7" s="400"/>
      <c r="J7" s="400"/>
      <c r="K7" s="16"/>
      <c r="L7" s="9"/>
    </row>
    <row r="8" spans="1:12">
      <c r="A8" s="401" t="s">
        <v>15</v>
      </c>
      <c r="B8" s="401" t="s">
        <v>16</v>
      </c>
      <c r="C8" s="401" t="s">
        <v>17</v>
      </c>
      <c r="D8" s="403" t="s">
        <v>18</v>
      </c>
      <c r="E8" s="403" t="s">
        <v>19</v>
      </c>
      <c r="F8" s="403" t="s">
        <v>20</v>
      </c>
      <c r="G8" s="403" t="s">
        <v>21</v>
      </c>
      <c r="H8" s="408" t="s">
        <v>22</v>
      </c>
      <c r="I8" s="409"/>
      <c r="J8" s="401" t="s">
        <v>23</v>
      </c>
      <c r="K8" s="403" t="s">
        <v>24</v>
      </c>
      <c r="L8" s="411" t="s">
        <v>25</v>
      </c>
    </row>
    <row r="9" spans="1:12">
      <c r="A9" s="402"/>
      <c r="B9" s="402"/>
      <c r="C9" s="402"/>
      <c r="D9" s="402"/>
      <c r="E9" s="402"/>
      <c r="F9" s="402"/>
      <c r="G9" s="402"/>
      <c r="H9" s="416" t="s">
        <v>26</v>
      </c>
      <c r="I9" s="417"/>
      <c r="J9" s="402"/>
      <c r="K9" s="402"/>
      <c r="L9" s="412"/>
    </row>
    <row r="10" spans="1:12">
      <c r="A10" s="18"/>
      <c r="B10" s="18"/>
      <c r="C10" s="18"/>
      <c r="D10" s="19"/>
      <c r="E10" s="18"/>
      <c r="F10" s="397" t="s">
        <v>28</v>
      </c>
      <c r="G10" s="397"/>
      <c r="H10" s="20"/>
      <c r="I10" s="21"/>
    </row>
    <row r="11" spans="1:12">
      <c r="A11" s="22">
        <v>1</v>
      </c>
      <c r="B11" s="23">
        <v>203</v>
      </c>
      <c r="C11" s="24" t="str">
        <f>IF(B11=0," ",VLOOKUP(B11,[1]Спортсмены!B$1:H$65536,2,FALSE))</f>
        <v>Кошелев Александр</v>
      </c>
      <c r="D11" s="25" t="str">
        <f>IF(B11=0," ",VLOOKUP($B11,[1]Спортсмены!$B$1:$H$65536,3,FALSE))</f>
        <v>16.01.1997</v>
      </c>
      <c r="E11" s="26" t="str">
        <f>IF(B11=0," ",IF(VLOOKUP($B11,[1]Спортсмены!$B$1:$H$65536,4,FALSE)=0," ",VLOOKUP($B11,[1]Спортсмены!$B$1:$H$65536,4,FALSE)))</f>
        <v>2р</v>
      </c>
      <c r="F11" s="24" t="str">
        <f>IF(B11=0," ",VLOOKUP($B11,[1]Спортсмены!$B$1:$H$65536,5,FALSE))</f>
        <v>Вологодская</v>
      </c>
      <c r="G11" s="24" t="str">
        <f>IF(B11=0," ",VLOOKUP($B11,[1]Спортсмены!$B$1:$H$65536,6,FALSE))</f>
        <v>Вологда, БУ ФКиСВО "ЦСП"</v>
      </c>
      <c r="H11" s="27"/>
      <c r="I11" s="132">
        <v>6.4842592592592591E-3</v>
      </c>
      <c r="J11" s="30" t="str">
        <f>IF(I11=0," ",IF(I11&lt;=[1]Разряды!$D$9,[1]Разряды!$D$3,IF(I11&lt;=[1]Разряды!$E$9,[1]Разряды!$E$3,IF(I11&lt;=[1]Разряды!$F$9,[1]Разряды!$F$3,IF(I11&lt;=[1]Разряды!$G$9,[1]Разряды!$G$3,IF(I11&lt;=[1]Разряды!$H$9,[1]Разряды!$H$3,IF(I11&lt;=[1]Разряды!$I$9,[1]Разряды!$I$3,IF(I11&lt;=[1]Разряды!$J$9,[1]Разряды!$J$3,"б/р"))))))))</f>
        <v>2р</v>
      </c>
      <c r="K11" s="30">
        <v>20</v>
      </c>
      <c r="L11" s="24" t="str">
        <f>IF(B11=0," ",VLOOKUP($B11,[1]Спортсмены!$B$1:$H$65536,7,FALSE))</f>
        <v>Кошелев Е.Ю.</v>
      </c>
    </row>
    <row r="12" spans="1:12">
      <c r="A12" s="22">
        <v>2</v>
      </c>
      <c r="B12" s="23">
        <v>613</v>
      </c>
      <c r="C12" s="24" t="str">
        <f>IF(B12=0," ",VLOOKUP(B12,[1]Спортсмены!B$1:H$65536,2,FALSE))</f>
        <v>Луканов Антон</v>
      </c>
      <c r="D12" s="25" t="str">
        <f>IF(B12=0," ",VLOOKUP($B12,[1]Спортсмены!$B$1:$H$65536,3,FALSE))</f>
        <v>1997</v>
      </c>
      <c r="E12" s="26" t="str">
        <f>IF(B12=0," ",IF(VLOOKUP($B12,[1]Спортсмены!$B$1:$H$65536,4,FALSE)=0," ",VLOOKUP($B12,[1]Спортсмены!$B$1:$H$65536,4,FALSE)))</f>
        <v>2р</v>
      </c>
      <c r="F12" s="24" t="str">
        <f>IF(B12=0," ",VLOOKUP($B12,[1]Спортсмены!$B$1:$H$65536,5,FALSE))</f>
        <v>Владимирская</v>
      </c>
      <c r="G12" s="24" t="str">
        <f>IF(B12=0," ",VLOOKUP($B12,[1]Спортсмены!$B$1:$H$65536,6,FALSE))</f>
        <v>Владимир, СДЮСШОР-7</v>
      </c>
      <c r="H12" s="27"/>
      <c r="I12" s="132">
        <v>6.5099537037037027E-3</v>
      </c>
      <c r="J12" s="30" t="str">
        <f>IF(I12=0," ",IF(I12&lt;=[1]Разряды!$D$9,[1]Разряды!$D$3,IF(I12&lt;=[1]Разряды!$E$9,[1]Разряды!$E$3,IF(I12&lt;=[1]Разряды!$F$9,[1]Разряды!$F$3,IF(I12&lt;=[1]Разряды!$G$9,[1]Разряды!$G$3,IF(I12&lt;=[1]Разряды!$H$9,[1]Разряды!$H$3,IF(I12&lt;=[1]Разряды!$I$9,[1]Разряды!$I$3,IF(I12&lt;=[1]Разряды!$J$9,[1]Разряды!$J$3,"б/р"))))))))</f>
        <v>2р</v>
      </c>
      <c r="K12" s="19">
        <v>17</v>
      </c>
      <c r="L12" s="24" t="str">
        <f>IF(B12=0," ",VLOOKUP($B12,[1]Спортсмены!$B$1:$H$65536,7,FALSE))</f>
        <v>Баринов А.С.</v>
      </c>
    </row>
    <row r="13" spans="1:12">
      <c r="A13" s="22">
        <v>3</v>
      </c>
      <c r="B13" s="23">
        <v>286</v>
      </c>
      <c r="C13" s="24" t="str">
        <f>IF(B13=0," ",VLOOKUP(B13,[1]Спортсмены!B$1:H$65536,2,FALSE))</f>
        <v>Пелещук Виктор</v>
      </c>
      <c r="D13" s="25" t="str">
        <f>IF(B13=0," ",VLOOKUP($B13,[1]Спортсмены!$B$1:$H$65536,3,FALSE))</f>
        <v>1996</v>
      </c>
      <c r="E13" s="26" t="str">
        <f>IF(B13=0," ",IF(VLOOKUP($B13,[1]Спортсмены!$B$1:$H$65536,4,FALSE)=0," ",VLOOKUP($B13,[1]Спортсмены!$B$1:$H$65536,4,FALSE)))</f>
        <v>2р</v>
      </c>
      <c r="F13" s="24" t="str">
        <f>IF(B13=0," ",VLOOKUP($B13,[1]Спортсмены!$B$1:$H$65536,5,FALSE))</f>
        <v>р-ка Коми</v>
      </c>
      <c r="G13" s="24" t="str">
        <f>IF(B13=0," ",VLOOKUP($B13,[1]Спортсмены!$B$1:$H$65536,6,FALSE))</f>
        <v>Коми, Сыктывкар, КДЮСШ-1</v>
      </c>
      <c r="H13" s="27"/>
      <c r="I13" s="132">
        <v>6.708796296296296E-3</v>
      </c>
      <c r="J13" s="30" t="str">
        <f>IF(I13=0," ",IF(I13&lt;=[1]Разряды!$D$9,[1]Разряды!$D$3,IF(I13&lt;=[1]Разряды!$E$9,[1]Разряды!$E$3,IF(I13&lt;=[1]Разряды!$F$9,[1]Разряды!$F$3,IF(I13&lt;=[1]Разряды!$G$9,[1]Разряды!$G$3,IF(I13&lt;=[1]Разряды!$H$9,[1]Разряды!$H$3,IF(I13&lt;=[1]Разряды!$I$9,[1]Разряды!$I$3,IF(I13&lt;=[1]Разряды!$J$9,[1]Разряды!$J$3,"б/р"))))))))</f>
        <v>2р</v>
      </c>
      <c r="K13" s="19">
        <v>15</v>
      </c>
      <c r="L13" s="24" t="str">
        <f>IF(B13=0," ",VLOOKUP($B13,[1]Спортсмены!$B$1:$H$65536,7,FALSE))</f>
        <v>Панюкова М.А.</v>
      </c>
    </row>
    <row r="14" spans="1:12">
      <c r="A14" s="113">
        <v>4</v>
      </c>
      <c r="B14" s="23">
        <v>747</v>
      </c>
      <c r="C14" s="24" t="str">
        <f>IF(B14=0," ",VLOOKUP(B14,[1]Спортсмены!B$1:H$65536,2,FALSE))</f>
        <v>Тараканов Кирилл</v>
      </c>
      <c r="D14" s="25" t="str">
        <f>IF(B14=0," ",VLOOKUP($B14,[1]Спортсмены!$B$1:$H$65536,3,FALSE))</f>
        <v>18.12.1996</v>
      </c>
      <c r="E14" s="26" t="str">
        <f>IF(B14=0," ",IF(VLOOKUP($B14,[1]Спортсмены!$B$1:$H$65536,4,FALSE)=0," ",VLOOKUP($B14,[1]Спортсмены!$B$1:$H$65536,4,FALSE)))</f>
        <v>1р</v>
      </c>
      <c r="F14" s="24" t="str">
        <f>IF(B14=0," ",VLOOKUP($B14,[1]Спортсмены!$B$1:$H$65536,5,FALSE))</f>
        <v>2 Ярославская</v>
      </c>
      <c r="G14" s="24" t="str">
        <f>IF(B14=0," ",VLOOKUP($B14,[1]Спортсмены!$B$1:$H$65536,6,FALSE))</f>
        <v>Ярославль, СДЮСШОР-19</v>
      </c>
      <c r="H14" s="27"/>
      <c r="I14" s="132">
        <v>6.7223379629629621E-3</v>
      </c>
      <c r="J14" s="30" t="str">
        <f>IF(I14=0," ",IF(I14&lt;=[1]Разряды!$D$9,[1]Разряды!$D$3,IF(I14&lt;=[1]Разряды!$E$9,[1]Разряды!$E$3,IF(I14&lt;=[1]Разряды!$F$9,[1]Разряды!$F$3,IF(I14&lt;=[1]Разряды!$G$9,[1]Разряды!$G$3,IF(I14&lt;=[1]Разряды!$H$9,[1]Разряды!$H$3,IF(I14&lt;=[1]Разряды!$I$9,[1]Разряды!$I$3,IF(I14&lt;=[1]Разряды!$J$9,[1]Разряды!$J$3,"б/р"))))))))</f>
        <v>2р</v>
      </c>
      <c r="K14" s="19">
        <v>14</v>
      </c>
      <c r="L14" s="24" t="str">
        <f>IF(B14=0," ",VLOOKUP($B14,[1]Спортсмены!$B$1:$H$65536,7,FALSE))</f>
        <v>Таракановы Ю.Ф., А.В.</v>
      </c>
    </row>
    <row r="15" spans="1:12">
      <c r="A15" s="113">
        <v>5</v>
      </c>
      <c r="B15" s="125">
        <v>141</v>
      </c>
      <c r="C15" s="24" t="str">
        <f>IF(B15=0," ",VLOOKUP(B15,[1]Спортсмены!B$1:H$65536,2,FALSE))</f>
        <v>Журавлев Михаил</v>
      </c>
      <c r="D15" s="25" t="str">
        <f>IF(B15=0," ",VLOOKUP($B15,[1]Спортсмены!$B$1:$H$65536,3,FALSE))</f>
        <v>1996</v>
      </c>
      <c r="E15" s="26" t="str">
        <f>IF(B15=0," ",IF(VLOOKUP($B15,[1]Спортсмены!$B$1:$H$65536,4,FALSE)=0," ",VLOOKUP($B15,[1]Спортсмены!$B$1:$H$65536,4,FALSE)))</f>
        <v>2р</v>
      </c>
      <c r="F15" s="24" t="str">
        <f>IF(B15=0," ",VLOOKUP($B15,[1]Спортсмены!$B$1:$H$65536,5,FALSE))</f>
        <v>Ивановская</v>
      </c>
      <c r="G15" s="24" t="str">
        <f>IF(B15=0," ",VLOOKUP($B15,[1]Спортсмены!$B$1:$H$65536,6,FALSE))</f>
        <v>Фурманов, СДЮСШОР-6</v>
      </c>
      <c r="H15" s="27"/>
      <c r="I15" s="132">
        <v>7.1150462962962964E-3</v>
      </c>
      <c r="J15" s="30" t="str">
        <f>IF(I15=0," ",IF(I15&lt;=[1]Разряды!$D$9,[1]Разряды!$D$3,IF(I15&lt;=[1]Разряды!$E$9,[1]Разряды!$E$3,IF(I15&lt;=[1]Разряды!$F$9,[1]Разряды!$F$3,IF(I15&lt;=[1]Разряды!$G$9,[1]Разряды!$G$3,IF(I15&lt;=[1]Разряды!$H$9,[1]Разряды!$H$3,IF(I15&lt;=[1]Разряды!$I$9,[1]Разряды!$I$3,IF(I15&lt;=[1]Разряды!$J$9,[1]Разряды!$J$3,"б/р"))))))))</f>
        <v>3р</v>
      </c>
      <c r="K15" s="19">
        <v>13</v>
      </c>
      <c r="L15" s="24" t="str">
        <f>IF(B15=0," ",VLOOKUP($B15,[1]Спортсмены!$B$1:$H$65536,7,FALSE))</f>
        <v>Лукичев А.В., Малкова И.В.</v>
      </c>
    </row>
    <row r="16" spans="1:12">
      <c r="A16" s="113">
        <v>6</v>
      </c>
      <c r="B16" s="19">
        <v>780</v>
      </c>
      <c r="C16" s="24" t="str">
        <f>IF(B16=0," ",VLOOKUP(B16,[1]Спортсмены!B$1:H$65536,2,FALSE))</f>
        <v>Егоров Егор</v>
      </c>
      <c r="D16" s="25" t="str">
        <f>IF(B16=0," ",VLOOKUP($B16,[1]Спортсмены!$B$1:$H$65536,3,FALSE))</f>
        <v>26.02.1999</v>
      </c>
      <c r="E16" s="26" t="str">
        <f>IF(B16=0," ",IF(VLOOKUP($B16,[1]Спортсмены!$B$1:$H$65536,4,FALSE)=0," ",VLOOKUP($B16,[1]Спортсмены!$B$1:$H$65536,4,FALSE)))</f>
        <v>3р</v>
      </c>
      <c r="F16" s="24" t="str">
        <f>IF(B16=0," ",VLOOKUP($B16,[1]Спортсмены!$B$1:$H$65536,5,FALSE))</f>
        <v>Ярославская</v>
      </c>
      <c r="G16" s="24" t="str">
        <f>IF(B16=0," ",VLOOKUP($B16,[1]Спортсмены!$B$1:$H$65536,6,FALSE))</f>
        <v>Рыбинск, СДЮСШОР-8</v>
      </c>
      <c r="H16" s="27"/>
      <c r="I16" s="132">
        <v>7.9427083333333329E-3</v>
      </c>
      <c r="J16" s="30" t="str">
        <f>IF(I16=0," ",IF(I16&lt;=[1]Разряды!$D$9,[1]Разряды!$D$3,IF(I16&lt;=[1]Разряды!$E$9,[1]Разряды!$E$3,IF(I16&lt;=[1]Разряды!$F$9,[1]Разряды!$F$3,IF(I16&lt;=[1]Разряды!$G$9,[1]Разряды!$G$3,IF(I16&lt;=[1]Разряды!$H$9,[1]Разряды!$H$3,IF(I16&lt;=[1]Разряды!$I$9,[1]Разряды!$I$3,IF(I16&lt;=[1]Разряды!$J$9,[1]Разряды!$J$3,"б/р"))))))))</f>
        <v>2юр</v>
      </c>
      <c r="K16" s="19" t="s">
        <v>30</v>
      </c>
      <c r="L16" s="123" t="str">
        <f>IF(B16=0," ",VLOOKUP($B16,[1]Спортсмены!$B$1:$H$65536,7,FALSE))</f>
        <v>Зверев В.Н.</v>
      </c>
    </row>
    <row r="17" spans="1:12">
      <c r="A17" s="157"/>
      <c r="B17" s="125"/>
      <c r="C17" s="90"/>
      <c r="D17" s="139"/>
      <c r="E17" s="18"/>
      <c r="F17" s="24"/>
      <c r="G17" s="24"/>
      <c r="H17" s="27"/>
      <c r="I17" s="132"/>
      <c r="J17" s="30"/>
      <c r="K17" s="30"/>
      <c r="L17" s="24"/>
    </row>
    <row r="18" spans="1:12">
      <c r="A18" s="158"/>
      <c r="B18" s="18"/>
      <c r="C18" s="18"/>
      <c r="D18" s="55"/>
      <c r="E18" s="18"/>
      <c r="F18" s="397" t="s">
        <v>34</v>
      </c>
      <c r="G18" s="397"/>
      <c r="H18" s="100"/>
      <c r="I18" s="399"/>
      <c r="J18" s="399"/>
      <c r="K18" s="116"/>
      <c r="L18" s="9"/>
    </row>
    <row r="19" spans="1:12">
      <c r="A19" s="22">
        <v>1</v>
      </c>
      <c r="B19" s="23">
        <v>455</v>
      </c>
      <c r="C19" s="24" t="str">
        <f>IF(B19=0," ",VLOOKUP(B19,[1]Спортсмены!B$1:H$65536,2,FALSE))</f>
        <v>Резник Иван</v>
      </c>
      <c r="D19" s="25" t="str">
        <f>IF(B19=0," ",VLOOKUP($B19,[1]Спортсмены!$B$1:$H$65536,3,FALSE))</f>
        <v>1994</v>
      </c>
      <c r="E19" s="26" t="str">
        <f>IF(B19=0," ",IF(VLOOKUP($B19,[1]Спортсмены!$B$1:$H$65536,4,FALSE)=0," ",VLOOKUP($B19,[1]Спортсмены!$B$1:$H$65536,4,FALSE)))</f>
        <v>1р</v>
      </c>
      <c r="F19" s="24" t="str">
        <f>IF(B19=0," ",VLOOKUP($B19,[1]Спортсмены!$B$1:$H$65536,5,FALSE))</f>
        <v>Архангельская</v>
      </c>
      <c r="G19" s="24" t="str">
        <f>IF(B19=0," ",VLOOKUP($B19,[1]Спортсмены!$B$1:$H$65536,6,FALSE))</f>
        <v>Архангельск</v>
      </c>
      <c r="H19" s="27"/>
      <c r="I19" s="132">
        <v>6.2366898148148138E-3</v>
      </c>
      <c r="J19" s="30" t="str">
        <f>IF(I19=0," ",IF(I19&lt;=[1]Разряды!$D$9,[1]Разряды!$D$3,IF(I19&lt;=[1]Разряды!$E$9,[1]Разряды!$E$3,IF(I19&lt;=[1]Разряды!$F$9,[1]Разряды!$F$3,IF(I19&lt;=[1]Разряды!$G$9,[1]Разряды!$G$3,IF(I19&lt;=[1]Разряды!$H$9,[1]Разряды!$H$3,IF(I19&lt;=[1]Разряды!$I$9,[1]Разряды!$I$3,IF(I19&lt;=[1]Разряды!$J$9,[1]Разряды!$J$3,"б/р"))))))))</f>
        <v>1р</v>
      </c>
      <c r="K19" s="30">
        <v>20</v>
      </c>
      <c r="L19" s="24" t="str">
        <f>IF(B19=0," ",VLOOKUP($B19,[1]Спортсмены!$B$1:$H$65536,7,FALSE))</f>
        <v>Чернов А.В.</v>
      </c>
    </row>
    <row r="20" spans="1:12">
      <c r="A20" s="22">
        <v>2</v>
      </c>
      <c r="B20" s="23">
        <v>656</v>
      </c>
      <c r="C20" s="24" t="str">
        <f>IF(B20=0," ",VLOOKUP(B20,[1]Спортсмены!B$1:H$65536,2,FALSE))</f>
        <v>Ульянов Денис</v>
      </c>
      <c r="D20" s="25" t="str">
        <f>IF(B20=0," ",VLOOKUP($B20,[1]Спортсмены!$B$1:$H$65536,3,FALSE))</f>
        <v>1994</v>
      </c>
      <c r="E20" s="26" t="str">
        <f>IF(B20=0," ",IF(VLOOKUP($B20,[1]Спортсмены!$B$1:$H$65536,4,FALSE)=0," ",VLOOKUP($B20,[1]Спортсмены!$B$1:$H$65536,4,FALSE)))</f>
        <v>1р</v>
      </c>
      <c r="F20" s="24" t="str">
        <f>IF(B20=0," ",VLOOKUP($B20,[1]Спортсмены!$B$1:$H$65536,5,FALSE))</f>
        <v>Владимирская</v>
      </c>
      <c r="G20" s="24" t="str">
        <f>IF(B20=0," ",VLOOKUP($B20,[1]Спортсмены!$B$1:$H$65536,6,FALSE))</f>
        <v>Владимир, СДЮСШОР-7</v>
      </c>
      <c r="H20" s="27"/>
      <c r="I20" s="132">
        <v>6.3424768518518517E-3</v>
      </c>
      <c r="J20" s="30" t="str">
        <f>IF(I20=0," ",IF(I20&lt;=[1]Разряды!$D$9,[1]Разряды!$D$3,IF(I20&lt;=[1]Разряды!$E$9,[1]Разряды!$E$3,IF(I20&lt;=[1]Разряды!$F$9,[1]Разряды!$F$3,IF(I20&lt;=[1]Разряды!$G$9,[1]Разряды!$G$3,IF(I20&lt;=[1]Разряды!$H$9,[1]Разряды!$H$3,IF(I20&lt;=[1]Разряды!$I$9,[1]Разряды!$I$3,IF(I20&lt;=[1]Разряды!$J$9,[1]Разряды!$J$3,"б/р"))))))))</f>
        <v>2р</v>
      </c>
      <c r="K20" s="19">
        <v>17</v>
      </c>
      <c r="L20" s="123" t="str">
        <f>IF(B20=0," ",VLOOKUP($B20,[1]Спортсмены!$B$1:$H$65536,7,FALSE))</f>
        <v>Буянкин В.И.</v>
      </c>
    </row>
    <row r="21" spans="1:12">
      <c r="A21" s="63"/>
      <c r="B21" s="63"/>
      <c r="C21" s="63"/>
      <c r="D21" s="64"/>
      <c r="E21" s="63"/>
      <c r="F21" s="63"/>
      <c r="G21" s="63"/>
      <c r="H21" s="63"/>
      <c r="I21" s="404" t="s">
        <v>79</v>
      </c>
      <c r="J21" s="404"/>
      <c r="K21" s="49"/>
      <c r="L21" s="50" t="s">
        <v>117</v>
      </c>
    </row>
    <row r="22" spans="1:12">
      <c r="A22" s="18"/>
      <c r="B22" s="18"/>
      <c r="C22" s="18"/>
      <c r="D22" s="55"/>
      <c r="E22" s="18"/>
      <c r="F22" s="397" t="s">
        <v>40</v>
      </c>
      <c r="G22" s="397"/>
      <c r="H22" s="20"/>
      <c r="I22" s="21"/>
      <c r="J22" s="136"/>
      <c r="K22" s="136"/>
      <c r="L22" s="136"/>
    </row>
    <row r="23" spans="1:12">
      <c r="A23" s="22">
        <v>1</v>
      </c>
      <c r="B23" s="23">
        <v>228</v>
      </c>
      <c r="C23" s="24" t="str">
        <f>IF(B23=0," ",VLOOKUP(B23,[1]Спортсмены!B$1:H$65536,2,FALSE))</f>
        <v>Киселёв Алексей</v>
      </c>
      <c r="D23" s="25" t="str">
        <f>IF(B23=0," ",VLOOKUP($B23,[1]Спортсмены!$B$1:$H$65536,3,FALSE))</f>
        <v>27.05.1992</v>
      </c>
      <c r="E23" s="26" t="str">
        <f>IF(B23=0," ",IF(VLOOKUP($B23,[1]Спортсмены!$B$1:$H$65536,4,FALSE)=0," ",VLOOKUP($B23,[1]Спортсмены!$B$1:$H$65536,4,FALSE)))</f>
        <v>КМС</v>
      </c>
      <c r="F23" s="24" t="str">
        <f>IF(B23=0," ",VLOOKUP($B23,[1]Спортсмены!$B$1:$H$65536,5,FALSE))</f>
        <v>Вологодская</v>
      </c>
      <c r="G23" s="24" t="str">
        <f>IF(B23=0," ",VLOOKUP($B23,[1]Спортсмены!$B$1:$H$65536,6,FALSE))</f>
        <v>Вологда, ВоГТУ</v>
      </c>
      <c r="H23" s="27"/>
      <c r="I23" s="132">
        <v>6.1037037037037041E-3</v>
      </c>
      <c r="J23" s="30" t="str">
        <f>IF(I23=0," ",IF(I23&lt;=[1]Разряды!$D$9,[1]Разряды!$D$3,IF(I23&lt;=[1]Разряды!$E$9,[1]Разряды!$E$3,IF(I23&lt;=[1]Разряды!$F$9,[1]Разряды!$F$3,IF(I23&lt;=[1]Разряды!$G$9,[1]Разряды!$G$3,IF(I23&lt;=[1]Разряды!$H$9,[1]Разряды!$H$3,IF(I23&lt;=[1]Разряды!$I$9,[1]Разряды!$I$3,IF(I23&lt;=[1]Разряды!$J$9,[1]Разряды!$J$3,"б/р"))))))))</f>
        <v>1р</v>
      </c>
      <c r="K23" s="26">
        <v>20</v>
      </c>
      <c r="L23" s="24" t="str">
        <f>IF(B23=0," ",VLOOKUP($B23,[1]Спортсмены!$B$1:$H$65536,7,FALSE))</f>
        <v>Киселев В.А.</v>
      </c>
    </row>
    <row r="24" spans="1:12">
      <c r="A24" s="22">
        <v>2</v>
      </c>
      <c r="B24" s="30">
        <v>392</v>
      </c>
      <c r="C24" s="24" t="str">
        <f>IF(B24=0," ",VLOOKUP(B24,[1]Спортсмены!B$1:H$65536,2,FALSE))</f>
        <v>Ворошилов Александр</v>
      </c>
      <c r="D24" s="25" t="str">
        <f>IF(B24=0," ",VLOOKUP($B24,[1]Спортсмены!$B$1:$H$65536,3,FALSE))</f>
        <v>1992</v>
      </c>
      <c r="E24" s="26" t="str">
        <f>IF(B24=0," ",IF(VLOOKUP($B24,[1]Спортсмены!$B$1:$H$65536,4,FALSE)=0," ",VLOOKUP($B24,[1]Спортсмены!$B$1:$H$65536,4,FALSE)))</f>
        <v>1р</v>
      </c>
      <c r="F24" s="24" t="str">
        <f>IF(B24=0," ",VLOOKUP($B24,[1]Спортсмены!$B$1:$H$65536,5,FALSE))</f>
        <v>Архангельская</v>
      </c>
      <c r="G24" s="24" t="str">
        <f>IF(B24=0," ",VLOOKUP($B24,[1]Спортсмены!$B$1:$H$65536,6,FALSE))</f>
        <v>Архангельск, САФУ</v>
      </c>
      <c r="H24" s="27"/>
      <c r="I24" s="132">
        <v>6.2741898148148149E-3</v>
      </c>
      <c r="J24" s="30" t="str">
        <f>IF(I24=0," ",IF(I24&lt;=[1]Разряды!$D$9,[1]Разряды!$D$3,IF(I24&lt;=[1]Разряды!$E$9,[1]Разряды!$E$3,IF(I24&lt;=[1]Разряды!$F$9,[1]Разряды!$F$3,IF(I24&lt;=[1]Разряды!$G$9,[1]Разряды!$G$3,IF(I24&lt;=[1]Разряды!$H$9,[1]Разряды!$H$3,IF(I24&lt;=[1]Разряды!$I$9,[1]Разряды!$I$3,IF(I24&lt;=[1]Разряды!$J$9,[1]Разряды!$J$3,"б/р"))))))))</f>
        <v>1р</v>
      </c>
      <c r="K24" s="19">
        <v>17</v>
      </c>
      <c r="L24" s="24" t="str">
        <f>IF(B24=0," ",VLOOKUP($B24,[1]Спортсмены!$B$1:$H$65536,7,FALSE))</f>
        <v>Водовозов В.А.</v>
      </c>
    </row>
    <row r="25" spans="1:12">
      <c r="A25" s="22">
        <v>3</v>
      </c>
      <c r="B25" s="23">
        <v>58</v>
      </c>
      <c r="C25" s="24" t="str">
        <f>IF(B25=0," ",VLOOKUP(B25,[1]Спортсмены!B$1:H$65536,2,FALSE))</f>
        <v>Зинохин Роман</v>
      </c>
      <c r="D25" s="25" t="str">
        <f>IF(B25=0," ",VLOOKUP($B25,[1]Спортсмены!$B$1:$H$65536,3,FALSE))</f>
        <v>21.12.1993</v>
      </c>
      <c r="E25" s="26" t="str">
        <f>IF(B25=0," ",IF(VLOOKUP($B25,[1]Спортсмены!$B$1:$H$65536,4,FALSE)=0," ",VLOOKUP($B25,[1]Спортсмены!$B$1:$H$65536,4,FALSE)))</f>
        <v>1р</v>
      </c>
      <c r="F25" s="24" t="str">
        <f>IF(B25=0," ",VLOOKUP($B25,[1]Спортсмены!$B$1:$H$65536,5,FALSE))</f>
        <v>Костромская</v>
      </c>
      <c r="G25" s="24" t="str">
        <f>IF(B25=0," ",VLOOKUP($B25,[1]Спортсмены!$B$1:$H$65536,6,FALSE))</f>
        <v>Кострома, КСДЮСШОР</v>
      </c>
      <c r="H25" s="27"/>
      <c r="I25" s="132">
        <v>6.3581018518518518E-3</v>
      </c>
      <c r="J25" s="30" t="str">
        <f>IF(I25=0," ",IF(I25&lt;=[1]Разряды!$D$9,[1]Разряды!$D$3,IF(I25&lt;=[1]Разряды!$E$9,[1]Разряды!$E$3,IF(I25&lt;=[1]Разряды!$F$9,[1]Разряды!$F$3,IF(I25&lt;=[1]Разряды!$G$9,[1]Разряды!$G$3,IF(I25&lt;=[1]Разряды!$H$9,[1]Разряды!$H$3,IF(I25&lt;=[1]Разряды!$I$9,[1]Разряды!$I$3,IF(I25&lt;=[1]Разряды!$J$9,[1]Разряды!$J$3,"б/р"))))))))</f>
        <v>2р</v>
      </c>
      <c r="K25" s="19">
        <v>0</v>
      </c>
      <c r="L25" s="24" t="str">
        <f>IF(B25=0," ",VLOOKUP($B25,[1]Спортсмены!$B$1:$H$65536,7,FALSE))</f>
        <v>Дружков А.Н.</v>
      </c>
    </row>
    <row r="26" spans="1:12" ht="18.75">
      <c r="A26" s="96"/>
      <c r="B26" s="97"/>
      <c r="C26" s="97"/>
      <c r="D26" s="63"/>
      <c r="E26" s="99"/>
      <c r="F26" s="96"/>
      <c r="G26" s="96"/>
      <c r="H26" s="99"/>
      <c r="I26" s="404" t="s">
        <v>79</v>
      </c>
      <c r="J26" s="404"/>
      <c r="K26" s="49"/>
      <c r="L26" s="50" t="s">
        <v>117</v>
      </c>
    </row>
    <row r="27" spans="1:12">
      <c r="A27" s="138"/>
      <c r="B27" s="125"/>
      <c r="C27" s="90"/>
      <c r="D27" s="18"/>
      <c r="E27" s="18"/>
      <c r="F27" s="397" t="s">
        <v>45</v>
      </c>
      <c r="G27" s="397"/>
      <c r="H27" s="140"/>
      <c r="I27" s="399"/>
      <c r="J27" s="399"/>
      <c r="K27" s="12"/>
      <c r="L27" s="9"/>
    </row>
    <row r="28" spans="1:12">
      <c r="A28" s="22">
        <v>1</v>
      </c>
      <c r="B28" s="33">
        <v>493</v>
      </c>
      <c r="C28" s="24" t="str">
        <f>IF(B28=0," ",VLOOKUP(B28,[1]Спортсмены!B$1:H$65536,2,FALSE))</f>
        <v>Гусев Роман</v>
      </c>
      <c r="D28" s="25" t="str">
        <f>IF(B28=0," ",VLOOKUP($B28,[1]Спортсмены!$B$1:$H$65536,3,FALSE))</f>
        <v>1987</v>
      </c>
      <c r="E28" s="26" t="str">
        <f>IF(B28=0," ",IF(VLOOKUP($B28,[1]Спортсмены!$B$1:$H$65536,4,FALSE)=0," ",VLOOKUP($B28,[1]Спортсмены!$B$1:$H$65536,4,FALSE)))</f>
        <v>МС</v>
      </c>
      <c r="F28" s="24" t="str">
        <f>IF(B28=0," ",VLOOKUP($B28,[1]Спортсмены!$B$1:$H$65536,5,FALSE))</f>
        <v>1 Ярославская</v>
      </c>
      <c r="G28" s="24" t="str">
        <f>IF(B28=0," ",VLOOKUP($B28,[1]Спортсмены!$B$1:$H$65536,6,FALSE))</f>
        <v>Рыбинск, СДЮСШОР-2</v>
      </c>
      <c r="H28" s="27"/>
      <c r="I28" s="132">
        <v>5.8771990740740737E-3</v>
      </c>
      <c r="J28" s="30" t="str">
        <f>IF(I28=0," ",IF(I28&lt;=[1]Разряды!$D$9,[1]Разряды!$D$3,IF(I28&lt;=[1]Разряды!$E$9,[1]Разряды!$E$3,IF(I28&lt;=[1]Разряды!$F$9,[1]Разряды!$F$3,IF(I28&lt;=[1]Разряды!$G$9,[1]Разряды!$G$3,IF(I28&lt;=[1]Разряды!$H$9,[1]Разряды!$H$3,IF(I28&lt;=[1]Разряды!$I$9,[1]Разряды!$I$3,IF(I28&lt;=[1]Разряды!$J$9,[1]Разряды!$J$3,"б/р"))))))))</f>
        <v>кмс</v>
      </c>
      <c r="K28" s="30">
        <v>20</v>
      </c>
      <c r="L28" s="24" t="str">
        <f>IF(B28=0," ",VLOOKUP($B28,[1]Спортсмены!$B$1:$H$65536,7,FALSE))</f>
        <v>Чупров Ю.Е.</v>
      </c>
    </row>
    <row r="29" spans="1:12">
      <c r="A29" s="22">
        <v>2</v>
      </c>
      <c r="B29" s="23">
        <v>636</v>
      </c>
      <c r="C29" s="24" t="str">
        <f>IF(B29=0," ",VLOOKUP(B29,[1]Спортсмены!B$1:H$65536,2,FALSE))</f>
        <v>Пастухов Алексей</v>
      </c>
      <c r="D29" s="25" t="str">
        <f>IF(B29=0," ",VLOOKUP($B29,[1]Спортсмены!$B$1:$H$65536,3,FALSE))</f>
        <v>1990</v>
      </c>
      <c r="E29" s="26" t="str">
        <f>IF(B29=0," ",IF(VLOOKUP($B29,[1]Спортсмены!$B$1:$H$65536,4,FALSE)=0," ",VLOOKUP($B29,[1]Спортсмены!$B$1:$H$65536,4,FALSE)))</f>
        <v>КМС</v>
      </c>
      <c r="F29" s="24" t="str">
        <f>IF(B29=0," ",VLOOKUP($B29,[1]Спортсмены!$B$1:$H$65536,5,FALSE))</f>
        <v>Владимирская</v>
      </c>
      <c r="G29" s="24" t="str">
        <f>IF(B29=0," ",VLOOKUP($B29,[1]Спортсмены!$B$1:$H$65536,6,FALSE))</f>
        <v>Вязники, ШВСМ</v>
      </c>
      <c r="H29" s="27"/>
      <c r="I29" s="132">
        <v>5.8913194444444447E-3</v>
      </c>
      <c r="J29" s="30" t="str">
        <f>IF(I29=0," ",IF(I29&lt;=[1]Разряды!$D$9,[1]Разряды!$D$3,IF(I29&lt;=[1]Разряды!$E$9,[1]Разряды!$E$3,IF(I29&lt;=[1]Разряды!$F$9,[1]Разряды!$F$3,IF(I29&lt;=[1]Разряды!$G$9,[1]Разряды!$G$3,IF(I29&lt;=[1]Разряды!$H$9,[1]Разряды!$H$3,IF(I29&lt;=[1]Разряды!$I$9,[1]Разряды!$I$3,IF(I29&lt;=[1]Разряды!$J$9,[1]Разряды!$J$3,"б/р"))))))))</f>
        <v>кмс</v>
      </c>
      <c r="K29" s="19">
        <v>17</v>
      </c>
      <c r="L29" s="24" t="str">
        <f>IF(B29=0," ",VLOOKUP($B29,[1]Спортсмены!$B$1:$H$65536,7,FALSE))</f>
        <v>Саков А.П.</v>
      </c>
    </row>
    <row r="30" spans="1:12">
      <c r="A30" s="22">
        <v>3</v>
      </c>
      <c r="B30" s="30">
        <v>90</v>
      </c>
      <c r="C30" s="24" t="str">
        <f>IF(B30=0," ",VLOOKUP(B30,[1]Спортсмены!B$1:H$65536,2,FALSE))</f>
        <v>Шакиров Илья</v>
      </c>
      <c r="D30" s="25" t="str">
        <f>IF(B30=0," ",VLOOKUP($B30,[1]Спортсмены!$B$1:$H$65536,3,FALSE))</f>
        <v>04.06.1988</v>
      </c>
      <c r="E30" s="26" t="str">
        <f>IF(B30=0," ",IF(VLOOKUP($B30,[1]Спортсмены!$B$1:$H$65536,4,FALSE)=0," ",VLOOKUP($B30,[1]Спортсмены!$B$1:$H$65536,4,FALSE)))</f>
        <v>МС</v>
      </c>
      <c r="F30" s="24" t="str">
        <f>IF(B30=0," ",VLOOKUP($B30,[1]Спортсмены!$B$1:$H$65536,5,FALSE))</f>
        <v>Костромская</v>
      </c>
      <c r="G30" s="24" t="str">
        <f>IF(B30=0," ",VLOOKUP($B30,[1]Спортсмены!$B$1:$H$65536,6,FALSE))</f>
        <v>Кострома, КСДЮСШОР</v>
      </c>
      <c r="H30" s="27"/>
      <c r="I30" s="132">
        <v>5.9214120370370375E-3</v>
      </c>
      <c r="J30" s="30" t="str">
        <f>IF(I30=0," ",IF(I30&lt;=[1]Разряды!$D$9,[1]Разряды!$D$3,IF(I30&lt;=[1]Разряды!$E$9,[1]Разряды!$E$3,IF(I30&lt;=[1]Разряды!$F$9,[1]Разряды!$F$3,IF(I30&lt;=[1]Разряды!$G$9,[1]Разряды!$G$3,IF(I30&lt;=[1]Разряды!$H$9,[1]Разряды!$H$3,IF(I30&lt;=[1]Разряды!$I$9,[1]Разряды!$I$3,IF(I30&lt;=[1]Разряды!$J$9,[1]Разряды!$J$3,"б/р"))))))))</f>
        <v>кмс</v>
      </c>
      <c r="K30" s="18">
        <v>15</v>
      </c>
      <c r="L30" s="24" t="str">
        <f>IF(B30=0," ",VLOOKUP($B30,[1]Спортсмены!$B$1:$H$65536,7,FALSE))</f>
        <v>Дружков А.Н.</v>
      </c>
    </row>
    <row r="31" spans="1:12">
      <c r="A31" s="31">
        <v>4</v>
      </c>
      <c r="B31" s="30">
        <v>581</v>
      </c>
      <c r="C31" s="24" t="str">
        <f>IF(B31=0," ",VLOOKUP(B31,[1]Спортсмены!B$1:H$65536,2,FALSE))</f>
        <v>Александров Никита</v>
      </c>
      <c r="D31" s="25" t="str">
        <f>IF(B31=0," ",VLOOKUP($B31,[1]Спортсмены!$B$1:$H$65536,3,FALSE))</f>
        <v>22.10.1983</v>
      </c>
      <c r="E31" s="26" t="str">
        <f>IF(B31=0," ",IF(VLOOKUP($B31,[1]Спортсмены!$B$1:$H$65536,4,FALSE)=0," ",VLOOKUP($B31,[1]Спортсмены!$B$1:$H$65536,4,FALSE)))</f>
        <v>МС</v>
      </c>
      <c r="F31" s="24" t="str">
        <f>IF(B31=0," ",VLOOKUP($B31,[1]Спортсмены!$B$1:$H$65536,5,FALSE))</f>
        <v>1 Ярославская</v>
      </c>
      <c r="G31" s="24" t="str">
        <f>IF(B31=0," ",VLOOKUP($B31,[1]Спортсмены!$B$1:$H$65536,6,FALSE))</f>
        <v>Рыбинск, СДЮСШОР-8</v>
      </c>
      <c r="H31" s="27"/>
      <c r="I31" s="132">
        <v>5.9532407407407407E-3</v>
      </c>
      <c r="J31" s="30" t="str">
        <f>IF(I31=0," ",IF(I31&lt;=[1]Разряды!$D$9,[1]Разряды!$D$3,IF(I31&lt;=[1]Разряды!$E$9,[1]Разряды!$E$3,IF(I31&lt;=[1]Разряды!$F$9,[1]Разряды!$F$3,IF(I31&lt;=[1]Разряды!$G$9,[1]Разряды!$G$3,IF(I31&lt;=[1]Разряды!$H$9,[1]Разряды!$H$3,IF(I31&lt;=[1]Разряды!$I$9,[1]Разряды!$I$3,IF(I31&lt;=[1]Разряды!$J$9,[1]Разряды!$J$3,"б/р"))))))))</f>
        <v>1р</v>
      </c>
      <c r="K31" s="18">
        <v>0</v>
      </c>
      <c r="L31" s="24" t="str">
        <f>IF(B31=0," ",VLOOKUP($B31,[1]Спортсмены!$B$1:$H$65536,7,FALSE))</f>
        <v>Зюзин В.Н.</v>
      </c>
    </row>
    <row r="32" spans="1:12">
      <c r="A32" s="31">
        <v>5</v>
      </c>
      <c r="B32" s="30">
        <v>385</v>
      </c>
      <c r="C32" s="24" t="str">
        <f>IF(B32=0," ",VLOOKUP(B32,[1]Спортсмены!B$1:H$65536,2,FALSE))</f>
        <v>Макковеев Александр</v>
      </c>
      <c r="D32" s="25" t="str">
        <f>IF(B32=0," ",VLOOKUP($B32,[1]Спортсмены!$B$1:$H$65536,3,FALSE))</f>
        <v>09.06.1986</v>
      </c>
      <c r="E32" s="26" t="str">
        <f>IF(B32=0," ",IF(VLOOKUP($B32,[1]Спортсмены!$B$1:$H$65536,4,FALSE)=0," ",VLOOKUP($B32,[1]Спортсмены!$B$1:$H$65536,4,FALSE)))</f>
        <v>1р</v>
      </c>
      <c r="F32" s="24" t="str">
        <f>IF(B32=0," ",VLOOKUP($B32,[1]Спортсмены!$B$1:$H$65536,5,FALSE))</f>
        <v>Архангельская</v>
      </c>
      <c r="G32" s="24" t="str">
        <f>IF(B32=0," ",VLOOKUP($B32,[1]Спортсмены!$B$1:$H$65536,6,FALSE))</f>
        <v>Архангельск, ЦСП "Поморье"</v>
      </c>
      <c r="H32" s="27"/>
      <c r="I32" s="132">
        <v>6.0827546296296298E-3</v>
      </c>
      <c r="J32" s="30" t="str">
        <f>IF(I32=0," ",IF(I32&lt;=[1]Разряды!$D$9,[1]Разряды!$D$3,IF(I32&lt;=[1]Разряды!$E$9,[1]Разряды!$E$3,IF(I32&lt;=[1]Разряды!$F$9,[1]Разряды!$F$3,IF(I32&lt;=[1]Разряды!$G$9,[1]Разряды!$G$3,IF(I32&lt;=[1]Разряды!$H$9,[1]Разряды!$H$3,IF(I32&lt;=[1]Разряды!$I$9,[1]Разряды!$I$3,IF(I32&lt;=[1]Разряды!$J$9,[1]Разряды!$J$3,"б/р"))))))))</f>
        <v>1р</v>
      </c>
      <c r="K32" s="19">
        <v>0</v>
      </c>
      <c r="L32" s="24" t="str">
        <f>IF(B32=0," ",VLOOKUP($B32,[1]Спортсмены!$B$1:$H$65536,7,FALSE))</f>
        <v>Чернов А.В.</v>
      </c>
    </row>
    <row r="33" spans="1:12">
      <c r="A33" s="31">
        <v>6</v>
      </c>
      <c r="B33" s="30">
        <v>118</v>
      </c>
      <c r="C33" s="24" t="str">
        <f>IF(B33=0," ",VLOOKUP(B33,[1]Спортсмены!B$1:H$65536,2,FALSE))</f>
        <v>Джиган Сергей</v>
      </c>
      <c r="D33" s="25" t="str">
        <f>IF(B33=0," ",VLOOKUP($B33,[1]Спортсмены!$B$1:$H$65536,3,FALSE))</f>
        <v>11.05.1988</v>
      </c>
      <c r="E33" s="26" t="str">
        <f>IF(B33=0," ",IF(VLOOKUP($B33,[1]Спортсмены!$B$1:$H$65536,4,FALSE)=0," ",VLOOKUP($B33,[1]Спортсмены!$B$1:$H$65536,4,FALSE)))</f>
        <v>КМС</v>
      </c>
      <c r="F33" s="24" t="str">
        <f>IF(B33=0," ",VLOOKUP($B33,[1]Спортсмены!$B$1:$H$65536,5,FALSE))</f>
        <v>Костромская</v>
      </c>
      <c r="G33" s="24" t="str">
        <f>IF(B33=0," ",VLOOKUP($B33,[1]Спортсмены!$B$1:$H$65536,6,FALSE))</f>
        <v>Кострома, КСДЮСШОР</v>
      </c>
      <c r="H33" s="27"/>
      <c r="I33" s="132">
        <v>6.1182870370370367E-3</v>
      </c>
      <c r="J33" s="30" t="str">
        <f>IF(I33=0," ",IF(I33&lt;=[1]Разряды!$D$9,[1]Разряды!$D$3,IF(I33&lt;=[1]Разряды!$E$9,[1]Разряды!$E$3,IF(I33&lt;=[1]Разряды!$F$9,[1]Разряды!$F$3,IF(I33&lt;=[1]Разряды!$G$9,[1]Разряды!$G$3,IF(I33&lt;=[1]Разряды!$H$9,[1]Разряды!$H$3,IF(I33&lt;=[1]Разряды!$I$9,[1]Разряды!$I$3,IF(I33&lt;=[1]Разряды!$J$9,[1]Разряды!$J$3,"б/р"))))))))</f>
        <v>1р</v>
      </c>
      <c r="K33" s="19">
        <v>0</v>
      </c>
      <c r="L33" s="24" t="str">
        <f>IF(B33=0," ",VLOOKUP($B33,[1]Спортсмены!$B$1:$H$65536,7,FALSE))</f>
        <v>Дружков А.Н.</v>
      </c>
    </row>
    <row r="34" spans="1:12">
      <c r="A34" s="31">
        <v>7</v>
      </c>
      <c r="B34" s="23">
        <v>726</v>
      </c>
      <c r="C34" s="24" t="str">
        <f>IF(B34=0," ",VLOOKUP(B34,[1]Спортсмены!B$1:H$65536,2,FALSE))</f>
        <v>Терентьев Александр</v>
      </c>
      <c r="D34" s="25" t="str">
        <f>IF(B34=0," ",VLOOKUP($B34,[1]Спортсмены!$B$1:$H$65536,3,FALSE))</f>
        <v>1990</v>
      </c>
      <c r="E34" s="26" t="str">
        <f>IF(B34=0," ",IF(VLOOKUP($B34,[1]Спортсмены!$B$1:$H$65536,4,FALSE)=0," ",VLOOKUP($B34,[1]Спортсмены!$B$1:$H$65536,4,FALSE)))</f>
        <v>КМС</v>
      </c>
      <c r="F34" s="24" t="str">
        <f>IF(B34=0," ",VLOOKUP($B34,[1]Спортсмены!$B$1:$H$65536,5,FALSE))</f>
        <v>2 Ярославская</v>
      </c>
      <c r="G34" s="24" t="str">
        <f>IF(B34=0," ",VLOOKUP($B34,[1]Спортсмены!$B$1:$H$65536,6,FALSE))</f>
        <v>Ярославль, СДЮСШОР-19</v>
      </c>
      <c r="H34" s="27"/>
      <c r="I34" s="132">
        <v>6.1396990740740743E-3</v>
      </c>
      <c r="J34" s="30" t="str">
        <f>IF(I34=0," ",IF(I34&lt;=[1]Разряды!$D$9,[1]Разряды!$D$3,IF(I34&lt;=[1]Разряды!$E$9,[1]Разряды!$E$3,IF(I34&lt;=[1]Разряды!$F$9,[1]Разряды!$F$3,IF(I34&lt;=[1]Разряды!$G$9,[1]Разряды!$G$3,IF(I34&lt;=[1]Разряды!$H$9,[1]Разряды!$H$3,IF(I34&lt;=[1]Разряды!$I$9,[1]Разряды!$I$3,IF(I34&lt;=[1]Разряды!$J$9,[1]Разряды!$J$3,"б/р"))))))))</f>
        <v>1р</v>
      </c>
      <c r="K34" s="19">
        <v>0</v>
      </c>
      <c r="L34" s="24" t="str">
        <f>IF(B34=0," ",VLOOKUP($B34,[1]Спортсмены!$B$1:$H$65536,7,FALSE))</f>
        <v>Васин В.Н.</v>
      </c>
    </row>
    <row r="35" spans="1:12">
      <c r="A35" s="31">
        <v>8</v>
      </c>
      <c r="B35" s="23">
        <v>773</v>
      </c>
      <c r="C35" s="24" t="str">
        <f>IF(B35=0," ",VLOOKUP(B35,[1]Спортсмены!B$1:H$65536,2,FALSE))</f>
        <v>Рябинин Николай</v>
      </c>
      <c r="D35" s="25" t="str">
        <f>IF(B35=0," ",VLOOKUP($B35,[1]Спортсмены!$B$1:$H$65536,3,FALSE))</f>
        <v>28.11.1981</v>
      </c>
      <c r="E35" s="26" t="str">
        <f>IF(B35=0," ",IF(VLOOKUP($B35,[1]Спортсмены!$B$1:$H$65536,4,FALSE)=0," ",VLOOKUP($B35,[1]Спортсмены!$B$1:$H$65536,4,FALSE)))</f>
        <v>МС</v>
      </c>
      <c r="F35" s="24" t="str">
        <f>IF(B35=0," ",VLOOKUP($B35,[1]Спортсмены!$B$1:$H$65536,5,FALSE))</f>
        <v>2 Ярославская</v>
      </c>
      <c r="G35" s="24" t="str">
        <f>IF(B35=0," ",VLOOKUP($B35,[1]Спортсмены!$B$1:$H$65536,6,FALSE))</f>
        <v>Ярославль, СДЮСШОР-19</v>
      </c>
      <c r="H35" s="27"/>
      <c r="I35" s="132">
        <v>6.1506944444444439E-3</v>
      </c>
      <c r="J35" s="30" t="str">
        <f>IF(I35=0," ",IF(I35&lt;=[1]Разряды!$D$9,[1]Разряды!$D$3,IF(I35&lt;=[1]Разряды!$E$9,[1]Разряды!$E$3,IF(I35&lt;=[1]Разряды!$F$9,[1]Разряды!$F$3,IF(I35&lt;=[1]Разряды!$G$9,[1]Разряды!$G$3,IF(I35&lt;=[1]Разряды!$H$9,[1]Разряды!$H$3,IF(I35&lt;=[1]Разряды!$I$9,[1]Разряды!$I$3,IF(I35&lt;=[1]Разряды!$J$9,[1]Разряды!$J$3,"б/р"))))))))</f>
        <v>1р</v>
      </c>
      <c r="K35" s="19">
        <v>0</v>
      </c>
      <c r="L35" s="24" t="str">
        <f>IF(B35=0," ",VLOOKUP($B35,[1]Спортсмены!$B$1:$H$65536,7,FALSE))</f>
        <v>Зараковский Е.Р.</v>
      </c>
    </row>
    <row r="36" spans="1:12">
      <c r="A36" s="31">
        <v>9</v>
      </c>
      <c r="B36" s="30">
        <v>640</v>
      </c>
      <c r="C36" s="24" t="str">
        <f>IF(B36=0," ",VLOOKUP(B36,[1]Спортсмены!B$1:H$65536,2,FALSE))</f>
        <v>Воробьев Дмитрий</v>
      </c>
      <c r="D36" s="25" t="str">
        <f>IF(B36=0," ",VLOOKUP($B36,[1]Спортсмены!$B$1:$H$65536,3,FALSE))</f>
        <v>1979</v>
      </c>
      <c r="E36" s="26" t="str">
        <f>IF(B36=0," ",IF(VLOOKUP($B36,[1]Спортсмены!$B$1:$H$65536,4,FALSE)=0," ",VLOOKUP($B36,[1]Спортсмены!$B$1:$H$65536,4,FALSE)))</f>
        <v>МС</v>
      </c>
      <c r="F36" s="24" t="str">
        <f>IF(B36=0," ",VLOOKUP($B36,[1]Спортсмены!$B$1:$H$65536,5,FALSE))</f>
        <v>Владимирская</v>
      </c>
      <c r="G36" s="24" t="str">
        <f>IF(B36=0," ",VLOOKUP($B36,[1]Спортсмены!$B$1:$H$65536,6,FALSE))</f>
        <v>Муром, ШВСМ</v>
      </c>
      <c r="H36" s="27"/>
      <c r="I36" s="132">
        <v>6.1538194444444444E-3</v>
      </c>
      <c r="J36" s="30" t="str">
        <f>IF(I36=0," ",IF(I36&lt;=[1]Разряды!$D$9,[1]Разряды!$D$3,IF(I36&lt;=[1]Разряды!$E$9,[1]Разряды!$E$3,IF(I36&lt;=[1]Разряды!$F$9,[1]Разряды!$F$3,IF(I36&lt;=[1]Разряды!$G$9,[1]Разряды!$G$3,IF(I36&lt;=[1]Разряды!$H$9,[1]Разряды!$H$3,IF(I36&lt;=[1]Разряды!$I$9,[1]Разряды!$I$3,IF(I36&lt;=[1]Разряды!$J$9,[1]Разряды!$J$3,"б/р"))))))))</f>
        <v>1р</v>
      </c>
      <c r="K36" s="19">
        <v>0</v>
      </c>
      <c r="L36" s="24" t="str">
        <f>IF(B36=0," ",VLOOKUP($B36,[1]Спортсмены!$B$1:$H$65536,7,FALSE))</f>
        <v>Саков А.П.</v>
      </c>
    </row>
    <row r="37" spans="1:12">
      <c r="A37" s="31">
        <v>10</v>
      </c>
      <c r="B37" s="30">
        <v>252</v>
      </c>
      <c r="C37" s="24" t="str">
        <f>IF(B37=0," ",VLOOKUP(B37,[1]Спортсмены!B$1:H$65536,2,FALSE))</f>
        <v>Ефимов Артем</v>
      </c>
      <c r="D37" s="25" t="str">
        <f>IF(B37=0," ",VLOOKUP($B37,[1]Спортсмены!$B$1:$H$65536,3,FALSE))</f>
        <v>1990</v>
      </c>
      <c r="E37" s="26" t="str">
        <f>IF(B37=0," ",IF(VLOOKUP($B37,[1]Спортсмены!$B$1:$H$65536,4,FALSE)=0," ",VLOOKUP($B37,[1]Спортсмены!$B$1:$H$65536,4,FALSE)))</f>
        <v>1р</v>
      </c>
      <c r="F37" s="24" t="str">
        <f>IF(B37=0," ",VLOOKUP($B37,[1]Спортсмены!$B$1:$H$65536,5,FALSE))</f>
        <v>Вологодская</v>
      </c>
      <c r="G37" s="24" t="str">
        <f>IF(B37=0," ",VLOOKUP($B37,[1]Спортсмены!$B$1:$H$65536,6,FALSE))</f>
        <v>Сокольский МР</v>
      </c>
      <c r="H37" s="27"/>
      <c r="I37" s="132">
        <v>6.2091435185185175E-3</v>
      </c>
      <c r="J37" s="30" t="str">
        <f>IF(I37=0," ",IF(I37&lt;=[1]Разряды!$D$9,[1]Разряды!$D$3,IF(I37&lt;=[1]Разряды!$E$9,[1]Разряды!$E$3,IF(I37&lt;=[1]Разряды!$F$9,[1]Разряды!$F$3,IF(I37&lt;=[1]Разряды!$G$9,[1]Разряды!$G$3,IF(I37&lt;=[1]Разряды!$H$9,[1]Разряды!$H$3,IF(I37&lt;=[1]Разряды!$I$9,[1]Разряды!$I$3,IF(I37&lt;=[1]Разряды!$J$9,[1]Разряды!$J$3,"б/р"))))))))</f>
        <v>1р</v>
      </c>
      <c r="K37" s="18" t="s">
        <v>30</v>
      </c>
      <c r="L37" s="24" t="str">
        <f>IF(B37=0," ",VLOOKUP($B37,[1]Спортсмены!$B$1:$H$65536,7,FALSE))</f>
        <v>Шахов Н.М.</v>
      </c>
    </row>
    <row r="38" spans="1:12">
      <c r="A38" s="31">
        <v>11</v>
      </c>
      <c r="B38" s="23">
        <v>494</v>
      </c>
      <c r="C38" s="24" t="str">
        <f>IF(B38=0," ",VLOOKUP(B38,[1]Спортсмены!B$1:H$65536,2,FALSE))</f>
        <v>Голованов Павел</v>
      </c>
      <c r="D38" s="25" t="str">
        <f>IF(B38=0," ",VLOOKUP($B38,[1]Спортсмены!$B$1:$H$65536,3,FALSE))</f>
        <v>1985</v>
      </c>
      <c r="E38" s="26" t="str">
        <f>IF(B38=0," ",IF(VLOOKUP($B38,[1]Спортсмены!$B$1:$H$65536,4,FALSE)=0," ",VLOOKUP($B38,[1]Спортсмены!$B$1:$H$65536,4,FALSE)))</f>
        <v>1р</v>
      </c>
      <c r="F38" s="24" t="str">
        <f>IF(B38=0," ",VLOOKUP($B38,[1]Спортсмены!$B$1:$H$65536,5,FALSE))</f>
        <v>Ярославская</v>
      </c>
      <c r="G38" s="24" t="str">
        <f>IF(B38=0," ",VLOOKUP($B38,[1]Спортсмены!$B$1:$H$65536,6,FALSE))</f>
        <v>Рыбинск, СДЮСШОР-2</v>
      </c>
      <c r="H38" s="27"/>
      <c r="I38" s="132">
        <v>6.53599537037037E-3</v>
      </c>
      <c r="J38" s="30" t="str">
        <f>IF(I38=0," ",IF(I38&lt;=[1]Разряды!$D$9,[1]Разряды!$D$3,IF(I38&lt;=[1]Разряды!$E$9,[1]Разряды!$E$3,IF(I38&lt;=[1]Разряды!$F$9,[1]Разряды!$F$3,IF(I38&lt;=[1]Разряды!$G$9,[1]Разряды!$G$3,IF(I38&lt;=[1]Разряды!$H$9,[1]Разряды!$H$3,IF(I38&lt;=[1]Разряды!$I$9,[1]Разряды!$I$3,IF(I38&lt;=[1]Разряды!$J$9,[1]Разряды!$J$3,"б/р"))))))))</f>
        <v>2р</v>
      </c>
      <c r="K38" s="18" t="s">
        <v>30</v>
      </c>
      <c r="L38" s="24" t="str">
        <f>IF(B38=0," ",VLOOKUP($B38,[1]Спортсмены!$B$1:$H$65536,7,FALSE))</f>
        <v>Чупров Ю.Е.</v>
      </c>
    </row>
    <row r="39" spans="1:12">
      <c r="A39" s="31">
        <v>12</v>
      </c>
      <c r="B39" s="23">
        <v>772</v>
      </c>
      <c r="C39" s="24" t="str">
        <f>IF(B39=0," ",VLOOKUP(B39,[1]Спортсмены!B$1:H$65536,2,FALSE))</f>
        <v>Васильев Иван</v>
      </c>
      <c r="D39" s="25" t="str">
        <f>IF(B39=0," ",VLOOKUP($B39,[1]Спортсмены!$B$1:$H$65536,3,FALSE))</f>
        <v>07.09.1984</v>
      </c>
      <c r="E39" s="26" t="str">
        <f>IF(B39=0," ",IF(VLOOKUP($B39,[1]Спортсмены!$B$1:$H$65536,4,FALSE)=0," ",VLOOKUP($B39,[1]Спортсмены!$B$1:$H$65536,4,FALSE)))</f>
        <v>1р</v>
      </c>
      <c r="F39" s="24" t="str">
        <f>IF(B39=0," ",VLOOKUP($B39,[1]Спортсмены!$B$1:$H$65536,5,FALSE))</f>
        <v>2 Ярославская</v>
      </c>
      <c r="G39" s="24" t="str">
        <f>IF(B39=0," ",VLOOKUP($B39,[1]Спортсмены!$B$1:$H$65536,6,FALSE))</f>
        <v>Ярославль, ШВСМ</v>
      </c>
      <c r="H39" s="27"/>
      <c r="I39" s="132" t="s">
        <v>71</v>
      </c>
      <c r="J39" s="30"/>
      <c r="K39" s="18">
        <v>0</v>
      </c>
      <c r="L39" s="24" t="str">
        <f>IF(B39=0," ",VLOOKUP($B39,[1]Спортсмены!$B$1:$H$65536,7,FALSE))</f>
        <v>Хрущев И.Е.</v>
      </c>
    </row>
    <row r="40" spans="1:12">
      <c r="A40" s="31">
        <v>13</v>
      </c>
      <c r="B40" s="30">
        <v>354</v>
      </c>
      <c r="C40" s="24" t="str">
        <f>IF(B40=0," ",VLOOKUP(B40,[1]Спортсмены!B$1:H$65536,2,FALSE))</f>
        <v>Улижов Вадим</v>
      </c>
      <c r="D40" s="25" t="str">
        <f>IF(B40=0," ",VLOOKUP($B40,[1]Спортсмены!$B$1:$H$65536,3,FALSE))</f>
        <v>1977</v>
      </c>
      <c r="E40" s="26" t="str">
        <f>IF(B40=0," ",IF(VLOOKUP($B40,[1]Спортсмены!$B$1:$H$65536,4,FALSE)=0," ",VLOOKUP($B40,[1]Спортсмены!$B$1:$H$65536,4,FALSE)))</f>
        <v>МСМК</v>
      </c>
      <c r="F40" s="24" t="str">
        <f>IF(B40=0," ",VLOOKUP($B40,[1]Спортсмены!$B$1:$H$65536,5,FALSE))</f>
        <v>Мурманская</v>
      </c>
      <c r="G40" s="24" t="str">
        <f>IF(B40=0," ",VLOOKUP($B40,[1]Спортсмены!$B$1:$H$65536,6,FALSE))</f>
        <v>Мурманск, ШВСМ</v>
      </c>
      <c r="H40" s="27"/>
      <c r="I40" s="132" t="s">
        <v>71</v>
      </c>
      <c r="J40" s="30"/>
      <c r="K40" s="19">
        <v>0</v>
      </c>
      <c r="L40" s="24" t="str">
        <f>IF(B40=0," ",VLOOKUP($B40,[1]Спортсмены!$B$1:$H$65536,7,FALSE))</f>
        <v>Милорадов П.В.</v>
      </c>
    </row>
    <row r="41" spans="1:12">
      <c r="A41" s="31">
        <v>14</v>
      </c>
      <c r="B41" s="32">
        <v>638</v>
      </c>
      <c r="C41" s="24" t="str">
        <f>IF(B41=0," ",VLOOKUP(B41,[1]Спортсмены!B$1:H$65536,2,FALSE))</f>
        <v>Погудин Сергей</v>
      </c>
      <c r="D41" s="25" t="str">
        <f>IF(B41=0," ",VLOOKUP($B41,[1]Спортсмены!$B$1:$H$65536,3,FALSE))</f>
        <v>1990</v>
      </c>
      <c r="E41" s="26" t="str">
        <f>IF(B41=0," ",IF(VLOOKUP($B41,[1]Спортсмены!$B$1:$H$65536,4,FALSE)=0," ",VLOOKUP($B41,[1]Спортсмены!$B$1:$H$65536,4,FALSE)))</f>
        <v>1р</v>
      </c>
      <c r="F41" s="24" t="str">
        <f>IF(B41=0," ",VLOOKUP($B41,[1]Спортсмены!$B$1:$H$65536,5,FALSE))</f>
        <v>Владимирская</v>
      </c>
      <c r="G41" s="24" t="str">
        <f>IF(B41=0," ",VLOOKUP($B41,[1]Спортсмены!$B$1:$H$65536,6,FALSE))</f>
        <v>Владимир, ШВСМ</v>
      </c>
      <c r="H41" s="27"/>
      <c r="I41" s="132" t="s">
        <v>62</v>
      </c>
      <c r="J41" s="30"/>
      <c r="K41" s="18">
        <v>0</v>
      </c>
      <c r="L41" s="24" t="str">
        <f>IF(B41=0," ",VLOOKUP($B41,[1]Спортсмены!$B$1:$H$65536,7,FALSE))</f>
        <v>Саков А.П.</v>
      </c>
    </row>
    <row r="42" spans="1:12" ht="15.75" thickBot="1">
      <c r="A42" s="56"/>
      <c r="B42" s="56"/>
      <c r="C42" s="56"/>
      <c r="D42" s="56"/>
      <c r="E42" s="56"/>
      <c r="F42" s="56"/>
      <c r="G42" s="56"/>
      <c r="H42" s="150"/>
      <c r="I42" s="150"/>
      <c r="J42" s="56"/>
      <c r="K42" s="56"/>
      <c r="L42" s="56"/>
    </row>
    <row r="43" spans="1:12" ht="15.75" thickTop="1">
      <c r="A43" s="57"/>
      <c r="B43" s="57"/>
      <c r="C43" s="57"/>
      <c r="D43" s="57"/>
      <c r="E43" s="57"/>
      <c r="F43" s="57"/>
      <c r="G43" s="57"/>
      <c r="H43" s="142"/>
      <c r="I43" s="142"/>
      <c r="J43" s="57"/>
      <c r="K43" s="57"/>
      <c r="L43" s="57"/>
    </row>
    <row r="44" spans="1:12">
      <c r="A44" s="57"/>
      <c r="B44" s="57"/>
      <c r="C44" s="57"/>
      <c r="D44" s="57"/>
      <c r="E44" s="57"/>
      <c r="F44" s="57"/>
      <c r="G44" s="57"/>
      <c r="H44" s="142"/>
      <c r="I44" s="142"/>
      <c r="J44" s="57"/>
      <c r="K44" s="57"/>
      <c r="L44" s="57"/>
    </row>
    <row r="45" spans="1:12">
      <c r="A45" s="57"/>
      <c r="B45" s="57"/>
      <c r="C45" s="57"/>
      <c r="D45" s="57"/>
      <c r="E45" s="57"/>
      <c r="F45" s="57"/>
      <c r="G45" s="57"/>
      <c r="H45" s="142"/>
      <c r="I45" s="142"/>
      <c r="J45" s="57"/>
      <c r="K45" s="57"/>
      <c r="L45" s="57"/>
    </row>
    <row r="46" spans="1:12">
      <c r="A46" s="57"/>
      <c r="B46" s="57"/>
      <c r="C46" s="57"/>
      <c r="D46" s="57"/>
      <c r="E46" s="57"/>
      <c r="F46" s="57"/>
      <c r="G46" s="57"/>
      <c r="H46" s="142"/>
      <c r="I46" s="142"/>
      <c r="J46" s="57"/>
      <c r="K46" s="57"/>
      <c r="L46" s="57"/>
    </row>
    <row r="47" spans="1:12">
      <c r="A47" s="57"/>
      <c r="B47" s="57"/>
      <c r="C47" s="57"/>
      <c r="D47" s="57"/>
      <c r="E47" s="57"/>
      <c r="F47" s="57"/>
      <c r="G47" s="57"/>
      <c r="H47" s="142"/>
      <c r="I47" s="142"/>
      <c r="J47" s="57"/>
      <c r="K47" s="57"/>
      <c r="L47" s="57"/>
    </row>
    <row r="48" spans="1:12">
      <c r="A48" s="57"/>
      <c r="B48" s="57"/>
      <c r="C48" s="57"/>
      <c r="D48" s="57"/>
      <c r="E48" s="57"/>
      <c r="F48" s="57"/>
      <c r="G48" s="57"/>
      <c r="H48" s="142"/>
      <c r="I48" s="142"/>
      <c r="J48" s="57"/>
      <c r="K48" s="57"/>
      <c r="L48" s="57"/>
    </row>
    <row r="49" spans="1:12">
      <c r="A49" s="57"/>
      <c r="B49" s="57"/>
      <c r="C49" s="57"/>
      <c r="D49" s="57"/>
      <c r="E49" s="57"/>
      <c r="F49" s="57"/>
      <c r="G49" s="57"/>
      <c r="H49" s="142"/>
      <c r="I49" s="142"/>
      <c r="J49" s="57"/>
      <c r="K49" s="57"/>
      <c r="L49" s="57"/>
    </row>
    <row r="50" spans="1:12">
      <c r="A50" s="57"/>
      <c r="B50" s="57"/>
      <c r="C50" s="57"/>
      <c r="D50" s="57"/>
      <c r="E50" s="57"/>
      <c r="F50" s="57"/>
      <c r="G50" s="57"/>
      <c r="H50" s="142"/>
      <c r="I50" s="142"/>
      <c r="J50" s="57"/>
      <c r="K50" s="57"/>
      <c r="L50" s="57"/>
    </row>
    <row r="51" spans="1:12">
      <c r="A51" s="57"/>
      <c r="B51" s="57"/>
      <c r="C51" s="57"/>
      <c r="D51" s="57"/>
      <c r="E51" s="57"/>
      <c r="F51" s="57"/>
      <c r="G51" s="57"/>
      <c r="H51" s="142"/>
      <c r="I51" s="142"/>
      <c r="J51" s="57"/>
      <c r="K51" s="57"/>
      <c r="L51" s="57"/>
    </row>
    <row r="52" spans="1:12">
      <c r="A52" s="57"/>
      <c r="B52" s="57"/>
      <c r="C52" s="57"/>
      <c r="D52" s="57"/>
      <c r="E52" s="57"/>
      <c r="F52" s="57"/>
      <c r="G52" s="57"/>
      <c r="H52" s="142"/>
      <c r="I52" s="142"/>
      <c r="J52" s="57"/>
      <c r="K52" s="57"/>
      <c r="L52" s="57"/>
    </row>
    <row r="53" spans="1:12">
      <c r="A53" s="57"/>
      <c r="B53" s="57"/>
      <c r="C53" s="57"/>
      <c r="D53" s="57"/>
      <c r="E53" s="57"/>
      <c r="F53" s="57"/>
      <c r="G53" s="57"/>
      <c r="H53" s="142"/>
      <c r="I53" s="142"/>
      <c r="J53" s="57"/>
      <c r="K53" s="57"/>
      <c r="L53" s="57"/>
    </row>
    <row r="54" spans="1:12">
      <c r="A54" s="57"/>
      <c r="B54" s="57"/>
      <c r="C54" s="57"/>
      <c r="D54" s="57"/>
      <c r="E54" s="57"/>
      <c r="F54" s="57"/>
      <c r="G54" s="57"/>
      <c r="H54" s="142"/>
      <c r="I54" s="142"/>
      <c r="J54" s="57"/>
      <c r="K54" s="57"/>
      <c r="L54" s="57"/>
    </row>
    <row r="55" spans="1:12">
      <c r="A55" s="57"/>
      <c r="B55" s="57"/>
      <c r="C55" s="57"/>
      <c r="D55" s="57"/>
      <c r="E55" s="57"/>
      <c r="F55" s="57"/>
      <c r="G55" s="57"/>
      <c r="H55" s="142"/>
      <c r="I55" s="142"/>
      <c r="J55" s="57"/>
      <c r="K55" s="57"/>
      <c r="L55" s="57"/>
    </row>
    <row r="56" spans="1:12">
      <c r="A56" s="57"/>
      <c r="B56" s="57"/>
      <c r="C56" s="57"/>
      <c r="D56" s="57"/>
      <c r="E56" s="57"/>
      <c r="F56" s="57"/>
      <c r="G56" s="57"/>
      <c r="H56" s="142"/>
      <c r="I56" s="142"/>
      <c r="J56" s="57"/>
      <c r="K56" s="57"/>
      <c r="L56" s="57"/>
    </row>
    <row r="57" spans="1:12">
      <c r="A57" s="57"/>
      <c r="B57" s="57"/>
      <c r="C57" s="57"/>
      <c r="D57" s="57"/>
      <c r="E57" s="57"/>
      <c r="F57" s="57"/>
      <c r="G57" s="57"/>
      <c r="H57" s="142"/>
      <c r="I57" s="142"/>
      <c r="J57" s="57"/>
      <c r="K57" s="57"/>
      <c r="L57" s="57"/>
    </row>
    <row r="58" spans="1:12">
      <c r="A58" s="57"/>
      <c r="B58" s="57"/>
      <c r="C58" s="57"/>
      <c r="D58" s="57"/>
      <c r="E58" s="57"/>
      <c r="F58" s="57"/>
      <c r="G58" s="57"/>
      <c r="H58" s="142"/>
      <c r="I58" s="142"/>
      <c r="J58" s="57"/>
      <c r="K58" s="57"/>
      <c r="L58" s="57"/>
    </row>
    <row r="59" spans="1:12">
      <c r="A59" s="57"/>
      <c r="B59" s="57"/>
      <c r="C59" s="57"/>
      <c r="D59" s="57"/>
      <c r="E59" s="57"/>
      <c r="F59" s="57"/>
      <c r="G59" s="57"/>
      <c r="H59" s="142"/>
      <c r="I59" s="142"/>
      <c r="J59" s="57"/>
      <c r="K59" s="57"/>
      <c r="L59" s="57"/>
    </row>
    <row r="60" spans="1:12">
      <c r="A60" s="57"/>
      <c r="B60" s="57"/>
      <c r="C60" s="57"/>
      <c r="D60" s="57"/>
      <c r="E60" s="57"/>
      <c r="F60" s="57"/>
      <c r="G60" s="57"/>
      <c r="H60" s="142"/>
      <c r="I60" s="142"/>
      <c r="J60" s="57"/>
      <c r="K60" s="57"/>
      <c r="L60" s="57"/>
    </row>
    <row r="61" spans="1:12">
      <c r="H61"/>
      <c r="I61"/>
    </row>
    <row r="62" spans="1:12">
      <c r="H62"/>
      <c r="I62"/>
    </row>
    <row r="63" spans="1:12" ht="22.5">
      <c r="A63" s="418" t="s">
        <v>36</v>
      </c>
      <c r="B63" s="418"/>
      <c r="C63" s="418"/>
      <c r="D63" s="418"/>
      <c r="E63" s="418"/>
      <c r="F63" s="418"/>
      <c r="G63" s="418"/>
      <c r="H63" s="418"/>
      <c r="I63" s="418"/>
      <c r="J63" s="418"/>
      <c r="K63" s="418"/>
      <c r="L63" s="71"/>
    </row>
    <row r="64" spans="1:12" ht="20.25">
      <c r="A64" s="406" t="s">
        <v>0</v>
      </c>
      <c r="B64" s="406"/>
      <c r="C64" s="406"/>
      <c r="D64" s="406"/>
      <c r="E64" s="406"/>
      <c r="F64" s="406"/>
      <c r="G64" s="406"/>
      <c r="H64" s="406"/>
      <c r="I64" s="406"/>
      <c r="J64" s="406"/>
      <c r="K64" s="406"/>
      <c r="L64" s="72"/>
    </row>
    <row r="65" spans="1:12" ht="20.25">
      <c r="A65" s="406" t="s">
        <v>1</v>
      </c>
      <c r="B65" s="406"/>
      <c r="C65" s="406"/>
      <c r="D65" s="406"/>
      <c r="E65" s="406"/>
      <c r="F65" s="406"/>
      <c r="G65" s="406"/>
      <c r="H65" s="406"/>
      <c r="I65" s="406"/>
      <c r="J65" s="406"/>
      <c r="K65" s="406"/>
      <c r="L65" s="72"/>
    </row>
    <row r="66" spans="1:12">
      <c r="A66" s="421" t="s">
        <v>50</v>
      </c>
      <c r="B66" s="421"/>
      <c r="C66" s="75"/>
      <c r="H66" s="422" t="s">
        <v>8</v>
      </c>
      <c r="I66" s="422"/>
      <c r="J66" s="422"/>
      <c r="K66" s="422"/>
    </row>
    <row r="67" spans="1:12">
      <c r="A67" s="6" t="s">
        <v>6</v>
      </c>
      <c r="B67" s="6"/>
      <c r="C67" s="6"/>
      <c r="G67" s="76"/>
      <c r="H67" s="77"/>
      <c r="I67" s="78"/>
    </row>
    <row r="68" spans="1:12" ht="20.25">
      <c r="A68" s="423" t="s">
        <v>118</v>
      </c>
      <c r="B68" s="423"/>
      <c r="C68" s="423"/>
      <c r="D68" s="423"/>
      <c r="E68" s="423"/>
      <c r="F68" s="423"/>
      <c r="G68" s="423"/>
      <c r="H68" s="423"/>
      <c r="I68" s="423"/>
      <c r="J68" s="423"/>
      <c r="K68" s="423"/>
    </row>
    <row r="69" spans="1:12" ht="15.75">
      <c r="A69" s="420" t="s">
        <v>119</v>
      </c>
      <c r="B69" s="420"/>
      <c r="C69" s="420"/>
      <c r="D69" s="420"/>
      <c r="E69" s="420"/>
      <c r="F69" s="420"/>
      <c r="G69" s="420"/>
      <c r="H69" s="420"/>
      <c r="I69" s="420"/>
      <c r="J69" s="420"/>
      <c r="K69" s="420"/>
    </row>
    <row r="70" spans="1:12" ht="20.25">
      <c r="A70" s="66"/>
      <c r="B70" s="66"/>
      <c r="C70" s="1" t="s">
        <v>116</v>
      </c>
      <c r="H70" s="424" t="s">
        <v>120</v>
      </c>
      <c r="I70" s="424"/>
      <c r="J70" s="424"/>
    </row>
    <row r="71" spans="1:12">
      <c r="A71" s="403" t="s">
        <v>98</v>
      </c>
      <c r="B71" s="403" t="s">
        <v>16</v>
      </c>
      <c r="C71" s="403" t="s">
        <v>17</v>
      </c>
      <c r="D71" s="403" t="s">
        <v>18</v>
      </c>
      <c r="E71" s="403" t="s">
        <v>19</v>
      </c>
      <c r="F71" s="403" t="s">
        <v>20</v>
      </c>
      <c r="G71" s="425" t="s">
        <v>47</v>
      </c>
      <c r="H71" s="403" t="s">
        <v>48</v>
      </c>
      <c r="I71" s="427" t="s">
        <v>49</v>
      </c>
      <c r="J71" s="428"/>
      <c r="K71" s="429"/>
    </row>
    <row r="72" spans="1:12">
      <c r="A72" s="410"/>
      <c r="B72" s="410"/>
      <c r="C72" s="410"/>
      <c r="D72" s="410"/>
      <c r="E72" s="410"/>
      <c r="F72" s="410"/>
      <c r="G72" s="426"/>
      <c r="H72" s="410"/>
      <c r="I72" s="67">
        <v>1</v>
      </c>
      <c r="J72" s="68">
        <v>2</v>
      </c>
      <c r="K72" s="69">
        <v>3</v>
      </c>
    </row>
    <row r="73" spans="1:12">
      <c r="A73" s="79"/>
      <c r="B73" s="31"/>
      <c r="C73" s="31"/>
      <c r="D73" s="31"/>
      <c r="E73" s="31"/>
      <c r="F73" s="80" t="s">
        <v>51</v>
      </c>
      <c r="G73" s="31"/>
      <c r="H73" s="60"/>
      <c r="I73" s="61"/>
      <c r="J73" s="62"/>
      <c r="K73" s="62"/>
    </row>
    <row r="74" spans="1:12">
      <c r="A74" s="59">
        <v>1</v>
      </c>
      <c r="B74" s="30">
        <v>203</v>
      </c>
      <c r="C74" s="24" t="str">
        <f>IF(B74=0," ",VLOOKUP(B74,[1]Спортсмены!B$1:H$65536,2,FALSE))</f>
        <v>Кошелев Александр</v>
      </c>
      <c r="D74" s="25" t="str">
        <f>IF(B74=0," ",VLOOKUP($B74,[1]Спортсмены!$B$1:$H$65536,3,FALSE))</f>
        <v>16.01.1997</v>
      </c>
      <c r="E74" s="26" t="str">
        <f>IF(B74=0," ",IF(VLOOKUP($B74,[1]Спортсмены!$B$1:$H$65536,4,FALSE)=0," ",VLOOKUP($B74,[1]Спортсмены!$B$1:$H$65536,4,FALSE)))</f>
        <v>2р</v>
      </c>
      <c r="F74" s="24" t="str">
        <f>IF(B74=0," ",VLOOKUP($B74,[1]Спортсмены!$B$1:$H$65536,5,FALSE))</f>
        <v>Вологодская</v>
      </c>
      <c r="G74" s="24" t="str">
        <f>IF(B74=0," ",VLOOKUP($B74,[1]Спортсмены!$B$1:$H$65536,6,FALSE))</f>
        <v>Вологда, БУ ФКиСВО "ЦСП"</v>
      </c>
      <c r="H74" s="60"/>
      <c r="I74" s="61"/>
      <c r="J74" s="62"/>
      <c r="K74" s="62"/>
    </row>
    <row r="75" spans="1:12">
      <c r="A75" s="59">
        <v>2</v>
      </c>
      <c r="B75" s="30">
        <v>613</v>
      </c>
      <c r="C75" s="24" t="str">
        <f>IF(B75=0," ",VLOOKUP(B75,[1]Спортсмены!B$1:H$65536,2,FALSE))</f>
        <v>Луканов Антон</v>
      </c>
      <c r="D75" s="25" t="str">
        <f>IF(B75=0," ",VLOOKUP($B75,[1]Спортсмены!$B$1:$H$65536,3,FALSE))</f>
        <v>1997</v>
      </c>
      <c r="E75" s="26" t="str">
        <f>IF(B75=0," ",IF(VLOOKUP($B75,[1]Спортсмены!$B$1:$H$65536,4,FALSE)=0," ",VLOOKUP($B75,[1]Спортсмены!$B$1:$H$65536,4,FALSE)))</f>
        <v>2р</v>
      </c>
      <c r="F75" s="24" t="str">
        <f>IF(B75=0," ",VLOOKUP($B75,[1]Спортсмены!$B$1:$H$65536,5,FALSE))</f>
        <v>Владимирская</v>
      </c>
      <c r="G75" s="24" t="str">
        <f>IF(B75=0," ",VLOOKUP($B75,[1]Спортсмены!$B$1:$H$65536,6,FALSE))</f>
        <v>Владимир, СДЮСШОР-7</v>
      </c>
      <c r="H75" s="60"/>
      <c r="I75" s="61"/>
      <c r="J75" s="62"/>
      <c r="K75" s="62"/>
    </row>
    <row r="76" spans="1:12">
      <c r="A76" s="59">
        <v>3</v>
      </c>
      <c r="B76" s="30">
        <v>780</v>
      </c>
      <c r="C76" s="24" t="str">
        <f>IF(B76=0," ",VLOOKUP(B76,[1]Спортсмены!B$1:H$65536,2,FALSE))</f>
        <v>Егоров Егор</v>
      </c>
      <c r="D76" s="25" t="str">
        <f>IF(B76=0," ",VLOOKUP($B76,[1]Спортсмены!$B$1:$H$65536,3,FALSE))</f>
        <v>26.02.1999</v>
      </c>
      <c r="E76" s="26" t="str">
        <f>IF(B76=0," ",IF(VLOOKUP($B76,[1]Спортсмены!$B$1:$H$65536,4,FALSE)=0," ",VLOOKUP($B76,[1]Спортсмены!$B$1:$H$65536,4,FALSE)))</f>
        <v>3р</v>
      </c>
      <c r="F76" s="24" t="str">
        <f>IF(B76=0," ",VLOOKUP($B76,[1]Спортсмены!$B$1:$H$65536,5,FALSE))</f>
        <v>Ярославская</v>
      </c>
      <c r="G76" s="24" t="str">
        <f>IF(B76=0," ",VLOOKUP($B76,[1]Спортсмены!$B$1:$H$65536,6,FALSE))</f>
        <v>Рыбинск, СДЮСШОР-8</v>
      </c>
      <c r="H76" s="60"/>
      <c r="I76" s="61"/>
      <c r="J76" s="62"/>
      <c r="K76" s="62"/>
    </row>
    <row r="77" spans="1:12">
      <c r="A77" s="59">
        <v>4</v>
      </c>
      <c r="B77" s="30">
        <v>286</v>
      </c>
      <c r="C77" s="24" t="str">
        <f>IF(B77=0," ",VLOOKUP(B77,[1]Спортсмены!B$1:H$65536,2,FALSE))</f>
        <v>Пелещук Виктор</v>
      </c>
      <c r="D77" s="25" t="str">
        <f>IF(B77=0," ",VLOOKUP($B77,[1]Спортсмены!$B$1:$H$65536,3,FALSE))</f>
        <v>1996</v>
      </c>
      <c r="E77" s="26" t="str">
        <f>IF(B77=0," ",IF(VLOOKUP($B77,[1]Спортсмены!$B$1:$H$65536,4,FALSE)=0," ",VLOOKUP($B77,[1]Спортсмены!$B$1:$H$65536,4,FALSE)))</f>
        <v>2р</v>
      </c>
      <c r="F77" s="24" t="str">
        <f>IF(B77=0," ",VLOOKUP($B77,[1]Спортсмены!$B$1:$H$65536,5,FALSE))</f>
        <v>р-ка Коми</v>
      </c>
      <c r="G77" s="24" t="str">
        <f>IF(B77=0," ",VLOOKUP($B77,[1]Спортсмены!$B$1:$H$65536,6,FALSE))</f>
        <v>Коми, Сыктывкар, КДЮСШ-1</v>
      </c>
      <c r="H77" s="60"/>
      <c r="I77" s="61"/>
      <c r="J77" s="62"/>
      <c r="K77" s="62"/>
    </row>
    <row r="78" spans="1:12">
      <c r="A78" s="59">
        <v>5</v>
      </c>
      <c r="B78" s="30">
        <v>747</v>
      </c>
      <c r="C78" s="24" t="str">
        <f>IF(B78=0," ",VLOOKUP(B78,[1]Спортсмены!B$1:H$65536,2,FALSE))</f>
        <v>Тараканов Кирилл</v>
      </c>
      <c r="D78" s="25" t="str">
        <f>IF(B78=0," ",VLOOKUP($B78,[1]Спортсмены!$B$1:$H$65536,3,FALSE))</f>
        <v>18.12.1996</v>
      </c>
      <c r="E78" s="26" t="str">
        <f>IF(B78=0," ",IF(VLOOKUP($B78,[1]Спортсмены!$B$1:$H$65536,4,FALSE)=0," ",VLOOKUP($B78,[1]Спортсмены!$B$1:$H$65536,4,FALSE)))</f>
        <v>1р</v>
      </c>
      <c r="F78" s="24" t="str">
        <f>IF(B78=0," ",VLOOKUP($B78,[1]Спортсмены!$B$1:$H$65536,5,FALSE))</f>
        <v>2 Ярославская</v>
      </c>
      <c r="G78" s="24" t="str">
        <f>IF(B78=0," ",VLOOKUP($B78,[1]Спортсмены!$B$1:$H$65536,6,FALSE))</f>
        <v>Ярославль, СДЮСШОР-19</v>
      </c>
      <c r="H78" s="60"/>
      <c r="I78" s="61"/>
      <c r="J78" s="62"/>
      <c r="K78" s="62"/>
    </row>
    <row r="79" spans="1:12">
      <c r="A79" s="59"/>
      <c r="B79" s="30"/>
      <c r="C79" s="24" t="str">
        <f>IF(B79=0," ",VLOOKUP(B79,[1]Спортсмены!B$1:H$65536,2,FALSE))</f>
        <v xml:space="preserve"> </v>
      </c>
      <c r="D79" s="25" t="str">
        <f>IF(B79=0," ",VLOOKUP($B79,[1]Спортсмены!$B$1:$H$65536,3,FALSE))</f>
        <v xml:space="preserve"> </v>
      </c>
      <c r="E79" s="26" t="str">
        <f>IF(B79=0," ",IF(VLOOKUP($B79,[1]Спортсмены!$B$1:$H$65536,4,FALSE)=0," ",VLOOKUP($B79,[1]Спортсмены!$B$1:$H$65536,4,FALSE)))</f>
        <v xml:space="preserve"> </v>
      </c>
      <c r="F79" s="24" t="str">
        <f>IF(B79=0," ",VLOOKUP($B79,[1]Спортсмены!$B$1:$H$65536,5,FALSE))</f>
        <v xml:space="preserve"> </v>
      </c>
      <c r="G79" s="24" t="str">
        <f>IF(B79=0," ",VLOOKUP($B79,[1]Спортсмены!$B$1:$H$65536,6,FALSE))</f>
        <v xml:space="preserve"> </v>
      </c>
      <c r="H79" s="60"/>
      <c r="I79" s="61"/>
      <c r="J79" s="62"/>
      <c r="K79" s="62"/>
    </row>
    <row r="80" spans="1:12">
      <c r="A80" s="59"/>
      <c r="B80" s="30"/>
      <c r="C80" s="24" t="str">
        <f>IF(B80=0," ",VLOOKUP(B80,[1]Спортсмены!B$1:H$65536,2,FALSE))</f>
        <v xml:space="preserve"> </v>
      </c>
      <c r="D80" s="25" t="str">
        <f>IF(B80=0," ",VLOOKUP($B80,[1]Спортсмены!$B$1:$H$65536,3,FALSE))</f>
        <v xml:space="preserve"> </v>
      </c>
      <c r="E80" s="26" t="str">
        <f>IF(B80=0," ",IF(VLOOKUP($B80,[1]Спортсмены!$B$1:$H$65536,4,FALSE)=0," ",VLOOKUP($B80,[1]Спортсмены!$B$1:$H$65536,4,FALSE)))</f>
        <v xml:space="preserve"> </v>
      </c>
      <c r="F80" s="24" t="str">
        <f>IF(B80=0," ",VLOOKUP($B80,[1]Спортсмены!$B$1:$H$65536,5,FALSE))</f>
        <v xml:space="preserve"> </v>
      </c>
      <c r="G80" s="24" t="str">
        <f>IF(B80=0," ",VLOOKUP($B80,[1]Спортсмены!$B$1:$H$65536,6,FALSE))</f>
        <v xml:space="preserve"> </v>
      </c>
      <c r="H80" s="60"/>
      <c r="I80" s="61"/>
      <c r="J80" s="62"/>
      <c r="K80" s="62"/>
    </row>
    <row r="81" spans="1:11">
      <c r="A81" s="59">
        <v>6</v>
      </c>
      <c r="B81" s="30">
        <v>656</v>
      </c>
      <c r="C81" s="24" t="str">
        <f>IF(B81=0," ",VLOOKUP(B81,[1]Спортсмены!B$1:H$65536,2,FALSE))</f>
        <v>Ульянов Денис</v>
      </c>
      <c r="D81" s="25" t="str">
        <f>IF(B81=0," ",VLOOKUP($B81,[1]Спортсмены!$B$1:$H$65536,3,FALSE))</f>
        <v>1994</v>
      </c>
      <c r="E81" s="26" t="str">
        <f>IF(B81=0," ",IF(VLOOKUP($B81,[1]Спортсмены!$B$1:$H$65536,4,FALSE)=0," ",VLOOKUP($B81,[1]Спортсмены!$B$1:$H$65536,4,FALSE)))</f>
        <v>1р</v>
      </c>
      <c r="F81" s="24" t="str">
        <f>IF(B81=0," ",VLOOKUP($B81,[1]Спортсмены!$B$1:$H$65536,5,FALSE))</f>
        <v>Владимирская</v>
      </c>
      <c r="G81" s="24" t="str">
        <f>IF(B81=0," ",VLOOKUP($B81,[1]Спортсмены!$B$1:$H$65536,6,FALSE))</f>
        <v>Владимир, СДЮСШОР-7</v>
      </c>
      <c r="H81" s="60"/>
      <c r="I81" s="61"/>
      <c r="J81" s="62"/>
      <c r="K81" s="62"/>
    </row>
    <row r="82" spans="1:11">
      <c r="A82" s="59">
        <v>7</v>
      </c>
      <c r="B82" s="30">
        <v>589</v>
      </c>
      <c r="C82" s="24" t="str">
        <f>IF(B82=0," ",VLOOKUP(B82,[1]Спортсмены!B$1:H$65536,2,FALSE))</f>
        <v>Богатов Дмитрий</v>
      </c>
      <c r="D82" s="25" t="str">
        <f>IF(B82=0," ",VLOOKUP($B82,[1]Спортсмены!$B$1:$H$65536,3,FALSE))</f>
        <v>03.03.1994</v>
      </c>
      <c r="E82" s="26" t="str">
        <f>IF(B82=0," ",IF(VLOOKUP($B82,[1]Спортсмены!$B$1:$H$65536,4,FALSE)=0," ",VLOOKUP($B82,[1]Спортсмены!$B$1:$H$65536,4,FALSE)))</f>
        <v>3р</v>
      </c>
      <c r="F82" s="24" t="str">
        <f>IF(B82=0," ",VLOOKUP($B82,[1]Спортсмены!$B$1:$H$65536,5,FALSE))</f>
        <v>Ярославская</v>
      </c>
      <c r="G82" s="24" t="str">
        <f>IF(B82=0," ",VLOOKUP($B82,[1]Спортсмены!$B$1:$H$65536,6,FALSE))</f>
        <v>Рыбинск, СДЮСШОР-8</v>
      </c>
      <c r="H82" s="60"/>
      <c r="I82" s="61"/>
      <c r="J82" s="62"/>
      <c r="K82" s="62"/>
    </row>
    <row r="83" spans="1:11">
      <c r="A83" s="59">
        <v>8</v>
      </c>
      <c r="B83" s="30">
        <v>455</v>
      </c>
      <c r="C83" s="24" t="str">
        <f>IF(B83=0," ",VLOOKUP(B83,[1]Спортсмены!B$1:H$65536,2,FALSE))</f>
        <v>Резник Иван</v>
      </c>
      <c r="D83" s="25" t="str">
        <f>IF(B83=0," ",VLOOKUP($B83,[1]Спортсмены!$B$1:$H$65536,3,FALSE))</f>
        <v>1994</v>
      </c>
      <c r="E83" s="26" t="str">
        <f>IF(B83=0," ",IF(VLOOKUP($B83,[1]Спортсмены!$B$1:$H$65536,4,FALSE)=0," ",VLOOKUP($B83,[1]Спортсмены!$B$1:$H$65536,4,FALSE)))</f>
        <v>1р</v>
      </c>
      <c r="F83" s="24" t="str">
        <f>IF(B83=0," ",VLOOKUP($B83,[1]Спортсмены!$B$1:$H$65536,5,FALSE))</f>
        <v>Архангельская</v>
      </c>
      <c r="G83" s="24" t="str">
        <f>IF(B83=0," ",VLOOKUP($B83,[1]Спортсмены!$B$1:$H$65536,6,FALSE))</f>
        <v>Архангельск</v>
      </c>
      <c r="H83" s="60"/>
      <c r="I83" s="61"/>
      <c r="J83" s="62"/>
      <c r="K83" s="62"/>
    </row>
    <row r="84" spans="1:11">
      <c r="A84" s="59"/>
      <c r="B84" s="30"/>
      <c r="C84" s="24" t="str">
        <f>IF(B84=0," ",VLOOKUP(B84,[1]Спортсмены!B$1:H$65536,2,FALSE))</f>
        <v xml:space="preserve"> </v>
      </c>
      <c r="D84" s="25" t="str">
        <f>IF(B84=0," ",VLOOKUP($B84,[1]Спортсмены!$B$1:$H$65536,3,FALSE))</f>
        <v xml:space="preserve"> </v>
      </c>
      <c r="E84" s="26" t="str">
        <f>IF(B84=0," ",IF(VLOOKUP($B84,[1]Спортсмены!$B$1:$H$65536,4,FALSE)=0," ",VLOOKUP($B84,[1]Спортсмены!$B$1:$H$65536,4,FALSE)))</f>
        <v xml:space="preserve"> </v>
      </c>
      <c r="F84" s="24" t="str">
        <f>IF(B84=0," ",VLOOKUP($B84,[1]Спортсмены!$B$1:$H$65536,5,FALSE))</f>
        <v xml:space="preserve"> </v>
      </c>
      <c r="G84" s="24" t="str">
        <f>IF(B84=0," ",VLOOKUP($B84,[1]Спортсмены!$B$1:$H$65536,6,FALSE))</f>
        <v xml:space="preserve"> </v>
      </c>
      <c r="H84" s="60"/>
      <c r="I84" s="61"/>
      <c r="J84" s="62"/>
      <c r="K84" s="62"/>
    </row>
    <row r="85" spans="1:11">
      <c r="A85" s="59"/>
      <c r="B85" s="30"/>
      <c r="C85" s="24" t="str">
        <f>IF(B85=0," ",VLOOKUP(B85,[1]Спортсмены!B$1:H$65536,2,FALSE))</f>
        <v xml:space="preserve"> </v>
      </c>
      <c r="D85" s="25" t="str">
        <f>IF(B85=0," ",VLOOKUP($B85,[1]Спортсмены!$B$1:$H$65536,3,FALSE))</f>
        <v xml:space="preserve"> </v>
      </c>
      <c r="E85" s="26" t="str">
        <f>IF(B85=0," ",IF(VLOOKUP($B85,[1]Спортсмены!$B$1:$H$65536,4,FALSE)=0," ",VLOOKUP($B85,[1]Спортсмены!$B$1:$H$65536,4,FALSE)))</f>
        <v xml:space="preserve"> </v>
      </c>
      <c r="F85" s="24" t="str">
        <f>IF(B85=0," ",VLOOKUP($B85,[1]Спортсмены!$B$1:$H$65536,5,FALSE))</f>
        <v xml:space="preserve"> </v>
      </c>
      <c r="G85" s="24" t="str">
        <f>IF(B85=0," ",VLOOKUP($B85,[1]Спортсмены!$B$1:$H$65536,6,FALSE))</f>
        <v xml:space="preserve"> </v>
      </c>
      <c r="H85" s="60"/>
      <c r="I85" s="61"/>
      <c r="J85" s="62"/>
      <c r="K85" s="62"/>
    </row>
    <row r="86" spans="1:11">
      <c r="A86" s="59"/>
      <c r="B86" s="24"/>
      <c r="C86" s="26"/>
      <c r="D86" s="30"/>
      <c r="E86" s="18"/>
      <c r="F86" s="85"/>
      <c r="G86" s="84"/>
      <c r="H86" s="60"/>
      <c r="I86" s="61"/>
      <c r="J86" s="62"/>
      <c r="K86" s="62"/>
    </row>
    <row r="87" spans="1:11">
      <c r="A87" s="59"/>
      <c r="B87" s="63"/>
      <c r="C87" s="63"/>
      <c r="D87" s="63"/>
      <c r="E87" s="63"/>
      <c r="F87" s="65"/>
      <c r="G87" s="63"/>
      <c r="H87" s="60"/>
      <c r="I87" s="61"/>
      <c r="J87" s="62"/>
      <c r="K87" s="62"/>
    </row>
    <row r="88" spans="1:11">
      <c r="A88" s="59"/>
      <c r="E88" s="63"/>
      <c r="F88" s="63"/>
      <c r="G88" s="63"/>
      <c r="H88" s="60"/>
      <c r="I88" s="61"/>
      <c r="J88" s="62"/>
      <c r="K88" s="62"/>
    </row>
    <row r="89" spans="1:11">
      <c r="A89" s="59"/>
      <c r="B89" s="24"/>
      <c r="C89" s="26"/>
      <c r="D89" s="30"/>
      <c r="E89" s="18"/>
      <c r="F89" s="85"/>
      <c r="G89" s="85"/>
      <c r="H89" s="81"/>
      <c r="I89" s="61"/>
      <c r="J89" s="62"/>
      <c r="K89" s="62"/>
    </row>
    <row r="90" spans="1:11">
      <c r="A90" s="59"/>
      <c r="B90" s="24"/>
      <c r="C90" s="26"/>
      <c r="D90" s="30"/>
      <c r="E90" s="26"/>
      <c r="F90" s="84"/>
      <c r="G90" s="84"/>
      <c r="H90" s="60"/>
      <c r="I90" s="61"/>
      <c r="J90" s="62"/>
      <c r="K90" s="62"/>
    </row>
    <row r="91" spans="1:11">
      <c r="A91" s="59"/>
      <c r="B91" s="24"/>
      <c r="C91" s="26"/>
      <c r="D91" s="30"/>
      <c r="E91" s="18"/>
      <c r="F91" s="85"/>
      <c r="G91" s="84"/>
      <c r="H91" s="60"/>
      <c r="I91" s="61"/>
      <c r="J91" s="62"/>
      <c r="K91" s="62"/>
    </row>
    <row r="92" spans="1:11">
      <c r="A92" s="59"/>
      <c r="B92" s="24"/>
      <c r="C92" s="26"/>
      <c r="D92" s="30"/>
      <c r="E92" s="18"/>
      <c r="F92" s="86"/>
      <c r="G92" s="84"/>
      <c r="H92" s="60"/>
      <c r="I92" s="61"/>
      <c r="J92" s="62"/>
      <c r="K92" s="62"/>
    </row>
    <row r="93" spans="1:11">
      <c r="A93" s="59"/>
      <c r="B93" s="82"/>
      <c r="C93" s="83"/>
      <c r="D93" s="87"/>
      <c r="E93" s="26"/>
      <c r="F93" s="84"/>
      <c r="G93" s="84"/>
      <c r="H93" s="60"/>
      <c r="I93" s="61"/>
      <c r="J93" s="62"/>
      <c r="K93" s="62"/>
    </row>
    <row r="94" spans="1:11">
      <c r="A94" s="59"/>
      <c r="B94" s="63"/>
      <c r="C94" s="63"/>
      <c r="D94" s="63"/>
      <c r="E94" s="63"/>
      <c r="F94" s="65"/>
      <c r="G94" s="63"/>
      <c r="H94" s="60"/>
      <c r="I94" s="61"/>
      <c r="J94" s="62"/>
      <c r="K94" s="62"/>
    </row>
    <row r="95" spans="1:11">
      <c r="A95" s="59"/>
      <c r="B95" s="24"/>
      <c r="C95" s="24"/>
      <c r="D95" s="30"/>
      <c r="E95" s="30"/>
      <c r="F95" s="85"/>
      <c r="G95" s="85"/>
      <c r="H95" s="60"/>
      <c r="I95" s="61"/>
      <c r="J95" s="62"/>
      <c r="K95" s="62"/>
    </row>
    <row r="96" spans="1:11">
      <c r="A96" s="59"/>
      <c r="B96" s="24"/>
      <c r="C96" s="26"/>
      <c r="D96" s="30"/>
      <c r="E96" s="26"/>
      <c r="F96" s="84"/>
      <c r="G96" s="85"/>
      <c r="H96" s="60"/>
      <c r="I96" s="61"/>
      <c r="J96" s="62"/>
      <c r="K96" s="62"/>
    </row>
    <row r="97" spans="1:12">
      <c r="A97" s="59"/>
      <c r="B97" s="24"/>
      <c r="C97" s="26"/>
      <c r="D97" s="30"/>
      <c r="E97" s="26"/>
      <c r="F97" s="84"/>
      <c r="G97" s="84"/>
      <c r="H97" s="60"/>
      <c r="I97" s="61"/>
      <c r="J97" s="62"/>
      <c r="K97" s="62"/>
    </row>
    <row r="98" spans="1:12">
      <c r="A98" s="59"/>
      <c r="B98" s="82"/>
      <c r="C98" s="83"/>
      <c r="D98" s="87"/>
      <c r="E98" s="18"/>
      <c r="F98" s="85"/>
      <c r="G98" s="85"/>
      <c r="H98" s="60"/>
      <c r="I98" s="61"/>
      <c r="J98" s="62"/>
      <c r="K98" s="62"/>
    </row>
    <row r="99" spans="1:12">
      <c r="A99" s="59"/>
      <c r="B99" s="24"/>
      <c r="C99" s="26"/>
      <c r="D99" s="30"/>
      <c r="E99" s="18"/>
      <c r="F99" s="88"/>
      <c r="G99" s="84"/>
      <c r="H99" s="60"/>
      <c r="I99" s="61"/>
      <c r="J99" s="62"/>
      <c r="K99" s="62"/>
    </row>
    <row r="100" spans="1:12">
      <c r="A100" s="59"/>
      <c r="B100" s="24"/>
      <c r="C100" s="26"/>
      <c r="D100" s="30"/>
      <c r="E100" s="26"/>
      <c r="F100" s="85"/>
      <c r="G100" s="85"/>
      <c r="H100" s="60"/>
      <c r="I100" s="61"/>
      <c r="J100" s="62"/>
      <c r="K100" s="62"/>
    </row>
    <row r="101" spans="1:12">
      <c r="A101" s="59"/>
      <c r="B101" s="63"/>
      <c r="C101" s="63"/>
      <c r="D101" s="63"/>
      <c r="E101" s="63"/>
      <c r="F101" s="65"/>
      <c r="G101" s="63"/>
      <c r="H101" s="60"/>
      <c r="I101" s="61"/>
      <c r="J101" s="62"/>
      <c r="K101" s="62"/>
    </row>
    <row r="102" spans="1:12">
      <c r="A102" s="59"/>
      <c r="B102" s="84"/>
      <c r="C102" s="30"/>
      <c r="D102" s="30"/>
      <c r="E102" s="26"/>
      <c r="F102" s="89"/>
      <c r="G102" s="84"/>
      <c r="H102" s="60"/>
      <c r="I102" s="61"/>
      <c r="J102" s="62"/>
      <c r="K102" s="62"/>
    </row>
    <row r="103" spans="1:12">
      <c r="A103" s="59"/>
      <c r="B103" s="24"/>
      <c r="C103" s="26"/>
      <c r="D103" s="30"/>
      <c r="E103" s="18"/>
      <c r="F103" s="84"/>
      <c r="G103" s="84"/>
      <c r="H103" s="60"/>
      <c r="I103" s="61"/>
      <c r="J103" s="62"/>
      <c r="K103" s="62"/>
    </row>
    <row r="104" spans="1:12">
      <c r="A104" s="73"/>
      <c r="B104" s="43"/>
      <c r="C104" s="45"/>
      <c r="D104" s="58"/>
      <c r="E104" s="45"/>
      <c r="F104" s="151"/>
      <c r="G104" s="151"/>
      <c r="H104" s="41"/>
      <c r="I104" s="70"/>
      <c r="J104" s="74"/>
      <c r="K104" s="74"/>
    </row>
    <row r="105" spans="1:12" ht="22.5">
      <c r="A105" s="418" t="s">
        <v>36</v>
      </c>
      <c r="B105" s="418"/>
      <c r="C105" s="418"/>
      <c r="D105" s="418"/>
      <c r="E105" s="418"/>
      <c r="F105" s="418"/>
      <c r="G105" s="418"/>
      <c r="H105" s="418"/>
      <c r="I105" s="418"/>
      <c r="J105" s="418"/>
      <c r="K105" s="418"/>
      <c r="L105" s="71"/>
    </row>
    <row r="106" spans="1:12" ht="20.25">
      <c r="A106" s="406" t="s">
        <v>0</v>
      </c>
      <c r="B106" s="406"/>
      <c r="C106" s="406"/>
      <c r="D106" s="406"/>
      <c r="E106" s="406"/>
      <c r="F106" s="406"/>
      <c r="G106" s="406"/>
      <c r="H106" s="406"/>
      <c r="I106" s="406"/>
      <c r="J106" s="406"/>
      <c r="K106" s="406"/>
      <c r="L106" s="72"/>
    </row>
    <row r="107" spans="1:12" ht="20.25">
      <c r="A107" s="406" t="s">
        <v>1</v>
      </c>
      <c r="B107" s="406"/>
      <c r="C107" s="406"/>
      <c r="D107" s="406"/>
      <c r="E107" s="406"/>
      <c r="F107" s="406"/>
      <c r="G107" s="406"/>
      <c r="H107" s="406"/>
      <c r="I107" s="406"/>
      <c r="J107" s="406"/>
      <c r="K107" s="406"/>
      <c r="L107" s="72"/>
    </row>
    <row r="108" spans="1:12">
      <c r="A108" s="421" t="s">
        <v>50</v>
      </c>
      <c r="B108" s="421"/>
      <c r="C108" s="75"/>
      <c r="H108" s="422" t="s">
        <v>8</v>
      </c>
      <c r="I108" s="422"/>
      <c r="J108" s="422"/>
      <c r="K108" s="422"/>
    </row>
    <row r="109" spans="1:12">
      <c r="A109" s="6" t="s">
        <v>6</v>
      </c>
      <c r="B109" s="6"/>
      <c r="C109" s="6"/>
      <c r="G109" s="76"/>
      <c r="H109" s="77"/>
      <c r="I109" s="78"/>
    </row>
    <row r="110" spans="1:12" ht="20.25">
      <c r="A110" s="423" t="s">
        <v>118</v>
      </c>
      <c r="B110" s="423"/>
      <c r="C110" s="423"/>
      <c r="D110" s="423"/>
      <c r="E110" s="423"/>
      <c r="F110" s="423"/>
      <c r="G110" s="423"/>
      <c r="H110" s="423"/>
      <c r="I110" s="423"/>
      <c r="J110" s="423"/>
      <c r="K110" s="423"/>
    </row>
    <row r="111" spans="1:12" ht="15.75">
      <c r="A111" s="420" t="s">
        <v>52</v>
      </c>
      <c r="B111" s="420"/>
      <c r="C111" s="420"/>
      <c r="D111" s="420"/>
      <c r="E111" s="420"/>
      <c r="F111" s="420"/>
      <c r="G111" s="420"/>
      <c r="H111" s="420"/>
      <c r="I111" s="420"/>
      <c r="J111" s="420"/>
      <c r="K111" s="420"/>
    </row>
    <row r="112" spans="1:12" ht="20.25">
      <c r="A112" s="66"/>
      <c r="B112" s="66"/>
      <c r="C112" s="1" t="s">
        <v>116</v>
      </c>
      <c r="H112" s="424" t="s">
        <v>121</v>
      </c>
      <c r="I112" s="424"/>
      <c r="J112" s="424"/>
    </row>
    <row r="113" spans="1:11">
      <c r="A113" s="403" t="s">
        <v>98</v>
      </c>
      <c r="B113" s="403" t="s">
        <v>16</v>
      </c>
      <c r="C113" s="403" t="s">
        <v>17</v>
      </c>
      <c r="D113" s="403" t="s">
        <v>18</v>
      </c>
      <c r="E113" s="403" t="s">
        <v>19</v>
      </c>
      <c r="F113" s="403" t="s">
        <v>20</v>
      </c>
      <c r="G113" s="425" t="s">
        <v>47</v>
      </c>
      <c r="H113" s="403" t="s">
        <v>48</v>
      </c>
      <c r="I113" s="427" t="s">
        <v>49</v>
      </c>
      <c r="J113" s="428"/>
      <c r="K113" s="429"/>
    </row>
    <row r="114" spans="1:11">
      <c r="A114" s="410"/>
      <c r="B114" s="410"/>
      <c r="C114" s="410"/>
      <c r="D114" s="410"/>
      <c r="E114" s="410"/>
      <c r="F114" s="410"/>
      <c r="G114" s="426"/>
      <c r="H114" s="410"/>
      <c r="I114" s="67">
        <v>1</v>
      </c>
      <c r="J114" s="68">
        <v>2</v>
      </c>
      <c r="K114" s="69">
        <v>3</v>
      </c>
    </row>
    <row r="115" spans="1:11">
      <c r="A115" s="79"/>
      <c r="B115" s="31"/>
      <c r="C115" s="31"/>
      <c r="D115" s="31"/>
      <c r="E115" s="31"/>
      <c r="F115" s="80" t="s">
        <v>51</v>
      </c>
      <c r="G115" s="31"/>
      <c r="H115" s="60"/>
      <c r="I115" s="61"/>
      <c r="J115" s="62"/>
      <c r="K115" s="62"/>
    </row>
    <row r="116" spans="1:11">
      <c r="A116" s="59">
        <v>1</v>
      </c>
      <c r="B116" s="30">
        <v>58</v>
      </c>
      <c r="C116" s="24" t="str">
        <f>IF(B116=0," ",VLOOKUP(B116,[1]Спортсмены!B$1:H$65536,2,FALSE))</f>
        <v>Зинохин Роман</v>
      </c>
      <c r="D116" s="25" t="str">
        <f>IF(B116=0," ",VLOOKUP($B116,[1]Спортсмены!$B$1:$H$65536,3,FALSE))</f>
        <v>21.12.1993</v>
      </c>
      <c r="E116" s="26" t="str">
        <f>IF(B116=0," ",IF(VLOOKUP($B116,[1]Спортсмены!$B$1:$H$65536,4,FALSE)=0," ",VLOOKUP($B116,[1]Спортсмены!$B$1:$H$65536,4,FALSE)))</f>
        <v>1р</v>
      </c>
      <c r="F116" s="24" t="str">
        <f>IF(B116=0," ",VLOOKUP($B116,[1]Спортсмены!$B$1:$H$65536,5,FALSE))</f>
        <v>Костромская</v>
      </c>
      <c r="G116" s="24" t="str">
        <f>IF(B116=0," ",VLOOKUP($B116,[1]Спортсмены!$B$1:$H$65536,6,FALSE))</f>
        <v>Кострома, КСДЮСШОР</v>
      </c>
      <c r="H116" s="60"/>
      <c r="I116" s="61"/>
      <c r="J116" s="62"/>
      <c r="K116" s="62"/>
    </row>
    <row r="117" spans="1:11">
      <c r="A117" s="59">
        <v>2</v>
      </c>
      <c r="B117" s="30">
        <v>392</v>
      </c>
      <c r="C117" s="24" t="str">
        <f>IF(B117=0," ",VLOOKUP(B117,[1]Спортсмены!B$1:H$65536,2,FALSE))</f>
        <v>Ворошилов Александр</v>
      </c>
      <c r="D117" s="25" t="str">
        <f>IF(B117=0," ",VLOOKUP($B117,[1]Спортсмены!$B$1:$H$65536,3,FALSE))</f>
        <v>1992</v>
      </c>
      <c r="E117" s="26" t="str">
        <f>IF(B117=0," ",IF(VLOOKUP($B117,[1]Спортсмены!$B$1:$H$65536,4,FALSE)=0," ",VLOOKUP($B117,[1]Спортсмены!$B$1:$H$65536,4,FALSE)))</f>
        <v>1р</v>
      </c>
      <c r="F117" s="24" t="str">
        <f>IF(B117=0," ",VLOOKUP($B117,[1]Спортсмены!$B$1:$H$65536,5,FALSE))</f>
        <v>Архангельская</v>
      </c>
      <c r="G117" s="24" t="str">
        <f>IF(B117=0," ",VLOOKUP($B117,[1]Спортсмены!$B$1:$H$65536,6,FALSE))</f>
        <v>Архангельск, САФУ</v>
      </c>
      <c r="H117" s="60"/>
      <c r="I117" s="61"/>
      <c r="J117" s="62"/>
      <c r="K117" s="62"/>
    </row>
    <row r="118" spans="1:11">
      <c r="A118" s="59">
        <v>3</v>
      </c>
      <c r="B118" s="30">
        <v>228</v>
      </c>
      <c r="C118" s="24" t="str">
        <f>IF(B118=0," ",VLOOKUP(B118,[1]Спортсмены!B$1:H$65536,2,FALSE))</f>
        <v>Киселёв Алексей</v>
      </c>
      <c r="D118" s="25" t="str">
        <f>IF(B118=0," ",VLOOKUP($B118,[1]Спортсмены!$B$1:$H$65536,3,FALSE))</f>
        <v>27.05.1992</v>
      </c>
      <c r="E118" s="26" t="str">
        <f>IF(B118=0," ",IF(VLOOKUP($B118,[1]Спортсмены!$B$1:$H$65536,4,FALSE)=0," ",VLOOKUP($B118,[1]Спортсмены!$B$1:$H$65536,4,FALSE)))</f>
        <v>КМС</v>
      </c>
      <c r="F118" s="24" t="str">
        <f>IF(B118=0," ",VLOOKUP($B118,[1]Спортсмены!$B$1:$H$65536,5,FALSE))</f>
        <v>Вологодская</v>
      </c>
      <c r="G118" s="24" t="str">
        <f>IF(B118=0," ",VLOOKUP($B118,[1]Спортсмены!$B$1:$H$65536,6,FALSE))</f>
        <v>Вологда, ВоГТУ</v>
      </c>
      <c r="H118" s="60"/>
      <c r="I118" s="61"/>
      <c r="J118" s="62"/>
      <c r="K118" s="62"/>
    </row>
    <row r="119" spans="1:11">
      <c r="A119" s="59"/>
      <c r="B119" s="30"/>
      <c r="C119" s="24" t="str">
        <f>IF(B119=0," ",VLOOKUP(B119,[1]Спортсмены!B$1:H$65536,2,FALSE))</f>
        <v xml:space="preserve"> </v>
      </c>
      <c r="D119" s="25" t="str">
        <f>IF(B119=0," ",VLOOKUP($B119,[1]Спортсмены!$B$1:$H$65536,3,FALSE))</f>
        <v xml:space="preserve"> </v>
      </c>
      <c r="E119" s="26" t="str">
        <f>IF(B119=0," ",IF(VLOOKUP($B119,[1]Спортсмены!$B$1:$H$65536,4,FALSE)=0," ",VLOOKUP($B119,[1]Спортсмены!$B$1:$H$65536,4,FALSE)))</f>
        <v xml:space="preserve"> </v>
      </c>
      <c r="F119" s="24" t="str">
        <f>IF(B119=0," ",VLOOKUP($B119,[1]Спортсмены!$B$1:$H$65536,5,FALSE))</f>
        <v xml:space="preserve"> </v>
      </c>
      <c r="G119" s="24" t="str">
        <f>IF(B119=0," ",VLOOKUP($B119,[1]Спортсмены!$B$1:$H$65536,6,FALSE))</f>
        <v xml:space="preserve"> </v>
      </c>
      <c r="H119" s="60"/>
      <c r="I119" s="61"/>
      <c r="J119" s="62"/>
      <c r="K119" s="62"/>
    </row>
    <row r="120" spans="1:11">
      <c r="A120" s="59">
        <v>4</v>
      </c>
      <c r="B120" s="30">
        <v>640</v>
      </c>
      <c r="C120" s="24" t="str">
        <f>IF(B120=0," ",VLOOKUP(B120,[1]Спортсмены!B$1:H$65536,2,FALSE))</f>
        <v>Воробьев Дмитрий</v>
      </c>
      <c r="D120" s="25" t="str">
        <f>IF(B120=0," ",VLOOKUP($B120,[1]Спортсмены!$B$1:$H$65536,3,FALSE))</f>
        <v>1979</v>
      </c>
      <c r="E120" s="26" t="str">
        <f>IF(B120=0," ",IF(VLOOKUP($B120,[1]Спортсмены!$B$1:$H$65536,4,FALSE)=0," ",VLOOKUP($B120,[1]Спортсмены!$B$1:$H$65536,4,FALSE)))</f>
        <v>МС</v>
      </c>
      <c r="F120" s="24" t="str">
        <f>IF(B120=0," ",VLOOKUP($B120,[1]Спортсмены!$B$1:$H$65536,5,FALSE))</f>
        <v>Владимирская</v>
      </c>
      <c r="G120" s="24" t="str">
        <f>IF(B120=0," ",VLOOKUP($B120,[1]Спортсмены!$B$1:$H$65536,6,FALSE))</f>
        <v>Муром, ШВСМ</v>
      </c>
      <c r="H120" s="60"/>
      <c r="I120" s="61"/>
      <c r="J120" s="62"/>
      <c r="K120" s="62"/>
    </row>
    <row r="121" spans="1:11">
      <c r="A121" s="59">
        <v>5</v>
      </c>
      <c r="B121" s="30">
        <v>638</v>
      </c>
      <c r="C121" s="24" t="str">
        <f>IF(B121=0," ",VLOOKUP(B121,[1]Спортсмены!B$1:H$65536,2,FALSE))</f>
        <v>Погудин Сергей</v>
      </c>
      <c r="D121" s="25" t="str">
        <f>IF(B121=0," ",VLOOKUP($B121,[1]Спортсмены!$B$1:$H$65536,3,FALSE))</f>
        <v>1990</v>
      </c>
      <c r="E121" s="26" t="str">
        <f>IF(B121=0," ",IF(VLOOKUP($B121,[1]Спортсмены!$B$1:$H$65536,4,FALSE)=0," ",VLOOKUP($B121,[1]Спортсмены!$B$1:$H$65536,4,FALSE)))</f>
        <v>1р</v>
      </c>
      <c r="F121" s="24" t="str">
        <f>IF(B121=0," ",VLOOKUP($B121,[1]Спортсмены!$B$1:$H$65536,5,FALSE))</f>
        <v>Владимирская</v>
      </c>
      <c r="G121" s="24" t="str">
        <f>IF(B121=0," ",VLOOKUP($B121,[1]Спортсмены!$B$1:$H$65536,6,FALSE))</f>
        <v>Владимир, ШВСМ</v>
      </c>
      <c r="H121" s="60"/>
      <c r="I121" s="61"/>
      <c r="J121" s="62"/>
      <c r="K121" s="62"/>
    </row>
    <row r="122" spans="1:11">
      <c r="A122" s="59">
        <v>6</v>
      </c>
      <c r="B122" s="30">
        <v>636</v>
      </c>
      <c r="C122" s="24" t="str">
        <f>IF(B122=0," ",VLOOKUP(B122,[1]Спортсмены!B$1:H$65536,2,FALSE))</f>
        <v>Пастухов Алексей</v>
      </c>
      <c r="D122" s="25" t="str">
        <f>IF(B122=0," ",VLOOKUP($B122,[1]Спортсмены!$B$1:$H$65536,3,FALSE))</f>
        <v>1990</v>
      </c>
      <c r="E122" s="26" t="str">
        <f>IF(B122=0," ",IF(VLOOKUP($B122,[1]Спортсмены!$B$1:$H$65536,4,FALSE)=0," ",VLOOKUP($B122,[1]Спортсмены!$B$1:$H$65536,4,FALSE)))</f>
        <v>КМС</v>
      </c>
      <c r="F122" s="24" t="str">
        <f>IF(B122=0," ",VLOOKUP($B122,[1]Спортсмены!$B$1:$H$65536,5,FALSE))</f>
        <v>Владимирская</v>
      </c>
      <c r="G122" s="24" t="str">
        <f>IF(B122=0," ",VLOOKUP($B122,[1]Спортсмены!$B$1:$H$65536,6,FALSE))</f>
        <v>Вязники, ШВСМ</v>
      </c>
      <c r="H122" s="60"/>
      <c r="I122" s="61"/>
      <c r="J122" s="62"/>
      <c r="K122" s="62"/>
    </row>
    <row r="123" spans="1:11">
      <c r="A123" s="59">
        <v>7</v>
      </c>
      <c r="B123" s="30">
        <v>90</v>
      </c>
      <c r="C123" s="24" t="str">
        <f>IF(B123=0," ",VLOOKUP(B123,[1]Спортсмены!B$1:H$65536,2,FALSE))</f>
        <v>Шакиров Илья</v>
      </c>
      <c r="D123" s="25" t="str">
        <f>IF(B123=0," ",VLOOKUP($B123,[1]Спортсмены!$B$1:$H$65536,3,FALSE))</f>
        <v>04.06.1988</v>
      </c>
      <c r="E123" s="26" t="str">
        <f>IF(B123=0," ",IF(VLOOKUP($B123,[1]Спортсмены!$B$1:$H$65536,4,FALSE)=0," ",VLOOKUP($B123,[1]Спортсмены!$B$1:$H$65536,4,FALSE)))</f>
        <v>МС</v>
      </c>
      <c r="F123" s="24" t="str">
        <f>IF(B123=0," ",VLOOKUP($B123,[1]Спортсмены!$B$1:$H$65536,5,FALSE))</f>
        <v>Костромская</v>
      </c>
      <c r="G123" s="24" t="str">
        <f>IF(B123=0," ",VLOOKUP($B123,[1]Спортсмены!$B$1:$H$65536,6,FALSE))</f>
        <v>Кострома, КСДЮСШОР</v>
      </c>
      <c r="H123" s="60"/>
      <c r="I123" s="61"/>
      <c r="J123" s="62"/>
      <c r="K123" s="62"/>
    </row>
    <row r="124" spans="1:11">
      <c r="A124" s="59">
        <v>8</v>
      </c>
      <c r="B124" s="30">
        <v>118</v>
      </c>
      <c r="C124" s="24" t="str">
        <f>IF(B124=0," ",VLOOKUP(B124,[1]Спортсмены!B$1:H$65536,2,FALSE))</f>
        <v>Джиган Сергей</v>
      </c>
      <c r="D124" s="25" t="str">
        <f>IF(B124=0," ",VLOOKUP($B124,[1]Спортсмены!$B$1:$H$65536,3,FALSE))</f>
        <v>11.05.1988</v>
      </c>
      <c r="E124" s="26" t="str">
        <f>IF(B124=0," ",IF(VLOOKUP($B124,[1]Спортсмены!$B$1:$H$65536,4,FALSE)=0," ",VLOOKUP($B124,[1]Спортсмены!$B$1:$H$65536,4,FALSE)))</f>
        <v>КМС</v>
      </c>
      <c r="F124" s="24" t="str">
        <f>IF(B124=0," ",VLOOKUP($B124,[1]Спортсмены!$B$1:$H$65536,5,FALSE))</f>
        <v>Костромская</v>
      </c>
      <c r="G124" s="24" t="str">
        <f>IF(B124=0," ",VLOOKUP($B124,[1]Спортсмены!$B$1:$H$65536,6,FALSE))</f>
        <v>Кострома, КСДЮСШОР</v>
      </c>
      <c r="H124" s="60"/>
      <c r="I124" s="61"/>
      <c r="J124" s="62"/>
      <c r="K124" s="62"/>
    </row>
    <row r="125" spans="1:11">
      <c r="A125" s="59">
        <v>9</v>
      </c>
      <c r="B125" s="30">
        <v>581</v>
      </c>
      <c r="C125" s="24" t="str">
        <f>IF(B125=0," ",VLOOKUP(B125,[1]Спортсмены!B$1:H$65536,2,FALSE))</f>
        <v>Александров Никита</v>
      </c>
      <c r="D125" s="25" t="str">
        <f>IF(B125=0," ",VLOOKUP($B125,[1]Спортсмены!$B$1:$H$65536,3,FALSE))</f>
        <v>22.10.1983</v>
      </c>
      <c r="E125" s="26" t="str">
        <f>IF(B125=0," ",IF(VLOOKUP($B125,[1]Спортсмены!$B$1:$H$65536,4,FALSE)=0," ",VLOOKUP($B125,[1]Спортсмены!$B$1:$H$65536,4,FALSE)))</f>
        <v>МС</v>
      </c>
      <c r="F125" s="24" t="str">
        <f>IF(B125=0," ",VLOOKUP($B125,[1]Спортсмены!$B$1:$H$65536,5,FALSE))</f>
        <v>1 Ярославская</v>
      </c>
      <c r="G125" s="24" t="str">
        <f>IF(B125=0," ",VLOOKUP($B125,[1]Спортсмены!$B$1:$H$65536,6,FALSE))</f>
        <v>Рыбинск, СДЮСШОР-8</v>
      </c>
      <c r="H125" s="60"/>
      <c r="I125" s="61"/>
      <c r="J125" s="62"/>
      <c r="K125" s="62"/>
    </row>
    <row r="126" spans="1:11">
      <c r="A126" s="59">
        <v>10</v>
      </c>
      <c r="B126" s="30">
        <v>493</v>
      </c>
      <c r="C126" s="24" t="str">
        <f>IF(B126=0," ",VLOOKUP(B126,[1]Спортсмены!B$1:H$65536,2,FALSE))</f>
        <v>Гусев Роман</v>
      </c>
      <c r="D126" s="25" t="str">
        <f>IF(B126=0," ",VLOOKUP($B126,[1]Спортсмены!$B$1:$H$65536,3,FALSE))</f>
        <v>1987</v>
      </c>
      <c r="E126" s="26" t="str">
        <f>IF(B126=0," ",IF(VLOOKUP($B126,[1]Спортсмены!$B$1:$H$65536,4,FALSE)=0," ",VLOOKUP($B126,[1]Спортсмены!$B$1:$H$65536,4,FALSE)))</f>
        <v>МС</v>
      </c>
      <c r="F126" s="24" t="str">
        <f>IF(B126=0," ",VLOOKUP($B126,[1]Спортсмены!$B$1:$H$65536,5,FALSE))</f>
        <v>1 Ярославская</v>
      </c>
      <c r="G126" s="24" t="str">
        <f>IF(B126=0," ",VLOOKUP($B126,[1]Спортсмены!$B$1:$H$65536,6,FALSE))</f>
        <v>Рыбинск, СДЮСШОР-2</v>
      </c>
      <c r="H126" s="60"/>
      <c r="I126" s="61"/>
      <c r="J126" s="62"/>
      <c r="K126" s="62"/>
    </row>
    <row r="127" spans="1:11">
      <c r="A127" s="59">
        <v>11</v>
      </c>
      <c r="B127" s="30">
        <v>773</v>
      </c>
      <c r="C127" s="24" t="str">
        <f>IF(B127=0," ",VLOOKUP(B127,[1]Спортсмены!B$1:H$65536,2,FALSE))</f>
        <v>Рябинин Николай</v>
      </c>
      <c r="D127" s="25" t="str">
        <f>IF(B127=0," ",VLOOKUP($B127,[1]Спортсмены!$B$1:$H$65536,3,FALSE))</f>
        <v>28.11.1981</v>
      </c>
      <c r="E127" s="26" t="str">
        <f>IF(B127=0," ",IF(VLOOKUP($B127,[1]Спортсмены!$B$1:$H$65536,4,FALSE)=0," ",VLOOKUP($B127,[1]Спортсмены!$B$1:$H$65536,4,FALSE)))</f>
        <v>МС</v>
      </c>
      <c r="F127" s="24" t="str">
        <f>IF(B127=0," ",VLOOKUP($B127,[1]Спортсмены!$B$1:$H$65536,5,FALSE))</f>
        <v>2 Ярославская</v>
      </c>
      <c r="G127" s="24" t="str">
        <f>IF(B127=0," ",VLOOKUP($B127,[1]Спортсмены!$B$1:$H$65536,6,FALSE))</f>
        <v>Ярославль, СДЮСШОР-19</v>
      </c>
      <c r="H127" s="60"/>
      <c r="I127" s="61"/>
      <c r="J127" s="62"/>
      <c r="K127" s="62"/>
    </row>
    <row r="128" spans="1:11">
      <c r="A128" s="59">
        <v>12</v>
      </c>
      <c r="B128" s="26">
        <v>772</v>
      </c>
      <c r="C128" s="24" t="str">
        <f>IF(B128=0," ",VLOOKUP(B128,[1]Спортсмены!B$1:H$65536,2,FALSE))</f>
        <v>Васильев Иван</v>
      </c>
      <c r="D128" s="25" t="str">
        <f>IF(B128=0," ",VLOOKUP($B128,[1]Спортсмены!$B$1:$H$65536,3,FALSE))</f>
        <v>07.09.1984</v>
      </c>
      <c r="E128" s="26" t="str">
        <f>IF(B128=0," ",IF(VLOOKUP($B128,[1]Спортсмены!$B$1:$H$65536,4,FALSE)=0," ",VLOOKUP($B128,[1]Спортсмены!$B$1:$H$65536,4,FALSE)))</f>
        <v>1р</v>
      </c>
      <c r="F128" s="24" t="str">
        <f>IF(B128=0," ",VLOOKUP($B128,[1]Спортсмены!$B$1:$H$65536,5,FALSE))</f>
        <v>2 Ярославская</v>
      </c>
      <c r="G128" s="24" t="str">
        <f>IF(B128=0," ",VLOOKUP($B128,[1]Спортсмены!$B$1:$H$65536,6,FALSE))</f>
        <v>Ярославль, ШВСМ</v>
      </c>
      <c r="H128" s="60"/>
      <c r="I128" s="61"/>
      <c r="J128" s="62"/>
      <c r="K128" s="62"/>
    </row>
    <row r="129" spans="1:11">
      <c r="A129" s="59">
        <v>13</v>
      </c>
      <c r="B129" s="30">
        <v>726</v>
      </c>
      <c r="C129" s="24" t="str">
        <f>IF(B129=0," ",VLOOKUP(B129,[1]Спортсмены!B$1:H$65536,2,FALSE))</f>
        <v>Терентьев Александр</v>
      </c>
      <c r="D129" s="25" t="str">
        <f>IF(B129=0," ",VLOOKUP($B129,[1]Спортсмены!$B$1:$H$65536,3,FALSE))</f>
        <v>1990</v>
      </c>
      <c r="E129" s="26" t="str">
        <f>IF(B129=0," ",IF(VLOOKUP($B129,[1]Спортсмены!$B$1:$H$65536,4,FALSE)=0," ",VLOOKUP($B129,[1]Спортсмены!$B$1:$H$65536,4,FALSE)))</f>
        <v>КМС</v>
      </c>
      <c r="F129" s="24" t="str">
        <f>IF(B129=0," ",VLOOKUP($B129,[1]Спортсмены!$B$1:$H$65536,5,FALSE))</f>
        <v>2 Ярославская</v>
      </c>
      <c r="G129" s="24" t="str">
        <f>IF(B129=0," ",VLOOKUP($B129,[1]Спортсмены!$B$1:$H$65536,6,FALSE))</f>
        <v>Ярославль, СДЮСШОР-19</v>
      </c>
      <c r="H129" s="60"/>
      <c r="I129" s="61"/>
      <c r="J129" s="62"/>
      <c r="K129" s="62"/>
    </row>
    <row r="130" spans="1:11">
      <c r="A130" s="59">
        <v>14</v>
      </c>
      <c r="B130" s="159">
        <v>354</v>
      </c>
      <c r="C130" s="24" t="str">
        <f>IF(B130=0," ",VLOOKUP(B130,[1]Спортсмены!B$1:H$65536,2,FALSE))</f>
        <v>Улижов Вадим</v>
      </c>
      <c r="D130" s="25" t="str">
        <f>IF(B130=0," ",VLOOKUP($B130,[1]Спортсмены!$B$1:$H$65536,3,FALSE))</f>
        <v>1977</v>
      </c>
      <c r="E130" s="26" t="str">
        <f>IF(B130=0," ",IF(VLOOKUP($B130,[1]Спортсмены!$B$1:$H$65536,4,FALSE)=0," ",VLOOKUP($B130,[1]Спортсмены!$B$1:$H$65536,4,FALSE)))</f>
        <v>МСМК</v>
      </c>
      <c r="F130" s="24" t="str">
        <f>IF(B130=0," ",VLOOKUP($B130,[1]Спортсмены!$B$1:$H$65536,5,FALSE))</f>
        <v>Мурманская</v>
      </c>
      <c r="G130" s="24" t="str">
        <f>IF(B130=0," ",VLOOKUP($B130,[1]Спортсмены!$B$1:$H$65536,6,FALSE))</f>
        <v>Мурманск, ШВСМ</v>
      </c>
      <c r="H130" s="60"/>
      <c r="I130" s="61"/>
      <c r="J130" s="62"/>
      <c r="K130" s="62"/>
    </row>
    <row r="131" spans="1:11">
      <c r="A131" s="59">
        <v>15</v>
      </c>
      <c r="B131" s="26">
        <v>494</v>
      </c>
      <c r="C131" s="24" t="str">
        <f>IF(B131=0," ",VLOOKUP(B131,[1]Спортсмены!B$1:H$65536,2,FALSE))</f>
        <v>Голованов Павел</v>
      </c>
      <c r="D131" s="25" t="str">
        <f>IF(B131=0," ",VLOOKUP($B131,[1]Спортсмены!$B$1:$H$65536,3,FALSE))</f>
        <v>1985</v>
      </c>
      <c r="E131" s="26" t="str">
        <f>IF(B131=0," ",IF(VLOOKUP($B131,[1]Спортсмены!$B$1:$H$65536,4,FALSE)=0," ",VLOOKUP($B131,[1]Спортсмены!$B$1:$H$65536,4,FALSE)))</f>
        <v>1р</v>
      </c>
      <c r="F131" s="24" t="str">
        <f>IF(B131=0," ",VLOOKUP($B131,[1]Спортсмены!$B$1:$H$65536,5,FALSE))</f>
        <v>Ярославская</v>
      </c>
      <c r="G131" s="24" t="str">
        <f>IF(B131=0," ",VLOOKUP($B131,[1]Спортсмены!$B$1:$H$65536,6,FALSE))</f>
        <v>Рыбинск, СДЮСШОР-2</v>
      </c>
      <c r="H131" s="81"/>
      <c r="I131" s="61"/>
      <c r="J131" s="62"/>
      <c r="K131" s="62"/>
    </row>
    <row r="132" spans="1:11">
      <c r="A132" s="59">
        <v>16</v>
      </c>
      <c r="B132" s="26">
        <v>385</v>
      </c>
      <c r="C132" s="24" t="str">
        <f>IF(B132=0," ",VLOOKUP(B132,[1]Спортсмены!B$1:H$65536,2,FALSE))</f>
        <v>Макковеев Александр</v>
      </c>
      <c r="D132" s="25" t="str">
        <f>IF(B132=0," ",VLOOKUP($B132,[1]Спортсмены!$B$1:$H$65536,3,FALSE))</f>
        <v>09.06.1986</v>
      </c>
      <c r="E132" s="26" t="str">
        <f>IF(B132=0," ",IF(VLOOKUP($B132,[1]Спортсмены!$B$1:$H$65536,4,FALSE)=0," ",VLOOKUP($B132,[1]Спортсмены!$B$1:$H$65536,4,FALSE)))</f>
        <v>1р</v>
      </c>
      <c r="F132" s="24" t="str">
        <f>IF(B132=0," ",VLOOKUP($B132,[1]Спортсмены!$B$1:$H$65536,5,FALSE))</f>
        <v>Архангельская</v>
      </c>
      <c r="G132" s="24" t="str">
        <f>IF(B132=0," ",VLOOKUP($B132,[1]Спортсмены!$B$1:$H$65536,6,FALSE))</f>
        <v>Архангельск, ЦСП "Поморье"</v>
      </c>
      <c r="H132" s="60"/>
      <c r="I132" s="61"/>
      <c r="J132" s="62"/>
      <c r="K132" s="62"/>
    </row>
    <row r="133" spans="1:11">
      <c r="A133" s="59">
        <v>17</v>
      </c>
      <c r="B133" s="26">
        <v>252</v>
      </c>
      <c r="C133" s="24" t="str">
        <f>IF(B133=0," ",VLOOKUP(B133,[1]Спортсмены!B$1:H$65536,2,FALSE))</f>
        <v>Ефимов Артем</v>
      </c>
      <c r="D133" s="25" t="str">
        <f>IF(B133=0," ",VLOOKUP($B133,[1]Спортсмены!$B$1:$H$65536,3,FALSE))</f>
        <v>1990</v>
      </c>
      <c r="E133" s="26" t="str">
        <f>IF(B133=0," ",IF(VLOOKUP($B133,[1]Спортсмены!$B$1:$H$65536,4,FALSE)=0," ",VLOOKUP($B133,[1]Спортсмены!$B$1:$H$65536,4,FALSE)))</f>
        <v>1р</v>
      </c>
      <c r="F133" s="24" t="str">
        <f>IF(B133=0," ",VLOOKUP($B133,[1]Спортсмены!$B$1:$H$65536,5,FALSE))</f>
        <v>Вологодская</v>
      </c>
      <c r="G133" s="24" t="str">
        <f>IF(B133=0," ",VLOOKUP($B133,[1]Спортсмены!$B$1:$H$65536,6,FALSE))</f>
        <v>Сокольский МР</v>
      </c>
      <c r="H133" s="60"/>
      <c r="I133" s="61"/>
      <c r="J133" s="62"/>
      <c r="K133" s="62"/>
    </row>
    <row r="134" spans="1:11">
      <c r="A134" s="59"/>
      <c r="B134" s="24"/>
      <c r="C134" s="24" t="str">
        <f>IF(B134=0," ",VLOOKUP(B134,[1]Спортсмены!B$1:H$65536,2,FALSE))</f>
        <v xml:space="preserve"> </v>
      </c>
      <c r="D134" s="25" t="str">
        <f>IF(B134=0," ",VLOOKUP($B134,[1]Спортсмены!$B$1:$H$65536,3,FALSE))</f>
        <v xml:space="preserve"> </v>
      </c>
      <c r="E134" s="26" t="str">
        <f>IF(B134=0," ",IF(VLOOKUP($B134,[1]Спортсмены!$B$1:$H$65536,4,FALSE)=0," ",VLOOKUP($B134,[1]Спортсмены!$B$1:$H$65536,4,FALSE)))</f>
        <v xml:space="preserve"> </v>
      </c>
      <c r="F134" s="24" t="str">
        <f>IF(B134=0," ",VLOOKUP($B134,[1]Спортсмены!$B$1:$H$65536,5,FALSE))</f>
        <v xml:space="preserve"> </v>
      </c>
      <c r="G134" s="24" t="str">
        <f>IF(B134=0," ",VLOOKUP($B134,[1]Спортсмены!$B$1:$H$65536,6,FALSE))</f>
        <v xml:space="preserve"> </v>
      </c>
      <c r="H134" s="60"/>
      <c r="I134" s="61"/>
      <c r="J134" s="62"/>
      <c r="K134" s="62"/>
    </row>
    <row r="135" spans="1:11">
      <c r="A135" s="59"/>
      <c r="B135" s="82"/>
      <c r="C135" s="83"/>
      <c r="D135" s="87"/>
      <c r="E135" s="26"/>
      <c r="F135" s="84"/>
      <c r="G135" s="84"/>
      <c r="H135" s="60"/>
      <c r="I135" s="61"/>
      <c r="J135" s="62"/>
      <c r="K135" s="62"/>
    </row>
    <row r="136" spans="1:11">
      <c r="A136" s="59"/>
      <c r="B136" s="63"/>
      <c r="C136" s="63"/>
      <c r="D136" s="63"/>
      <c r="E136" s="63"/>
      <c r="F136" s="65"/>
      <c r="G136" s="63"/>
      <c r="H136" s="60"/>
      <c r="I136" s="61"/>
      <c r="J136" s="62"/>
      <c r="K136" s="62"/>
    </row>
    <row r="137" spans="1:11">
      <c r="A137" s="59"/>
      <c r="B137" s="24"/>
      <c r="C137" s="24"/>
      <c r="D137" s="30"/>
      <c r="E137" s="30"/>
      <c r="F137" s="85"/>
      <c r="G137" s="85"/>
      <c r="H137" s="60"/>
      <c r="I137" s="61"/>
      <c r="J137" s="62"/>
      <c r="K137" s="62"/>
    </row>
    <row r="138" spans="1:11">
      <c r="A138" s="59"/>
      <c r="B138" s="24"/>
      <c r="C138" s="26"/>
      <c r="D138" s="30"/>
      <c r="E138" s="26"/>
      <c r="F138" s="84"/>
      <c r="G138" s="85"/>
      <c r="H138" s="60"/>
      <c r="I138" s="61"/>
      <c r="J138" s="62"/>
      <c r="K138" s="62"/>
    </row>
    <row r="139" spans="1:11">
      <c r="A139" s="59"/>
      <c r="B139" s="24"/>
      <c r="C139" s="26"/>
      <c r="D139" s="30"/>
      <c r="E139" s="26"/>
      <c r="F139" s="84"/>
      <c r="G139" s="84"/>
      <c r="H139" s="60"/>
      <c r="I139" s="61"/>
      <c r="J139" s="62"/>
      <c r="K139" s="62"/>
    </row>
    <row r="140" spans="1:11">
      <c r="A140" s="59"/>
      <c r="B140" s="82"/>
      <c r="C140" s="83"/>
      <c r="D140" s="87"/>
      <c r="E140" s="18"/>
      <c r="F140" s="85"/>
      <c r="G140" s="85"/>
      <c r="H140" s="60"/>
      <c r="I140" s="61"/>
      <c r="J140" s="62"/>
      <c r="K140" s="62"/>
    </row>
    <row r="141" spans="1:11">
      <c r="A141" s="59"/>
      <c r="B141" s="24"/>
      <c r="C141" s="26"/>
      <c r="D141" s="30"/>
      <c r="E141" s="18"/>
      <c r="F141" s="88"/>
      <c r="G141" s="84"/>
      <c r="H141" s="60"/>
      <c r="I141" s="61"/>
      <c r="J141" s="62"/>
      <c r="K141" s="62"/>
    </row>
    <row r="142" spans="1:11">
      <c r="A142" s="59"/>
      <c r="B142" s="24"/>
      <c r="C142" s="26"/>
      <c r="D142" s="30"/>
      <c r="E142" s="26"/>
      <c r="F142" s="85"/>
      <c r="G142" s="85"/>
      <c r="H142" s="60"/>
      <c r="I142" s="61"/>
      <c r="J142" s="62"/>
      <c r="K142" s="62"/>
    </row>
    <row r="143" spans="1:11">
      <c r="A143" s="59"/>
      <c r="B143" s="63"/>
      <c r="C143" s="63"/>
      <c r="D143" s="63"/>
      <c r="E143" s="63"/>
      <c r="F143" s="65"/>
      <c r="G143" s="63"/>
      <c r="H143" s="60"/>
      <c r="I143" s="61"/>
      <c r="J143" s="62"/>
      <c r="K143" s="62"/>
    </row>
    <row r="144" spans="1:11">
      <c r="A144" s="59"/>
      <c r="B144" s="84"/>
      <c r="C144" s="30"/>
      <c r="D144" s="30"/>
      <c r="E144" s="26"/>
      <c r="F144" s="89"/>
      <c r="G144" s="84"/>
      <c r="H144" s="60"/>
      <c r="I144" s="61"/>
      <c r="J144" s="62"/>
      <c r="K144" s="62"/>
    </row>
    <row r="145" spans="1:12">
      <c r="A145" s="59"/>
      <c r="B145" s="24"/>
      <c r="C145" s="26"/>
      <c r="D145" s="30"/>
      <c r="E145" s="18"/>
      <c r="F145" s="84"/>
      <c r="G145" s="84"/>
      <c r="H145" s="60"/>
      <c r="I145" s="61"/>
      <c r="J145" s="62"/>
      <c r="K145" s="62"/>
    </row>
    <row r="146" spans="1:12">
      <c r="A146" s="73"/>
      <c r="B146" s="43"/>
      <c r="C146" s="45"/>
      <c r="D146" s="58"/>
      <c r="E146" s="45"/>
      <c r="F146" s="151"/>
      <c r="G146" s="151"/>
      <c r="H146" s="41"/>
      <c r="I146" s="70"/>
      <c r="J146" s="74"/>
      <c r="K146" s="74"/>
    </row>
    <row r="147" spans="1:12">
      <c r="A147" s="73"/>
      <c r="B147" s="43"/>
      <c r="C147" s="45"/>
      <c r="D147" s="58"/>
      <c r="E147" s="45"/>
      <c r="F147" s="151"/>
      <c r="G147" s="151"/>
      <c r="H147" s="41"/>
      <c r="I147" s="70"/>
      <c r="J147" s="74"/>
      <c r="K147" s="74"/>
    </row>
    <row r="148" spans="1:12" ht="22.5">
      <c r="A148" s="418" t="s">
        <v>36</v>
      </c>
      <c r="B148" s="418"/>
      <c r="C148" s="418"/>
      <c r="D148" s="418"/>
      <c r="E148" s="418"/>
      <c r="F148" s="418"/>
      <c r="G148" s="418"/>
      <c r="H148" s="418"/>
      <c r="I148" s="418"/>
      <c r="J148" s="418"/>
      <c r="K148" s="418"/>
      <c r="L148" s="71"/>
    </row>
    <row r="149" spans="1:12" ht="20.25">
      <c r="A149" s="406" t="s">
        <v>0</v>
      </c>
      <c r="B149" s="406"/>
      <c r="C149" s="406"/>
      <c r="D149" s="406"/>
      <c r="E149" s="406"/>
      <c r="F149" s="406"/>
      <c r="G149" s="406"/>
      <c r="H149" s="406"/>
      <c r="I149" s="406"/>
      <c r="J149" s="406"/>
      <c r="K149" s="406"/>
      <c r="L149" s="72"/>
    </row>
    <row r="150" spans="1:12" ht="20.25">
      <c r="A150" s="406" t="s">
        <v>1</v>
      </c>
      <c r="B150" s="406"/>
      <c r="C150" s="406"/>
      <c r="D150" s="406"/>
      <c r="E150" s="406"/>
      <c r="F150" s="406"/>
      <c r="G150" s="406"/>
      <c r="H150" s="406"/>
      <c r="I150" s="406"/>
      <c r="J150" s="406"/>
      <c r="K150" s="406"/>
      <c r="L150" s="72"/>
    </row>
    <row r="151" spans="1:12">
      <c r="A151" s="421" t="s">
        <v>50</v>
      </c>
      <c r="B151" s="421"/>
      <c r="C151" s="75"/>
      <c r="H151" s="422" t="s">
        <v>8</v>
      </c>
      <c r="I151" s="422"/>
      <c r="J151" s="422"/>
      <c r="K151" s="422"/>
    </row>
    <row r="152" spans="1:12">
      <c r="A152" s="6" t="s">
        <v>6</v>
      </c>
      <c r="B152" s="6"/>
      <c r="C152" s="6"/>
      <c r="G152" s="76"/>
      <c r="H152" s="77"/>
      <c r="I152" s="78"/>
    </row>
    <row r="153" spans="1:12" ht="20.25">
      <c r="A153" s="423" t="s">
        <v>118</v>
      </c>
      <c r="B153" s="423"/>
      <c r="C153" s="423"/>
      <c r="D153" s="423"/>
      <c r="E153" s="423"/>
      <c r="F153" s="423"/>
      <c r="G153" s="423"/>
      <c r="H153" s="423"/>
      <c r="I153" s="423"/>
      <c r="J153" s="423"/>
      <c r="K153" s="423"/>
    </row>
    <row r="154" spans="1:12" ht="15.75">
      <c r="A154" s="420" t="s">
        <v>52</v>
      </c>
      <c r="B154" s="420"/>
      <c r="C154" s="420"/>
      <c r="D154" s="420"/>
      <c r="E154" s="420"/>
      <c r="F154" s="420"/>
      <c r="G154" s="420"/>
      <c r="H154" s="420"/>
      <c r="I154" s="420"/>
      <c r="J154" s="420"/>
      <c r="K154" s="420"/>
    </row>
    <row r="155" spans="1:12" ht="20.25">
      <c r="A155" s="66"/>
      <c r="B155" s="66"/>
      <c r="C155" s="1" t="s">
        <v>116</v>
      </c>
      <c r="H155" s="424" t="s">
        <v>97</v>
      </c>
      <c r="I155" s="424"/>
      <c r="J155" s="424"/>
    </row>
    <row r="156" spans="1:12">
      <c r="A156" s="403" t="s">
        <v>98</v>
      </c>
      <c r="B156" s="403" t="s">
        <v>16</v>
      </c>
      <c r="C156" s="403" t="s">
        <v>17</v>
      </c>
      <c r="D156" s="403" t="s">
        <v>18</v>
      </c>
      <c r="E156" s="403" t="s">
        <v>19</v>
      </c>
      <c r="F156" s="403" t="s">
        <v>20</v>
      </c>
      <c r="G156" s="425" t="s">
        <v>47</v>
      </c>
      <c r="H156" s="403" t="s">
        <v>48</v>
      </c>
      <c r="I156" s="427" t="s">
        <v>49</v>
      </c>
      <c r="J156" s="428"/>
      <c r="K156" s="429"/>
    </row>
    <row r="157" spans="1:12">
      <c r="A157" s="410"/>
      <c r="B157" s="410"/>
      <c r="C157" s="410"/>
      <c r="D157" s="410"/>
      <c r="E157" s="410"/>
      <c r="F157" s="410"/>
      <c r="G157" s="426"/>
      <c r="H157" s="410"/>
      <c r="I157" s="67">
        <v>1</v>
      </c>
      <c r="J157" s="68">
        <v>2</v>
      </c>
      <c r="K157" s="69">
        <v>3</v>
      </c>
    </row>
    <row r="158" spans="1:12">
      <c r="A158" s="79"/>
      <c r="B158" s="31"/>
      <c r="C158" s="31"/>
      <c r="D158" s="31"/>
      <c r="E158" s="31"/>
      <c r="F158" s="80" t="s">
        <v>51</v>
      </c>
      <c r="G158" s="31"/>
      <c r="H158" s="60"/>
      <c r="I158" s="61"/>
      <c r="J158" s="62"/>
      <c r="K158" s="62"/>
    </row>
    <row r="159" spans="1:12">
      <c r="A159" s="59">
        <v>1</v>
      </c>
      <c r="B159" s="30">
        <v>147</v>
      </c>
      <c r="C159" s="24" t="e">
        <f>IF(B159=0," ",VLOOKUP(B159,[1]Спортсмены!B$1:H$65536,2,FALSE))</f>
        <v>#N/A</v>
      </c>
      <c r="D159" s="25" t="e">
        <f>IF(B159=0," ",VLOOKUP($B159,[1]Спортсмены!$B$1:$H$65536,3,FALSE))</f>
        <v>#N/A</v>
      </c>
      <c r="E159" s="26" t="e">
        <f>IF(B159=0," ",IF(VLOOKUP($B159,[1]Спортсмены!$B$1:$H$65536,4,FALSE)=0," ",VLOOKUP($B159,[1]Спортсмены!$B$1:$H$65536,4,FALSE)))</f>
        <v>#N/A</v>
      </c>
      <c r="F159" s="24" t="e">
        <f>IF(B159=0," ",VLOOKUP($B159,[1]Спортсмены!$B$1:$H$65536,5,FALSE))</f>
        <v>#N/A</v>
      </c>
      <c r="G159" s="24" t="e">
        <f>IF(B159=0," ",VLOOKUP($B159,[1]Спортсмены!$B$1:$H$65536,6,FALSE))</f>
        <v>#N/A</v>
      </c>
      <c r="H159" s="60"/>
      <c r="I159" s="61"/>
      <c r="J159" s="62"/>
      <c r="K159" s="62"/>
    </row>
    <row r="160" spans="1:12">
      <c r="A160" s="59">
        <v>2</v>
      </c>
      <c r="B160" s="30">
        <v>147</v>
      </c>
      <c r="C160" s="24" t="e">
        <f>IF(B160=0," ",VLOOKUP(B160,[1]Спортсмены!B$1:H$65536,2,FALSE))</f>
        <v>#N/A</v>
      </c>
      <c r="D160" s="25" t="e">
        <f>IF(B160=0," ",VLOOKUP($B160,[1]Спортсмены!$B$1:$H$65536,3,FALSE))</f>
        <v>#N/A</v>
      </c>
      <c r="E160" s="26" t="e">
        <f>IF(B160=0," ",IF(VLOOKUP($B160,[1]Спортсмены!$B$1:$H$65536,4,FALSE)=0," ",VLOOKUP($B160,[1]Спортсмены!$B$1:$H$65536,4,FALSE)))</f>
        <v>#N/A</v>
      </c>
      <c r="F160" s="24" t="e">
        <f>IF(B160=0," ",VLOOKUP($B160,[1]Спортсмены!$B$1:$H$65536,5,FALSE))</f>
        <v>#N/A</v>
      </c>
      <c r="G160" s="24" t="e">
        <f>IF(B160=0," ",VLOOKUP($B160,[1]Спортсмены!$B$1:$H$65536,6,FALSE))</f>
        <v>#N/A</v>
      </c>
      <c r="H160" s="60"/>
      <c r="I160" s="61"/>
      <c r="J160" s="62"/>
      <c r="K160" s="62"/>
    </row>
    <row r="161" spans="1:11">
      <c r="A161" s="59">
        <v>3</v>
      </c>
      <c r="B161" s="30">
        <v>147</v>
      </c>
      <c r="C161" s="24" t="e">
        <f>IF(B161=0," ",VLOOKUP(B161,[1]Спортсмены!B$1:H$65536,2,FALSE))</f>
        <v>#N/A</v>
      </c>
      <c r="D161" s="25" t="e">
        <f>IF(B161=0," ",VLOOKUP($B161,[1]Спортсмены!$B$1:$H$65536,3,FALSE))</f>
        <v>#N/A</v>
      </c>
      <c r="E161" s="26" t="e">
        <f>IF(B161=0," ",IF(VLOOKUP($B161,[1]Спортсмены!$B$1:$H$65536,4,FALSE)=0," ",VLOOKUP($B161,[1]Спортсмены!$B$1:$H$65536,4,FALSE)))</f>
        <v>#N/A</v>
      </c>
      <c r="F161" s="24" t="e">
        <f>IF(B161=0," ",VLOOKUP($B161,[1]Спортсмены!$B$1:$H$65536,5,FALSE))</f>
        <v>#N/A</v>
      </c>
      <c r="G161" s="24" t="e">
        <f>IF(B161=0," ",VLOOKUP($B161,[1]Спортсмены!$B$1:$H$65536,6,FALSE))</f>
        <v>#N/A</v>
      </c>
      <c r="H161" s="60"/>
      <c r="I161" s="61"/>
      <c r="J161" s="62"/>
      <c r="K161" s="62"/>
    </row>
    <row r="162" spans="1:11">
      <c r="A162" s="59">
        <v>4</v>
      </c>
      <c r="B162" s="30">
        <v>147</v>
      </c>
      <c r="C162" s="24" t="e">
        <f>IF(B162=0," ",VLOOKUP(B162,[1]Спортсмены!B$1:H$65536,2,FALSE))</f>
        <v>#N/A</v>
      </c>
      <c r="D162" s="25" t="e">
        <f>IF(B162=0," ",VLOOKUP($B162,[1]Спортсмены!$B$1:$H$65536,3,FALSE))</f>
        <v>#N/A</v>
      </c>
      <c r="E162" s="26" t="e">
        <f>IF(B162=0," ",IF(VLOOKUP($B162,[1]Спортсмены!$B$1:$H$65536,4,FALSE)=0," ",VLOOKUP($B162,[1]Спортсмены!$B$1:$H$65536,4,FALSE)))</f>
        <v>#N/A</v>
      </c>
      <c r="F162" s="24" t="e">
        <f>IF(B162=0," ",VLOOKUP($B162,[1]Спортсмены!$B$1:$H$65536,5,FALSE))</f>
        <v>#N/A</v>
      </c>
      <c r="G162" s="24" t="e">
        <f>IF(B162=0," ",VLOOKUP($B162,[1]Спортсмены!$B$1:$H$65536,6,FALSE))</f>
        <v>#N/A</v>
      </c>
      <c r="H162" s="60"/>
      <c r="I162" s="61"/>
      <c r="J162" s="62"/>
      <c r="K162" s="62"/>
    </row>
    <row r="163" spans="1:11">
      <c r="A163" s="59">
        <v>5</v>
      </c>
      <c r="B163" s="30">
        <v>147</v>
      </c>
      <c r="C163" s="24" t="e">
        <f>IF(B163=0," ",VLOOKUP(B163,[1]Спортсмены!B$1:H$65536,2,FALSE))</f>
        <v>#N/A</v>
      </c>
      <c r="D163" s="25" t="e">
        <f>IF(B163=0," ",VLOOKUP($B163,[1]Спортсмены!$B$1:$H$65536,3,FALSE))</f>
        <v>#N/A</v>
      </c>
      <c r="E163" s="26" t="e">
        <f>IF(B163=0," ",IF(VLOOKUP($B163,[1]Спортсмены!$B$1:$H$65536,4,FALSE)=0," ",VLOOKUP($B163,[1]Спортсмены!$B$1:$H$65536,4,FALSE)))</f>
        <v>#N/A</v>
      </c>
      <c r="F163" s="24" t="e">
        <f>IF(B163=0," ",VLOOKUP($B163,[1]Спортсмены!$B$1:$H$65536,5,FALSE))</f>
        <v>#N/A</v>
      </c>
      <c r="G163" s="24" t="e">
        <f>IF(B163=0," ",VLOOKUP($B163,[1]Спортсмены!$B$1:$H$65536,6,FALSE))</f>
        <v>#N/A</v>
      </c>
      <c r="H163" s="60"/>
      <c r="I163" s="61"/>
      <c r="J163" s="62"/>
      <c r="K163" s="62"/>
    </row>
    <row r="164" spans="1:11">
      <c r="A164" s="59">
        <v>6</v>
      </c>
      <c r="B164" s="30">
        <v>147</v>
      </c>
      <c r="C164" s="24" t="e">
        <f>IF(B164=0," ",VLOOKUP(B164,[1]Спортсмены!B$1:H$65536,2,FALSE))</f>
        <v>#N/A</v>
      </c>
      <c r="D164" s="25" t="e">
        <f>IF(B164=0," ",VLOOKUP($B164,[1]Спортсмены!$B$1:$H$65536,3,FALSE))</f>
        <v>#N/A</v>
      </c>
      <c r="E164" s="26" t="e">
        <f>IF(B164=0," ",IF(VLOOKUP($B164,[1]Спортсмены!$B$1:$H$65536,4,FALSE)=0," ",VLOOKUP($B164,[1]Спортсмены!$B$1:$H$65536,4,FALSE)))</f>
        <v>#N/A</v>
      </c>
      <c r="F164" s="24" t="e">
        <f>IF(B164=0," ",VLOOKUP($B164,[1]Спортсмены!$B$1:$H$65536,5,FALSE))</f>
        <v>#N/A</v>
      </c>
      <c r="G164" s="24" t="e">
        <f>IF(B164=0," ",VLOOKUP($B164,[1]Спортсмены!$B$1:$H$65536,6,FALSE))</f>
        <v>#N/A</v>
      </c>
      <c r="H164" s="60"/>
      <c r="I164" s="61"/>
      <c r="J164" s="62"/>
      <c r="K164" s="62"/>
    </row>
    <row r="165" spans="1:11">
      <c r="A165" s="59">
        <v>7</v>
      </c>
      <c r="B165" s="30">
        <v>147</v>
      </c>
      <c r="C165" s="24" t="e">
        <f>IF(B165=0," ",VLOOKUP(B165,[1]Спортсмены!B$1:H$65536,2,FALSE))</f>
        <v>#N/A</v>
      </c>
      <c r="D165" s="25" t="e">
        <f>IF(B165=0," ",VLOOKUP($B165,[1]Спортсмены!$B$1:$H$65536,3,FALSE))</f>
        <v>#N/A</v>
      </c>
      <c r="E165" s="26" t="e">
        <f>IF(B165=0," ",IF(VLOOKUP($B165,[1]Спортсмены!$B$1:$H$65536,4,FALSE)=0," ",VLOOKUP($B165,[1]Спортсмены!$B$1:$H$65536,4,FALSE)))</f>
        <v>#N/A</v>
      </c>
      <c r="F165" s="24" t="e">
        <f>IF(B165=0," ",VLOOKUP($B165,[1]Спортсмены!$B$1:$H$65536,5,FALSE))</f>
        <v>#N/A</v>
      </c>
      <c r="G165" s="24" t="e">
        <f>IF(B165=0," ",VLOOKUP($B165,[1]Спортсмены!$B$1:$H$65536,6,FALSE))</f>
        <v>#N/A</v>
      </c>
      <c r="H165" s="60"/>
      <c r="I165" s="61"/>
      <c r="J165" s="62"/>
      <c r="K165" s="62"/>
    </row>
    <row r="166" spans="1:11">
      <c r="A166" s="59">
        <v>8</v>
      </c>
      <c r="B166" s="30">
        <v>147</v>
      </c>
      <c r="C166" s="24" t="e">
        <f>IF(B166=0," ",VLOOKUP(B166,[1]Спортсмены!B$1:H$65536,2,FALSE))</f>
        <v>#N/A</v>
      </c>
      <c r="D166" s="25" t="e">
        <f>IF(B166=0," ",VLOOKUP($B166,[1]Спортсмены!$B$1:$H$65536,3,FALSE))</f>
        <v>#N/A</v>
      </c>
      <c r="E166" s="26" t="e">
        <f>IF(B166=0," ",IF(VLOOKUP($B166,[1]Спортсмены!$B$1:$H$65536,4,FALSE)=0," ",VLOOKUP($B166,[1]Спортсмены!$B$1:$H$65536,4,FALSE)))</f>
        <v>#N/A</v>
      </c>
      <c r="F166" s="24" t="e">
        <f>IF(B166=0," ",VLOOKUP($B166,[1]Спортсмены!$B$1:$H$65536,5,FALSE))</f>
        <v>#N/A</v>
      </c>
      <c r="G166" s="24" t="e">
        <f>IF(B166=0," ",VLOOKUP($B166,[1]Спортсмены!$B$1:$H$65536,6,FALSE))</f>
        <v>#N/A</v>
      </c>
      <c r="H166" s="60"/>
      <c r="I166" s="61"/>
      <c r="J166" s="62"/>
      <c r="K166" s="62"/>
    </row>
    <row r="167" spans="1:11">
      <c r="A167" s="59">
        <v>9</v>
      </c>
      <c r="B167" s="30">
        <v>147</v>
      </c>
      <c r="C167" s="24" t="e">
        <f>IF(B167=0," ",VLOOKUP(B167,[1]Спортсмены!B$1:H$65536,2,FALSE))</f>
        <v>#N/A</v>
      </c>
      <c r="D167" s="25" t="e">
        <f>IF(B167=0," ",VLOOKUP($B167,[1]Спортсмены!$B$1:$H$65536,3,FALSE))</f>
        <v>#N/A</v>
      </c>
      <c r="E167" s="26" t="e">
        <f>IF(B167=0," ",IF(VLOOKUP($B167,[1]Спортсмены!$B$1:$H$65536,4,FALSE)=0," ",VLOOKUP($B167,[1]Спортсмены!$B$1:$H$65536,4,FALSE)))</f>
        <v>#N/A</v>
      </c>
      <c r="F167" s="24" t="e">
        <f>IF(B167=0," ",VLOOKUP($B167,[1]Спортсмены!$B$1:$H$65536,5,FALSE))</f>
        <v>#N/A</v>
      </c>
      <c r="G167" s="24" t="e">
        <f>IF(B167=0," ",VLOOKUP($B167,[1]Спортсмены!$B$1:$H$65536,6,FALSE))</f>
        <v>#N/A</v>
      </c>
      <c r="H167" s="60"/>
      <c r="I167" s="61"/>
      <c r="J167" s="62"/>
      <c r="K167" s="62"/>
    </row>
    <row r="168" spans="1:11">
      <c r="A168" s="59">
        <v>10</v>
      </c>
      <c r="B168" s="30">
        <v>147</v>
      </c>
      <c r="C168" s="24" t="e">
        <f>IF(B168=0," ",VLOOKUP(B168,[1]Спортсмены!B$1:H$65536,2,FALSE))</f>
        <v>#N/A</v>
      </c>
      <c r="D168" s="25" t="e">
        <f>IF(B168=0," ",VLOOKUP($B168,[1]Спортсмены!$B$1:$H$65536,3,FALSE))</f>
        <v>#N/A</v>
      </c>
      <c r="E168" s="26" t="e">
        <f>IF(B168=0," ",IF(VLOOKUP($B168,[1]Спортсмены!$B$1:$H$65536,4,FALSE)=0," ",VLOOKUP($B168,[1]Спортсмены!$B$1:$H$65536,4,FALSE)))</f>
        <v>#N/A</v>
      </c>
      <c r="F168" s="24" t="e">
        <f>IF(B168=0," ",VLOOKUP($B168,[1]Спортсмены!$B$1:$H$65536,5,FALSE))</f>
        <v>#N/A</v>
      </c>
      <c r="G168" s="24" t="e">
        <f>IF(B168=0," ",VLOOKUP($B168,[1]Спортсмены!$B$1:$H$65536,6,FALSE))</f>
        <v>#N/A</v>
      </c>
      <c r="H168" s="60"/>
      <c r="I168" s="61"/>
      <c r="J168" s="62"/>
      <c r="K168" s="62"/>
    </row>
    <row r="169" spans="1:11">
      <c r="A169" s="59">
        <v>11</v>
      </c>
      <c r="B169" s="30">
        <v>147</v>
      </c>
      <c r="C169" s="24" t="e">
        <f>IF(B169=0," ",VLOOKUP(B169,[1]Спортсмены!B$1:H$65536,2,FALSE))</f>
        <v>#N/A</v>
      </c>
      <c r="D169" s="25" t="e">
        <f>IF(B169=0," ",VLOOKUP($B169,[1]Спортсмены!$B$1:$H$65536,3,FALSE))</f>
        <v>#N/A</v>
      </c>
      <c r="E169" s="26" t="e">
        <f>IF(B169=0," ",IF(VLOOKUP($B169,[1]Спортсмены!$B$1:$H$65536,4,FALSE)=0," ",VLOOKUP($B169,[1]Спортсмены!$B$1:$H$65536,4,FALSE)))</f>
        <v>#N/A</v>
      </c>
      <c r="F169" s="24" t="e">
        <f>IF(B169=0," ",VLOOKUP($B169,[1]Спортсмены!$B$1:$H$65536,5,FALSE))</f>
        <v>#N/A</v>
      </c>
      <c r="G169" s="24" t="e">
        <f>IF(B169=0," ",VLOOKUP($B169,[1]Спортсмены!$B$1:$H$65536,6,FALSE))</f>
        <v>#N/A</v>
      </c>
      <c r="H169" s="60"/>
      <c r="I169" s="61"/>
      <c r="J169" s="62"/>
      <c r="K169" s="62"/>
    </row>
    <row r="170" spans="1:11">
      <c r="A170" s="59">
        <v>12</v>
      </c>
      <c r="B170" s="30">
        <v>147</v>
      </c>
      <c r="C170" s="24" t="e">
        <f>IF(B170=0," ",VLOOKUP(B170,[1]Спортсмены!B$1:H$65536,2,FALSE))</f>
        <v>#N/A</v>
      </c>
      <c r="D170" s="25" t="e">
        <f>IF(B170=0," ",VLOOKUP($B170,[1]Спортсмены!$B$1:$H$65536,3,FALSE))</f>
        <v>#N/A</v>
      </c>
      <c r="E170" s="26" t="e">
        <f>IF(B170=0," ",IF(VLOOKUP($B170,[1]Спортсмены!$B$1:$H$65536,4,FALSE)=0," ",VLOOKUP($B170,[1]Спортсмены!$B$1:$H$65536,4,FALSE)))</f>
        <v>#N/A</v>
      </c>
      <c r="F170" s="24" t="e">
        <f>IF(B170=0," ",VLOOKUP($B170,[1]Спортсмены!$B$1:$H$65536,5,FALSE))</f>
        <v>#N/A</v>
      </c>
      <c r="G170" s="24" t="e">
        <f>IF(B170=0," ",VLOOKUP($B170,[1]Спортсмены!$B$1:$H$65536,6,FALSE))</f>
        <v>#N/A</v>
      </c>
      <c r="H170" s="60"/>
      <c r="I170" s="61"/>
      <c r="J170" s="62"/>
      <c r="K170" s="62"/>
    </row>
    <row r="171" spans="1:11">
      <c r="A171" s="59"/>
      <c r="B171" s="24"/>
      <c r="C171" s="26"/>
      <c r="D171" s="30"/>
      <c r="E171" s="18"/>
      <c r="F171" s="85"/>
      <c r="G171" s="84"/>
      <c r="H171" s="60"/>
      <c r="I171" s="61"/>
      <c r="J171" s="62"/>
      <c r="K171" s="62"/>
    </row>
    <row r="172" spans="1:11">
      <c r="A172" s="59"/>
      <c r="B172" s="63"/>
      <c r="C172" s="63"/>
      <c r="D172" s="63"/>
      <c r="E172" s="63"/>
      <c r="F172" s="65"/>
      <c r="G172" s="63"/>
      <c r="H172" s="60"/>
      <c r="I172" s="61"/>
      <c r="J172" s="62"/>
      <c r="K172" s="62"/>
    </row>
    <row r="173" spans="1:11">
      <c r="A173" s="59"/>
      <c r="E173" s="63"/>
      <c r="F173" s="63"/>
      <c r="G173" s="63"/>
      <c r="H173" s="60"/>
      <c r="I173" s="61"/>
      <c r="J173" s="62"/>
      <c r="K173" s="62"/>
    </row>
    <row r="174" spans="1:11">
      <c r="A174" s="59"/>
      <c r="B174" s="24"/>
      <c r="C174" s="26"/>
      <c r="D174" s="30"/>
      <c r="E174" s="18"/>
      <c r="F174" s="85"/>
      <c r="G174" s="85"/>
      <c r="H174" s="81"/>
      <c r="I174" s="61"/>
      <c r="J174" s="62"/>
      <c r="K174" s="62"/>
    </row>
    <row r="175" spans="1:11">
      <c r="A175" s="59"/>
      <c r="B175" s="24"/>
      <c r="C175" s="26"/>
      <c r="D175" s="30"/>
      <c r="E175" s="26"/>
      <c r="F175" s="84"/>
      <c r="G175" s="84"/>
      <c r="H175" s="60"/>
      <c r="I175" s="61"/>
      <c r="J175" s="62"/>
      <c r="K175" s="62"/>
    </row>
    <row r="176" spans="1:11">
      <c r="A176" s="59"/>
      <c r="B176" s="24"/>
      <c r="C176" s="26"/>
      <c r="D176" s="30"/>
      <c r="E176" s="18"/>
      <c r="F176" s="85"/>
      <c r="G176" s="84"/>
      <c r="H176" s="60"/>
      <c r="I176" s="61"/>
      <c r="J176" s="62"/>
      <c r="K176" s="62"/>
    </row>
    <row r="177" spans="1:12">
      <c r="A177" s="59"/>
      <c r="B177" s="24"/>
      <c r="C177" s="26"/>
      <c r="D177" s="30"/>
      <c r="E177" s="18"/>
      <c r="F177" s="86"/>
      <c r="G177" s="84"/>
      <c r="H177" s="60"/>
      <c r="I177" s="61"/>
      <c r="J177" s="62"/>
      <c r="K177" s="62"/>
    </row>
    <row r="178" spans="1:12">
      <c r="A178" s="59"/>
      <c r="B178" s="82"/>
      <c r="C178" s="83"/>
      <c r="D178" s="87"/>
      <c r="E178" s="26"/>
      <c r="F178" s="84"/>
      <c r="G178" s="84"/>
      <c r="H178" s="60"/>
      <c r="I178" s="61"/>
      <c r="J178" s="62"/>
      <c r="K178" s="62"/>
    </row>
    <row r="179" spans="1:12">
      <c r="A179" s="59"/>
      <c r="B179" s="63"/>
      <c r="C179" s="63"/>
      <c r="D179" s="63"/>
      <c r="E179" s="63"/>
      <c r="F179" s="65"/>
      <c r="G179" s="63"/>
      <c r="H179" s="60"/>
      <c r="I179" s="61"/>
      <c r="J179" s="62"/>
      <c r="K179" s="62"/>
    </row>
    <row r="180" spans="1:12">
      <c r="A180" s="59"/>
      <c r="B180" s="24"/>
      <c r="C180" s="24"/>
      <c r="D180" s="30"/>
      <c r="E180" s="30"/>
      <c r="F180" s="85"/>
      <c r="G180" s="85"/>
      <c r="H180" s="60"/>
      <c r="I180" s="61"/>
      <c r="J180" s="62"/>
      <c r="K180" s="62"/>
    </row>
    <row r="181" spans="1:12">
      <c r="A181" s="59"/>
      <c r="B181" s="24"/>
      <c r="C181" s="26"/>
      <c r="D181" s="30"/>
      <c r="E181" s="26"/>
      <c r="F181" s="84"/>
      <c r="G181" s="85"/>
      <c r="H181" s="60"/>
      <c r="I181" s="61"/>
      <c r="J181" s="62"/>
      <c r="K181" s="62"/>
    </row>
    <row r="182" spans="1:12">
      <c r="A182" s="59"/>
      <c r="B182" s="24"/>
      <c r="C182" s="26"/>
      <c r="D182" s="30"/>
      <c r="E182" s="26"/>
      <c r="F182" s="84"/>
      <c r="G182" s="84"/>
      <c r="H182" s="60"/>
      <c r="I182" s="61"/>
      <c r="J182" s="62"/>
      <c r="K182" s="62"/>
    </row>
    <row r="183" spans="1:12">
      <c r="A183" s="59"/>
      <c r="B183" s="82"/>
      <c r="C183" s="83"/>
      <c r="D183" s="87"/>
      <c r="E183" s="18"/>
      <c r="F183" s="85"/>
      <c r="G183" s="85"/>
      <c r="H183" s="60"/>
      <c r="I183" s="61"/>
      <c r="J183" s="62"/>
      <c r="K183" s="62"/>
    </row>
    <row r="184" spans="1:12">
      <c r="A184" s="59"/>
      <c r="B184" s="24"/>
      <c r="C184" s="26"/>
      <c r="D184" s="30"/>
      <c r="E184" s="18"/>
      <c r="F184" s="88"/>
      <c r="G184" s="84"/>
      <c r="H184" s="60"/>
      <c r="I184" s="61"/>
      <c r="J184" s="62"/>
      <c r="K184" s="62"/>
    </row>
    <row r="185" spans="1:12">
      <c r="A185" s="59"/>
      <c r="B185" s="24"/>
      <c r="C185" s="26"/>
      <c r="D185" s="30"/>
      <c r="E185" s="26"/>
      <c r="F185" s="85"/>
      <c r="G185" s="85"/>
      <c r="H185" s="60"/>
      <c r="I185" s="61"/>
      <c r="J185" s="62"/>
      <c r="K185" s="62"/>
    </row>
    <row r="186" spans="1:12">
      <c r="A186" s="59"/>
      <c r="B186" s="63"/>
      <c r="C186" s="63"/>
      <c r="D186" s="63"/>
      <c r="E186" s="63"/>
      <c r="F186" s="65"/>
      <c r="G186" s="63"/>
      <c r="H186" s="60"/>
      <c r="I186" s="61"/>
      <c r="J186" s="62"/>
      <c r="K186" s="62"/>
    </row>
    <row r="187" spans="1:12">
      <c r="A187" s="59"/>
      <c r="B187" s="84"/>
      <c r="C187" s="30"/>
      <c r="D187" s="30"/>
      <c r="E187" s="26"/>
      <c r="F187" s="89"/>
      <c r="G187" s="84"/>
      <c r="H187" s="60"/>
      <c r="I187" s="61"/>
      <c r="J187" s="62"/>
      <c r="K187" s="62"/>
    </row>
    <row r="188" spans="1:12">
      <c r="A188" s="59"/>
      <c r="B188" s="24"/>
      <c r="C188" s="26"/>
      <c r="D188" s="30"/>
      <c r="E188" s="18"/>
      <c r="F188" s="84"/>
      <c r="G188" s="84"/>
      <c r="H188" s="60"/>
      <c r="I188" s="61"/>
      <c r="J188" s="62"/>
      <c r="K188" s="62"/>
    </row>
    <row r="189" spans="1:12">
      <c r="A189" s="73"/>
      <c r="B189" s="43"/>
      <c r="C189" s="45"/>
      <c r="D189" s="58"/>
      <c r="E189" s="45"/>
      <c r="F189" s="151"/>
      <c r="G189" s="151"/>
      <c r="H189" s="41"/>
      <c r="I189" s="70"/>
      <c r="J189" s="74"/>
      <c r="K189" s="74"/>
    </row>
    <row r="190" spans="1:12">
      <c r="A190" s="73"/>
      <c r="B190" s="43"/>
      <c r="C190" s="45"/>
      <c r="D190" s="58"/>
      <c r="E190" s="45"/>
      <c r="F190" s="151"/>
      <c r="G190" s="151"/>
      <c r="H190" s="41"/>
      <c r="I190" s="70"/>
      <c r="J190" s="74"/>
      <c r="K190" s="74"/>
    </row>
    <row r="191" spans="1:12" ht="22.5">
      <c r="A191" s="418" t="s">
        <v>36</v>
      </c>
      <c r="B191" s="418"/>
      <c r="C191" s="418"/>
      <c r="D191" s="418"/>
      <c r="E191" s="418"/>
      <c r="F191" s="418"/>
      <c r="G191" s="418"/>
      <c r="H191" s="418"/>
      <c r="I191" s="418"/>
      <c r="J191" s="418"/>
      <c r="K191" s="418"/>
      <c r="L191" s="71"/>
    </row>
    <row r="192" spans="1:12" ht="20.25">
      <c r="A192" s="406" t="s">
        <v>0</v>
      </c>
      <c r="B192" s="406"/>
      <c r="C192" s="406"/>
      <c r="D192" s="406"/>
      <c r="E192" s="406"/>
      <c r="F192" s="406"/>
      <c r="G192" s="406"/>
      <c r="H192" s="406"/>
      <c r="I192" s="406"/>
      <c r="J192" s="406"/>
      <c r="K192" s="406"/>
      <c r="L192" s="72"/>
    </row>
    <row r="193" spans="1:12" ht="20.25">
      <c r="A193" s="406" t="s">
        <v>1</v>
      </c>
      <c r="B193" s="406"/>
      <c r="C193" s="406"/>
      <c r="D193" s="406"/>
      <c r="E193" s="406"/>
      <c r="F193" s="406"/>
      <c r="G193" s="406"/>
      <c r="H193" s="406"/>
      <c r="I193" s="406"/>
      <c r="J193" s="406"/>
      <c r="K193" s="406"/>
      <c r="L193" s="72"/>
    </row>
    <row r="194" spans="1:12">
      <c r="A194" s="421" t="s">
        <v>50</v>
      </c>
      <c r="B194" s="421"/>
      <c r="C194" s="75"/>
      <c r="H194" s="422" t="s">
        <v>8</v>
      </c>
      <c r="I194" s="422"/>
      <c r="J194" s="422"/>
      <c r="K194" s="422"/>
    </row>
    <row r="195" spans="1:12">
      <c r="A195" s="6" t="s">
        <v>6</v>
      </c>
      <c r="B195" s="6"/>
      <c r="C195" s="6"/>
      <c r="G195" s="76"/>
      <c r="H195" s="77"/>
      <c r="I195" s="78"/>
    </row>
    <row r="196" spans="1:12" ht="20.25">
      <c r="A196" s="423" t="s">
        <v>118</v>
      </c>
      <c r="B196" s="423"/>
      <c r="C196" s="423"/>
      <c r="D196" s="423"/>
      <c r="E196" s="423"/>
      <c r="F196" s="423"/>
      <c r="G196" s="423"/>
      <c r="H196" s="423"/>
      <c r="I196" s="423"/>
      <c r="J196" s="423"/>
      <c r="K196" s="423"/>
    </row>
    <row r="197" spans="1:12" ht="15.75">
      <c r="A197" s="420" t="s">
        <v>53</v>
      </c>
      <c r="B197" s="420"/>
      <c r="C197" s="420"/>
      <c r="D197" s="420"/>
      <c r="E197" s="420"/>
      <c r="F197" s="420"/>
      <c r="G197" s="420"/>
      <c r="H197" s="420"/>
      <c r="I197" s="420"/>
      <c r="J197" s="420"/>
      <c r="K197" s="420"/>
    </row>
    <row r="198" spans="1:12" ht="20.25">
      <c r="A198" s="66"/>
      <c r="B198" s="66"/>
      <c r="C198" s="1" t="s">
        <v>116</v>
      </c>
      <c r="H198" s="424" t="s">
        <v>97</v>
      </c>
      <c r="I198" s="424"/>
      <c r="J198" s="424"/>
    </row>
    <row r="199" spans="1:12">
      <c r="A199" s="403" t="s">
        <v>98</v>
      </c>
      <c r="B199" s="403" t="s">
        <v>16</v>
      </c>
      <c r="C199" s="403" t="s">
        <v>17</v>
      </c>
      <c r="D199" s="403" t="s">
        <v>18</v>
      </c>
      <c r="E199" s="403" t="s">
        <v>19</v>
      </c>
      <c r="F199" s="403" t="s">
        <v>20</v>
      </c>
      <c r="G199" s="425" t="s">
        <v>47</v>
      </c>
      <c r="H199" s="403" t="s">
        <v>48</v>
      </c>
      <c r="I199" s="427" t="s">
        <v>49</v>
      </c>
      <c r="J199" s="428"/>
      <c r="K199" s="429"/>
    </row>
    <row r="200" spans="1:12">
      <c r="A200" s="410"/>
      <c r="B200" s="410"/>
      <c r="C200" s="410"/>
      <c r="D200" s="410"/>
      <c r="E200" s="410"/>
      <c r="F200" s="410"/>
      <c r="G200" s="426"/>
      <c r="H200" s="410"/>
      <c r="I200" s="67">
        <v>1</v>
      </c>
      <c r="J200" s="68">
        <v>2</v>
      </c>
      <c r="K200" s="69">
        <v>3</v>
      </c>
    </row>
    <row r="201" spans="1:12">
      <c r="A201" s="79"/>
      <c r="B201" s="31"/>
      <c r="C201" s="31"/>
      <c r="D201" s="31"/>
      <c r="E201" s="31"/>
      <c r="F201" s="80" t="s">
        <v>51</v>
      </c>
      <c r="G201" s="31"/>
      <c r="H201" s="60"/>
      <c r="I201" s="61"/>
      <c r="J201" s="62"/>
      <c r="K201" s="62"/>
    </row>
    <row r="202" spans="1:12">
      <c r="A202" s="59">
        <v>1</v>
      </c>
      <c r="B202" s="30">
        <v>147</v>
      </c>
      <c r="C202" s="24" t="e">
        <f>IF(B202=0," ",VLOOKUP(B202,[1]Спортсмены!B$1:H$65536,2,FALSE))</f>
        <v>#N/A</v>
      </c>
      <c r="D202" s="25" t="e">
        <f>IF(B202=0," ",VLOOKUP($B202,[1]Спортсмены!$B$1:$H$65536,3,FALSE))</f>
        <v>#N/A</v>
      </c>
      <c r="E202" s="26" t="e">
        <f>IF(B202=0," ",IF(VLOOKUP($B202,[1]Спортсмены!$B$1:$H$65536,4,FALSE)=0," ",VLOOKUP($B202,[1]Спортсмены!$B$1:$H$65536,4,FALSE)))</f>
        <v>#N/A</v>
      </c>
      <c r="F202" s="24" t="e">
        <f>IF(B202=0," ",VLOOKUP($B202,[1]Спортсмены!$B$1:$H$65536,5,FALSE))</f>
        <v>#N/A</v>
      </c>
      <c r="G202" s="24" t="e">
        <f>IF(B202=0," ",VLOOKUP($B202,[1]Спортсмены!$B$1:$H$65536,6,FALSE))</f>
        <v>#N/A</v>
      </c>
      <c r="H202" s="60"/>
      <c r="I202" s="61"/>
      <c r="J202" s="62"/>
      <c r="K202" s="62"/>
    </row>
    <row r="203" spans="1:12">
      <c r="A203" s="59">
        <v>2</v>
      </c>
      <c r="B203" s="30">
        <v>147</v>
      </c>
      <c r="C203" s="24" t="e">
        <f>IF(B203=0," ",VLOOKUP(B203,[1]Спортсмены!B$1:H$65536,2,FALSE))</f>
        <v>#N/A</v>
      </c>
      <c r="D203" s="25" t="e">
        <f>IF(B203=0," ",VLOOKUP($B203,[1]Спортсмены!$B$1:$H$65536,3,FALSE))</f>
        <v>#N/A</v>
      </c>
      <c r="E203" s="26" t="e">
        <f>IF(B203=0," ",IF(VLOOKUP($B203,[1]Спортсмены!$B$1:$H$65536,4,FALSE)=0," ",VLOOKUP($B203,[1]Спортсмены!$B$1:$H$65536,4,FALSE)))</f>
        <v>#N/A</v>
      </c>
      <c r="F203" s="24" t="e">
        <f>IF(B203=0," ",VLOOKUP($B203,[1]Спортсмены!$B$1:$H$65536,5,FALSE))</f>
        <v>#N/A</v>
      </c>
      <c r="G203" s="24" t="e">
        <f>IF(B203=0," ",VLOOKUP($B203,[1]Спортсмены!$B$1:$H$65536,6,FALSE))</f>
        <v>#N/A</v>
      </c>
      <c r="H203" s="60"/>
      <c r="I203" s="61"/>
      <c r="J203" s="62"/>
      <c r="K203" s="62"/>
    </row>
    <row r="204" spans="1:12">
      <c r="A204" s="59">
        <v>3</v>
      </c>
      <c r="B204" s="30">
        <v>147</v>
      </c>
      <c r="C204" s="24" t="e">
        <f>IF(B204=0," ",VLOOKUP(B204,[1]Спортсмены!B$1:H$65536,2,FALSE))</f>
        <v>#N/A</v>
      </c>
      <c r="D204" s="25" t="e">
        <f>IF(B204=0," ",VLOOKUP($B204,[1]Спортсмены!$B$1:$H$65536,3,FALSE))</f>
        <v>#N/A</v>
      </c>
      <c r="E204" s="26" t="e">
        <f>IF(B204=0," ",IF(VLOOKUP($B204,[1]Спортсмены!$B$1:$H$65536,4,FALSE)=0," ",VLOOKUP($B204,[1]Спортсмены!$B$1:$H$65536,4,FALSE)))</f>
        <v>#N/A</v>
      </c>
      <c r="F204" s="24" t="e">
        <f>IF(B204=0," ",VLOOKUP($B204,[1]Спортсмены!$B$1:$H$65536,5,FALSE))</f>
        <v>#N/A</v>
      </c>
      <c r="G204" s="24" t="e">
        <f>IF(B204=0," ",VLOOKUP($B204,[1]Спортсмены!$B$1:$H$65536,6,FALSE))</f>
        <v>#N/A</v>
      </c>
      <c r="H204" s="60"/>
      <c r="I204" s="61"/>
      <c r="J204" s="62"/>
      <c r="K204" s="62"/>
    </row>
    <row r="205" spans="1:12">
      <c r="A205" s="59">
        <v>4</v>
      </c>
      <c r="B205" s="30">
        <v>147</v>
      </c>
      <c r="C205" s="24" t="e">
        <f>IF(B205=0," ",VLOOKUP(B205,[1]Спортсмены!B$1:H$65536,2,FALSE))</f>
        <v>#N/A</v>
      </c>
      <c r="D205" s="25" t="e">
        <f>IF(B205=0," ",VLOOKUP($B205,[1]Спортсмены!$B$1:$H$65536,3,FALSE))</f>
        <v>#N/A</v>
      </c>
      <c r="E205" s="26" t="e">
        <f>IF(B205=0," ",IF(VLOOKUP($B205,[1]Спортсмены!$B$1:$H$65536,4,FALSE)=0," ",VLOOKUP($B205,[1]Спортсмены!$B$1:$H$65536,4,FALSE)))</f>
        <v>#N/A</v>
      </c>
      <c r="F205" s="24" t="e">
        <f>IF(B205=0," ",VLOOKUP($B205,[1]Спортсмены!$B$1:$H$65536,5,FALSE))</f>
        <v>#N/A</v>
      </c>
      <c r="G205" s="24" t="e">
        <f>IF(B205=0," ",VLOOKUP($B205,[1]Спортсмены!$B$1:$H$65536,6,FALSE))</f>
        <v>#N/A</v>
      </c>
      <c r="H205" s="60"/>
      <c r="I205" s="61"/>
      <c r="J205" s="62"/>
      <c r="K205" s="62"/>
    </row>
    <row r="206" spans="1:12">
      <c r="A206" s="59">
        <v>5</v>
      </c>
      <c r="B206" s="30">
        <v>147</v>
      </c>
      <c r="C206" s="24" t="e">
        <f>IF(B206=0," ",VLOOKUP(B206,[1]Спортсмены!B$1:H$65536,2,FALSE))</f>
        <v>#N/A</v>
      </c>
      <c r="D206" s="25" t="e">
        <f>IF(B206=0," ",VLOOKUP($B206,[1]Спортсмены!$B$1:$H$65536,3,FALSE))</f>
        <v>#N/A</v>
      </c>
      <c r="E206" s="26" t="e">
        <f>IF(B206=0," ",IF(VLOOKUP($B206,[1]Спортсмены!$B$1:$H$65536,4,FALSE)=0," ",VLOOKUP($B206,[1]Спортсмены!$B$1:$H$65536,4,FALSE)))</f>
        <v>#N/A</v>
      </c>
      <c r="F206" s="24" t="e">
        <f>IF(B206=0," ",VLOOKUP($B206,[1]Спортсмены!$B$1:$H$65536,5,FALSE))</f>
        <v>#N/A</v>
      </c>
      <c r="G206" s="24" t="e">
        <f>IF(B206=0," ",VLOOKUP($B206,[1]Спортсмены!$B$1:$H$65536,6,FALSE))</f>
        <v>#N/A</v>
      </c>
      <c r="H206" s="60"/>
      <c r="I206" s="61"/>
      <c r="J206" s="62"/>
      <c r="K206" s="62"/>
    </row>
    <row r="207" spans="1:12">
      <c r="A207" s="59">
        <v>6</v>
      </c>
      <c r="B207" s="30">
        <v>147</v>
      </c>
      <c r="C207" s="24" t="e">
        <f>IF(B207=0," ",VLOOKUP(B207,[1]Спортсмены!B$1:H$65536,2,FALSE))</f>
        <v>#N/A</v>
      </c>
      <c r="D207" s="25" t="e">
        <f>IF(B207=0," ",VLOOKUP($B207,[1]Спортсмены!$B$1:$H$65536,3,FALSE))</f>
        <v>#N/A</v>
      </c>
      <c r="E207" s="26" t="e">
        <f>IF(B207=0," ",IF(VLOOKUP($B207,[1]Спортсмены!$B$1:$H$65536,4,FALSE)=0," ",VLOOKUP($B207,[1]Спортсмены!$B$1:$H$65536,4,FALSE)))</f>
        <v>#N/A</v>
      </c>
      <c r="F207" s="24" t="e">
        <f>IF(B207=0," ",VLOOKUP($B207,[1]Спортсмены!$B$1:$H$65536,5,FALSE))</f>
        <v>#N/A</v>
      </c>
      <c r="G207" s="24" t="e">
        <f>IF(B207=0," ",VLOOKUP($B207,[1]Спортсмены!$B$1:$H$65536,6,FALSE))</f>
        <v>#N/A</v>
      </c>
      <c r="H207" s="60"/>
      <c r="I207" s="61"/>
      <c r="J207" s="62"/>
      <c r="K207" s="62"/>
    </row>
    <row r="208" spans="1:12">
      <c r="A208" s="59">
        <v>7</v>
      </c>
      <c r="B208" s="30">
        <v>147</v>
      </c>
      <c r="C208" s="24" t="e">
        <f>IF(B208=0," ",VLOOKUP(B208,[1]Спортсмены!B$1:H$65536,2,FALSE))</f>
        <v>#N/A</v>
      </c>
      <c r="D208" s="25" t="e">
        <f>IF(B208=0," ",VLOOKUP($B208,[1]Спортсмены!$B$1:$H$65536,3,FALSE))</f>
        <v>#N/A</v>
      </c>
      <c r="E208" s="26" t="e">
        <f>IF(B208=0," ",IF(VLOOKUP($B208,[1]Спортсмены!$B$1:$H$65536,4,FALSE)=0," ",VLOOKUP($B208,[1]Спортсмены!$B$1:$H$65536,4,FALSE)))</f>
        <v>#N/A</v>
      </c>
      <c r="F208" s="24" t="e">
        <f>IF(B208=0," ",VLOOKUP($B208,[1]Спортсмены!$B$1:$H$65536,5,FALSE))</f>
        <v>#N/A</v>
      </c>
      <c r="G208" s="24" t="e">
        <f>IF(B208=0," ",VLOOKUP($B208,[1]Спортсмены!$B$1:$H$65536,6,FALSE))</f>
        <v>#N/A</v>
      </c>
      <c r="H208" s="60"/>
      <c r="I208" s="61"/>
      <c r="J208" s="62"/>
      <c r="K208" s="62"/>
    </row>
    <row r="209" spans="1:11">
      <c r="A209" s="59">
        <v>8</v>
      </c>
      <c r="B209" s="30">
        <v>147</v>
      </c>
      <c r="C209" s="24" t="e">
        <f>IF(B209=0," ",VLOOKUP(B209,[1]Спортсмены!B$1:H$65536,2,FALSE))</f>
        <v>#N/A</v>
      </c>
      <c r="D209" s="25" t="e">
        <f>IF(B209=0," ",VLOOKUP($B209,[1]Спортсмены!$B$1:$H$65536,3,FALSE))</f>
        <v>#N/A</v>
      </c>
      <c r="E209" s="26" t="e">
        <f>IF(B209=0," ",IF(VLOOKUP($B209,[1]Спортсмены!$B$1:$H$65536,4,FALSE)=0," ",VLOOKUP($B209,[1]Спортсмены!$B$1:$H$65536,4,FALSE)))</f>
        <v>#N/A</v>
      </c>
      <c r="F209" s="24" t="e">
        <f>IF(B209=0," ",VLOOKUP($B209,[1]Спортсмены!$B$1:$H$65536,5,FALSE))</f>
        <v>#N/A</v>
      </c>
      <c r="G209" s="24" t="e">
        <f>IF(B209=0," ",VLOOKUP($B209,[1]Спортсмены!$B$1:$H$65536,6,FALSE))</f>
        <v>#N/A</v>
      </c>
      <c r="H209" s="60"/>
      <c r="I209" s="61"/>
      <c r="J209" s="62"/>
      <c r="K209" s="62"/>
    </row>
    <row r="210" spans="1:11">
      <c r="A210" s="59">
        <v>9</v>
      </c>
      <c r="B210" s="30">
        <v>147</v>
      </c>
      <c r="C210" s="24" t="e">
        <f>IF(B210=0," ",VLOOKUP(B210,[1]Спортсмены!B$1:H$65536,2,FALSE))</f>
        <v>#N/A</v>
      </c>
      <c r="D210" s="25" t="e">
        <f>IF(B210=0," ",VLOOKUP($B210,[1]Спортсмены!$B$1:$H$65536,3,FALSE))</f>
        <v>#N/A</v>
      </c>
      <c r="E210" s="26" t="e">
        <f>IF(B210=0," ",IF(VLOOKUP($B210,[1]Спортсмены!$B$1:$H$65536,4,FALSE)=0," ",VLOOKUP($B210,[1]Спортсмены!$B$1:$H$65536,4,FALSE)))</f>
        <v>#N/A</v>
      </c>
      <c r="F210" s="24" t="e">
        <f>IF(B210=0," ",VLOOKUP($B210,[1]Спортсмены!$B$1:$H$65536,5,FALSE))</f>
        <v>#N/A</v>
      </c>
      <c r="G210" s="24" t="e">
        <f>IF(B210=0," ",VLOOKUP($B210,[1]Спортсмены!$B$1:$H$65536,6,FALSE))</f>
        <v>#N/A</v>
      </c>
      <c r="H210" s="60"/>
      <c r="I210" s="61"/>
      <c r="J210" s="62"/>
      <c r="K210" s="62"/>
    </row>
    <row r="211" spans="1:11">
      <c r="A211" s="59">
        <v>10</v>
      </c>
      <c r="B211" s="30">
        <v>147</v>
      </c>
      <c r="C211" s="24" t="e">
        <f>IF(B211=0," ",VLOOKUP(B211,[1]Спортсмены!B$1:H$65536,2,FALSE))</f>
        <v>#N/A</v>
      </c>
      <c r="D211" s="25" t="e">
        <f>IF(B211=0," ",VLOOKUP($B211,[1]Спортсмены!$B$1:$H$65536,3,FALSE))</f>
        <v>#N/A</v>
      </c>
      <c r="E211" s="26" t="e">
        <f>IF(B211=0," ",IF(VLOOKUP($B211,[1]Спортсмены!$B$1:$H$65536,4,FALSE)=0," ",VLOOKUP($B211,[1]Спортсмены!$B$1:$H$65536,4,FALSE)))</f>
        <v>#N/A</v>
      </c>
      <c r="F211" s="24" t="e">
        <f>IF(B211=0," ",VLOOKUP($B211,[1]Спортсмены!$B$1:$H$65536,5,FALSE))</f>
        <v>#N/A</v>
      </c>
      <c r="G211" s="24" t="e">
        <f>IF(B211=0," ",VLOOKUP($B211,[1]Спортсмены!$B$1:$H$65536,6,FALSE))</f>
        <v>#N/A</v>
      </c>
      <c r="H211" s="60"/>
      <c r="I211" s="61"/>
      <c r="J211" s="62"/>
      <c r="K211" s="62"/>
    </row>
    <row r="212" spans="1:11">
      <c r="A212" s="59">
        <v>11</v>
      </c>
      <c r="B212" s="30">
        <v>147</v>
      </c>
      <c r="C212" s="24" t="e">
        <f>IF(B212=0," ",VLOOKUP(B212,[1]Спортсмены!B$1:H$65536,2,FALSE))</f>
        <v>#N/A</v>
      </c>
      <c r="D212" s="25" t="e">
        <f>IF(B212=0," ",VLOOKUP($B212,[1]Спортсмены!$B$1:$H$65536,3,FALSE))</f>
        <v>#N/A</v>
      </c>
      <c r="E212" s="26" t="e">
        <f>IF(B212=0," ",IF(VLOOKUP($B212,[1]Спортсмены!$B$1:$H$65536,4,FALSE)=0," ",VLOOKUP($B212,[1]Спортсмены!$B$1:$H$65536,4,FALSE)))</f>
        <v>#N/A</v>
      </c>
      <c r="F212" s="24" t="e">
        <f>IF(B212=0," ",VLOOKUP($B212,[1]Спортсмены!$B$1:$H$65536,5,FALSE))</f>
        <v>#N/A</v>
      </c>
      <c r="G212" s="24" t="e">
        <f>IF(B212=0," ",VLOOKUP($B212,[1]Спортсмены!$B$1:$H$65536,6,FALSE))</f>
        <v>#N/A</v>
      </c>
      <c r="H212" s="60"/>
      <c r="I212" s="61"/>
      <c r="J212" s="62"/>
      <c r="K212" s="62"/>
    </row>
    <row r="213" spans="1:11">
      <c r="A213" s="59">
        <v>12</v>
      </c>
      <c r="B213" s="30">
        <v>147</v>
      </c>
      <c r="C213" s="24" t="e">
        <f>IF(B213=0," ",VLOOKUP(B213,[1]Спортсмены!B$1:H$65536,2,FALSE))</f>
        <v>#N/A</v>
      </c>
      <c r="D213" s="25" t="e">
        <f>IF(B213=0," ",VLOOKUP($B213,[1]Спортсмены!$B$1:$H$65536,3,FALSE))</f>
        <v>#N/A</v>
      </c>
      <c r="E213" s="26" t="e">
        <f>IF(B213=0," ",IF(VLOOKUP($B213,[1]Спортсмены!$B$1:$H$65536,4,FALSE)=0," ",VLOOKUP($B213,[1]Спортсмены!$B$1:$H$65536,4,FALSE)))</f>
        <v>#N/A</v>
      </c>
      <c r="F213" s="24" t="e">
        <f>IF(B213=0," ",VLOOKUP($B213,[1]Спортсмены!$B$1:$H$65536,5,FALSE))</f>
        <v>#N/A</v>
      </c>
      <c r="G213" s="24" t="e">
        <f>IF(B213=0," ",VLOOKUP($B213,[1]Спортсмены!$B$1:$H$65536,6,FALSE))</f>
        <v>#N/A</v>
      </c>
      <c r="H213" s="60"/>
      <c r="I213" s="61"/>
      <c r="J213" s="62"/>
      <c r="K213" s="62"/>
    </row>
    <row r="214" spans="1:11">
      <c r="A214" s="59"/>
      <c r="B214" s="24"/>
      <c r="C214" s="26"/>
      <c r="D214" s="30"/>
      <c r="E214" s="18"/>
      <c r="F214" s="85"/>
      <c r="G214" s="84"/>
      <c r="H214" s="60"/>
      <c r="I214" s="61"/>
      <c r="J214" s="62"/>
      <c r="K214" s="62"/>
    </row>
    <row r="215" spans="1:11">
      <c r="A215" s="59"/>
      <c r="B215" s="63"/>
      <c r="C215" s="63"/>
      <c r="D215" s="63"/>
      <c r="E215" s="63"/>
      <c r="F215" s="65"/>
      <c r="G215" s="63"/>
      <c r="H215" s="60"/>
      <c r="I215" s="61"/>
      <c r="J215" s="62"/>
      <c r="K215" s="62"/>
    </row>
    <row r="216" spans="1:11">
      <c r="A216" s="59"/>
      <c r="E216" s="63"/>
      <c r="F216" s="63"/>
      <c r="G216" s="63"/>
      <c r="H216" s="60"/>
      <c r="I216" s="61"/>
      <c r="J216" s="62"/>
      <c r="K216" s="62"/>
    </row>
    <row r="217" spans="1:11">
      <c r="A217" s="59"/>
      <c r="B217" s="24"/>
      <c r="C217" s="26"/>
      <c r="D217" s="30"/>
      <c r="E217" s="18"/>
      <c r="F217" s="85"/>
      <c r="G217" s="85"/>
      <c r="H217" s="81"/>
      <c r="I217" s="61"/>
      <c r="J217" s="62"/>
      <c r="K217" s="62"/>
    </row>
    <row r="218" spans="1:11">
      <c r="A218" s="59"/>
      <c r="B218" s="24"/>
      <c r="C218" s="26"/>
      <c r="D218" s="30"/>
      <c r="E218" s="26"/>
      <c r="F218" s="84"/>
      <c r="G218" s="84"/>
      <c r="H218" s="60"/>
      <c r="I218" s="61"/>
      <c r="J218" s="62"/>
      <c r="K218" s="62"/>
    </row>
    <row r="219" spans="1:11">
      <c r="A219" s="59"/>
      <c r="B219" s="24"/>
      <c r="C219" s="26"/>
      <c r="D219" s="30"/>
      <c r="E219" s="18"/>
      <c r="F219" s="85"/>
      <c r="G219" s="84"/>
      <c r="H219" s="60"/>
      <c r="I219" s="61"/>
      <c r="J219" s="62"/>
      <c r="K219" s="62"/>
    </row>
    <row r="220" spans="1:11">
      <c r="A220" s="59"/>
      <c r="B220" s="24"/>
      <c r="C220" s="26"/>
      <c r="D220" s="30"/>
      <c r="E220" s="18"/>
      <c r="F220" s="86"/>
      <c r="G220" s="84"/>
      <c r="H220" s="60"/>
      <c r="I220" s="61"/>
      <c r="J220" s="62"/>
      <c r="K220" s="62"/>
    </row>
    <row r="221" spans="1:11">
      <c r="A221" s="59"/>
      <c r="B221" s="82"/>
      <c r="C221" s="83"/>
      <c r="D221" s="87"/>
      <c r="E221" s="26"/>
      <c r="F221" s="84"/>
      <c r="G221" s="84"/>
      <c r="H221" s="60"/>
      <c r="I221" s="61"/>
      <c r="J221" s="62"/>
      <c r="K221" s="62"/>
    </row>
    <row r="222" spans="1:11">
      <c r="A222" s="59"/>
      <c r="B222" s="63"/>
      <c r="C222" s="63"/>
      <c r="D222" s="63"/>
      <c r="E222" s="63"/>
      <c r="F222" s="65"/>
      <c r="G222" s="63"/>
      <c r="H222" s="60"/>
      <c r="I222" s="61"/>
      <c r="J222" s="62"/>
      <c r="K222" s="62"/>
    </row>
    <row r="223" spans="1:11">
      <c r="A223" s="59"/>
      <c r="B223" s="24"/>
      <c r="C223" s="24"/>
      <c r="D223" s="30"/>
      <c r="E223" s="30"/>
      <c r="F223" s="85"/>
      <c r="G223" s="85"/>
      <c r="H223" s="60"/>
      <c r="I223" s="61"/>
      <c r="J223" s="62"/>
      <c r="K223" s="62"/>
    </row>
    <row r="224" spans="1:11">
      <c r="A224" s="59"/>
      <c r="B224" s="24"/>
      <c r="C224" s="26"/>
      <c r="D224" s="30"/>
      <c r="E224" s="26"/>
      <c r="F224" s="84"/>
      <c r="G224" s="85"/>
      <c r="H224" s="60"/>
      <c r="I224" s="61"/>
      <c r="J224" s="62"/>
      <c r="K224" s="62"/>
    </row>
    <row r="225" spans="1:11">
      <c r="A225" s="59"/>
      <c r="B225" s="24"/>
      <c r="C225" s="26"/>
      <c r="D225" s="30"/>
      <c r="E225" s="26"/>
      <c r="F225" s="84"/>
      <c r="G225" s="84"/>
      <c r="H225" s="60"/>
      <c r="I225" s="61"/>
      <c r="J225" s="62"/>
      <c r="K225" s="62"/>
    </row>
    <row r="226" spans="1:11">
      <c r="A226" s="59"/>
      <c r="B226" s="82"/>
      <c r="C226" s="83"/>
      <c r="D226" s="87"/>
      <c r="E226" s="18"/>
      <c r="F226" s="85"/>
      <c r="G226" s="85"/>
      <c r="H226" s="60"/>
      <c r="I226" s="61"/>
      <c r="J226" s="62"/>
      <c r="K226" s="62"/>
    </row>
    <row r="227" spans="1:11">
      <c r="A227" s="59"/>
      <c r="B227" s="24"/>
      <c r="C227" s="26"/>
      <c r="D227" s="30"/>
      <c r="E227" s="18"/>
      <c r="F227" s="88"/>
      <c r="G227" s="84"/>
      <c r="H227" s="60"/>
      <c r="I227" s="61"/>
      <c r="J227" s="62"/>
      <c r="K227" s="62"/>
    </row>
    <row r="228" spans="1:11">
      <c r="A228" s="59"/>
      <c r="B228" s="24"/>
      <c r="C228" s="26"/>
      <c r="D228" s="30"/>
      <c r="E228" s="26"/>
      <c r="F228" s="85"/>
      <c r="G228" s="85"/>
      <c r="H228" s="60"/>
      <c r="I228" s="61"/>
      <c r="J228" s="62"/>
      <c r="K228" s="62"/>
    </row>
    <row r="229" spans="1:11">
      <c r="A229" s="59"/>
      <c r="B229" s="63"/>
      <c r="C229" s="63"/>
      <c r="D229" s="63"/>
      <c r="E229" s="63"/>
      <c r="F229" s="65"/>
      <c r="G229" s="63"/>
      <c r="H229" s="60"/>
      <c r="I229" s="61"/>
      <c r="J229" s="62"/>
      <c r="K229" s="62"/>
    </row>
    <row r="230" spans="1:11">
      <c r="A230" s="59"/>
      <c r="B230" s="84"/>
      <c r="C230" s="30"/>
      <c r="D230" s="30"/>
      <c r="E230" s="26"/>
      <c r="F230" s="89"/>
      <c r="G230" s="84"/>
      <c r="H230" s="60"/>
      <c r="I230" s="61"/>
      <c r="J230" s="62"/>
      <c r="K230" s="62"/>
    </row>
    <row r="231" spans="1:11">
      <c r="A231" s="59"/>
      <c r="B231" s="24"/>
      <c r="C231" s="26"/>
      <c r="D231" s="30"/>
      <c r="E231" s="18"/>
      <c r="F231" s="84"/>
      <c r="G231" s="84"/>
      <c r="H231" s="60"/>
      <c r="I231" s="61"/>
      <c r="J231" s="62"/>
      <c r="K231" s="62"/>
    </row>
    <row r="232" spans="1:11">
      <c r="A232" s="59"/>
      <c r="B232" s="90"/>
      <c r="C232" s="18"/>
      <c r="D232" s="19"/>
      <c r="E232" s="18"/>
      <c r="F232" s="85"/>
      <c r="G232" s="85"/>
      <c r="H232" s="60"/>
      <c r="I232" s="61"/>
      <c r="J232" s="62"/>
      <c r="K232" s="62"/>
    </row>
    <row r="233" spans="1:11">
      <c r="A233" s="57"/>
      <c r="B233" s="57"/>
      <c r="C233" s="57"/>
      <c r="D233" s="57"/>
      <c r="E233" s="57"/>
      <c r="F233" s="57"/>
      <c r="G233" s="57"/>
      <c r="H233" s="142"/>
      <c r="I233" s="142"/>
    </row>
    <row r="234" spans="1:11">
      <c r="A234" s="57"/>
      <c r="B234" s="57"/>
      <c r="C234" s="57"/>
      <c r="D234" s="57"/>
      <c r="E234" s="57"/>
      <c r="F234" s="57"/>
      <c r="G234" s="57"/>
      <c r="H234" s="142"/>
      <c r="I234" s="142"/>
    </row>
    <row r="235" spans="1:11">
      <c r="A235" s="57"/>
      <c r="B235" s="57"/>
      <c r="C235" s="57"/>
      <c r="D235" s="57"/>
      <c r="E235" s="57"/>
      <c r="F235" s="57"/>
      <c r="G235" s="57"/>
      <c r="H235" s="142"/>
      <c r="I235" s="142"/>
    </row>
    <row r="236" spans="1:11">
      <c r="A236" s="57"/>
      <c r="B236" s="57"/>
      <c r="C236" s="57"/>
      <c r="D236" s="57"/>
      <c r="E236" s="57"/>
      <c r="F236" s="57"/>
      <c r="G236" s="57"/>
      <c r="H236" s="142"/>
      <c r="I236" s="142"/>
    </row>
    <row r="237" spans="1:11">
      <c r="A237" s="57"/>
      <c r="B237" s="57"/>
      <c r="C237" s="57"/>
      <c r="D237" s="57"/>
      <c r="E237" s="57"/>
      <c r="F237" s="57"/>
      <c r="G237" s="57"/>
      <c r="H237" s="142"/>
      <c r="I237" s="142"/>
    </row>
    <row r="238" spans="1:11">
      <c r="A238" s="57"/>
      <c r="B238" s="57"/>
      <c r="C238" s="57"/>
      <c r="D238" s="57"/>
      <c r="E238" s="57"/>
      <c r="F238" s="57"/>
      <c r="G238" s="57"/>
      <c r="H238" s="142"/>
      <c r="I238" s="142"/>
    </row>
    <row r="239" spans="1:11">
      <c r="A239" s="57"/>
      <c r="B239" s="57"/>
      <c r="C239" s="57"/>
      <c r="D239" s="57"/>
      <c r="E239" s="57"/>
      <c r="F239" s="57"/>
      <c r="G239" s="57"/>
      <c r="H239" s="142"/>
      <c r="I239" s="142"/>
    </row>
    <row r="240" spans="1:11">
      <c r="A240" s="57"/>
      <c r="B240" s="57"/>
      <c r="C240" s="57"/>
      <c r="D240" s="57"/>
      <c r="E240" s="57"/>
      <c r="F240" s="57"/>
      <c r="G240" s="57"/>
      <c r="H240" s="142"/>
      <c r="I240" s="142"/>
    </row>
    <row r="241" spans="1:9">
      <c r="A241" s="57"/>
      <c r="B241" s="57"/>
      <c r="C241" s="57"/>
      <c r="D241" s="57"/>
      <c r="E241" s="57"/>
      <c r="F241" s="57"/>
      <c r="G241" s="57"/>
      <c r="H241" s="142"/>
      <c r="I241" s="142"/>
    </row>
    <row r="242" spans="1:9">
      <c r="A242" s="57"/>
      <c r="B242" s="57"/>
      <c r="C242" s="57"/>
      <c r="D242" s="57"/>
      <c r="E242" s="57"/>
      <c r="F242" s="57"/>
      <c r="G242" s="57"/>
      <c r="H242" s="142"/>
      <c r="I242" s="142"/>
    </row>
    <row r="243" spans="1:9">
      <c r="A243" s="57"/>
      <c r="B243" s="57"/>
      <c r="C243" s="57"/>
      <c r="D243" s="57"/>
      <c r="E243" s="57"/>
      <c r="F243" s="57"/>
      <c r="G243" s="57"/>
      <c r="H243" s="142"/>
      <c r="I243" s="142"/>
    </row>
    <row r="244" spans="1:9">
      <c r="A244" s="57"/>
      <c r="B244" s="57"/>
      <c r="C244" s="57"/>
      <c r="D244" s="57"/>
      <c r="E244" s="57"/>
      <c r="F244" s="57"/>
      <c r="G244" s="57"/>
      <c r="H244" s="142"/>
      <c r="I244" s="142"/>
    </row>
    <row r="245" spans="1:9">
      <c r="A245" s="57"/>
      <c r="B245" s="57"/>
      <c r="C245" s="57"/>
      <c r="D245" s="57"/>
      <c r="E245" s="57"/>
      <c r="F245" s="57"/>
      <c r="G245" s="57"/>
      <c r="H245" s="142"/>
      <c r="I245" s="142"/>
    </row>
    <row r="246" spans="1:9">
      <c r="A246" s="57"/>
      <c r="B246" s="57"/>
      <c r="C246" s="57"/>
      <c r="D246" s="57"/>
      <c r="E246" s="57"/>
      <c r="F246" s="57"/>
      <c r="G246" s="57"/>
      <c r="H246" s="142"/>
      <c r="I246" s="142"/>
    </row>
    <row r="247" spans="1:9">
      <c r="A247" s="57"/>
      <c r="B247" s="57"/>
      <c r="C247" s="57"/>
      <c r="D247" s="57"/>
      <c r="E247" s="57"/>
      <c r="F247" s="57"/>
      <c r="G247" s="57"/>
      <c r="H247" s="142"/>
      <c r="I247" s="142"/>
    </row>
    <row r="248" spans="1:9">
      <c r="A248" s="57"/>
      <c r="B248" s="57"/>
      <c r="C248" s="57"/>
      <c r="D248" s="57"/>
      <c r="E248" s="57"/>
      <c r="F248" s="57"/>
      <c r="G248" s="57"/>
      <c r="H248" s="142"/>
      <c r="I248" s="142"/>
    </row>
    <row r="249" spans="1:9">
      <c r="A249" s="57"/>
      <c r="B249" s="57"/>
      <c r="C249" s="57"/>
      <c r="D249" s="57"/>
      <c r="E249" s="57"/>
      <c r="F249" s="57"/>
      <c r="G249" s="57"/>
      <c r="H249" s="142"/>
      <c r="I249" s="142"/>
    </row>
    <row r="250" spans="1:9">
      <c r="A250" s="57"/>
      <c r="B250" s="57"/>
      <c r="C250" s="57"/>
      <c r="D250" s="57"/>
      <c r="E250" s="57"/>
      <c r="F250" s="57"/>
      <c r="G250" s="57"/>
      <c r="H250" s="142"/>
      <c r="I250" s="142"/>
    </row>
    <row r="251" spans="1:9">
      <c r="A251" s="57"/>
      <c r="B251" s="57"/>
      <c r="C251" s="57"/>
      <c r="D251" s="57"/>
      <c r="E251" s="57"/>
      <c r="F251" s="57"/>
      <c r="G251" s="57"/>
      <c r="H251" s="142"/>
      <c r="I251" s="142"/>
    </row>
    <row r="252" spans="1:9">
      <c r="A252" s="57"/>
      <c r="B252" s="57"/>
      <c r="C252" s="57"/>
      <c r="D252" s="57"/>
      <c r="E252" s="57"/>
      <c r="F252" s="57"/>
      <c r="G252" s="57"/>
      <c r="H252" s="142"/>
      <c r="I252" s="142"/>
    </row>
    <row r="253" spans="1:9">
      <c r="A253" s="57"/>
      <c r="B253" s="57"/>
      <c r="C253" s="57"/>
      <c r="D253" s="57"/>
      <c r="E253" s="57"/>
      <c r="F253" s="57"/>
      <c r="G253" s="57"/>
      <c r="H253" s="142"/>
      <c r="I253" s="142"/>
    </row>
    <row r="254" spans="1:9">
      <c r="A254" s="57"/>
      <c r="B254" s="57"/>
      <c r="C254" s="57"/>
      <c r="D254" s="57"/>
      <c r="E254" s="57"/>
      <c r="F254" s="57"/>
      <c r="G254" s="57"/>
      <c r="H254" s="142"/>
      <c r="I254" s="142"/>
    </row>
    <row r="255" spans="1:9">
      <c r="A255" s="57"/>
      <c r="B255" s="57"/>
      <c r="C255" s="57"/>
      <c r="D255" s="57"/>
      <c r="E255" s="57"/>
      <c r="F255" s="57"/>
      <c r="G255" s="57"/>
      <c r="H255" s="142"/>
      <c r="I255" s="142"/>
    </row>
    <row r="256" spans="1:9">
      <c r="A256" s="57"/>
      <c r="B256" s="57"/>
      <c r="C256" s="57"/>
      <c r="D256" s="57"/>
      <c r="E256" s="57"/>
      <c r="F256" s="57"/>
      <c r="G256" s="57"/>
      <c r="H256" s="142"/>
      <c r="I256" s="142"/>
    </row>
    <row r="257" spans="1:9">
      <c r="A257" s="57"/>
      <c r="B257" s="57"/>
      <c r="C257" s="57"/>
      <c r="D257" s="57"/>
      <c r="E257" s="57"/>
      <c r="F257" s="57"/>
      <c r="G257" s="57"/>
      <c r="H257" s="142"/>
      <c r="I257" s="142"/>
    </row>
    <row r="258" spans="1:9">
      <c r="A258" s="57"/>
      <c r="B258" s="57"/>
      <c r="C258" s="57"/>
      <c r="D258" s="57"/>
      <c r="E258" s="57"/>
      <c r="F258" s="57"/>
      <c r="G258" s="57"/>
      <c r="H258" s="142"/>
      <c r="I258" s="142"/>
    </row>
    <row r="259" spans="1:9">
      <c r="A259" s="57"/>
      <c r="B259" s="57"/>
      <c r="C259" s="57"/>
      <c r="D259" s="57"/>
      <c r="E259" s="57"/>
      <c r="F259" s="57"/>
      <c r="G259" s="57"/>
      <c r="H259" s="142"/>
      <c r="I259" s="142"/>
    </row>
    <row r="260" spans="1:9">
      <c r="A260" s="57"/>
      <c r="B260" s="57"/>
      <c r="C260" s="57"/>
      <c r="D260" s="57"/>
      <c r="E260" s="57"/>
      <c r="F260" s="57"/>
      <c r="G260" s="57"/>
      <c r="H260" s="142"/>
      <c r="I260" s="142"/>
    </row>
    <row r="261" spans="1:9">
      <c r="A261" s="57"/>
      <c r="B261" s="57"/>
      <c r="C261" s="57"/>
      <c r="D261" s="57"/>
      <c r="E261" s="57"/>
      <c r="F261" s="57"/>
      <c r="G261" s="57"/>
      <c r="H261" s="142"/>
      <c r="I261" s="142"/>
    </row>
    <row r="262" spans="1:9">
      <c r="A262" s="57"/>
      <c r="B262" s="57"/>
      <c r="C262" s="57"/>
      <c r="D262" s="57"/>
      <c r="E262" s="57"/>
      <c r="F262" s="57"/>
      <c r="G262" s="57"/>
      <c r="H262" s="142"/>
      <c r="I262" s="142"/>
    </row>
    <row r="263" spans="1:9">
      <c r="A263" s="57"/>
      <c r="B263" s="57"/>
      <c r="C263" s="57"/>
      <c r="D263" s="57"/>
      <c r="E263" s="57"/>
      <c r="F263" s="57"/>
      <c r="G263" s="57"/>
      <c r="H263" s="142"/>
      <c r="I263" s="142"/>
    </row>
  </sheetData>
  <mergeCells count="93">
    <mergeCell ref="A194:B194"/>
    <mergeCell ref="H194:K194"/>
    <mergeCell ref="G156:G157"/>
    <mergeCell ref="H156:H157"/>
    <mergeCell ref="I156:K156"/>
    <mergeCell ref="A193:K193"/>
    <mergeCell ref="H199:H200"/>
    <mergeCell ref="I199:K199"/>
    <mergeCell ref="A196:K196"/>
    <mergeCell ref="A197:K197"/>
    <mergeCell ref="H198:J198"/>
    <mergeCell ref="A199:A200"/>
    <mergeCell ref="B199:B200"/>
    <mergeCell ref="C199:C200"/>
    <mergeCell ref="D199:D200"/>
    <mergeCell ref="E199:E200"/>
    <mergeCell ref="F199:F200"/>
    <mergeCell ref="G199:G200"/>
    <mergeCell ref="A191:K191"/>
    <mergeCell ref="A192:K192"/>
    <mergeCell ref="A148:K148"/>
    <mergeCell ref="A149:K149"/>
    <mergeCell ref="A150:K150"/>
    <mergeCell ref="A151:B151"/>
    <mergeCell ref="H151:K151"/>
    <mergeCell ref="A153:K153"/>
    <mergeCell ref="A154:K154"/>
    <mergeCell ref="H155:J155"/>
    <mergeCell ref="A156:A157"/>
    <mergeCell ref="B156:B157"/>
    <mergeCell ref="C156:C157"/>
    <mergeCell ref="D156:D157"/>
    <mergeCell ref="E156:E157"/>
    <mergeCell ref="F156:F157"/>
    <mergeCell ref="A111:K111"/>
    <mergeCell ref="H112:J112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K113"/>
    <mergeCell ref="A110:K110"/>
    <mergeCell ref="H70:J70"/>
    <mergeCell ref="A71:A72"/>
    <mergeCell ref="B71:B72"/>
    <mergeCell ref="C71:C72"/>
    <mergeCell ref="D71:D72"/>
    <mergeCell ref="E71:E72"/>
    <mergeCell ref="F71:F72"/>
    <mergeCell ref="G71:G72"/>
    <mergeCell ref="H71:H72"/>
    <mergeCell ref="I71:K71"/>
    <mergeCell ref="A105:K105"/>
    <mergeCell ref="A106:K106"/>
    <mergeCell ref="A107:K107"/>
    <mergeCell ref="A108:B108"/>
    <mergeCell ref="H108:K108"/>
    <mergeCell ref="A69:K69"/>
    <mergeCell ref="F27:G27"/>
    <mergeCell ref="I27:J27"/>
    <mergeCell ref="A63:K63"/>
    <mergeCell ref="I21:J21"/>
    <mergeCell ref="F22:G22"/>
    <mergeCell ref="I26:J26"/>
    <mergeCell ref="A64:K64"/>
    <mergeCell ref="A65:K65"/>
    <mergeCell ref="A66:B66"/>
    <mergeCell ref="H66:K66"/>
    <mergeCell ref="A68:K68"/>
    <mergeCell ref="L8:L9"/>
    <mergeCell ref="H9:I9"/>
    <mergeCell ref="F10:G10"/>
    <mergeCell ref="F18:G18"/>
    <mergeCell ref="I18:J18"/>
    <mergeCell ref="F8:F9"/>
    <mergeCell ref="G8:G9"/>
    <mergeCell ref="H8:I8"/>
    <mergeCell ref="J8:J9"/>
    <mergeCell ref="K8:K9"/>
    <mergeCell ref="A8:A9"/>
    <mergeCell ref="B8:B9"/>
    <mergeCell ref="C8:C9"/>
    <mergeCell ref="D8:D9"/>
    <mergeCell ref="E8:E9"/>
    <mergeCell ref="A1:L1"/>
    <mergeCell ref="A2:L2"/>
    <mergeCell ref="F4:G4"/>
    <mergeCell ref="I6:J6"/>
    <mergeCell ref="I7:J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4"/>
  <sheetViews>
    <sheetView topLeftCell="A29" workbookViewId="0">
      <selection activeCell="A45" sqref="A45:XFD208"/>
    </sheetView>
  </sheetViews>
  <sheetFormatPr defaultRowHeight="15"/>
  <cols>
    <col min="1" max="1" width="4.5703125" customWidth="1"/>
    <col min="2" max="2" width="9.140625" customWidth="1"/>
    <col min="3" max="3" width="20.85546875" customWidth="1"/>
    <col min="4" max="4" width="10.140625" style="166" bestFit="1" customWidth="1"/>
    <col min="5" max="5" width="6.28515625" customWidth="1"/>
    <col min="6" max="6" width="15.140625" bestFit="1" customWidth="1"/>
    <col min="7" max="7" width="29.85546875" customWidth="1"/>
    <col min="8" max="8" width="7.42578125" customWidth="1"/>
    <col min="9" max="9" width="5.140625" customWidth="1"/>
    <col min="10" max="10" width="4.140625" customWidth="1"/>
    <col min="11" max="11" width="5.7109375" customWidth="1"/>
    <col min="12" max="12" width="28.140625" customWidth="1"/>
  </cols>
  <sheetData>
    <row r="1" spans="1:12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</row>
    <row r="2" spans="1:12" ht="20.25">
      <c r="A2" s="406" t="s">
        <v>37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1:12" ht="18">
      <c r="A3" s="413" t="s">
        <v>122</v>
      </c>
      <c r="B3" s="413"/>
      <c r="C3" s="413"/>
      <c r="D3" s="2"/>
      <c r="E3" s="2"/>
      <c r="F3" s="2" t="s">
        <v>3</v>
      </c>
      <c r="G3" s="2"/>
      <c r="H3" s="2"/>
      <c r="I3" s="2"/>
      <c r="J3" s="2"/>
      <c r="K3" s="2"/>
      <c r="L3" s="2"/>
    </row>
    <row r="4" spans="1:12" ht="15.75">
      <c r="A4" s="413" t="s">
        <v>123</v>
      </c>
      <c r="B4" s="413"/>
      <c r="C4" s="413"/>
      <c r="D4" s="4"/>
      <c r="E4" s="4"/>
      <c r="F4" s="398" t="s">
        <v>124</v>
      </c>
      <c r="G4" s="398"/>
      <c r="H4" s="4"/>
      <c r="K4" s="6" t="s">
        <v>6</v>
      </c>
    </row>
    <row r="5" spans="1:12">
      <c r="A5" s="413" t="s">
        <v>125</v>
      </c>
      <c r="B5" s="413"/>
      <c r="C5" s="413"/>
      <c r="D5"/>
      <c r="F5" s="1"/>
      <c r="G5" s="1"/>
      <c r="H5" s="9"/>
      <c r="I5" s="9"/>
      <c r="J5" s="9"/>
      <c r="K5" s="9" t="s">
        <v>8</v>
      </c>
      <c r="L5" s="9"/>
    </row>
    <row r="6" spans="1:12" ht="18.75">
      <c r="A6" s="414" t="s">
        <v>126</v>
      </c>
      <c r="B6" s="414"/>
      <c r="C6" s="414"/>
      <c r="D6"/>
      <c r="E6" s="11"/>
      <c r="F6" s="1"/>
      <c r="G6" s="1"/>
      <c r="H6" s="11"/>
      <c r="I6" s="399"/>
      <c r="J6" s="399"/>
      <c r="K6" s="12"/>
      <c r="L6" s="9"/>
    </row>
    <row r="7" spans="1:12">
      <c r="A7" s="13" t="s">
        <v>127</v>
      </c>
      <c r="B7" s="14"/>
      <c r="C7" s="14"/>
      <c r="D7" s="14"/>
      <c r="E7" s="13"/>
      <c r="F7" s="1"/>
      <c r="G7" s="1"/>
      <c r="H7" s="15"/>
      <c r="I7" s="400" t="s">
        <v>13</v>
      </c>
      <c r="J7" s="400"/>
      <c r="K7" s="16"/>
      <c r="L7" s="9" t="s">
        <v>128</v>
      </c>
    </row>
    <row r="8" spans="1:12">
      <c r="A8" s="401" t="s">
        <v>15</v>
      </c>
      <c r="B8" s="401" t="s">
        <v>16</v>
      </c>
      <c r="C8" s="401" t="s">
        <v>17</v>
      </c>
      <c r="D8" s="403" t="s">
        <v>18</v>
      </c>
      <c r="E8" s="403" t="s">
        <v>19</v>
      </c>
      <c r="F8" s="403" t="s">
        <v>20</v>
      </c>
      <c r="G8" s="403" t="s">
        <v>21</v>
      </c>
      <c r="H8" s="408" t="s">
        <v>22</v>
      </c>
      <c r="I8" s="409"/>
      <c r="J8" s="401" t="s">
        <v>23</v>
      </c>
      <c r="K8" s="403" t="s">
        <v>24</v>
      </c>
      <c r="L8" s="411" t="s">
        <v>25</v>
      </c>
    </row>
    <row r="9" spans="1:12">
      <c r="A9" s="402"/>
      <c r="B9" s="402"/>
      <c r="C9" s="402"/>
      <c r="D9" s="402"/>
      <c r="E9" s="402"/>
      <c r="F9" s="402"/>
      <c r="G9" s="402"/>
      <c r="H9" s="416" t="s">
        <v>129</v>
      </c>
      <c r="I9" s="417"/>
      <c r="J9" s="402"/>
      <c r="K9" s="410"/>
      <c r="L9" s="412"/>
    </row>
    <row r="10" spans="1:12">
      <c r="A10" s="18"/>
      <c r="B10" s="18"/>
      <c r="C10" s="18"/>
      <c r="D10" s="19"/>
      <c r="E10" s="18"/>
      <c r="F10" s="397" t="s">
        <v>28</v>
      </c>
      <c r="G10" s="397"/>
      <c r="H10" s="160"/>
      <c r="I10" s="54"/>
    </row>
    <row r="11" spans="1:12">
      <c r="A11" s="22">
        <v>1</v>
      </c>
      <c r="B11" s="23">
        <v>516</v>
      </c>
      <c r="C11" s="24" t="str">
        <f>IF(B11=0," ",VLOOKUP(B11,[1]Спортсмены!B$1:H$65536,2,FALSE))</f>
        <v>Романов Никита</v>
      </c>
      <c r="D11" s="25" t="str">
        <f>IF(B11=0," ",VLOOKUP($B11,[1]Спортсмены!$B$1:$H$65536,3,FALSE))</f>
        <v>1996</v>
      </c>
      <c r="E11" s="26" t="str">
        <f>IF(B11=0," ",IF(VLOOKUP($B11,[1]Спортсмены!$B$1:$H$65536,4,FALSE)=0," ",VLOOKUP($B11,[1]Спортсмены!$B$1:$H$65536,4,FALSE)))</f>
        <v>1р</v>
      </c>
      <c r="F11" s="24" t="str">
        <f>IF(B11=0," ",VLOOKUP($B11,[1]Спортсмены!$B$1:$H$65536,5,FALSE))</f>
        <v>2 Ярославская</v>
      </c>
      <c r="G11" s="24" t="str">
        <f>IF(B11=0," ",VLOOKUP($B11,[1]Спортсмены!$B$1:$H$65536,6,FALSE))</f>
        <v>Рыбинск, СДЮСШОР-2</v>
      </c>
      <c r="H11" s="28">
        <v>9.9537037037037045E-5</v>
      </c>
      <c r="I11" s="28"/>
      <c r="J11" s="29" t="str">
        <f>IF(H11=0," ",IF(H11&lt;=[1]Разряды!$D$12,[1]Разряды!$D$3,IF(H11&lt;=[1]Разряды!$E$12,[1]Разряды!$E$3,IF(H11&lt;=[1]Разряды!$F$12,[1]Разряды!$F$3,IF(H11&lt;=[1]Разряды!$G$12,[1]Разряды!$G$3,IF(H11&lt;=[1]Разряды!$H$12,[1]Разряды!$H$3,IF(H11&lt;=[1]Разряды!$I$12,[1]Разряды!$I$3,IF(H11&lt;=[1]Разряды!$J$12,[1]Разряды!$J$3,"б/р"))))))))</f>
        <v>1р</v>
      </c>
      <c r="K11" s="26">
        <v>20</v>
      </c>
      <c r="L11" s="24" t="str">
        <f>IF(B11=0," ",VLOOKUP($B11,[1]Спортсмены!$B$1:$H$65536,7,FALSE))</f>
        <v>Иванова И.М., Соколова Н.М.</v>
      </c>
    </row>
    <row r="12" spans="1:12">
      <c r="A12" s="22">
        <v>2</v>
      </c>
      <c r="B12" s="23">
        <v>204</v>
      </c>
      <c r="C12" s="24" t="str">
        <f>IF(B12=0," ",VLOOKUP(B12,[1]Спортсмены!B$1:H$65536,2,FALSE))</f>
        <v>Шубин Андрей</v>
      </c>
      <c r="D12" s="25" t="str">
        <f>IF(B12=0," ",VLOOKUP($B12,[1]Спортсмены!$B$1:$H$65536,3,FALSE))</f>
        <v>17.09.1997</v>
      </c>
      <c r="E12" s="26" t="str">
        <f>IF(B12=0," ",IF(VLOOKUP($B12,[1]Спортсмены!$B$1:$H$65536,4,FALSE)=0," ",VLOOKUP($B12,[1]Спортсмены!$B$1:$H$65536,4,FALSE)))</f>
        <v>1р</v>
      </c>
      <c r="F12" s="24" t="str">
        <f>IF(B12=0," ",VLOOKUP($B12,[1]Спортсмены!$B$1:$H$65536,5,FALSE))</f>
        <v>Вологодская</v>
      </c>
      <c r="G12" s="24" t="str">
        <f>IF(B12=0," ",VLOOKUP($B12,[1]Спортсмены!$B$1:$H$65536,6,FALSE))</f>
        <v>Вологда, БУ ФКиСВО "ЦСП"</v>
      </c>
      <c r="H12" s="28">
        <v>1.0381944444444447E-4</v>
      </c>
      <c r="I12" s="28"/>
      <c r="J12" s="29" t="str">
        <f>IF(H12=0," ",IF(H12&lt;=[1]Разряды!$D$12,[1]Разряды!$D$3,IF(H12&lt;=[1]Разряды!$E$12,[1]Разряды!$E$3,IF(H12&lt;=[1]Разряды!$F$12,[1]Разряды!$F$3,IF(H12&lt;=[1]Разряды!$G$12,[1]Разряды!$G$3,IF(H12&lt;=[1]Разряды!$H$12,[1]Разряды!$H$3,IF(H12&lt;=[1]Разряды!$I$12,[1]Разряды!$I$3,IF(H12&lt;=[1]Разряды!$J$12,[1]Разряды!$J$3,"б/р"))))))))</f>
        <v>2р</v>
      </c>
      <c r="K12" s="26">
        <v>17</v>
      </c>
      <c r="L12" s="24" t="str">
        <f>IF(B12=0," ",VLOOKUP($B12,[1]Спортсмены!$B$1:$H$65536,7,FALSE))</f>
        <v>Волков В.Н.</v>
      </c>
    </row>
    <row r="13" spans="1:12">
      <c r="A13" s="22">
        <v>3</v>
      </c>
      <c r="B13" s="30">
        <v>632</v>
      </c>
      <c r="C13" s="24" t="str">
        <f>IF(B13=0," ",VLOOKUP(B13,[1]Спортсмены!B$1:H$65536,2,FALSE))</f>
        <v>Быковский Андрей</v>
      </c>
      <c r="D13" s="25" t="str">
        <f>IF(B13=0," ",VLOOKUP($B13,[1]Спортсмены!$B$1:$H$65536,3,FALSE))</f>
        <v>1996</v>
      </c>
      <c r="E13" s="26" t="str">
        <f>IF(B13=0," ",IF(VLOOKUP($B13,[1]Спортсмены!$B$1:$H$65536,4,FALSE)=0," ",VLOOKUP($B13,[1]Спортсмены!$B$1:$H$65536,4,FALSE)))</f>
        <v>2р</v>
      </c>
      <c r="F13" s="24" t="str">
        <f>IF(B13=0," ",VLOOKUP($B13,[1]Спортсмены!$B$1:$H$65536,5,FALSE))</f>
        <v>Владимирская</v>
      </c>
      <c r="G13" s="24" t="str">
        <f>IF(B13=0," ",VLOOKUP($B13,[1]Спортсмены!$B$1:$H$65536,6,FALSE))</f>
        <v>Ковров, СК "Вымпел"</v>
      </c>
      <c r="H13" s="28">
        <v>1.1203703703703702E-4</v>
      </c>
      <c r="I13" s="28"/>
      <c r="J13" s="29" t="str">
        <f>IF(H13=0," ",IF(H13&lt;=[1]Разряды!$D$12,[1]Разряды!$D$3,IF(H13&lt;=[1]Разряды!$E$12,[1]Разряды!$E$3,IF(H13&lt;=[1]Разряды!$F$12,[1]Разряды!$F$3,IF(H13&lt;=[1]Разряды!$G$12,[1]Разряды!$G$3,IF(H13&lt;=[1]Разряды!$H$12,[1]Разряды!$H$3,IF(H13&lt;=[1]Разряды!$I$12,[1]Разряды!$I$3,IF(H13&lt;=[1]Разряды!$J$12,[1]Разряды!$J$3,"б/р"))))))))</f>
        <v>3р</v>
      </c>
      <c r="K13" s="30">
        <v>15</v>
      </c>
      <c r="L13" s="24" t="str">
        <f>IF(B13=0," ",VLOOKUP($B13,[1]Спортсмены!$B$1:$H$65536,7,FALSE))</f>
        <v>Птушкина Н.И.</v>
      </c>
    </row>
    <row r="14" spans="1:12">
      <c r="A14" s="31">
        <v>4</v>
      </c>
      <c r="B14" s="23">
        <v>168</v>
      </c>
      <c r="C14" s="24" t="str">
        <f>IF(B14=0," ",VLOOKUP(B14,[1]Спортсмены!B$1:H$65536,2,FALSE))</f>
        <v>Коновалов Александр</v>
      </c>
      <c r="D14" s="25" t="str">
        <f>IF(B14=0," ",VLOOKUP($B14,[1]Спортсмены!$B$1:$H$65536,3,FALSE))</f>
        <v>03.08.1997</v>
      </c>
      <c r="E14" s="26" t="str">
        <f>IF(B14=0," ",IF(VLOOKUP($B14,[1]Спортсмены!$B$1:$H$65536,4,FALSE)=0," ",VLOOKUP($B14,[1]Спортсмены!$B$1:$H$65536,4,FALSE)))</f>
        <v>3р</v>
      </c>
      <c r="F14" s="24" t="str">
        <f>IF(B14=0," ",VLOOKUP($B14,[1]Спортсмены!$B$1:$H$65536,5,FALSE))</f>
        <v>Ярославская</v>
      </c>
      <c r="G14" s="24" t="str">
        <f>IF(B14=0," ",VLOOKUP($B14,[1]Спортсмены!$B$1:$H$65536,6,FALSE))</f>
        <v>Ярославль, ГОБУ ЯО СДЮСШОР</v>
      </c>
      <c r="H14" s="28">
        <v>1.1331018518518516E-4</v>
      </c>
      <c r="I14" s="28"/>
      <c r="J14" s="29" t="str">
        <f>IF(H14=0," ",IF(H14&lt;=[1]Разряды!$D$12,[1]Разряды!$D$3,IF(H14&lt;=[1]Разряды!$E$12,[1]Разряды!$E$3,IF(H14&lt;=[1]Разряды!$F$12,[1]Разряды!$F$3,IF(H14&lt;=[1]Разряды!$G$12,[1]Разряды!$G$3,IF(H14&lt;=[1]Разряды!$H$12,[1]Разряды!$H$3,IF(H14&lt;=[1]Разряды!$I$12,[1]Разряды!$I$3,IF(H14&lt;=[1]Разряды!$J$12,[1]Разряды!$J$3,"б/р"))))))))</f>
        <v>3р</v>
      </c>
      <c r="K14" s="26" t="s">
        <v>30</v>
      </c>
      <c r="L14" s="24" t="str">
        <f>IF(B14=0," ",VLOOKUP($B14,[1]Спортсмены!$B$1:$H$65536,7,FALSE))</f>
        <v>Филинова С.К.</v>
      </c>
    </row>
    <row r="15" spans="1:12">
      <c r="A15" s="31"/>
      <c r="B15" s="23"/>
      <c r="C15" s="24" t="str">
        <f>IF(B15=0," ",VLOOKUP(B15,[1]Спортсмены!B$1:H$65536,2,FALSE))</f>
        <v xml:space="preserve"> </v>
      </c>
      <c r="D15" s="25" t="str">
        <f>IF(B15=0," ",VLOOKUP($B15,[1]Спортсмены!$B$1:$H$65536,3,FALSE))</f>
        <v xml:space="preserve"> </v>
      </c>
      <c r="E15" s="26" t="str">
        <f>IF(B15=0," ",IF(VLOOKUP($B15,[1]Спортсмены!$B$1:$H$65536,4,FALSE)=0," ",VLOOKUP($B15,[1]Спортсмены!$B$1:$H$65536,4,FALSE)))</f>
        <v xml:space="preserve"> </v>
      </c>
      <c r="F15" s="24" t="str">
        <f>IF(B15=0," ",VLOOKUP($B15,[1]Спортсмены!$B$1:$H$65536,5,FALSE))</f>
        <v xml:space="preserve"> </v>
      </c>
      <c r="G15" s="24" t="str">
        <f>IF(B15=0," ",VLOOKUP($B15,[1]Спортсмены!$B$1:$H$65536,6,FALSE))</f>
        <v xml:space="preserve"> </v>
      </c>
      <c r="H15" s="27"/>
      <c r="I15" s="27"/>
      <c r="J15" s="29" t="str">
        <f>IF(H15=0," ",IF(H15&lt;=[1]Разряды!$D$12,[1]Разряды!$D$3,IF(H15&lt;=[1]Разряды!$E$12,[1]Разряды!$E$3,IF(H15&lt;=[1]Разряды!$F$12,[1]Разряды!$F$3,IF(H15&lt;=[1]Разряды!$G$12,[1]Разряды!$G$3,IF(H15&lt;=[1]Разряды!$H$12,[1]Разряды!$H$3,IF(H15&lt;=[1]Разряды!$I$12,[1]Разряды!$I$3,IF(H15&lt;=[1]Разряды!$J$12,[1]Разряды!$J$3,"б/р"))))))))</f>
        <v xml:space="preserve"> </v>
      </c>
      <c r="K15" s="30"/>
      <c r="L15" s="24" t="str">
        <f>IF(B15=0," ",VLOOKUP($B15,[1]Спортсмены!$B$1:$H$65536,7,FALSE))</f>
        <v xml:space="preserve"> </v>
      </c>
    </row>
    <row r="16" spans="1:12">
      <c r="A16" s="18"/>
      <c r="B16" s="18"/>
      <c r="C16" s="18"/>
      <c r="D16" s="55"/>
      <c r="E16" s="18"/>
      <c r="F16" s="397" t="s">
        <v>34</v>
      </c>
      <c r="G16" s="397"/>
      <c r="H16" s="20"/>
      <c r="I16" s="21"/>
    </row>
    <row r="17" spans="1:12">
      <c r="A17" s="22">
        <v>1</v>
      </c>
      <c r="B17" s="23">
        <v>162</v>
      </c>
      <c r="C17" s="24" t="str">
        <f>IF(B17=0," ",VLOOKUP(B17,[1]Спортсмены!B$1:H$65536,2,FALSE))</f>
        <v>Сундуков Семен</v>
      </c>
      <c r="D17" s="25" t="str">
        <f>IF(B17=0," ",VLOOKUP($B17,[1]Спортсмены!$B$1:$H$65536,3,FALSE))</f>
        <v>28.07.1995</v>
      </c>
      <c r="E17" s="26" t="str">
        <f>IF(B17=0," ",IF(VLOOKUP($B17,[1]Спортсмены!$B$1:$H$65536,4,FALSE)=0," ",VLOOKUP($B17,[1]Спортсмены!$B$1:$H$65536,4,FALSE)))</f>
        <v>2р</v>
      </c>
      <c r="F17" s="24" t="str">
        <f>IF(B17=0," ",VLOOKUP($B17,[1]Спортсмены!$B$1:$H$65536,5,FALSE))</f>
        <v>Ярославская</v>
      </c>
      <c r="G17" s="24" t="str">
        <f>IF(B17=0," ",VLOOKUP($B17,[1]Спортсмены!$B$1:$H$65536,6,FALSE))</f>
        <v>Ярославль, ГОБУ ЯО СДЮСШОР</v>
      </c>
      <c r="H17" s="28">
        <v>1.0474537037037039E-4</v>
      </c>
      <c r="I17" s="27"/>
      <c r="J17" s="29"/>
      <c r="K17" s="26" t="s">
        <v>30</v>
      </c>
      <c r="L17" s="24" t="str">
        <f>IF(B17=0," ",VLOOKUP($B17,[1]Спортсмены!$B$1:$H$65536,7,FALSE))</f>
        <v>Филинова С.К.</v>
      </c>
    </row>
    <row r="18" spans="1:12">
      <c r="A18" s="22">
        <v>2</v>
      </c>
      <c r="B18" s="23">
        <v>787</v>
      </c>
      <c r="C18" s="24" t="str">
        <f>IF(B18=0," ",VLOOKUP(B18,[1]Спортсмены!B$1:H$65536,2,FALSE))</f>
        <v>Акуличев Михаил</v>
      </c>
      <c r="D18" s="25" t="str">
        <f>IF(B18=0," ",VLOOKUP($B18,[1]Спортсмены!$B$1:$H$65536,3,FALSE))</f>
        <v>09.11.1994</v>
      </c>
      <c r="E18" s="26" t="str">
        <f>IF(B18=0," ",IF(VLOOKUP($B18,[1]Спортсмены!$B$1:$H$65536,4,FALSE)=0," ",VLOOKUP($B18,[1]Спортсмены!$B$1:$H$65536,4,FALSE)))</f>
        <v>2р</v>
      </c>
      <c r="F18" s="24" t="str">
        <f>IF(B18=0," ",VLOOKUP($B18,[1]Спортсмены!$B$1:$H$65536,5,FALSE))</f>
        <v>Вологодская</v>
      </c>
      <c r="G18" s="24" t="str">
        <f>IF(B18=0," ",VLOOKUP($B18,[1]Спортсмены!$B$1:$H$65536,6,FALSE))</f>
        <v>Вологда, ДЮСШ "Спартак"</v>
      </c>
      <c r="H18" s="28">
        <v>1.2314814814814816E-4</v>
      </c>
      <c r="I18" s="27"/>
      <c r="J18" s="29"/>
      <c r="K18" s="26" t="s">
        <v>30</v>
      </c>
      <c r="L18" s="24" t="str">
        <f>IF(B18=0," ",VLOOKUP($B18,[1]Спортсмены!$B$1:$H$65536,7,FALSE))</f>
        <v>Волков В.Н.</v>
      </c>
    </row>
    <row r="19" spans="1:12">
      <c r="A19" s="161">
        <v>3</v>
      </c>
      <c r="B19" s="108">
        <v>492</v>
      </c>
      <c r="C19" s="24" t="str">
        <f>IF(B19=0," ",VLOOKUP(B19,[1]Спортсмены!B$1:H$65536,2,FALSE))</f>
        <v>Куликов Сергей</v>
      </c>
      <c r="D19" s="25" t="str">
        <f>IF(B19=0," ",VLOOKUP($B19,[1]Спортсмены!$B$1:$H$65536,3,FALSE))</f>
        <v>1995</v>
      </c>
      <c r="E19" s="26" t="str">
        <f>IF(B19=0," ",IF(VLOOKUP($B19,[1]Спортсмены!$B$1:$H$65536,4,FALSE)=0," ",VLOOKUP($B19,[1]Спортсмены!$B$1:$H$65536,4,FALSE)))</f>
        <v>КМС</v>
      </c>
      <c r="F19" s="24" t="str">
        <f>IF(B19=0," ",VLOOKUP($B19,[1]Спортсмены!$B$1:$H$65536,5,FALSE))</f>
        <v>1 Ярославская</v>
      </c>
      <c r="G19" s="24" t="str">
        <f>IF(B19=0," ",VLOOKUP($B19,[1]Спортсмены!$B$1:$H$65536,6,FALSE))</f>
        <v>Рыбинск, СДЮСШОР-2</v>
      </c>
      <c r="H19" s="28">
        <v>9.8958333333333344E-5</v>
      </c>
      <c r="I19" s="27"/>
      <c r="J19" s="29"/>
      <c r="K19" s="26" t="s">
        <v>30</v>
      </c>
      <c r="L19" s="24" t="str">
        <f>IF(B19=0," ",VLOOKUP($B19,[1]Спортсмены!$B$1:$H$65536,7,FALSE))</f>
        <v>Сергеева Е.В.</v>
      </c>
    </row>
    <row r="20" spans="1:12">
      <c r="A20" s="94"/>
      <c r="B20" s="108"/>
      <c r="C20" s="95"/>
      <c r="D20" s="107"/>
      <c r="E20" s="106"/>
      <c r="F20" s="397" t="s">
        <v>40</v>
      </c>
      <c r="G20" s="397"/>
      <c r="H20" s="162"/>
      <c r="I20" s="111"/>
      <c r="J20" s="110"/>
      <c r="K20" s="109"/>
      <c r="L20" s="95"/>
    </row>
    <row r="21" spans="1:12">
      <c r="A21" s="161">
        <v>1</v>
      </c>
      <c r="B21" s="108">
        <v>131</v>
      </c>
      <c r="C21" s="24" t="str">
        <f>IF(B21=0," ",VLOOKUP(B21,[1]Спортсмены!B$1:H$65536,2,FALSE))</f>
        <v>Анжауров Антон</v>
      </c>
      <c r="D21" s="25" t="str">
        <f>IF(B21=0," ",VLOOKUP($B21,[1]Спортсмены!$B$1:$H$65536,3,FALSE))</f>
        <v>1992</v>
      </c>
      <c r="E21" s="26" t="str">
        <f>IF(B21=0," ",IF(VLOOKUP($B21,[1]Спортсмены!$B$1:$H$65536,4,FALSE)=0," ",VLOOKUP($B21,[1]Спортсмены!$B$1:$H$65536,4,FALSE)))</f>
        <v>КМС</v>
      </c>
      <c r="F21" s="24" t="str">
        <f>IF(B21=0," ",VLOOKUP($B21,[1]Спортсмены!$B$1:$H$65536,5,FALSE))</f>
        <v>Ивановская</v>
      </c>
      <c r="G21" s="24" t="str">
        <f>IF(B21=0," ",VLOOKUP($B21,[1]Спортсмены!$B$1:$H$65536,6,FALSE))</f>
        <v>Иваново, СДЮСШОР 6 - ИГХТУ</v>
      </c>
      <c r="H21" s="28">
        <v>1.0231481481481483E-4</v>
      </c>
      <c r="I21" s="27"/>
      <c r="J21" s="30" t="s">
        <v>29</v>
      </c>
      <c r="K21" s="30">
        <v>20</v>
      </c>
      <c r="L21" s="24" t="str">
        <f>IF(B21=0," ",VLOOKUP($B21,[1]Спортсмены!$B$1:$H$65536,7,FALSE))</f>
        <v>Кокшарова И.В.</v>
      </c>
    </row>
    <row r="22" spans="1:12">
      <c r="A22" s="161">
        <v>2</v>
      </c>
      <c r="B22" s="108">
        <v>267</v>
      </c>
      <c r="C22" s="24" t="str">
        <f>IF(B22=0," ",VLOOKUP(B22,[1]Спортсмены!B$1:H$65536,2,FALSE))</f>
        <v>Кортелёв Фёдор</v>
      </c>
      <c r="D22" s="25" t="str">
        <f>IF(B22=0," ",VLOOKUP($B22,[1]Спортсмены!$B$1:$H$65536,3,FALSE))</f>
        <v>09.11.1992</v>
      </c>
      <c r="E22" s="26" t="str">
        <f>IF(B22=0," ",IF(VLOOKUP($B22,[1]Спортсмены!$B$1:$H$65536,4,FALSE)=0," ",VLOOKUP($B22,[1]Спортсмены!$B$1:$H$65536,4,FALSE)))</f>
        <v>1р</v>
      </c>
      <c r="F22" s="24" t="str">
        <f>IF(B22=0," ",VLOOKUP($B22,[1]Спортсмены!$B$1:$H$65536,5,FALSE))</f>
        <v>Калининградская</v>
      </c>
      <c r="G22" s="24" t="str">
        <f>IF(B22=0," ",VLOOKUP($B22,[1]Спортсмены!$B$1:$H$65536,6,FALSE))</f>
        <v>Калининград, СДЮСШОР-4</v>
      </c>
      <c r="H22" s="28">
        <v>1.0393518518518519E-4</v>
      </c>
      <c r="I22" s="27"/>
      <c r="J22" s="30" t="s">
        <v>29</v>
      </c>
      <c r="K22" s="30">
        <v>17</v>
      </c>
      <c r="L22" s="24" t="str">
        <f>IF(B22=0," ",VLOOKUP($B22,[1]Спортсмены!$B$1:$H$65536,7,FALSE))</f>
        <v>Степочкина Е.К.</v>
      </c>
    </row>
    <row r="23" spans="1:12">
      <c r="A23" s="94"/>
      <c r="B23" s="108"/>
      <c r="C23" s="95"/>
      <c r="D23" s="107"/>
      <c r="E23" s="106"/>
      <c r="F23" s="24"/>
      <c r="G23" s="24"/>
      <c r="H23" s="162"/>
      <c r="I23" s="111"/>
      <c r="J23" s="110"/>
      <c r="K23" s="109"/>
      <c r="L23" s="95"/>
    </row>
    <row r="24" spans="1:12">
      <c r="A24" s="94"/>
      <c r="B24" s="108"/>
      <c r="C24" s="95"/>
      <c r="D24" s="107"/>
      <c r="E24" s="106"/>
      <c r="F24" s="397" t="s">
        <v>45</v>
      </c>
      <c r="G24" s="397"/>
      <c r="H24" s="162"/>
      <c r="I24" s="111"/>
      <c r="J24" s="110"/>
      <c r="K24" s="109"/>
      <c r="L24" s="95"/>
    </row>
    <row r="25" spans="1:12">
      <c r="A25" s="161">
        <v>1</v>
      </c>
      <c r="B25" s="108">
        <v>255</v>
      </c>
      <c r="C25" s="24" t="str">
        <f>IF(B25=0," ",VLOOKUP(B25,[1]Спортсмены!B$1:H$65536,2,FALSE))</f>
        <v>Попов Александр</v>
      </c>
      <c r="D25" s="25" t="str">
        <f>IF(B25=0," ",VLOOKUP($B25,[1]Спортсмены!$B$1:$H$65536,3,FALSE))</f>
        <v>12.01.1989</v>
      </c>
      <c r="E25" s="26" t="str">
        <f>IF(B25=0," ",IF(VLOOKUP($B25,[1]Спортсмены!$B$1:$H$65536,4,FALSE)=0," ",VLOOKUP($B25,[1]Спортсмены!$B$1:$H$65536,4,FALSE)))</f>
        <v>КМС</v>
      </c>
      <c r="F25" s="24" t="str">
        <f>IF(B25=0," ",VLOOKUP($B25,[1]Спортсмены!$B$1:$H$65536,5,FALSE))</f>
        <v>Калининградская</v>
      </c>
      <c r="G25" s="24" t="str">
        <f>IF(B25=0," ",VLOOKUP($B25,[1]Спортсмены!$B$1:$H$65536,6,FALSE))</f>
        <v>Калининград, СДЮСШОР-4</v>
      </c>
      <c r="H25" s="28">
        <v>9.722222222222223E-5</v>
      </c>
      <c r="I25" s="111"/>
      <c r="J25" s="163" t="s">
        <v>130</v>
      </c>
      <c r="K25" s="109">
        <v>20</v>
      </c>
      <c r="L25" s="24" t="str">
        <f>IF(B25=0," ",VLOOKUP($B25,[1]Спортсмены!$B$1:$H$65536,7,FALSE))</f>
        <v>Григорьев А.А.</v>
      </c>
    </row>
    <row r="26" spans="1:12">
      <c r="A26" s="161">
        <v>2</v>
      </c>
      <c r="B26" s="108">
        <v>125</v>
      </c>
      <c r="C26" s="24" t="str">
        <f>IF(B26=0," ",VLOOKUP(B26,[1]Спортсмены!B$1:H$65536,2,FALSE))</f>
        <v>Смолин Михаил</v>
      </c>
      <c r="D26" s="25" t="str">
        <f>IF(B26=0," ",VLOOKUP($B26,[1]Спортсмены!$B$1:$H$65536,3,FALSE))</f>
        <v>1981</v>
      </c>
      <c r="E26" s="26" t="str">
        <f>IF(B26=0," ",IF(VLOOKUP($B26,[1]Спортсмены!$B$1:$H$65536,4,FALSE)=0," ",VLOOKUP($B26,[1]Спортсмены!$B$1:$H$65536,4,FALSE)))</f>
        <v>КМС</v>
      </c>
      <c r="F26" s="24" t="str">
        <f>IF(B26=0," ",VLOOKUP($B26,[1]Спортсмены!$B$1:$H$65536,5,FALSE))</f>
        <v>Ивановская</v>
      </c>
      <c r="G26" s="24" t="str">
        <f>IF(B26=0," ",VLOOKUP($B26,[1]Спортсмены!$B$1:$H$65536,6,FALSE))</f>
        <v>Иваново</v>
      </c>
      <c r="H26" s="28">
        <v>9.722222222222223E-5</v>
      </c>
      <c r="I26" s="111"/>
      <c r="J26" s="163" t="s">
        <v>130</v>
      </c>
      <c r="K26" s="109">
        <v>17</v>
      </c>
      <c r="L26" s="24" t="str">
        <f>IF(B26=0," ",VLOOKUP($B26,[1]Спортсмены!$B$1:$H$65536,7,FALSE))</f>
        <v>Магницкий М.В.</v>
      </c>
    </row>
    <row r="27" spans="1:12" ht="15.75" thickBot="1">
      <c r="A27" s="34"/>
      <c r="B27" s="35"/>
      <c r="C27" s="36"/>
      <c r="D27" s="38"/>
      <c r="E27" s="38"/>
      <c r="F27" s="36"/>
      <c r="G27" s="36"/>
      <c r="H27" s="39"/>
      <c r="I27" s="39"/>
      <c r="J27" s="40"/>
      <c r="K27" s="52"/>
      <c r="L27" s="36"/>
    </row>
    <row r="28" spans="1:12" ht="15.75" thickTop="1">
      <c r="A28" s="41"/>
      <c r="B28" s="42"/>
      <c r="C28" s="43"/>
      <c r="D28" s="45"/>
      <c r="E28" s="45"/>
      <c r="F28" s="43"/>
      <c r="G28" s="43"/>
      <c r="H28" s="46"/>
      <c r="I28" s="46"/>
      <c r="J28" s="47"/>
      <c r="K28" s="58"/>
      <c r="L28" s="43"/>
    </row>
    <row r="29" spans="1:12">
      <c r="A29" s="41"/>
      <c r="B29" s="42"/>
      <c r="C29" s="43"/>
      <c r="D29" s="45"/>
      <c r="E29" s="45"/>
      <c r="F29" s="43"/>
      <c r="G29" s="43"/>
      <c r="H29" s="46"/>
      <c r="I29" s="46"/>
      <c r="J29" s="47"/>
      <c r="K29" s="58"/>
      <c r="L29" s="43"/>
    </row>
    <row r="30" spans="1:12">
      <c r="A30" s="41"/>
      <c r="B30" s="164"/>
      <c r="C30" s="43"/>
      <c r="D30" s="45"/>
      <c r="E30" s="45"/>
      <c r="F30" s="43"/>
      <c r="G30" s="43"/>
      <c r="H30" s="46"/>
      <c r="I30" s="46"/>
      <c r="J30" s="47"/>
      <c r="K30" s="58"/>
      <c r="L30" s="43"/>
    </row>
    <row r="31" spans="1:12">
      <c r="A31" s="41"/>
      <c r="B31" s="42"/>
      <c r="C31" s="43"/>
      <c r="D31" s="45"/>
      <c r="E31" s="45"/>
      <c r="F31" s="43"/>
      <c r="G31" s="43"/>
      <c r="H31" s="46"/>
      <c r="I31" s="46"/>
      <c r="J31" s="47"/>
      <c r="K31" s="58"/>
      <c r="L31" s="43"/>
    </row>
    <row r="32" spans="1:12">
      <c r="A32" s="41"/>
      <c r="B32" s="42"/>
      <c r="C32" s="43"/>
      <c r="D32" s="45"/>
      <c r="E32" s="45"/>
      <c r="F32" s="43"/>
      <c r="G32" s="43"/>
      <c r="H32" s="46"/>
      <c r="I32" s="46"/>
      <c r="J32" s="47"/>
      <c r="K32" s="58"/>
      <c r="L32" s="43"/>
    </row>
    <row r="33" spans="1:12">
      <c r="A33" s="41"/>
      <c r="B33" s="165"/>
      <c r="C33" s="43"/>
      <c r="D33" s="45"/>
      <c r="E33" s="45"/>
      <c r="F33" s="43"/>
      <c r="G33" s="43"/>
      <c r="H33" s="46"/>
      <c r="I33" s="46"/>
      <c r="J33" s="47"/>
      <c r="K33" s="58"/>
      <c r="L33" s="43"/>
    </row>
    <row r="34" spans="1:12">
      <c r="A34" s="41"/>
      <c r="B34" s="42"/>
      <c r="C34" s="43"/>
      <c r="D34" s="45"/>
      <c r="E34" s="45"/>
      <c r="F34" s="43"/>
      <c r="G34" s="43"/>
      <c r="H34" s="46"/>
      <c r="I34" s="46"/>
      <c r="J34" s="47"/>
      <c r="K34" s="58"/>
      <c r="L34" s="43"/>
    </row>
  </sheetData>
  <mergeCells count="25">
    <mergeCell ref="F24:G24"/>
    <mergeCell ref="K8:K9"/>
    <mergeCell ref="L8:L9"/>
    <mergeCell ref="H9:I9"/>
    <mergeCell ref="F10:G10"/>
    <mergeCell ref="F16:G16"/>
    <mergeCell ref="F20:G20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I6:J6"/>
    <mergeCell ref="A1:L1"/>
    <mergeCell ref="A2:L2"/>
    <mergeCell ref="A3:C3"/>
    <mergeCell ref="A4:C4"/>
    <mergeCell ref="F4:G4"/>
    <mergeCell ref="A5:C5"/>
    <mergeCell ref="A6:C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9"/>
  <sheetViews>
    <sheetView workbookViewId="0">
      <selection activeCell="A30" sqref="A30:XFD205"/>
    </sheetView>
  </sheetViews>
  <sheetFormatPr defaultRowHeight="1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30.5703125" customWidth="1"/>
    <col min="8" max="8" width="4.7109375" style="143" customWidth="1"/>
    <col min="9" max="9" width="8.42578125" style="143" customWidth="1"/>
    <col min="10" max="10" width="6.5703125" customWidth="1"/>
    <col min="11" max="11" width="4.85546875" customWidth="1"/>
    <col min="12" max="12" width="19.42578125" customWidth="1"/>
  </cols>
  <sheetData>
    <row r="1" spans="1:12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</row>
    <row r="2" spans="1:12" ht="20.25">
      <c r="A2" s="406" t="s">
        <v>146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1:12" ht="18">
      <c r="A3" s="1" t="s">
        <v>131</v>
      </c>
      <c r="B3" s="2"/>
      <c r="C3" s="2"/>
      <c r="D3" s="2"/>
      <c r="E3" s="2"/>
      <c r="F3" s="2" t="s">
        <v>3</v>
      </c>
      <c r="G3" s="2"/>
      <c r="H3" s="2"/>
      <c r="I3" s="2"/>
      <c r="J3" s="2"/>
      <c r="K3" s="2"/>
      <c r="L3" s="2"/>
    </row>
    <row r="4" spans="1:12" ht="15.75">
      <c r="A4" s="1" t="s">
        <v>132</v>
      </c>
      <c r="B4" s="4"/>
      <c r="C4" s="4"/>
      <c r="D4" s="4"/>
      <c r="E4" s="4"/>
      <c r="F4" s="398" t="s">
        <v>133</v>
      </c>
      <c r="G4" s="398"/>
      <c r="H4" s="4"/>
      <c r="I4"/>
      <c r="K4" s="6" t="s">
        <v>6</v>
      </c>
    </row>
    <row r="5" spans="1:12">
      <c r="A5" s="1" t="s">
        <v>134</v>
      </c>
      <c r="B5" s="6"/>
      <c r="C5" s="7"/>
      <c r="F5" s="1"/>
      <c r="G5" s="1"/>
      <c r="H5" s="9"/>
      <c r="I5" s="9"/>
      <c r="J5" s="9"/>
      <c r="K5" s="9" t="s">
        <v>8</v>
      </c>
      <c r="L5" s="9"/>
    </row>
    <row r="6" spans="1:12" ht="18.75">
      <c r="A6" s="10" t="s">
        <v>135</v>
      </c>
      <c r="B6" s="6"/>
      <c r="C6" s="6"/>
      <c r="E6" s="11"/>
      <c r="F6" s="1"/>
      <c r="G6" s="1"/>
      <c r="H6" s="11"/>
      <c r="I6" s="399" t="s">
        <v>79</v>
      </c>
      <c r="J6" s="399"/>
      <c r="K6" s="12"/>
      <c r="L6" s="9" t="s">
        <v>136</v>
      </c>
    </row>
    <row r="7" spans="1:12">
      <c r="A7" s="13" t="s">
        <v>137</v>
      </c>
      <c r="B7" s="104"/>
      <c r="C7" s="104"/>
      <c r="D7" s="14"/>
      <c r="E7" s="13"/>
      <c r="F7" s="1"/>
      <c r="G7" s="1"/>
      <c r="H7" s="15"/>
      <c r="I7" s="400"/>
      <c r="J7" s="400"/>
      <c r="K7" s="16"/>
      <c r="L7" s="9"/>
    </row>
    <row r="8" spans="1:12">
      <c r="A8" s="401" t="s">
        <v>15</v>
      </c>
      <c r="B8" s="401" t="s">
        <v>16</v>
      </c>
      <c r="C8" s="401" t="s">
        <v>17</v>
      </c>
      <c r="D8" s="403" t="s">
        <v>18</v>
      </c>
      <c r="E8" s="403" t="s">
        <v>19</v>
      </c>
      <c r="F8" s="403" t="s">
        <v>20</v>
      </c>
      <c r="G8" s="403" t="s">
        <v>21</v>
      </c>
      <c r="H8" s="408" t="s">
        <v>22</v>
      </c>
      <c r="I8" s="409"/>
      <c r="J8" s="401" t="s">
        <v>23</v>
      </c>
      <c r="K8" s="403" t="s">
        <v>24</v>
      </c>
      <c r="L8" s="411" t="s">
        <v>25</v>
      </c>
    </row>
    <row r="9" spans="1:12">
      <c r="A9" s="402"/>
      <c r="B9" s="402"/>
      <c r="C9" s="402"/>
      <c r="D9" s="402"/>
      <c r="E9" s="402"/>
      <c r="F9" s="402"/>
      <c r="G9" s="402"/>
      <c r="H9" s="416" t="s">
        <v>26</v>
      </c>
      <c r="I9" s="417"/>
      <c r="J9" s="402"/>
      <c r="K9" s="402"/>
      <c r="L9" s="412"/>
    </row>
    <row r="10" spans="1:12">
      <c r="A10" s="18"/>
      <c r="B10" s="18"/>
      <c r="C10" s="18"/>
      <c r="D10" s="19"/>
      <c r="E10" s="18"/>
      <c r="F10" s="397" t="s">
        <v>138</v>
      </c>
      <c r="G10" s="397"/>
      <c r="H10" s="20"/>
      <c r="I10" s="21"/>
    </row>
    <row r="11" spans="1:12">
      <c r="A11" s="22">
        <v>1</v>
      </c>
      <c r="B11" s="30">
        <v>368</v>
      </c>
      <c r="C11" s="24" t="str">
        <f>IF(B11=0," ",VLOOKUP(B11,[1]Спортсмены!B$1:H$65536,2,FALSE))</f>
        <v>Аввакуменков Сергей</v>
      </c>
      <c r="D11" s="25" t="str">
        <f>IF(B11=0," ",VLOOKUP($B11,[1]Спортсмены!$B$1:$H$65536,3,FALSE))</f>
        <v>18.09.1996</v>
      </c>
      <c r="E11" s="26" t="str">
        <f>IF(B11=0," ",IF(VLOOKUP($B11,[1]Спортсмены!$B$1:$H$65536,4,FALSE)=0," ",VLOOKUP($B11,[1]Спортсмены!$B$1:$H$65536,4,FALSE)))</f>
        <v>2р</v>
      </c>
      <c r="F11" s="24" t="str">
        <f>IF(B11=0," ",VLOOKUP($B11,[1]Спортсмены!$B$1:$H$65536,5,FALSE))</f>
        <v>Псковская</v>
      </c>
      <c r="G11" s="24" t="str">
        <f>IF(B11=0," ",VLOOKUP($B11,[1]Спортсмены!$B$1:$H$65536,6,FALSE))</f>
        <v>Псков</v>
      </c>
      <c r="H11" s="27"/>
      <c r="I11" s="132">
        <v>4.4871527777777783E-3</v>
      </c>
      <c r="J11" s="30" t="str">
        <f>IF(I11=0," ",IF(I11&lt;=[1]Разряды!$D$13,[1]Разряды!$D$3,IF(I11&lt;=[1]Разряды!$E$13,[1]Разряды!$E$3,IF(I11&lt;=[1]Разряды!$F$13,[1]Разряды!$F$3,IF(I11&lt;=[1]Разряды!$G$13,[1]Разряды!$G$3,IF(I11&lt;=[1]Разряды!$H$13,[1]Разряды!$H$3,IF(I11&lt;=[1]Разряды!$I$13,[1]Разряды!$I$3,IF(I11&lt;=[1]Разряды!$J$13,[1]Разряды!$J$3,"б/р"))))))))</f>
        <v>2р</v>
      </c>
      <c r="K11" s="30">
        <v>20</v>
      </c>
      <c r="L11" s="24" t="str">
        <f>IF(B11=0," ",VLOOKUP($B11,[1]Спортсмены!$B$1:$H$65536,7,FALSE))</f>
        <v>Аввакуменкова Н.М.</v>
      </c>
    </row>
    <row r="12" spans="1:12" ht="15.75" thickBot="1">
      <c r="A12" s="167"/>
      <c r="B12" s="35"/>
      <c r="C12" s="36" t="str">
        <f>IF(B12=0," ",VLOOKUP(B12,[1]Спортсмены!B$1:H$65536,2,FALSE))</f>
        <v xml:space="preserve"> </v>
      </c>
      <c r="D12" s="37" t="str">
        <f>IF(B12=0," ",VLOOKUP($B12,[1]Спортсмены!$B$1:$H$65536,3,FALSE))</f>
        <v xml:space="preserve"> </v>
      </c>
      <c r="E12" s="38" t="str">
        <f>IF(B12=0," ",IF(VLOOKUP($B12,[1]Спортсмены!$B$1:$H$65536,4,FALSE)=0," ",VLOOKUP($B12,[1]Спортсмены!$B$1:$H$65536,4,FALSE)))</f>
        <v xml:space="preserve"> </v>
      </c>
      <c r="F12" s="36" t="str">
        <f>IF(B12=0," ",VLOOKUP($B12,[1]Спортсмены!$B$1:$H$65536,5,FALSE))</f>
        <v xml:space="preserve"> </v>
      </c>
      <c r="G12" s="36" t="str">
        <f>IF(B12=0," ",VLOOKUP($B12,[1]Спортсмены!$B$1:$H$65536,6,FALSE))</f>
        <v xml:space="preserve"> </v>
      </c>
      <c r="H12" s="39"/>
      <c r="I12" s="148"/>
      <c r="J12" s="52" t="str">
        <f>IF(I12=0," ",IF(I12&lt;=[1]Разряды!$D$13,[1]Разряды!$D$3,IF(I12&lt;=[1]Разряды!$E$13,[1]Разряды!$E$3,IF(I12&lt;=[1]Разряды!$F$13,[1]Разряды!$F$3,IF(I12&lt;=[1]Разряды!$G$13,[1]Разряды!$G$3,IF(I12&lt;=[1]Разряды!$H$13,[1]Разряды!$H$3,IF(I12&lt;=[1]Разряды!$I$13,[1]Разряды!$I$3,IF(I12&lt;=[1]Разряды!$J$13,[1]Разряды!$J$3,"б/р"))))))))</f>
        <v xml:space="preserve"> </v>
      </c>
      <c r="K12" s="169"/>
      <c r="L12" s="36" t="str">
        <f>IF(B12=0," ",VLOOKUP($B12,[1]Спортсмены!$B$1:$H$65536,7,FALSE))</f>
        <v xml:space="preserve"> </v>
      </c>
    </row>
    <row r="13" spans="1:12" ht="18.75" thickTop="1">
      <c r="A13" s="1" t="s">
        <v>139</v>
      </c>
      <c r="B13" s="2"/>
      <c r="C13" s="2"/>
      <c r="D13" s="2"/>
      <c r="E13" s="2"/>
      <c r="F13" s="2" t="s">
        <v>3</v>
      </c>
      <c r="G13" s="2"/>
      <c r="H13" s="2"/>
      <c r="I13" s="2"/>
      <c r="J13" s="2"/>
      <c r="K13" s="2"/>
      <c r="L13" s="2"/>
    </row>
    <row r="14" spans="1:12" ht="15.75">
      <c r="A14" s="1" t="s">
        <v>140</v>
      </c>
      <c r="B14" s="4"/>
      <c r="C14" s="4"/>
      <c r="D14" s="4"/>
      <c r="E14" s="4"/>
      <c r="F14" s="398" t="s">
        <v>141</v>
      </c>
      <c r="G14" s="398"/>
      <c r="H14" s="4"/>
      <c r="I14"/>
      <c r="K14" s="6" t="s">
        <v>6</v>
      </c>
    </row>
    <row r="15" spans="1:12">
      <c r="A15" s="1" t="s">
        <v>142</v>
      </c>
      <c r="B15" s="6"/>
      <c r="C15" s="7"/>
      <c r="F15" s="1"/>
      <c r="G15" s="1"/>
      <c r="H15" s="9"/>
      <c r="I15" s="9"/>
      <c r="J15" s="9"/>
      <c r="K15" s="9" t="s">
        <v>8</v>
      </c>
      <c r="L15" s="9"/>
    </row>
    <row r="16" spans="1:12" ht="18.75">
      <c r="A16" s="10" t="s">
        <v>143</v>
      </c>
      <c r="B16" s="6"/>
      <c r="C16" s="6"/>
      <c r="E16" s="11"/>
      <c r="F16" s="1"/>
      <c r="G16" s="1"/>
      <c r="H16" s="11"/>
      <c r="I16" s="399" t="s">
        <v>79</v>
      </c>
      <c r="J16" s="399"/>
      <c r="K16" s="12"/>
      <c r="L16" s="9" t="s">
        <v>144</v>
      </c>
    </row>
    <row r="17" spans="1:12">
      <c r="A17" s="1" t="s">
        <v>145</v>
      </c>
      <c r="B17" s="104"/>
      <c r="C17" s="104"/>
      <c r="D17" s="1"/>
      <c r="E17" s="13"/>
      <c r="F17" s="1"/>
      <c r="G17" s="1"/>
      <c r="H17" s="15"/>
      <c r="I17" s="400"/>
      <c r="J17" s="400"/>
      <c r="K17" s="16"/>
      <c r="L17" s="9"/>
    </row>
    <row r="18" spans="1:12">
      <c r="A18" s="401" t="s">
        <v>15</v>
      </c>
      <c r="B18" s="401" t="s">
        <v>16</v>
      </c>
      <c r="C18" s="401" t="s">
        <v>17</v>
      </c>
      <c r="D18" s="403" t="s">
        <v>18</v>
      </c>
      <c r="E18" s="403" t="s">
        <v>19</v>
      </c>
      <c r="F18" s="403" t="s">
        <v>20</v>
      </c>
      <c r="G18" s="403" t="s">
        <v>21</v>
      </c>
      <c r="H18" s="408" t="s">
        <v>22</v>
      </c>
      <c r="I18" s="409"/>
      <c r="J18" s="401" t="s">
        <v>23</v>
      </c>
      <c r="K18" s="403" t="s">
        <v>24</v>
      </c>
      <c r="L18" s="411" t="s">
        <v>25</v>
      </c>
    </row>
    <row r="19" spans="1:12">
      <c r="A19" s="402"/>
      <c r="B19" s="402"/>
      <c r="C19" s="402"/>
      <c r="D19" s="402"/>
      <c r="E19" s="402"/>
      <c r="F19" s="402"/>
      <c r="G19" s="402"/>
      <c r="H19" s="416" t="s">
        <v>26</v>
      </c>
      <c r="I19" s="417"/>
      <c r="J19" s="402"/>
      <c r="K19" s="402"/>
      <c r="L19" s="412"/>
    </row>
    <row r="20" spans="1:12">
      <c r="A20" s="18"/>
      <c r="B20" s="18"/>
      <c r="C20" s="18"/>
      <c r="D20" s="55"/>
      <c r="E20" s="18"/>
      <c r="F20" s="397" t="s">
        <v>40</v>
      </c>
      <c r="G20" s="397"/>
      <c r="H20" s="48"/>
      <c r="I20" s="399"/>
      <c r="J20" s="399"/>
      <c r="K20" s="49"/>
      <c r="L20" s="50"/>
    </row>
    <row r="21" spans="1:12">
      <c r="A21" s="22">
        <v>1</v>
      </c>
      <c r="B21" s="23">
        <v>719</v>
      </c>
      <c r="C21" s="24" t="str">
        <f>IF(B21=0," ",VLOOKUP(B21,[1]Спортсмены!B$1:H$65536,2,FALSE))</f>
        <v>Владимиров Игорь</v>
      </c>
      <c r="D21" s="25" t="str">
        <f>IF(B21=0," ",VLOOKUP($B21,[1]Спортсмены!$B$1:$H$65536,3,FALSE))</f>
        <v>01.07.1991</v>
      </c>
      <c r="E21" s="26" t="str">
        <f>IF(B21=0," ",IF(VLOOKUP($B21,[1]Спортсмены!$B$1:$H$65536,4,FALSE)=0," ",VLOOKUP($B21,[1]Спортсмены!$B$1:$H$65536,4,FALSE)))</f>
        <v>1р</v>
      </c>
      <c r="F21" s="24" t="str">
        <f>IF(B21=0," ",VLOOKUP($B21,[1]Спортсмены!$B$1:$H$65536,5,FALSE))</f>
        <v>2 Ярославская</v>
      </c>
      <c r="G21" s="24" t="str">
        <f>IF(B21=0," ",VLOOKUP($B21,[1]Спортсмены!$B$1:$H$65536,6,FALSE))</f>
        <v>Ярославль, СДЮСШОР-19</v>
      </c>
      <c r="H21" s="27"/>
      <c r="I21" s="132">
        <v>6.8104166666666669E-3</v>
      </c>
      <c r="J21" s="30" t="str">
        <f>IF(I21=0," ",IF(I21&lt;=[1]Разряды!$D$14,[1]Разряды!$D$3,IF(I21&lt;=[1]Разряды!$E$14,[1]Разряды!$E$3,IF(I21&lt;=[1]Разряды!$F$14,[1]Разряды!$F$3,IF(I21&lt;=[1]Разряды!$G$14,[1]Разряды!$G$3,IF(I21&lt;=[1]Разряды!$H$14,[1]Разряды!$H$3,IF(I21&lt;=[1]Разряды!$I$14,[1]Разряды!$I$3,IF(I21&lt;=[1]Разряды!$J$14,[1]Разряды!$J$3,"б/р"))))))))</f>
        <v>1р</v>
      </c>
      <c r="K21" s="30">
        <v>20</v>
      </c>
      <c r="L21" s="24" t="str">
        <f>IF(B21=0," ",VLOOKUP($B21,[1]Спортсмены!$B$1:$H$65536,7,FALSE))</f>
        <v>Хрущев И.Е.</v>
      </c>
    </row>
    <row r="22" spans="1:12">
      <c r="A22" s="138"/>
      <c r="B22" s="125"/>
      <c r="C22" s="90"/>
      <c r="D22" s="139"/>
      <c r="E22" s="18"/>
      <c r="F22" s="397" t="s">
        <v>45</v>
      </c>
      <c r="G22" s="397"/>
      <c r="H22" s="140"/>
      <c r="I22" s="399"/>
      <c r="J22" s="399"/>
      <c r="K22" s="12"/>
      <c r="L22" s="9"/>
    </row>
    <row r="23" spans="1:12">
      <c r="A23" s="22">
        <v>1</v>
      </c>
      <c r="B23" s="58">
        <v>581</v>
      </c>
      <c r="C23" s="95" t="str">
        <f>IF(B23=0," ",VLOOKUP(B23,[1]Спортсмены!B$1:H$65536,2,FALSE))</f>
        <v>Александров Никита</v>
      </c>
      <c r="D23" s="25" t="str">
        <f>IF(B23=0," ",VLOOKUP($B23,[1]Спортсмены!$B$1:$H$65536,3,FALSE))</f>
        <v>22.10.1983</v>
      </c>
      <c r="E23" s="106" t="str">
        <f>IF(B23=0," ",IF(VLOOKUP($B23,[1]Спортсмены!$B$1:$H$65536,4,FALSE)=0," ",VLOOKUP($B23,[1]Спортсмены!$B$1:$H$65536,4,FALSE)))</f>
        <v>МС</v>
      </c>
      <c r="F23" s="170" t="str">
        <f>IF(B23=0," ",VLOOKUP($B23,[1]Спортсмены!$B$1:$H$65536,5,FALSE))</f>
        <v>1 Ярославская</v>
      </c>
      <c r="G23" s="95" t="str">
        <f>IF(B23=0," ",VLOOKUP($B23,[1]Спортсмены!$B$1:$H$65536,6,FALSE))</f>
        <v>Рыбинск, СДЮСШОР-8</v>
      </c>
      <c r="H23" s="111"/>
      <c r="I23" s="171">
        <v>6.1888888888888896E-3</v>
      </c>
      <c r="J23" s="109" t="str">
        <f>IF(I23=0," ",IF(I23&lt;=[1]Разряды!$D$14,[1]Разряды!$D$3,IF(I23&lt;=[1]Разряды!$E$14,[1]Разряды!$E$3,IF(I23&lt;=[1]Разряды!$F$14,[1]Разряды!$F$3,IF(I23&lt;=[1]Разряды!$G$14,[1]Разряды!$G$3,IF(I23&lt;=[1]Разряды!$H$14,[1]Разряды!$H$3,IF(I23&lt;=[1]Разряды!$I$14,[1]Разряды!$I$3,IF(I23&lt;=[1]Разряды!$J$14,[1]Разряды!$J$3,"б/р"))))))))</f>
        <v>кмс</v>
      </c>
      <c r="K23" s="109">
        <v>20</v>
      </c>
      <c r="L23" s="24" t="str">
        <f>IF(B23=0," ",VLOOKUP($B23,[1]Спортсмены!$B$1:$H$65536,7,FALSE))</f>
        <v>Зюзин В.Н.</v>
      </c>
    </row>
    <row r="24" spans="1:12">
      <c r="A24" s="22">
        <v>2</v>
      </c>
      <c r="B24" s="108">
        <v>90</v>
      </c>
      <c r="C24" s="95" t="str">
        <f>IF(B24=0," ",VLOOKUP(B24,[1]Спортсмены!B$1:H$65536,2,FALSE))</f>
        <v>Шакиров Илья</v>
      </c>
      <c r="D24" s="25" t="str">
        <f>IF(B24=0," ",VLOOKUP($B24,[1]Спортсмены!$B$1:$H$65536,3,FALSE))</f>
        <v>04.06.1988</v>
      </c>
      <c r="E24" s="106" t="str">
        <f>IF(B24=0," ",IF(VLOOKUP($B24,[1]Спортсмены!$B$1:$H$65536,4,FALSE)=0," ",VLOOKUP($B24,[1]Спортсмены!$B$1:$H$65536,4,FALSE)))</f>
        <v>МС</v>
      </c>
      <c r="F24" s="90" t="str">
        <f>IF(B24=0," ",VLOOKUP($B24,[1]Спортсмены!$B$1:$H$65536,5,FALSE))</f>
        <v>Костромская</v>
      </c>
      <c r="G24" s="95" t="str">
        <f>IF(B24=0," ",VLOOKUP($B24,[1]Спортсмены!$B$1:$H$65536,6,FALSE))</f>
        <v>Кострома, КСДЮСШОР</v>
      </c>
      <c r="H24" s="111"/>
      <c r="I24" s="171">
        <v>6.2061342592592585E-3</v>
      </c>
      <c r="J24" s="109" t="str">
        <f>IF(I24=0," ",IF(I24&lt;=[1]Разряды!$D$14,[1]Разряды!$D$3,IF(I24&lt;=[1]Разряды!$E$14,[1]Разряды!$E$3,IF(I24&lt;=[1]Разряды!$F$14,[1]Разряды!$F$3,IF(I24&lt;=[1]Разряды!$G$14,[1]Разряды!$G$3,IF(I24&lt;=[1]Разряды!$H$14,[1]Разряды!$H$3,IF(I24&lt;=[1]Разряды!$I$14,[1]Разряды!$I$3,IF(I24&lt;=[1]Разряды!$J$14,[1]Разряды!$J$3,"б/р"))))))))</f>
        <v>кмс</v>
      </c>
      <c r="K24" s="109">
        <v>17</v>
      </c>
      <c r="L24" s="24" t="str">
        <f>IF(B24=0," ",VLOOKUP($B24,[1]Спортсмены!$B$1:$H$65536,7,FALSE))</f>
        <v>Дружков А.Н.</v>
      </c>
    </row>
    <row r="25" spans="1:12" ht="15.75" thickBot="1">
      <c r="A25" s="167">
        <v>3</v>
      </c>
      <c r="B25" s="52">
        <v>491</v>
      </c>
      <c r="C25" s="36" t="str">
        <f>IF(B25=0," ",VLOOKUP(B25,[1]Спортсмены!B$1:H$65536,2,FALSE))</f>
        <v>Корсков Владимир</v>
      </c>
      <c r="D25" s="172" t="str">
        <f>IF(B25=0," ",VLOOKUP($B25,[1]Спортсмены!$B$1:$H$65536,3,FALSE))</f>
        <v>1983</v>
      </c>
      <c r="E25" s="38" t="str">
        <f>IF(B25=0," ",IF(VLOOKUP($B25,[1]Спортсмены!$B$1:$H$65536,4,FALSE)=0," ",VLOOKUP($B25,[1]Спортсмены!$B$1:$H$65536,4,FALSE)))</f>
        <v>КМС</v>
      </c>
      <c r="F25" s="168" t="str">
        <f>IF(B25=0," ",VLOOKUP($B25,[1]Спортсмены!$B$1:$H$65536,5,FALSE))</f>
        <v>2 Ярославская</v>
      </c>
      <c r="G25" s="36" t="str">
        <f>IF(B25=0," ",VLOOKUP($B25,[1]Спортсмены!$B$1:$H$65536,6,FALSE))</f>
        <v>Рыбинск, СДЮСШОР-2</v>
      </c>
      <c r="H25" s="39"/>
      <c r="I25" s="148">
        <v>6.9682870370370367E-3</v>
      </c>
      <c r="J25" s="52" t="str">
        <f>IF(I25=0," ",IF(I25&lt;=[1]Разряды!$D$14,[1]Разряды!$D$3,IF(I25&lt;=[1]Разряды!$E$14,[1]Разряды!$E$3,IF(I25&lt;=[1]Разряды!$F$14,[1]Разряды!$F$3,IF(I25&lt;=[1]Разряды!$G$14,[1]Разряды!$G$3,IF(I25&lt;=[1]Разряды!$H$14,[1]Разряды!$H$3,IF(I25&lt;=[1]Разряды!$I$14,[1]Разряды!$I$3,IF(I25&lt;=[1]Разряды!$J$14,[1]Разряды!$J$3,"б/р"))))))))</f>
        <v>2р</v>
      </c>
      <c r="K25" s="52">
        <v>0</v>
      </c>
      <c r="L25" s="168" t="str">
        <f>IF(B25=0," ",VLOOKUP($B25,[1]Спортсмены!$B$1:$H$65536,7,FALSE))</f>
        <v>Чупров Ю.Е.</v>
      </c>
    </row>
    <row r="26" spans="1:12" ht="15.75" thickTop="1">
      <c r="A26" s="173"/>
      <c r="B26" s="58"/>
      <c r="C26" s="43"/>
      <c r="D26" s="44"/>
      <c r="E26" s="45"/>
      <c r="F26" s="43"/>
      <c r="G26" s="43"/>
      <c r="H26" s="46"/>
      <c r="I26" s="156"/>
      <c r="J26" s="58"/>
      <c r="K26" s="58"/>
      <c r="L26" s="43"/>
    </row>
    <row r="27" spans="1:12">
      <c r="A27" s="173"/>
      <c r="B27" s="58"/>
      <c r="C27" s="43"/>
      <c r="D27" s="44"/>
      <c r="E27" s="45"/>
      <c r="F27" s="43"/>
      <c r="G27" s="43"/>
      <c r="H27" s="46"/>
      <c r="I27" s="156"/>
      <c r="J27" s="58"/>
      <c r="K27" s="58"/>
      <c r="L27" s="43"/>
    </row>
    <row r="28" spans="1:12">
      <c r="A28" s="173"/>
      <c r="B28" s="58"/>
      <c r="C28" s="43"/>
      <c r="D28" s="44"/>
      <c r="E28" s="45"/>
      <c r="F28" s="43"/>
      <c r="G28" s="43"/>
      <c r="H28" s="46"/>
      <c r="I28" s="156"/>
      <c r="J28" s="58"/>
      <c r="K28" s="58"/>
      <c r="L28" s="43"/>
    </row>
    <row r="29" spans="1:12">
      <c r="A29" s="173"/>
      <c r="B29" s="58"/>
      <c r="C29" s="43"/>
      <c r="D29" s="44"/>
      <c r="E29" s="45"/>
      <c r="F29" s="43"/>
      <c r="G29" s="43"/>
      <c r="H29" s="46"/>
      <c r="I29" s="156"/>
      <c r="J29" s="58"/>
      <c r="K29" s="58"/>
      <c r="L29" s="43"/>
    </row>
  </sheetData>
  <mergeCells count="37">
    <mergeCell ref="F22:G22"/>
    <mergeCell ref="I22:J22"/>
    <mergeCell ref="H18:I18"/>
    <mergeCell ref="J18:J19"/>
    <mergeCell ref="K18:K19"/>
    <mergeCell ref="F20:G20"/>
    <mergeCell ref="I20:J20"/>
    <mergeCell ref="L8:L9"/>
    <mergeCell ref="H9:I9"/>
    <mergeCell ref="A18:A19"/>
    <mergeCell ref="B18:B19"/>
    <mergeCell ref="C18:C19"/>
    <mergeCell ref="D18:D19"/>
    <mergeCell ref="E18:E19"/>
    <mergeCell ref="L18:L19"/>
    <mergeCell ref="H19:I19"/>
    <mergeCell ref="F14:G14"/>
    <mergeCell ref="I16:J16"/>
    <mergeCell ref="I17:J17"/>
    <mergeCell ref="F18:F19"/>
    <mergeCell ref="G18:G19"/>
    <mergeCell ref="A1:L1"/>
    <mergeCell ref="A2:L2"/>
    <mergeCell ref="F10:G10"/>
    <mergeCell ref="F4:G4"/>
    <mergeCell ref="I6:J6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K8:K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G22" sqref="G22"/>
    </sheetView>
  </sheetViews>
  <sheetFormatPr defaultRowHeight="1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3.42578125" customWidth="1"/>
    <col min="7" max="7" width="30.5703125" customWidth="1"/>
    <col min="8" max="8" width="7" style="143" customWidth="1"/>
    <col min="9" max="9" width="8.5703125" style="143" customWidth="1"/>
    <col min="10" max="10" width="6.5703125" customWidth="1"/>
    <col min="11" max="11" width="7.85546875" customWidth="1"/>
    <col min="12" max="12" width="17.5703125" customWidth="1"/>
  </cols>
  <sheetData>
    <row r="1" spans="1:12" ht="22.5">
      <c r="A1" s="418" t="s">
        <v>36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</row>
    <row r="2" spans="1:12" ht="20.25">
      <c r="A2" s="406" t="s">
        <v>37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1:12" ht="18">
      <c r="A3" s="1" t="s">
        <v>147</v>
      </c>
      <c r="B3" s="2"/>
      <c r="C3" s="2"/>
      <c r="D3" s="2"/>
      <c r="E3" s="2"/>
      <c r="F3" s="2" t="s">
        <v>3</v>
      </c>
      <c r="G3" s="2"/>
      <c r="H3" s="2"/>
      <c r="I3" s="2"/>
      <c r="J3" s="2"/>
      <c r="K3" s="2"/>
      <c r="L3" s="2"/>
    </row>
    <row r="4" spans="1:12" ht="15.75">
      <c r="A4" s="1" t="s">
        <v>148</v>
      </c>
      <c r="B4" s="4"/>
      <c r="C4" s="4"/>
      <c r="D4" s="4"/>
      <c r="E4" s="4"/>
      <c r="F4" s="398" t="s">
        <v>149</v>
      </c>
      <c r="G4" s="398"/>
      <c r="H4" s="4"/>
      <c r="I4"/>
      <c r="K4" s="6" t="s">
        <v>6</v>
      </c>
    </row>
    <row r="5" spans="1:12">
      <c r="A5" s="1" t="s">
        <v>150</v>
      </c>
      <c r="B5" s="6"/>
      <c r="C5" s="7"/>
      <c r="F5" s="1"/>
      <c r="G5" s="1"/>
      <c r="H5" s="9"/>
      <c r="I5" s="9"/>
      <c r="J5" s="9"/>
      <c r="K5" s="9" t="s">
        <v>8</v>
      </c>
      <c r="L5" s="9"/>
    </row>
    <row r="6" spans="1:12" ht="18.75">
      <c r="A6" s="10" t="s">
        <v>151</v>
      </c>
      <c r="B6" s="6"/>
      <c r="C6" s="6"/>
      <c r="E6" s="11"/>
      <c r="F6" s="1"/>
      <c r="G6" s="1"/>
      <c r="H6" s="11"/>
      <c r="I6" s="399" t="s">
        <v>152</v>
      </c>
      <c r="J6" s="399"/>
      <c r="K6" s="12"/>
      <c r="L6" s="9" t="s">
        <v>153</v>
      </c>
    </row>
    <row r="7" spans="1:12">
      <c r="A7" s="1" t="s">
        <v>154</v>
      </c>
      <c r="B7" s="104"/>
      <c r="C7" s="104"/>
      <c r="D7" s="14"/>
      <c r="E7" s="13"/>
      <c r="F7" s="1"/>
      <c r="G7" s="1"/>
      <c r="H7" s="15"/>
      <c r="I7" s="400"/>
      <c r="J7" s="400"/>
      <c r="K7" s="16"/>
      <c r="L7" s="9"/>
    </row>
    <row r="8" spans="1:12">
      <c r="A8" s="401" t="s">
        <v>15</v>
      </c>
      <c r="B8" s="401" t="s">
        <v>16</v>
      </c>
      <c r="C8" s="401" t="s">
        <v>17</v>
      </c>
      <c r="D8" s="403" t="s">
        <v>18</v>
      </c>
      <c r="E8" s="403" t="s">
        <v>19</v>
      </c>
      <c r="F8" s="403" t="s">
        <v>20</v>
      </c>
      <c r="G8" s="403" t="s">
        <v>21</v>
      </c>
      <c r="H8" s="408" t="s">
        <v>22</v>
      </c>
      <c r="I8" s="409"/>
      <c r="J8" s="401" t="s">
        <v>23</v>
      </c>
      <c r="K8" s="403" t="s">
        <v>24</v>
      </c>
      <c r="L8" s="411" t="s">
        <v>25</v>
      </c>
    </row>
    <row r="9" spans="1:12">
      <c r="A9" s="402"/>
      <c r="B9" s="402"/>
      <c r="C9" s="402"/>
      <c r="D9" s="402"/>
      <c r="E9" s="402"/>
      <c r="F9" s="402"/>
      <c r="G9" s="402"/>
      <c r="H9" s="416" t="s">
        <v>155</v>
      </c>
      <c r="I9" s="417"/>
      <c r="J9" s="402"/>
      <c r="K9" s="402"/>
      <c r="L9" s="412"/>
    </row>
    <row r="10" spans="1:12">
      <c r="A10" s="18"/>
      <c r="B10" s="18"/>
      <c r="C10" s="18"/>
      <c r="D10" s="19"/>
      <c r="E10" s="18"/>
      <c r="F10" s="397" t="s">
        <v>34</v>
      </c>
      <c r="G10" s="397"/>
      <c r="H10" s="20"/>
      <c r="I10" s="21"/>
    </row>
    <row r="11" spans="1:12">
      <c r="A11" s="22">
        <v>1</v>
      </c>
      <c r="B11" s="30">
        <v>178</v>
      </c>
      <c r="C11" s="24" t="str">
        <f>IF(B11=0," ",VLOOKUP(B11,[1]Спортсмены!B$1:H$65536,2,FALSE))</f>
        <v>Сакмин Александр</v>
      </c>
      <c r="D11" s="25" t="str">
        <f>IF(B11=0," ",VLOOKUP($B11,[1]Спортсмены!$B$1:$H$65536,3,FALSE))</f>
        <v>29.09.1995</v>
      </c>
      <c r="E11" s="26" t="str">
        <f>IF(B11=0," ",IF(VLOOKUP($B11,[1]Спортсмены!$B$1:$H$65536,4,FALSE)=0," ",VLOOKUP($B11,[1]Спортсмены!$B$1:$H$65536,4,FALSE)))</f>
        <v>2р</v>
      </c>
      <c r="F11" s="24" t="str">
        <f>IF(B11=0," ",VLOOKUP($B11,[1]Спортсмены!$B$1:$H$65536,5,FALSE))</f>
        <v>1 Ярославская</v>
      </c>
      <c r="G11" s="24" t="str">
        <f>IF(B11=0," ",VLOOKUP($B11,[1]Спортсмены!$B$1:$H$65536,6,FALSE))</f>
        <v>Ярославль, ГОБУ ЯО СДЮСШОР</v>
      </c>
      <c r="H11" s="27"/>
      <c r="I11" s="132">
        <v>1.639074074074074E-2</v>
      </c>
      <c r="J11" s="30" t="str">
        <f>IF(I11=0," ",IF(I11&lt;=[1]Разряды!$D$28,[1]Разряды!$D$3,IF(I11&lt;=[1]Разряды!$E$28,[1]Разряды!$E$3,IF(I11&lt;=[1]Разряды!$F$28,[1]Разряды!$F$3,IF(I11&lt;=[1]Разряды!$G$28,[1]Разряды!$G$3,IF(I11&lt;=[1]Разряды!$H$28,[1]Разряды!$H$3,IF(I11&lt;=[1]Разряды!$I$28,[1]Разряды!$I$3,IF(I11&lt;=[1]Разряды!$J$28,[1]Разряды!$J$3,"б/р"))))))))</f>
        <v>2р</v>
      </c>
      <c r="K11" s="30">
        <v>20</v>
      </c>
      <c r="L11" s="24" t="str">
        <f>IF(B11=0," ",VLOOKUP($B11,[1]Спортсмены!$B$1:$H$65536,7,FALSE))</f>
        <v>Клейменов А.Н.</v>
      </c>
    </row>
    <row r="12" spans="1:12">
      <c r="A12" s="18"/>
      <c r="B12" s="18"/>
      <c r="C12" s="18"/>
      <c r="D12" s="19"/>
      <c r="E12" s="18"/>
      <c r="F12" s="397" t="s">
        <v>40</v>
      </c>
      <c r="G12" s="397"/>
      <c r="H12" s="20"/>
      <c r="I12" s="21"/>
    </row>
    <row r="13" spans="1:12">
      <c r="A13" s="22">
        <v>1</v>
      </c>
      <c r="B13" s="30">
        <v>476</v>
      </c>
      <c r="C13" s="24" t="str">
        <f>IF(B13=0," ",VLOOKUP(B13,[1]Спортсмены!B$1:H$65536,2,FALSE))</f>
        <v>Яремко Виктор</v>
      </c>
      <c r="D13" s="25" t="str">
        <f>IF(B13=0," ",VLOOKUP($B13,[1]Спортсмены!$B$1:$H$65536,3,FALSE))</f>
        <v>1992</v>
      </c>
      <c r="E13" s="26" t="str">
        <f>IF(B13=0," ",IF(VLOOKUP($B13,[1]Спортсмены!$B$1:$H$65536,4,FALSE)=0," ",VLOOKUP($B13,[1]Спортсмены!$B$1:$H$65536,4,FALSE)))</f>
        <v>КМС</v>
      </c>
      <c r="F13" s="24" t="str">
        <f>IF(B13=0," ",VLOOKUP($B13,[1]Спортсмены!$B$1:$H$65536,5,FALSE))</f>
        <v>Ивановская</v>
      </c>
      <c r="G13" s="24" t="str">
        <f>IF(B13=0," ",VLOOKUP($B13,[1]Спортсмены!$B$1:$H$65536,6,FALSE))</f>
        <v>Иваново</v>
      </c>
      <c r="H13" s="27"/>
      <c r="I13" s="132">
        <v>1.5290740740740742E-2</v>
      </c>
      <c r="J13" s="30" t="str">
        <f>IF(I13=0," ",IF(I13&lt;=[1]Разряды!$D$28,[1]Разряды!$D$3,IF(I13&lt;=[1]Разряды!$E$28,[1]Разряды!$E$3,IF(I13&lt;=[1]Разряды!$F$28,[1]Разряды!$F$3,IF(I13&lt;=[1]Разряды!$G$28,[1]Разряды!$G$3,IF(I13&lt;=[1]Разряды!$H$28,[1]Разряды!$H$3,IF(I13&lt;=[1]Разряды!$I$28,[1]Разряды!$I$3,IF(I13&lt;=[1]Разряды!$J$28,[1]Разряды!$J$3,"б/р"))))))))</f>
        <v>1р</v>
      </c>
      <c r="K13" s="30">
        <v>20</v>
      </c>
      <c r="L13" s="24" t="str">
        <f>IF(B13=0," ",VLOOKUP($B13,[1]Спортсмены!$B$1:$H$65536,7,FALSE))</f>
        <v>Кустов В.Н.</v>
      </c>
    </row>
    <row r="14" spans="1:12">
      <c r="A14" s="138"/>
      <c r="B14" s="125"/>
      <c r="C14" s="90"/>
      <c r="D14" s="139"/>
      <c r="E14" s="18"/>
      <c r="F14" s="397" t="s">
        <v>45</v>
      </c>
      <c r="G14" s="397"/>
      <c r="H14" s="140"/>
      <c r="I14" s="174"/>
      <c r="J14" s="174"/>
      <c r="K14" s="12"/>
      <c r="L14" s="9"/>
    </row>
    <row r="15" spans="1:12">
      <c r="A15" s="22">
        <v>1</v>
      </c>
      <c r="B15" s="23">
        <v>124</v>
      </c>
      <c r="C15" s="24" t="str">
        <f>IF(B15=0," ",VLOOKUP(B15,[1]Спортсмены!B$1:H$65536,2,FALSE))</f>
        <v>Наумчев Дмитрий</v>
      </c>
      <c r="D15" s="25" t="str">
        <f>IF(B15=0," ",VLOOKUP($B15,[1]Спортсмены!$B$1:$H$65536,3,FALSE))</f>
        <v>1984</v>
      </c>
      <c r="E15" s="26" t="str">
        <f>IF(B15=0," ",IF(VLOOKUP($B15,[1]Спортсмены!$B$1:$H$65536,4,FALSE)=0," ",VLOOKUP($B15,[1]Спортсмены!$B$1:$H$65536,4,FALSE)))</f>
        <v>МС</v>
      </c>
      <c r="F15" s="24" t="str">
        <f>IF(B15=0," ",VLOOKUP($B15,[1]Спортсмены!$B$1:$H$65536,5,FALSE))</f>
        <v>Ивановская</v>
      </c>
      <c r="G15" s="24" t="str">
        <f>IF(B15=0," ",VLOOKUP($B15,[1]Спортсмены!$B$1:$H$65536,6,FALSE))</f>
        <v>Шуя</v>
      </c>
      <c r="H15" s="28" t="s">
        <v>41</v>
      </c>
      <c r="I15" s="132">
        <v>1.4443287037037037E-2</v>
      </c>
      <c r="J15" s="30" t="str">
        <f>IF(I15=0," ",IF(I15&lt;=[1]Разряды!$D$28,[1]Разряды!$D$3,IF(I15&lt;=[1]Разряды!$E$28,[1]Разряды!$E$3,IF(I15&lt;=[1]Разряды!$F$28,[1]Разряды!$F$3,IF(I15&lt;=[1]Разряды!$G$28,[1]Разряды!$G$3,IF(I15&lt;=[1]Разряды!$H$28,[1]Разряды!$H$3,IF(I15&lt;=[1]Разряды!$I$28,[1]Разряды!$I$3,IF(I15&lt;=[1]Разряды!$J$28,[1]Разряды!$J$3,"б/р"))))))))</f>
        <v>кмс</v>
      </c>
      <c r="K15" s="30">
        <v>20</v>
      </c>
      <c r="L15" s="24" t="str">
        <f>IF(B15=0," ",VLOOKUP($B15,[1]Спортсмены!$B$1:$H$65536,7,FALSE))</f>
        <v>Морозов А.В.</v>
      </c>
    </row>
    <row r="16" spans="1:12">
      <c r="A16" s="22">
        <v>2</v>
      </c>
      <c r="B16" s="30">
        <v>779</v>
      </c>
      <c r="C16" s="24" t="str">
        <f>IF(B16=0," ",VLOOKUP(B16,[1]Спортсмены!B$1:H$65536,2,FALSE))</f>
        <v>Ерохов Павел</v>
      </c>
      <c r="D16" s="25" t="str">
        <f>IF(B16=0," ",VLOOKUP($B16,[1]Спортсмены!$B$1:$H$65536,3,FALSE))</f>
        <v>01.09.1982</v>
      </c>
      <c r="E16" s="26" t="str">
        <f>IF(B16=0," ",IF(VLOOKUP($B16,[1]Спортсмены!$B$1:$H$65536,4,FALSE)=0," ",VLOOKUP($B16,[1]Спортсмены!$B$1:$H$65536,4,FALSE)))</f>
        <v>МС</v>
      </c>
      <c r="F16" s="24" t="str">
        <f>IF(B16=0," ",VLOOKUP($B16,[1]Спортсмены!$B$1:$H$65536,5,FALSE))</f>
        <v>1 Ярославская</v>
      </c>
      <c r="G16" s="24" t="str">
        <f>IF(B16=0," ",VLOOKUP($B16,[1]Спортсмены!$B$1:$H$65536,6,FALSE))</f>
        <v>Ярославль, СДЮСШОР-19</v>
      </c>
      <c r="H16" s="28"/>
      <c r="I16" s="132">
        <v>1.4479398148148146E-2</v>
      </c>
      <c r="J16" s="30" t="str">
        <f>IF(I16=0," ",IF(I16&lt;=[1]Разряды!$D$28,[1]Разряды!$D$3,IF(I16&lt;=[1]Разряды!$E$28,[1]Разряды!$E$3,IF(I16&lt;=[1]Разряды!$F$28,[1]Разряды!$F$3,IF(I16&lt;=[1]Разряды!$G$28,[1]Разряды!$G$3,IF(I16&lt;=[1]Разряды!$H$28,[1]Разряды!$H$3,IF(I16&lt;=[1]Разряды!$I$28,[1]Разряды!$I$3,IF(I16&lt;=[1]Разряды!$J$28,[1]Разряды!$J$3,"б/р"))))))))</f>
        <v>кмс</v>
      </c>
      <c r="K16" s="19">
        <v>17</v>
      </c>
      <c r="L16" s="24" t="str">
        <f>IF(B16=0," ",VLOOKUP($B16,[1]Спортсмены!$B$1:$H$65536,7,FALSE))</f>
        <v>Круговой К.Н.</v>
      </c>
    </row>
    <row r="17" spans="1:12" ht="15.75" thickBot="1">
      <c r="A17" s="34"/>
      <c r="B17" s="35"/>
      <c r="C17" s="36" t="str">
        <f>IF(B17=0," ",VLOOKUP(B17,[1]Спортсмены!B$1:H$65536,2,FALSE))</f>
        <v xml:space="preserve"> </v>
      </c>
      <c r="D17" s="38" t="str">
        <f>IF(B17=0," ",VLOOKUP($B17,[1]Спортсмены!$B$1:$H$65536,3,FALSE))</f>
        <v xml:space="preserve"> </v>
      </c>
      <c r="E17" s="38" t="str">
        <f>IF(B17=0," ",IF(VLOOKUP($B17,[1]Спортсмены!$B$1:$H$65536,4,FALSE)=0," ",VLOOKUP($B17,[1]Спортсмены!$B$1:$H$65536,4,FALSE)))</f>
        <v xml:space="preserve"> </v>
      </c>
      <c r="F17" s="36" t="str">
        <f>IF(B17=0," ",VLOOKUP($B17,[1]Спортсмены!$B$1:$H$65536,5,FALSE))</f>
        <v xml:space="preserve"> </v>
      </c>
      <c r="G17" s="36" t="str">
        <f>IF(B17=0," ",VLOOKUP($B17,[1]Спортсмены!$B$1:$H$65536,6,FALSE))</f>
        <v xml:space="preserve"> </v>
      </c>
      <c r="H17" s="39"/>
      <c r="I17" s="148"/>
      <c r="J17" s="52" t="str">
        <f>IF(I17=0," ",IF(I17&lt;=[1]Разряды!$D$28,[1]Разряды!$D$3,IF(I17&lt;=[1]Разряды!$E$28,[1]Разряды!$E$3,IF(I17&lt;=[1]Разряды!$F$28,[1]Разряды!$F$3,IF(I17&lt;=[1]Разряды!$G$28,[1]Разряды!$G$3,IF(I17&lt;=[1]Разряды!$H$28,[1]Разряды!$H$3,IF(I17&lt;=[1]Разряды!$I$28,[1]Разряды!$I$3,IF(I17&lt;=[1]Разряды!$J$28,[1]Разряды!$J$3,"б/р"))))))))</f>
        <v xml:space="preserve"> </v>
      </c>
      <c r="K17" s="52"/>
      <c r="L17" s="36" t="str">
        <f>IF(B17=0," ",VLOOKUP($B17,[1]Спортсмены!$B$1:$H$65536,7,FALSE))</f>
        <v xml:space="preserve"> </v>
      </c>
    </row>
    <row r="18" spans="1:12" ht="15.75" thickTop="1">
      <c r="A18" s="57"/>
      <c r="B18" s="57"/>
      <c r="C18" s="57"/>
      <c r="D18" s="57"/>
      <c r="E18" s="57"/>
      <c r="F18" s="57"/>
      <c r="G18" s="57"/>
      <c r="H18" s="142"/>
      <c r="I18" s="142"/>
    </row>
  </sheetData>
  <mergeCells count="20">
    <mergeCell ref="F10:G10"/>
    <mergeCell ref="F12:G12"/>
    <mergeCell ref="F14:G14"/>
    <mergeCell ref="G8:G9"/>
    <mergeCell ref="H8:I8"/>
    <mergeCell ref="J8:J9"/>
    <mergeCell ref="K8:K9"/>
    <mergeCell ref="L8:L9"/>
    <mergeCell ref="H9:I9"/>
    <mergeCell ref="A8:A9"/>
    <mergeCell ref="B8:B9"/>
    <mergeCell ref="C8:C9"/>
    <mergeCell ref="D8:D9"/>
    <mergeCell ref="E8:E9"/>
    <mergeCell ref="F8:F9"/>
    <mergeCell ref="A1:L1"/>
    <mergeCell ref="A2:L2"/>
    <mergeCell ref="F4:G4"/>
    <mergeCell ref="I6:J6"/>
    <mergeCell ref="I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60</vt:lpstr>
      <vt:lpstr>200</vt:lpstr>
      <vt:lpstr>400</vt:lpstr>
      <vt:lpstr>800</vt:lpstr>
      <vt:lpstr>1500</vt:lpstr>
      <vt:lpstr>3000</vt:lpstr>
      <vt:lpstr>60сб</vt:lpstr>
      <vt:lpstr>2000 и 3000 сп</vt:lpstr>
      <vt:lpstr>ходьба</vt:lpstr>
      <vt:lpstr>длина</vt:lpstr>
      <vt:lpstr>ядро</vt:lpstr>
      <vt:lpstr>высота</vt:lpstr>
      <vt:lpstr>шест</vt:lpstr>
      <vt:lpstr>тройной</vt:lpstr>
      <vt:lpstr>эстафета 4х200</vt:lpstr>
      <vt:lpstr>многоборье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2013-01-22T11:56:11Z</dcterms:modified>
</cp:coreProperties>
</file>