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829" firstSheet="2" activeTab="14"/>
  </bookViews>
  <sheets>
    <sheet name="60" sheetId="1" r:id="rId1"/>
    <sheet name="200" sheetId="2" r:id="rId2"/>
    <sheet name="400" sheetId="3" r:id="rId3"/>
    <sheet name="800" sheetId="4" r:id="rId4"/>
    <sheet name="1500" sheetId="5" r:id="rId5"/>
    <sheet name="3000" sheetId="6" r:id="rId6"/>
    <sheet name="60сб" sheetId="7" r:id="rId7"/>
    <sheet name="2000сп" sheetId="8" r:id="rId8"/>
    <sheet name="длина" sheetId="9" r:id="rId9"/>
    <sheet name="ядро" sheetId="10" r:id="rId10"/>
    <sheet name="высота" sheetId="11" r:id="rId11"/>
    <sheet name="шест" sheetId="12" r:id="rId12"/>
    <sheet name="тройной" sheetId="13" r:id="rId13"/>
    <sheet name="эстаф.4х200" sheetId="14" r:id="rId14"/>
    <sheet name="5-тиборье" sheetId="15" r:id="rId15"/>
  </sheets>
  <externalReferences>
    <externalReference r:id="rId16"/>
  </externalReferences>
  <calcPr calcId="125725"/>
</workbook>
</file>

<file path=xl/calcChain.xml><?xml version="1.0" encoding="utf-8"?>
<calcChain xmlns="http://schemas.openxmlformats.org/spreadsheetml/2006/main">
  <c r="U12" i="15"/>
  <c r="R12"/>
  <c r="G12"/>
  <c r="F12"/>
  <c r="E12"/>
  <c r="D12"/>
  <c r="C12"/>
  <c r="U11"/>
  <c r="R11"/>
  <c r="G11"/>
  <c r="F11"/>
  <c r="E11"/>
  <c r="D11"/>
  <c r="C11"/>
  <c r="U10"/>
  <c r="R10"/>
  <c r="G10"/>
  <c r="F10"/>
  <c r="E10"/>
  <c r="D10"/>
  <c r="C10"/>
  <c r="K64" i="14"/>
  <c r="G64"/>
  <c r="F64"/>
  <c r="E64"/>
  <c r="D64"/>
  <c r="C64"/>
  <c r="K63"/>
  <c r="G63"/>
  <c r="F63"/>
  <c r="E63"/>
  <c r="D63"/>
  <c r="C63"/>
  <c r="K62"/>
  <c r="G62"/>
  <c r="F62"/>
  <c r="E62"/>
  <c r="D62"/>
  <c r="C62"/>
  <c r="K61"/>
  <c r="I61"/>
  <c r="G61"/>
  <c r="F61"/>
  <c r="E61"/>
  <c r="D61"/>
  <c r="C61"/>
  <c r="K60"/>
  <c r="G60"/>
  <c r="F60"/>
  <c r="E60"/>
  <c r="D60"/>
  <c r="C60"/>
  <c r="K59"/>
  <c r="F59"/>
  <c r="E59"/>
  <c r="D59"/>
  <c r="C59"/>
  <c r="K58"/>
  <c r="G58"/>
  <c r="F58"/>
  <c r="E58"/>
  <c r="D58"/>
  <c r="C58"/>
  <c r="K57"/>
  <c r="I57"/>
  <c r="G57"/>
  <c r="F57"/>
  <c r="E57"/>
  <c r="D57"/>
  <c r="C57"/>
  <c r="K53"/>
  <c r="G53"/>
  <c r="F53"/>
  <c r="E53"/>
  <c r="D53"/>
  <c r="C53"/>
  <c r="K52"/>
  <c r="G52"/>
  <c r="F52"/>
  <c r="E52"/>
  <c r="D52"/>
  <c r="C52"/>
  <c r="K51"/>
  <c r="G51"/>
  <c r="F51"/>
  <c r="E51"/>
  <c r="D51"/>
  <c r="C51"/>
  <c r="K50"/>
  <c r="I50"/>
  <c r="G50"/>
  <c r="F50"/>
  <c r="E50"/>
  <c r="D50"/>
  <c r="C50"/>
  <c r="K46"/>
  <c r="G46"/>
  <c r="F46"/>
  <c r="E46"/>
  <c r="D46"/>
  <c r="C46"/>
  <c r="K45"/>
  <c r="G45"/>
  <c r="F45"/>
  <c r="E45"/>
  <c r="D45"/>
  <c r="C45"/>
  <c r="K44"/>
  <c r="G44"/>
  <c r="F44"/>
  <c r="E44"/>
  <c r="D44"/>
  <c r="C44"/>
  <c r="K43"/>
  <c r="I43"/>
  <c r="G43"/>
  <c r="F43"/>
  <c r="E43"/>
  <c r="D43"/>
  <c r="C43"/>
  <c r="K42"/>
  <c r="G42"/>
  <c r="F42"/>
  <c r="E42"/>
  <c r="D42"/>
  <c r="C42"/>
  <c r="K41"/>
  <c r="G41"/>
  <c r="F41"/>
  <c r="E41"/>
  <c r="D41"/>
  <c r="C41"/>
  <c r="K40"/>
  <c r="G40"/>
  <c r="F40"/>
  <c r="E40"/>
  <c r="D40"/>
  <c r="C40"/>
  <c r="K39"/>
  <c r="I39"/>
  <c r="G39"/>
  <c r="F39"/>
  <c r="E39"/>
  <c r="D39"/>
  <c r="C39"/>
  <c r="K38"/>
  <c r="G38"/>
  <c r="F38"/>
  <c r="E38"/>
  <c r="D38"/>
  <c r="C38"/>
  <c r="K37"/>
  <c r="G37"/>
  <c r="F37"/>
  <c r="E37"/>
  <c r="D37"/>
  <c r="C37"/>
  <c r="K36"/>
  <c r="G36"/>
  <c r="F36"/>
  <c r="E36"/>
  <c r="D36"/>
  <c r="C36"/>
  <c r="K35"/>
  <c r="I35"/>
  <c r="G35"/>
  <c r="F35"/>
  <c r="E35"/>
  <c r="D35"/>
  <c r="C35"/>
  <c r="K34"/>
  <c r="G34"/>
  <c r="F34"/>
  <c r="E34"/>
  <c r="D34"/>
  <c r="C34"/>
  <c r="K33"/>
  <c r="G33"/>
  <c r="F33"/>
  <c r="E33"/>
  <c r="D33"/>
  <c r="C33"/>
  <c r="K32"/>
  <c r="G32"/>
  <c r="F32"/>
  <c r="E32"/>
  <c r="D32"/>
  <c r="C32"/>
  <c r="K31"/>
  <c r="I31"/>
  <c r="G31"/>
  <c r="F31"/>
  <c r="E31"/>
  <c r="D31"/>
  <c r="C31"/>
  <c r="K25"/>
  <c r="G25"/>
  <c r="F25"/>
  <c r="E25"/>
  <c r="D25"/>
  <c r="C25"/>
  <c r="K24"/>
  <c r="G24"/>
  <c r="F24"/>
  <c r="E24"/>
  <c r="D24"/>
  <c r="C24"/>
  <c r="K23"/>
  <c r="G23"/>
  <c r="F23"/>
  <c r="E23"/>
  <c r="D23"/>
  <c r="C23"/>
  <c r="K22"/>
  <c r="G22"/>
  <c r="F22"/>
  <c r="E22"/>
  <c r="D22"/>
  <c r="C22"/>
  <c r="K21"/>
  <c r="G21"/>
  <c r="F21"/>
  <c r="E21"/>
  <c r="D21"/>
  <c r="C21"/>
  <c r="K20"/>
  <c r="G20"/>
  <c r="F20"/>
  <c r="E20"/>
  <c r="D20"/>
  <c r="C20"/>
  <c r="K19"/>
  <c r="G19"/>
  <c r="F19"/>
  <c r="E19"/>
  <c r="D19"/>
  <c r="C19"/>
  <c r="K18"/>
  <c r="I18"/>
  <c r="G18"/>
  <c r="F18"/>
  <c r="E18"/>
  <c r="D18"/>
  <c r="C18"/>
  <c r="K17"/>
  <c r="G17"/>
  <c r="F17"/>
  <c r="E17"/>
  <c r="D17"/>
  <c r="C17"/>
  <c r="K16"/>
  <c r="G16"/>
  <c r="F16"/>
  <c r="E16"/>
  <c r="D16"/>
  <c r="C16"/>
  <c r="K15"/>
  <c r="G15"/>
  <c r="F15"/>
  <c r="E15"/>
  <c r="D15"/>
  <c r="C15"/>
  <c r="K14"/>
  <c r="I14"/>
  <c r="G14"/>
  <c r="F14"/>
  <c r="E14"/>
  <c r="D14"/>
  <c r="C14"/>
  <c r="K13"/>
  <c r="G13"/>
  <c r="F13"/>
  <c r="E13"/>
  <c r="D13"/>
  <c r="C13"/>
  <c r="K12"/>
  <c r="G12"/>
  <c r="F12"/>
  <c r="E12"/>
  <c r="D12"/>
  <c r="C12"/>
  <c r="K11"/>
  <c r="G11"/>
  <c r="F11"/>
  <c r="E11"/>
  <c r="D11"/>
  <c r="C11"/>
  <c r="K10"/>
  <c r="I10"/>
  <c r="G10"/>
  <c r="F10"/>
  <c r="E10"/>
  <c r="D10"/>
  <c r="C10"/>
  <c r="R36" i="13"/>
  <c r="P36"/>
  <c r="G36"/>
  <c r="F36"/>
  <c r="E36"/>
  <c r="D36"/>
  <c r="C36"/>
  <c r="R35"/>
  <c r="P35"/>
  <c r="G35"/>
  <c r="F35"/>
  <c r="E35"/>
  <c r="D35"/>
  <c r="C35"/>
  <c r="R29"/>
  <c r="P29"/>
  <c r="G29"/>
  <c r="F29"/>
  <c r="E29"/>
  <c r="D29"/>
  <c r="C29"/>
  <c r="R28"/>
  <c r="P28"/>
  <c r="G28"/>
  <c r="F28"/>
  <c r="E28"/>
  <c r="D28"/>
  <c r="C28"/>
  <c r="R21"/>
  <c r="G21"/>
  <c r="F21"/>
  <c r="E21"/>
  <c r="D21"/>
  <c r="C21"/>
  <c r="R20"/>
  <c r="P20"/>
  <c r="G20"/>
  <c r="F20"/>
  <c r="E20"/>
  <c r="D20"/>
  <c r="C20"/>
  <c r="R13"/>
  <c r="P13"/>
  <c r="G13"/>
  <c r="F13"/>
  <c r="E13"/>
  <c r="D13"/>
  <c r="C13"/>
  <c r="R12"/>
  <c r="P12"/>
  <c r="G12"/>
  <c r="F12"/>
  <c r="E12"/>
  <c r="D12"/>
  <c r="C12"/>
  <c r="R11"/>
  <c r="P11"/>
  <c r="G11"/>
  <c r="F11"/>
  <c r="E11"/>
  <c r="D11"/>
  <c r="C11"/>
  <c r="Y20" i="12"/>
  <c r="W20"/>
  <c r="H20"/>
  <c r="G20"/>
  <c r="F20"/>
  <c r="E20"/>
  <c r="D20"/>
  <c r="Y12"/>
  <c r="W12"/>
  <c r="H12"/>
  <c r="G12"/>
  <c r="F12"/>
  <c r="E12"/>
  <c r="D12"/>
  <c r="Y11"/>
  <c r="W11"/>
  <c r="H11"/>
  <c r="G11"/>
  <c r="F11"/>
  <c r="E11"/>
  <c r="D11"/>
  <c r="Y10"/>
  <c r="W10"/>
  <c r="H10"/>
  <c r="G10"/>
  <c r="F10"/>
  <c r="E10"/>
  <c r="D10"/>
  <c r="Y30" i="11"/>
  <c r="W30"/>
  <c r="H30"/>
  <c r="G30"/>
  <c r="F30"/>
  <c r="E30"/>
  <c r="D30"/>
  <c r="Y23"/>
  <c r="W23"/>
  <c r="H23"/>
  <c r="G23"/>
  <c r="F23"/>
  <c r="E23"/>
  <c r="D23"/>
  <c r="Y22"/>
  <c r="W22"/>
  <c r="H22"/>
  <c r="G22"/>
  <c r="F22"/>
  <c r="E22"/>
  <c r="D22"/>
  <c r="Y21"/>
  <c r="W21"/>
  <c r="H21"/>
  <c r="G21"/>
  <c r="F21"/>
  <c r="E21"/>
  <c r="D21"/>
  <c r="Y14"/>
  <c r="W14"/>
  <c r="H14"/>
  <c r="G14"/>
  <c r="F14"/>
  <c r="E14"/>
  <c r="D14"/>
  <c r="Y13"/>
  <c r="W13"/>
  <c r="H13"/>
  <c r="G13"/>
  <c r="F13"/>
  <c r="E13"/>
  <c r="D13"/>
  <c r="Y12"/>
  <c r="W12"/>
  <c r="H12"/>
  <c r="G12"/>
  <c r="F12"/>
  <c r="E12"/>
  <c r="D12"/>
  <c r="Y11"/>
  <c r="W11"/>
  <c r="H11"/>
  <c r="G11"/>
  <c r="F11"/>
  <c r="E11"/>
  <c r="D11"/>
  <c r="Y10"/>
  <c r="W10"/>
  <c r="H10"/>
  <c r="G10"/>
  <c r="F10"/>
  <c r="E10"/>
  <c r="D10"/>
  <c r="R35" i="10"/>
  <c r="P35"/>
  <c r="G35"/>
  <c r="F35"/>
  <c r="E35"/>
  <c r="D35"/>
  <c r="C35"/>
  <c r="R27"/>
  <c r="P27"/>
  <c r="G27"/>
  <c r="F27"/>
  <c r="E27"/>
  <c r="D27"/>
  <c r="C27"/>
  <c r="R19"/>
  <c r="P19"/>
  <c r="G19"/>
  <c r="F19"/>
  <c r="E19"/>
  <c r="D19"/>
  <c r="C19"/>
  <c r="R18"/>
  <c r="P18"/>
  <c r="G18"/>
  <c r="F18"/>
  <c r="E18"/>
  <c r="D18"/>
  <c r="C18"/>
  <c r="R17"/>
  <c r="P17"/>
  <c r="G17"/>
  <c r="F17"/>
  <c r="E17"/>
  <c r="D17"/>
  <c r="C17"/>
  <c r="R16"/>
  <c r="P16"/>
  <c r="G16"/>
  <c r="F16"/>
  <c r="E16"/>
  <c r="D16"/>
  <c r="C16"/>
  <c r="R15"/>
  <c r="P15"/>
  <c r="G15"/>
  <c r="F15"/>
  <c r="E15"/>
  <c r="D15"/>
  <c r="C15"/>
  <c r="R14"/>
  <c r="P14"/>
  <c r="G14"/>
  <c r="F14"/>
  <c r="E14"/>
  <c r="D14"/>
  <c r="C14"/>
  <c r="R13"/>
  <c r="P13"/>
  <c r="G13"/>
  <c r="F13"/>
  <c r="E13"/>
  <c r="D13"/>
  <c r="C13"/>
  <c r="R12"/>
  <c r="P12"/>
  <c r="G12"/>
  <c r="F12"/>
  <c r="E12"/>
  <c r="D12"/>
  <c r="C12"/>
  <c r="R11"/>
  <c r="P11"/>
  <c r="G11"/>
  <c r="F11"/>
  <c r="E11"/>
  <c r="D11"/>
  <c r="C11"/>
  <c r="R53" i="9"/>
  <c r="P53"/>
  <c r="G53"/>
  <c r="F53"/>
  <c r="E53"/>
  <c r="D53"/>
  <c r="C53"/>
  <c r="R52"/>
  <c r="P52"/>
  <c r="G52"/>
  <c r="F52"/>
  <c r="E52"/>
  <c r="D52"/>
  <c r="C52"/>
  <c r="R51"/>
  <c r="G51"/>
  <c r="F51"/>
  <c r="E51"/>
  <c r="D51"/>
  <c r="C51"/>
  <c r="R43"/>
  <c r="P43"/>
  <c r="G43"/>
  <c r="F43"/>
  <c r="E43"/>
  <c r="D43"/>
  <c r="C43"/>
  <c r="R42"/>
  <c r="P42"/>
  <c r="G42"/>
  <c r="F42"/>
  <c r="E42"/>
  <c r="D42"/>
  <c r="C42"/>
  <c r="R41"/>
  <c r="P41"/>
  <c r="G41"/>
  <c r="F41"/>
  <c r="E41"/>
  <c r="D41"/>
  <c r="C41"/>
  <c r="R40"/>
  <c r="P40"/>
  <c r="G40"/>
  <c r="F40"/>
  <c r="E40"/>
  <c r="D40"/>
  <c r="C40"/>
  <c r="R32"/>
  <c r="P32"/>
  <c r="G32"/>
  <c r="F32"/>
  <c r="E32"/>
  <c r="D32"/>
  <c r="C32"/>
  <c r="R31"/>
  <c r="P31"/>
  <c r="G31"/>
  <c r="F31"/>
  <c r="E31"/>
  <c r="D31"/>
  <c r="C31"/>
  <c r="R30"/>
  <c r="P30"/>
  <c r="G30"/>
  <c r="F30"/>
  <c r="E30"/>
  <c r="D30"/>
  <c r="C30"/>
  <c r="R23"/>
  <c r="P23"/>
  <c r="G23"/>
  <c r="F23"/>
  <c r="E23"/>
  <c r="D23"/>
  <c r="C23"/>
  <c r="R22"/>
  <c r="P22"/>
  <c r="G22"/>
  <c r="F22"/>
  <c r="E22"/>
  <c r="D22"/>
  <c r="C22"/>
  <c r="R21"/>
  <c r="P21"/>
  <c r="G21"/>
  <c r="F21"/>
  <c r="E21"/>
  <c r="D21"/>
  <c r="C21"/>
  <c r="R20"/>
  <c r="P20"/>
  <c r="G20"/>
  <c r="F20"/>
  <c r="E20"/>
  <c r="D20"/>
  <c r="C20"/>
  <c r="R19"/>
  <c r="P19"/>
  <c r="G19"/>
  <c r="F19"/>
  <c r="E19"/>
  <c r="D19"/>
  <c r="C19"/>
  <c r="R18"/>
  <c r="P18"/>
  <c r="G18"/>
  <c r="F18"/>
  <c r="E18"/>
  <c r="D18"/>
  <c r="C18"/>
  <c r="R17"/>
  <c r="P17"/>
  <c r="G17"/>
  <c r="F17"/>
  <c r="E17"/>
  <c r="D17"/>
  <c r="C17"/>
  <c r="R16"/>
  <c r="P16"/>
  <c r="G16"/>
  <c r="F16"/>
  <c r="E16"/>
  <c r="D16"/>
  <c r="C16"/>
  <c r="R15"/>
  <c r="P15"/>
  <c r="G15"/>
  <c r="F15"/>
  <c r="E15"/>
  <c r="D15"/>
  <c r="C15"/>
  <c r="R14"/>
  <c r="P14"/>
  <c r="G14"/>
  <c r="F14"/>
  <c r="E14"/>
  <c r="D14"/>
  <c r="C14"/>
  <c r="R13"/>
  <c r="P13"/>
  <c r="G13"/>
  <c r="F13"/>
  <c r="E13"/>
  <c r="D13"/>
  <c r="C13"/>
  <c r="R12"/>
  <c r="P12"/>
  <c r="G12"/>
  <c r="F12"/>
  <c r="E12"/>
  <c r="D12"/>
  <c r="C12"/>
  <c r="R11"/>
  <c r="P11"/>
  <c r="G11"/>
  <c r="F11"/>
  <c r="E11"/>
  <c r="D11"/>
  <c r="C11"/>
  <c r="L13" i="8"/>
  <c r="J13"/>
  <c r="G13"/>
  <c r="F13"/>
  <c r="E13"/>
  <c r="D13"/>
  <c r="C13"/>
  <c r="L11"/>
  <c r="J11"/>
  <c r="G11"/>
  <c r="F11"/>
  <c r="E11"/>
  <c r="D11"/>
  <c r="C11"/>
  <c r="L31" i="7"/>
  <c r="G31"/>
  <c r="F31"/>
  <c r="E31"/>
  <c r="D31"/>
  <c r="C31"/>
  <c r="L30"/>
  <c r="G30"/>
  <c r="F30"/>
  <c r="E30"/>
  <c r="D30"/>
  <c r="C30"/>
  <c r="L27"/>
  <c r="G27"/>
  <c r="F27"/>
  <c r="E27"/>
  <c r="D27"/>
  <c r="C27"/>
  <c r="L26"/>
  <c r="G26"/>
  <c r="F26"/>
  <c r="E26"/>
  <c r="D26"/>
  <c r="C26"/>
  <c r="L25"/>
  <c r="G25"/>
  <c r="F25"/>
  <c r="E25"/>
  <c r="D25"/>
  <c r="C25"/>
  <c r="L22"/>
  <c r="G22"/>
  <c r="F22"/>
  <c r="E22"/>
  <c r="D22"/>
  <c r="C22"/>
  <c r="L21"/>
  <c r="G21"/>
  <c r="F21"/>
  <c r="E21"/>
  <c r="D21"/>
  <c r="C21"/>
  <c r="L20"/>
  <c r="G20"/>
  <c r="F20"/>
  <c r="E20"/>
  <c r="D20"/>
  <c r="C20"/>
  <c r="L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G11"/>
  <c r="F11"/>
  <c r="E11"/>
  <c r="D11"/>
  <c r="C11"/>
  <c r="L30" i="6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0"/>
  <c r="J20"/>
  <c r="G20"/>
  <c r="F20"/>
  <c r="E20"/>
  <c r="D20"/>
  <c r="C20"/>
  <c r="L19"/>
  <c r="J19"/>
  <c r="G19"/>
  <c r="F19"/>
  <c r="E19"/>
  <c r="D19"/>
  <c r="C19"/>
  <c r="L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36" i="5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62" i="4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G55"/>
  <c r="F55"/>
  <c r="E55"/>
  <c r="D55"/>
  <c r="C55"/>
  <c r="L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1"/>
  <c r="G31"/>
  <c r="F31"/>
  <c r="E31"/>
  <c r="D31"/>
  <c r="C31"/>
  <c r="L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75" i="3"/>
  <c r="J75"/>
  <c r="G75"/>
  <c r="F75"/>
  <c r="E75"/>
  <c r="D75"/>
  <c r="C75"/>
  <c r="L74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G67"/>
  <c r="F67"/>
  <c r="E67"/>
  <c r="D67"/>
  <c r="C67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48"/>
  <c r="G48"/>
  <c r="F48"/>
  <c r="E48"/>
  <c r="D48"/>
  <c r="C48"/>
  <c r="L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68" i="2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G36"/>
  <c r="F36"/>
  <c r="E36"/>
  <c r="D36"/>
  <c r="C36"/>
  <c r="L32"/>
  <c r="G32"/>
  <c r="F32"/>
  <c r="E32"/>
  <c r="D32"/>
  <c r="C32"/>
  <c r="L31"/>
  <c r="G31"/>
  <c r="F31"/>
  <c r="E31"/>
  <c r="D31"/>
  <c r="C31"/>
  <c r="L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10"/>
  <c r="J10"/>
  <c r="G10"/>
  <c r="F10"/>
  <c r="E10"/>
  <c r="D10"/>
  <c r="C10"/>
  <c r="L75" i="1"/>
  <c r="J75"/>
  <c r="G75"/>
  <c r="F75"/>
  <c r="E75"/>
  <c r="D75"/>
  <c r="C75"/>
  <c r="L74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G68"/>
  <c r="F68"/>
  <c r="E68"/>
  <c r="D68"/>
  <c r="C68"/>
  <c r="L67"/>
  <c r="G67"/>
  <c r="F67"/>
  <c r="E67"/>
  <c r="D67"/>
  <c r="C67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G56"/>
  <c r="F56"/>
  <c r="E56"/>
  <c r="D56"/>
  <c r="C56"/>
  <c r="L55"/>
  <c r="G55"/>
  <c r="F55"/>
  <c r="E55"/>
  <c r="D55"/>
  <c r="C55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</calcChain>
</file>

<file path=xl/sharedStrings.xml><?xml version="1.0" encoding="utf-8"?>
<sst xmlns="http://schemas.openxmlformats.org/spreadsheetml/2006/main" count="989" uniqueCount="223">
  <si>
    <t>ЛЁГКАЯ АТЛЕТИКА</t>
  </si>
  <si>
    <t>Первенство Северо-Западного Федерального округа России</t>
  </si>
  <si>
    <t>М = 6,92  М23= 7,00  М20= 7,09</t>
  </si>
  <si>
    <t>Результаты личного первенства</t>
  </si>
  <si>
    <t>Е = 6,92  Е23= 7,00   Е20= 7,12</t>
  </si>
  <si>
    <t>Женщины, бег на 60 м</t>
  </si>
  <si>
    <t>л/а манеж "Ярославль"</t>
  </si>
  <si>
    <t>Р = 6,92  Р23= 7,05  Р20= 7,22</t>
  </si>
  <si>
    <t>19-20 января 2013 г.</t>
  </si>
  <si>
    <t>Р18= 7,43</t>
  </si>
  <si>
    <t>Забеги</t>
  </si>
  <si>
    <t>19.01.2013г. - 11:20</t>
  </si>
  <si>
    <t>Рманежа = 7,47  Р23= 7,47  Р20= 7,54 Р18=7,64 Р16=7,5</t>
  </si>
  <si>
    <t>Финал</t>
  </si>
  <si>
    <t>19.01.2013г. - 15:10</t>
  </si>
  <si>
    <t>М</t>
  </si>
  <si>
    <t>№ уч.</t>
  </si>
  <si>
    <t>Фамилия, имя участника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</si>
  <si>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</si>
  <si>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</si>
  <si>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</si>
  <si>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</si>
  <si>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</si>
  <si>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</si>
  <si>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Очки</t>
  </si>
  <si>
    <t>Ф.И.О. тренера</t>
  </si>
  <si>
    <t>забеги</t>
  </si>
  <si>
    <t>финал</t>
  </si>
  <si>
    <t>Девушки 1996-1997 г.р.</t>
  </si>
  <si>
    <t>л</t>
  </si>
  <si>
    <t>19.01.2013г. - 11:40</t>
  </si>
  <si>
    <t>Юниорки 1994-1995 г.р.</t>
  </si>
  <si>
    <t>19.01.2013г. - 15:15</t>
  </si>
  <si>
    <t>19.01.2013г. - 11:50</t>
  </si>
  <si>
    <t>Юниорки 1991-1993 г.р.</t>
  </si>
  <si>
    <t>Р ман</t>
  </si>
  <si>
    <t>19.01.2013г. - 15:20</t>
  </si>
  <si>
    <t>МС</t>
  </si>
  <si>
    <t>20+5</t>
  </si>
  <si>
    <t>КМС</t>
  </si>
  <si>
    <t>19.01.2013г. - 11:55</t>
  </si>
  <si>
    <t>Женщины</t>
  </si>
  <si>
    <t>19.01.2013г. - 15:25</t>
  </si>
  <si>
    <t>17+5</t>
  </si>
  <si>
    <t>Чемпионат и Первенство Северо-Западного Федерального округа России</t>
  </si>
  <si>
    <t>Организация</t>
  </si>
  <si>
    <t>М = 21,87  М23= 22,40  М20= 22,40</t>
  </si>
  <si>
    <t>Е = 22,10  Е23= 22,58   Е20= 22,58</t>
  </si>
  <si>
    <t>Женщины, бег на 200 м</t>
  </si>
  <si>
    <t>Р = 22,10  Р23= 22,79  Р20= 23,44</t>
  </si>
  <si>
    <t>Р18= 24,03</t>
  </si>
  <si>
    <t>20.01.2013г. - 10:35</t>
  </si>
  <si>
    <t>Рманежа = 24,27  Р23= 24,27  Р20= 24,78 Р18=25,24 Р16=26,31</t>
  </si>
  <si>
    <t>20.01.2013 г. - 16:25</t>
  </si>
  <si>
    <t>163.6</t>
  </si>
  <si>
    <t>пр.163.5</t>
  </si>
  <si>
    <t>20.01.2013г. - 11:00</t>
  </si>
  <si>
    <t>20.01.2013 г. - 16:30</t>
  </si>
  <si>
    <t>1р</t>
  </si>
  <si>
    <t>Чемпионат и первенство Северо-Западного Федерального округа России</t>
  </si>
  <si>
    <t>20.01.2013г. - 11:15</t>
  </si>
  <si>
    <t>20.01.2013 г. - 16:35</t>
  </si>
  <si>
    <t>20.01.2013г. - 11:25</t>
  </si>
  <si>
    <t>20.01.2013 г. - 16:40</t>
  </si>
  <si>
    <t>М = 49,59  М23= 49,76  М20= 50,82</t>
  </si>
  <si>
    <t>Е = 49,59  Е23= 49,76   Е20= 52,32</t>
  </si>
  <si>
    <t xml:space="preserve"> женщины бег на 400 м</t>
  </si>
  <si>
    <t>Р = 49,68  Р23= 50,15  Р20= 52,32</t>
  </si>
  <si>
    <t>Р18= 54,20</t>
  </si>
  <si>
    <t>Фин. забеги</t>
  </si>
  <si>
    <t>19.01.2013г. - 17:30</t>
  </si>
  <si>
    <t>Рманежа = 55,07  Р23= 55,43  Р20= 56,02 Р18=58,22 Р16=58,57</t>
  </si>
  <si>
    <t>19.01.2013г. - 17:50</t>
  </si>
  <si>
    <t>пр.</t>
  </si>
  <si>
    <t>М = 1:55,82  М23= 1:57,55  М20= 2:01,03</t>
  </si>
  <si>
    <t>Е = 1:55,82  Е23= 1:58,42   Е20= 2:01,85</t>
  </si>
  <si>
    <t xml:space="preserve"> женщины бег на 800 м</t>
  </si>
  <si>
    <t>Р = 1:57,47  Р23= 1:59,71  Р20= 2:04,38</t>
  </si>
  <si>
    <t>Р18= 2:06,31</t>
  </si>
  <si>
    <t>20.01.2013 г. - 14:55</t>
  </si>
  <si>
    <t>Рманежа = 2:02,26  Р23= 2:03,34  Р20= 2:07,27  Р18=2:13,01 Р16=2:13,01</t>
  </si>
  <si>
    <t>20.01.2013 г. - 15:00</t>
  </si>
  <si>
    <t>20.01.2013 г. - 15:05</t>
  </si>
  <si>
    <t>163.5</t>
  </si>
  <si>
    <t>20.01.2013 г. - 15:10</t>
  </si>
  <si>
    <t>М = 3:58,28  М23= 3:59,75  М20= 4:03,28</t>
  </si>
  <si>
    <t>Е = 3:58,28  Е23= 4:03,68   Е20= 4:10,57</t>
  </si>
  <si>
    <t xml:space="preserve"> женщины бег на 1500 м</t>
  </si>
  <si>
    <t>Р = 3:58,28  Р23= 4:03,68  Р20= 4:12,0</t>
  </si>
  <si>
    <t>Р18= 4:22,9</t>
  </si>
  <si>
    <t>19.01.2013г. - 15:55</t>
  </si>
  <si>
    <t>Рманежа = 4:18,17  Р23= 4:18,17  Р20= 4:28,34  Р18=4:41,73 Р16=4:47,37</t>
  </si>
  <si>
    <t>19.01.2013г. - 16:05</t>
  </si>
  <si>
    <t>М = 8:23,72  М23= 8:27,74  М20= 8:33,56</t>
  </si>
  <si>
    <t>Е = 8:27,86  Е23= 8:39,79  Е20= 8:49,65</t>
  </si>
  <si>
    <t>Женщины, бег на 3000 м</t>
  </si>
  <si>
    <t>Р = 8:27,86  Е23= 8:55,40  Е20= 9:19,71</t>
  </si>
  <si>
    <t>Р18= 9:20,55</t>
  </si>
  <si>
    <t>20.01.2013 г. - 13:00</t>
  </si>
  <si>
    <t>Рманежа = 9:23,6  Р23= 9:26,35  Р20= 9:34,73  Р18=10:05,98 Р16=10:12,19</t>
  </si>
  <si>
    <t>М = 7,68  М23= 7,77  М20= 8,06</t>
  </si>
  <si>
    <t>Е = 7,68  Е23= 7,77   Е20= 8,06</t>
  </si>
  <si>
    <t xml:space="preserve"> женщины бег на 60 м с/б</t>
  </si>
  <si>
    <t>Р = 7,69  Р23= 7,91  Р20= 8,18</t>
  </si>
  <si>
    <t>Р18= 8,19 (76,2 см)</t>
  </si>
  <si>
    <t>20.01.2013 г. - 10:20</t>
  </si>
  <si>
    <t>Рманежа = 8,36  Р23= 8,66  Р20= 8,97  Р18=9,17 Р16=9,57</t>
  </si>
  <si>
    <t>20.01.2013 г. - 14:25</t>
  </si>
  <si>
    <t>справка</t>
  </si>
  <si>
    <t>пр.163.6</t>
  </si>
  <si>
    <t>2р</t>
  </si>
  <si>
    <t>3р</t>
  </si>
  <si>
    <t>М = 6:06,11  М23= 6:17,95  М20= 6:25,20</t>
  </si>
  <si>
    <t>Е = 6:06,11  Е23= 6:17,95   Е20= 6:25,20</t>
  </si>
  <si>
    <t>женщины 2000 м с/п</t>
  </si>
  <si>
    <t>Р = 6:06,11  Р23= 6:17,95  Р20= 6:25,20</t>
  </si>
  <si>
    <t>Р18= 6:28,73</t>
  </si>
  <si>
    <t>19.01.2013 г. - 10:30</t>
  </si>
  <si>
    <t>Рманежа  Р18=7:00,79 Р16=7:23,42</t>
  </si>
  <si>
    <t>л/а манеж "Ярославль", г. Ярославль</t>
  </si>
  <si>
    <t>Прыжки в длину</t>
  </si>
  <si>
    <t>Финальные соревнования:</t>
  </si>
  <si>
    <t>Место</t>
  </si>
  <si>
    <t>Нагр.
№</t>
  </si>
  <si>
    <t>Фамилия, имя</t>
  </si>
  <si>
    <t>Г.р.</t>
  </si>
  <si>
    <t>Заяв.разряд</t>
  </si>
  <si>
    <t>Организация, город</t>
  </si>
  <si>
    <t>Результаты попыток</t>
  </si>
  <si>
    <t>-</t>
  </si>
  <si>
    <t>М = 7,37  М23= 7,29  М20= 6,88</t>
  </si>
  <si>
    <t>Е = 7,37  Е23= 7,29   Е20= 6,88</t>
  </si>
  <si>
    <t>Р = 7,30 Р23= 6,95  Р20= 6,87</t>
  </si>
  <si>
    <t>Р18= 6,52</t>
  </si>
  <si>
    <t>Рманежа = 6,22  Р23= 5,98  Р20= 5,57 Р18=5,55 Р16=5,53</t>
  </si>
  <si>
    <t>20.01.2013 г.-10:00</t>
  </si>
  <si>
    <t>20.01.2013 г.-11:30</t>
  </si>
  <si>
    <t>Толкание ядра</t>
  </si>
  <si>
    <t>х</t>
  </si>
  <si>
    <t>20+3</t>
  </si>
  <si>
    <t>17+3</t>
  </si>
  <si>
    <t>М = 22,50  М23= 21,12 М20= 20,51</t>
  </si>
  <si>
    <t>Е = 22,50  Е23= 21,12   Е20= 20,51</t>
  </si>
  <si>
    <t>Р = 21,14 Р23= 20,70  Р20= 17,50</t>
  </si>
  <si>
    <t>Р18= 16,55, 17,64 (3 кг)</t>
  </si>
  <si>
    <t>Рманежа = 15,12  Р23= 12,88  Р20= 12,88 Р18=14,06- 3кг Р16=12,88</t>
  </si>
  <si>
    <t>вес- 3 кг</t>
  </si>
  <si>
    <r>
      <t>19.01.2013 г.-</t>
    </r>
    <r>
      <rPr>
        <b/>
        <i/>
        <sz val="12"/>
        <rFont val="Arial"/>
        <family val="2"/>
        <charset val="204"/>
      </rPr>
      <t>15:20</t>
    </r>
  </si>
  <si>
    <t>15+3</t>
  </si>
  <si>
    <t>вес- 4 кг</t>
  </si>
  <si>
    <t>М = 2,08  М23= 2,05  М20= 1,97</t>
  </si>
  <si>
    <t>Е = 2,08  Е23= 2,05   Е20= 1,97</t>
  </si>
  <si>
    <t>Р = 2,06 Р23= 2,04  Р20= 1,97</t>
  </si>
  <si>
    <t>Прыжки в высоту</t>
  </si>
  <si>
    <t>Р18= 1,95</t>
  </si>
  <si>
    <t>19-20  января 2013 г.</t>
  </si>
  <si>
    <t>Рманежа = 1,75  Р23= 1,73  Р20= 1,73 Р18=1,73 Р16=1,65</t>
  </si>
  <si>
    <t>19.01.2013 г.-11:00</t>
  </si>
  <si>
    <t>Нач. выс.</t>
  </si>
  <si>
    <t>Высоты</t>
  </si>
  <si>
    <t>А</t>
  </si>
  <si>
    <t>Б</t>
  </si>
  <si>
    <t>Рез-т</t>
  </si>
  <si>
    <t>очки</t>
  </si>
  <si>
    <t>о</t>
  </si>
  <si>
    <t>ххх</t>
  </si>
  <si>
    <t>хо</t>
  </si>
  <si>
    <t>ххо</t>
  </si>
  <si>
    <t xml:space="preserve">х </t>
  </si>
  <si>
    <t>19.01.2013 г.-12:20</t>
  </si>
  <si>
    <t>20.01.2013 г.-11:00</t>
  </si>
  <si>
    <t>19.01.2013 г.-15:10</t>
  </si>
  <si>
    <t>А - с какой попытки взята последня высота, Б - всего неудачных попыток</t>
  </si>
  <si>
    <t>М = 5,01  М23= 4,87  М20= 4,63</t>
  </si>
  <si>
    <t>Е = 5,01  Е23= 4,87   Е20= 4,63</t>
  </si>
  <si>
    <t>Р = 5,01 Р23= 4,86  Р20= 4,47</t>
  </si>
  <si>
    <t>Прыжки с шестом</t>
  </si>
  <si>
    <t>Р18= 4,25</t>
  </si>
  <si>
    <t>Рманежа = 4,10  Р23= 4,10  Р20= 3,80 Р18=3,70 Р16=3,50</t>
  </si>
  <si>
    <t>360/60</t>
  </si>
  <si>
    <t>340/60</t>
  </si>
  <si>
    <t>300/50</t>
  </si>
  <si>
    <t>350/60</t>
  </si>
  <si>
    <t xml:space="preserve">Тройной прыжок </t>
  </si>
  <si>
    <t>М = 15,36  М23= 14,76  М20= 14,37</t>
  </si>
  <si>
    <t>Е = 15,36  Е23= 14,76   Е20= 14,18</t>
  </si>
  <si>
    <t>Р = 15,36 Р23= 14,44  Р20= 14,13</t>
  </si>
  <si>
    <t>Р18= 13,39</t>
  </si>
  <si>
    <t>Рманежа = 13,76  Р23= 13,29  Р20= 12,90 Р18=12,90 Р16=10,86</t>
  </si>
  <si>
    <t>19.01.2013 г.-16:30</t>
  </si>
  <si>
    <t>л/а манеж "Ярославль",  г. Ярославль</t>
  </si>
  <si>
    <t>М = 1:32,41  М23= 1:33,1  М20= 1:35,86</t>
  </si>
  <si>
    <t>Е = 1:32,41  Е23= 1:33,1  Е20= 1:36,05</t>
  </si>
  <si>
    <t>Р = 1:32,41 Р23= 1:35,57  Р20= 1:36,82</t>
  </si>
  <si>
    <t>Р18= 1:40,39</t>
  </si>
  <si>
    <t>Эстафета 4 х200 м</t>
  </si>
  <si>
    <t>20.01.2013 г. - 17:10</t>
  </si>
  <si>
    <t>Рманежа = 1:40,77  Р23= 1:43,01  Р20= 1:45,25  Р18=1:47,39 Р16=1:50,6</t>
  </si>
  <si>
    <t>Заявл. разряд</t>
  </si>
  <si>
    <t>Вып.
разряд</t>
  </si>
  <si>
    <t>О</t>
  </si>
  <si>
    <t>дискв.</t>
  </si>
  <si>
    <t>Разряд</t>
  </si>
  <si>
    <t>Рманежа = 1:43,01  Р23= 1:43,01  Р20= 1:45,25  Р18=1:47,39 Р16=1:50,6</t>
  </si>
  <si>
    <t>М = 5013  М23= 4948 М20= 4535</t>
  </si>
  <si>
    <t>Е = 5013  Е23= 4948   Е20= 4535</t>
  </si>
  <si>
    <t>Р = 4991 Р23= 4855  Р20= 4513</t>
  </si>
  <si>
    <t>Пятиборье</t>
  </si>
  <si>
    <t>Р18= 4187, 4082 (762 мм), 3996 (762 мм, 3 кг)</t>
  </si>
  <si>
    <t>Рманежа = 3681  Р23= 3681  Р20= 3681 Р18=2923</t>
  </si>
  <si>
    <t>60с/б</t>
  </si>
  <si>
    <t>выс</t>
  </si>
  <si>
    <t>длина</t>
  </si>
  <si>
    <t>ядро</t>
  </si>
  <si>
    <t>Сумма</t>
  </si>
  <si>
    <t xml:space="preserve"> Вып.
разр.</t>
  </si>
  <si>
    <t>1ю</t>
  </si>
  <si>
    <t>2ю</t>
  </si>
  <si>
    <t xml:space="preserve"> </t>
  </si>
  <si>
    <t xml:space="preserve">Главный судья, судья  РК </t>
  </si>
  <si>
    <t>Круговой К.Н., г. Ярославль</t>
  </si>
  <si>
    <t xml:space="preserve">Главный секретарь, судья РК </t>
  </si>
  <si>
    <t>Пушкина Н.Г., г. Рыбинск</t>
  </si>
</sst>
</file>

<file path=xl/styles.xml><?xml version="1.0" encoding="utf-8"?>
<styleSheet xmlns="http://schemas.openxmlformats.org/spreadsheetml/2006/main">
  <numFmts count="7">
    <numFmt numFmtId="164" formatCode="ss.00;@"/>
    <numFmt numFmtId="165" formatCode="ss.0;@"/>
    <numFmt numFmtId="166" formatCode="s.00;@"/>
    <numFmt numFmtId="168" formatCode="ss.0"/>
    <numFmt numFmtId="169" formatCode="m:ss.00;@"/>
    <numFmt numFmtId="170" formatCode="m:ss.0;@"/>
    <numFmt numFmtId="171" formatCode="dd/mm/yy;@"/>
  </numFmts>
  <fonts count="34">
    <font>
      <sz val="11"/>
      <color theme="1"/>
      <name val="Calibri"/>
      <family val="2"/>
      <charset val="204"/>
      <scheme val="minor"/>
    </font>
    <font>
      <b/>
      <i/>
      <sz val="18"/>
      <name val="Cambria"/>
      <family val="1"/>
      <charset val="204"/>
      <scheme val="major"/>
    </font>
    <font>
      <i/>
      <sz val="16"/>
      <name val="Cambria"/>
      <family val="1"/>
      <charset val="204"/>
      <scheme val="major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i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0" xfId="0" applyFont="1" applyBorder="1" applyAlignment="1"/>
    <xf numFmtId="0" fontId="7" fillId="0" borderId="0" xfId="0" applyFont="1" applyBorder="1" applyAlignment="1">
      <alignment horizontal="left"/>
    </xf>
    <xf numFmtId="14" fontId="3" fillId="0" borderId="0" xfId="0" applyNumberFormat="1" applyFont="1" applyAlignment="1"/>
    <xf numFmtId="0" fontId="3" fillId="0" borderId="0" xfId="0" applyFont="1" applyBorder="1" applyAlignment="1"/>
    <xf numFmtId="0" fontId="8" fillId="0" borderId="0" xfId="0" applyFont="1" applyAlignme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/>
    <xf numFmtId="0" fontId="9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9" fillId="0" borderId="8" xfId="0" applyFont="1" applyBorder="1"/>
    <xf numFmtId="49" fontId="9" fillId="0" borderId="8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166" fontId="0" fillId="0" borderId="8" xfId="0" applyNumberForma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1" fillId="0" borderId="8" xfId="0" applyFont="1" applyBorder="1"/>
    <xf numFmtId="0" fontId="0" fillId="0" borderId="8" xfId="0" applyBorder="1" applyAlignment="1">
      <alignment horizontal="center" vertical="center"/>
    </xf>
    <xf numFmtId="166" fontId="0" fillId="0" borderId="8" xfId="0" applyNumberForma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166" fontId="9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9" fillId="0" borderId="9" xfId="0" applyFont="1" applyBorder="1"/>
    <xf numFmtId="0" fontId="9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66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14" fontId="3" fillId="0" borderId="10" xfId="0" applyNumberFormat="1" applyFont="1" applyBorder="1" applyAlignment="1"/>
    <xf numFmtId="166" fontId="0" fillId="0" borderId="7" xfId="0" applyNumberFormat="1" applyBorder="1" applyAlignment="1">
      <alignment horizontal="center"/>
    </xf>
    <xf numFmtId="166" fontId="3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166" fontId="9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4" fontId="3" fillId="0" borderId="8" xfId="0" applyNumberFormat="1" applyFont="1" applyBorder="1" applyAlignment="1"/>
    <xf numFmtId="164" fontId="3" fillId="0" borderId="7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14" fontId="9" fillId="0" borderId="9" xfId="0" applyNumberFormat="1" applyFont="1" applyBorder="1" applyAlignment="1">
      <alignment horizontal="center"/>
    </xf>
    <xf numFmtId="0" fontId="12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0" fillId="0" borderId="8" xfId="0" applyBorder="1"/>
    <xf numFmtId="0" fontId="9" fillId="0" borderId="10" xfId="0" applyFont="1" applyBorder="1" applyAlignment="1">
      <alignment horizontal="center"/>
    </xf>
    <xf numFmtId="168" fontId="0" fillId="0" borderId="0" xfId="0" applyNumberFormat="1"/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14" fillId="0" borderId="0" xfId="0" applyFont="1" applyBorder="1" applyAlignment="1"/>
    <xf numFmtId="0" fontId="14" fillId="0" borderId="1" xfId="0" applyFont="1" applyBorder="1" applyAlignment="1"/>
    <xf numFmtId="49" fontId="9" fillId="0" borderId="9" xfId="0" applyNumberFormat="1" applyFon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0" fontId="11" fillId="0" borderId="8" xfId="0" applyFont="1" applyBorder="1" applyAlignment="1">
      <alignment wrapText="1"/>
    </xf>
    <xf numFmtId="166" fontId="15" fillId="0" borderId="8" xfId="0" applyNumberFormat="1" applyFont="1" applyBorder="1" applyAlignment="1">
      <alignment horizontal="center"/>
    </xf>
    <xf numFmtId="166" fontId="9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14" fontId="3" fillId="0" borderId="7" xfId="0" applyNumberFormat="1" applyFont="1" applyBorder="1" applyAlignment="1"/>
    <xf numFmtId="0" fontId="0" fillId="0" borderId="9" xfId="0" applyBorder="1"/>
    <xf numFmtId="14" fontId="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/>
    <xf numFmtId="168" fontId="0" fillId="0" borderId="0" xfId="0" applyNumberFormat="1" applyBorder="1"/>
    <xf numFmtId="0" fontId="3" fillId="0" borderId="7" xfId="0" applyFont="1" applyBorder="1" applyAlignment="1"/>
    <xf numFmtId="0" fontId="14" fillId="0" borderId="7" xfId="0" applyFont="1" applyBorder="1" applyAlignment="1"/>
    <xf numFmtId="0" fontId="9" fillId="0" borderId="7" xfId="0" applyFont="1" applyBorder="1" applyAlignment="1">
      <alignment wrapText="1"/>
    </xf>
    <xf numFmtId="0" fontId="3" fillId="0" borderId="8" xfId="0" applyFont="1" applyBorder="1" applyAlignment="1"/>
    <xf numFmtId="0" fontId="14" fillId="0" borderId="8" xfId="0" applyFont="1" applyBorder="1" applyAlignment="1"/>
    <xf numFmtId="0" fontId="7" fillId="0" borderId="8" xfId="0" applyFont="1" applyBorder="1" applyAlignment="1"/>
    <xf numFmtId="0" fontId="8" fillId="0" borderId="8" xfId="0" applyFont="1" applyBorder="1" applyAlignment="1"/>
    <xf numFmtId="0" fontId="9" fillId="0" borderId="8" xfId="0" applyFont="1" applyBorder="1" applyAlignment="1">
      <alignment wrapText="1"/>
    </xf>
    <xf numFmtId="0" fontId="9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9" fontId="0" fillId="0" borderId="8" xfId="0" applyNumberFormat="1" applyBorder="1" applyAlignment="1">
      <alignment horizontal="center"/>
    </xf>
    <xf numFmtId="170" fontId="0" fillId="0" borderId="8" xfId="0" applyNumberFormat="1" applyBorder="1" applyAlignment="1">
      <alignment horizontal="center"/>
    </xf>
    <xf numFmtId="169" fontId="9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9" fontId="0" fillId="0" borderId="9" xfId="0" applyNumberFormat="1" applyBorder="1" applyAlignment="1">
      <alignment horizontal="center"/>
    </xf>
    <xf numFmtId="165" fontId="14" fillId="0" borderId="7" xfId="0" applyNumberFormat="1" applyFont="1" applyBorder="1" applyAlignment="1">
      <alignment horizontal="center"/>
    </xf>
    <xf numFmtId="169" fontId="0" fillId="0" borderId="8" xfId="0" applyNumberForma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1" fillId="0" borderId="9" xfId="0" applyFont="1" applyBorder="1"/>
    <xf numFmtId="14" fontId="9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3" fillId="0" borderId="0" xfId="0" applyNumberFormat="1" applyFont="1" applyAlignment="1">
      <alignment horizontal="right"/>
    </xf>
    <xf numFmtId="0" fontId="12" fillId="0" borderId="8" xfId="0" applyFont="1" applyBorder="1"/>
    <xf numFmtId="166" fontId="16" fillId="0" borderId="8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169" fontId="9" fillId="0" borderId="8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/>
    </xf>
    <xf numFmtId="169" fontId="9" fillId="0" borderId="7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68" fontId="0" fillId="0" borderId="7" xfId="0" applyNumberFormat="1" applyBorder="1" applyAlignment="1">
      <alignment horizontal="center" vertical="center"/>
    </xf>
    <xf numFmtId="0" fontId="0" fillId="0" borderId="16" xfId="0" applyBorder="1"/>
    <xf numFmtId="0" fontId="9" fillId="0" borderId="16" xfId="0" applyFont="1" applyBorder="1" applyAlignment="1">
      <alignment horizontal="center"/>
    </xf>
    <xf numFmtId="0" fontId="9" fillId="0" borderId="16" xfId="0" applyFont="1" applyBorder="1"/>
    <xf numFmtId="0" fontId="9" fillId="0" borderId="12" xfId="0" applyFont="1" applyBorder="1"/>
    <xf numFmtId="0" fontId="9" fillId="0" borderId="7" xfId="0" applyFont="1" applyBorder="1" applyAlignment="1">
      <alignment vertical="center"/>
    </xf>
    <xf numFmtId="166" fontId="10" fillId="0" borderId="8" xfId="0" applyNumberFormat="1" applyFon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1" fillId="0" borderId="7" xfId="0" applyFont="1" applyBorder="1"/>
    <xf numFmtId="0" fontId="3" fillId="0" borderId="0" xfId="0" applyFont="1" applyBorder="1" applyAlignment="1">
      <alignment horizontal="center" vertical="center" wrapText="1"/>
    </xf>
    <xf numFmtId="0" fontId="11" fillId="0" borderId="12" xfId="0" applyFont="1" applyBorder="1"/>
    <xf numFmtId="0" fontId="3" fillId="0" borderId="8" xfId="0" applyFont="1" applyBorder="1" applyAlignment="1">
      <alignment wrapText="1"/>
    </xf>
    <xf numFmtId="0" fontId="10" fillId="0" borderId="8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10" fillId="0" borderId="9" xfId="0" applyFont="1" applyBorder="1" applyAlignment="1">
      <alignment horizontal="center" vertical="center"/>
    </xf>
    <xf numFmtId="0" fontId="9" fillId="0" borderId="15" xfId="0" applyFont="1" applyBorder="1"/>
    <xf numFmtId="0" fontId="10" fillId="0" borderId="0" xfId="0" applyFont="1" applyBorder="1" applyAlignment="1">
      <alignment horizontal="center" vertic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18" fillId="0" borderId="0" xfId="0" applyFont="1" applyBorder="1" applyAlignment="1"/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/>
    <xf numFmtId="0" fontId="19" fillId="0" borderId="0" xfId="0" applyFont="1" applyBorder="1" applyAlignment="1">
      <alignment horizontal="center"/>
    </xf>
    <xf numFmtId="0" fontId="20" fillId="0" borderId="0" xfId="0" applyFont="1"/>
    <xf numFmtId="0" fontId="1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1" fillId="0" borderId="0" xfId="0" applyFont="1" applyBorder="1" applyAlignment="1"/>
    <xf numFmtId="168" fontId="10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8" fontId="20" fillId="0" borderId="0" xfId="0" applyNumberFormat="1" applyFont="1" applyAlignment="1">
      <alignment horizontal="center"/>
    </xf>
    <xf numFmtId="168" fontId="20" fillId="0" borderId="0" xfId="0" applyNumberFormat="1" applyFont="1"/>
    <xf numFmtId="171" fontId="10" fillId="0" borderId="1" xfId="0" applyNumberFormat="1" applyFont="1" applyBorder="1" applyAlignment="1">
      <alignment horizontal="center"/>
    </xf>
    <xf numFmtId="171" fontId="10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/>
    <xf numFmtId="0" fontId="22" fillId="0" borderId="13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49" fontId="11" fillId="0" borderId="8" xfId="0" applyNumberFormat="1" applyFont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49" fontId="11" fillId="0" borderId="8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22" xfId="0" applyNumberFormat="1" applyFont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9" fillId="0" borderId="22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/>
    </xf>
    <xf numFmtId="14" fontId="11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/>
    <xf numFmtId="0" fontId="23" fillId="0" borderId="0" xfId="0" applyNumberFormat="1" applyFont="1" applyBorder="1" applyAlignment="1">
      <alignment horizontal="center"/>
    </xf>
    <xf numFmtId="0" fontId="21" fillId="0" borderId="0" xfId="0" applyFont="1" applyAlignment="1"/>
    <xf numFmtId="49" fontId="3" fillId="0" borderId="1" xfId="0" applyNumberFormat="1" applyFon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9" fillId="2" borderId="14" xfId="0" applyNumberFormat="1" applyFont="1" applyFill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0" fillId="0" borderId="14" xfId="0" applyNumberFormat="1" applyBorder="1" applyAlignment="1">
      <alignment horizontal="center" vertical="center"/>
    </xf>
    <xf numFmtId="2" fontId="9" fillId="2" borderId="14" xfId="0" applyNumberFormat="1" applyFont="1" applyFill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9" xfId="0" applyFont="1" applyBorder="1" applyAlignment="1">
      <alignment horizontal="left"/>
    </xf>
    <xf numFmtId="0" fontId="23" fillId="0" borderId="9" xfId="0" applyFont="1" applyBorder="1" applyAlignment="1">
      <alignment horizontal="center"/>
    </xf>
    <xf numFmtId="0" fontId="13" fillId="0" borderId="9" xfId="0" applyNumberFormat="1" applyFont="1" applyBorder="1" applyAlignment="1">
      <alignment horizontal="center"/>
    </xf>
    <xf numFmtId="0" fontId="23" fillId="0" borderId="9" xfId="0" applyFont="1" applyBorder="1"/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/>
    </xf>
    <xf numFmtId="0" fontId="13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171" fontId="10" fillId="0" borderId="1" xfId="0" applyNumberFormat="1" applyFont="1" applyBorder="1" applyAlignment="1"/>
    <xf numFmtId="49" fontId="11" fillId="0" borderId="9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49" fontId="11" fillId="0" borderId="16" xfId="0" applyNumberFormat="1" applyFont="1" applyBorder="1" applyAlignment="1">
      <alignment horizontal="center"/>
    </xf>
    <xf numFmtId="0" fontId="11" fillId="0" borderId="16" xfId="0" applyFont="1" applyBorder="1"/>
    <xf numFmtId="2" fontId="9" fillId="2" borderId="23" xfId="0" applyNumberFormat="1" applyFont="1" applyFill="1" applyBorder="1" applyAlignment="1">
      <alignment horizontal="center"/>
    </xf>
    <xf numFmtId="2" fontId="9" fillId="0" borderId="23" xfId="0" applyNumberFormat="1" applyFont="1" applyBorder="1" applyAlignment="1">
      <alignment horizontal="center"/>
    </xf>
    <xf numFmtId="0" fontId="13" fillId="0" borderId="22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1" fillId="0" borderId="1" xfId="0" applyFont="1" applyBorder="1" applyAlignment="1"/>
    <xf numFmtId="168" fontId="3" fillId="0" borderId="1" xfId="0" applyNumberFormat="1" applyFont="1" applyBorder="1" applyAlignment="1"/>
    <xf numFmtId="0" fontId="11" fillId="0" borderId="2" xfId="0" applyFont="1" applyBorder="1" applyAlignment="1">
      <alignment horizontal="center" vertical="center" wrapText="1"/>
    </xf>
    <xf numFmtId="168" fontId="20" fillId="0" borderId="11" xfId="0" applyNumberFormat="1" applyFont="1" applyBorder="1" applyAlignment="1">
      <alignment horizontal="center"/>
    </xf>
    <xf numFmtId="168" fontId="20" fillId="0" borderId="12" xfId="0" applyNumberFormat="1" applyFont="1" applyBorder="1" applyAlignment="1">
      <alignment horizontal="center"/>
    </xf>
    <xf numFmtId="168" fontId="20" fillId="0" borderId="20" xfId="0" applyNumberFormat="1" applyFont="1" applyBorder="1" applyAlignment="1">
      <alignment horizontal="center"/>
    </xf>
    <xf numFmtId="168" fontId="20" fillId="0" borderId="20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23" fillId="0" borderId="9" xfId="0" applyNumberFormat="1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4" borderId="22" xfId="0" applyFont="1" applyFill="1" applyBorder="1" applyAlignment="1">
      <alignment horizontal="center"/>
    </xf>
    <xf numFmtId="1" fontId="23" fillId="0" borderId="9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171" fontId="10" fillId="0" borderId="1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center"/>
    </xf>
    <xf numFmtId="0" fontId="9" fillId="4" borderId="14" xfId="0" applyFont="1" applyFill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22" xfId="0" applyFont="1" applyBorder="1" applyAlignment="1">
      <alignment horizontal="center"/>
    </xf>
    <xf numFmtId="0" fontId="11" fillId="0" borderId="9" xfId="0" applyFont="1" applyBorder="1" applyAlignment="1">
      <alignment wrapText="1"/>
    </xf>
    <xf numFmtId="168" fontId="20" fillId="0" borderId="13" xfId="0" applyNumberFormat="1" applyFont="1" applyBorder="1" applyAlignment="1">
      <alignment horizontal="center"/>
    </xf>
    <xf numFmtId="168" fontId="20" fillId="0" borderId="3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49" fontId="23" fillId="0" borderId="9" xfId="0" applyNumberFormat="1" applyFont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5" fillId="0" borderId="0" xfId="0" applyFont="1" applyAlignment="1"/>
    <xf numFmtId="0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  <xf numFmtId="0" fontId="26" fillId="0" borderId="0" xfId="0" applyFont="1" applyAlignment="1">
      <alignment wrapText="1"/>
    </xf>
    <xf numFmtId="0" fontId="0" fillId="0" borderId="0" xfId="0" applyNumberFormat="1"/>
    <xf numFmtId="0" fontId="27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26" fillId="0" borderId="1" xfId="0" applyFont="1" applyBorder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4" xfId="0" applyNumberForma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/>
    </xf>
    <xf numFmtId="169" fontId="28" fillId="0" borderId="27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169" fontId="28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169" fontId="28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8" fillId="0" borderId="15" xfId="0" applyFont="1" applyBorder="1" applyAlignment="1">
      <alignment horizontal="center"/>
    </xf>
    <xf numFmtId="0" fontId="0" fillId="0" borderId="28" xfId="0" applyFont="1" applyFill="1" applyBorder="1" applyAlignment="1">
      <alignment horizontal="center" vertical="center"/>
    </xf>
    <xf numFmtId="0" fontId="9" fillId="0" borderId="28" xfId="0" applyFont="1" applyBorder="1"/>
    <xf numFmtId="49" fontId="11" fillId="0" borderId="28" xfId="0" applyNumberFormat="1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1" fillId="0" borderId="28" xfId="0" applyFont="1" applyBorder="1"/>
    <xf numFmtId="0" fontId="28" fillId="0" borderId="27" xfId="0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0" fontId="11" fillId="0" borderId="0" xfId="0" applyFont="1" applyBorder="1"/>
    <xf numFmtId="169" fontId="28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6" fillId="0" borderId="0" xfId="0" applyFont="1" applyAlignment="1">
      <alignment horizontal="left" wrapText="1"/>
    </xf>
    <xf numFmtId="171" fontId="0" fillId="0" borderId="0" xfId="0" applyNumberFormat="1" applyAlignment="1">
      <alignment horizontal="center" vertical="center"/>
    </xf>
    <xf numFmtId="0" fontId="9" fillId="0" borderId="9" xfId="0" applyFont="1" applyBorder="1" applyAlignment="1">
      <alignment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29" fillId="0" borderId="27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8" fillId="0" borderId="0" xfId="0" applyFont="1"/>
    <xf numFmtId="0" fontId="30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1" xfId="0" applyFont="1" applyBorder="1"/>
    <xf numFmtId="0" fontId="30" fillId="0" borderId="1" xfId="0" applyFont="1" applyBorder="1"/>
    <xf numFmtId="0" fontId="29" fillId="0" borderId="1" xfId="0" applyFont="1" applyBorder="1"/>
    <xf numFmtId="0" fontId="3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2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166" fontId="28" fillId="0" borderId="16" xfId="0" applyNumberFormat="1" applyFont="1" applyBorder="1" applyAlignment="1">
      <alignment horizontal="center" vertical="center"/>
    </xf>
    <xf numFmtId="0" fontId="30" fillId="4" borderId="16" xfId="0" applyFont="1" applyFill="1" applyBorder="1" applyAlignment="1">
      <alignment horizontal="center" vertical="center"/>
    </xf>
    <xf numFmtId="0" fontId="28" fillId="0" borderId="16" xfId="0" applyNumberFormat="1" applyFont="1" applyBorder="1" applyAlignment="1">
      <alignment horizontal="center" vertical="center"/>
    </xf>
    <xf numFmtId="2" fontId="28" fillId="0" borderId="16" xfId="0" applyNumberFormat="1" applyFont="1" applyBorder="1" applyAlignment="1">
      <alignment horizontal="center" vertical="center"/>
    </xf>
    <xf numFmtId="169" fontId="28" fillId="0" borderId="16" xfId="0" applyNumberFormat="1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166" fontId="28" fillId="0" borderId="7" xfId="0" applyNumberFormat="1" applyFont="1" applyBorder="1" applyAlignment="1">
      <alignment horizontal="center" vertical="center"/>
    </xf>
    <xf numFmtId="0" fontId="30" fillId="4" borderId="8" xfId="0" applyFont="1" applyFill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2" fontId="28" fillId="0" borderId="8" xfId="0" applyNumberFormat="1" applyFont="1" applyBorder="1" applyAlignment="1">
      <alignment horizontal="center" vertical="center"/>
    </xf>
    <xf numFmtId="169" fontId="28" fillId="0" borderId="8" xfId="0" applyNumberFormat="1" applyFont="1" applyBorder="1" applyAlignment="1">
      <alignment horizontal="center" vertical="center"/>
    </xf>
    <xf numFmtId="0" fontId="28" fillId="0" borderId="8" xfId="0" applyNumberFormat="1" applyFont="1" applyBorder="1" applyAlignment="1">
      <alignment horizontal="center" vertical="center"/>
    </xf>
    <xf numFmtId="0" fontId="28" fillId="0" borderId="9" xfId="0" applyFont="1" applyBorder="1" applyAlignment="1">
      <alignment horizontal="center"/>
    </xf>
    <xf numFmtId="166" fontId="28" fillId="0" borderId="9" xfId="0" applyNumberFormat="1" applyFont="1" applyBorder="1" applyAlignment="1">
      <alignment horizontal="center" vertical="center"/>
    </xf>
    <xf numFmtId="0" fontId="30" fillId="4" borderId="9" xfId="0" applyFont="1" applyFill="1" applyBorder="1" applyAlignment="1">
      <alignment horizontal="center" vertical="center"/>
    </xf>
    <xf numFmtId="0" fontId="28" fillId="0" borderId="9" xfId="0" applyNumberFormat="1" applyFont="1" applyBorder="1" applyAlignment="1">
      <alignment horizontal="center" vertical="center"/>
    </xf>
    <xf numFmtId="2" fontId="28" fillId="0" borderId="9" xfId="0" applyNumberFormat="1" applyFont="1" applyBorder="1" applyAlignment="1">
      <alignment horizontal="center" vertical="center"/>
    </xf>
    <xf numFmtId="169" fontId="28" fillId="0" borderId="9" xfId="0" applyNumberFormat="1" applyFont="1" applyBorder="1" applyAlignment="1">
      <alignment horizontal="center" vertical="center"/>
    </xf>
    <xf numFmtId="0" fontId="29" fillId="0" borderId="9" xfId="0" applyFont="1" applyFill="1" applyBorder="1" applyAlignment="1">
      <alignment horizontal="center"/>
    </xf>
    <xf numFmtId="2" fontId="28" fillId="0" borderId="0" xfId="0" applyNumberFormat="1" applyFont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2" fontId="28" fillId="0" borderId="0" xfId="0" applyNumberFormat="1" applyFont="1" applyFill="1" applyBorder="1" applyAlignment="1">
      <alignment horizontal="center"/>
    </xf>
    <xf numFmtId="169" fontId="28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2" fontId="33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57;&#1047;&#1060;&#1054;%20&#1080;%20&#1086;&#1073;&#1083;.%20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6,7-и б"/>
      <sheetName val="2 сп"/>
      <sheetName val="3 сп"/>
      <sheetName val="ходьба"/>
      <sheetName val="эст.ж"/>
      <sheetName val="эст.м"/>
      <sheetName val="финалы"/>
      <sheetName val="команды"/>
      <sheetName val="Лист1"/>
    </sheetNames>
    <sheetDataSet>
      <sheetData sheetId="0">
        <row r="3"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30">
          <cell r="D30">
            <v>9.0740740740740734E-5</v>
          </cell>
          <cell r="E30">
            <v>9.5370370370370376E-5</v>
          </cell>
          <cell r="F30">
            <v>1E-4</v>
          </cell>
          <cell r="G30">
            <v>1.0578703703703705E-4</v>
          </cell>
          <cell r="H30">
            <v>1.1157407407407409E-4</v>
          </cell>
          <cell r="I30">
            <v>1.1736111111111112E-4</v>
          </cell>
          <cell r="J30">
            <v>1.2430555555555554E-4</v>
          </cell>
        </row>
        <row r="31">
          <cell r="D31">
            <v>2.9560185185185185E-4</v>
          </cell>
          <cell r="E31">
            <v>3.1296296296296297E-4</v>
          </cell>
          <cell r="F31">
            <v>3.3263888888888888E-4</v>
          </cell>
          <cell r="G31">
            <v>3.6157407407407405E-4</v>
          </cell>
          <cell r="H31">
            <v>3.8472222222222228E-4</v>
          </cell>
          <cell r="I31">
            <v>4.0787037037037045E-4</v>
          </cell>
          <cell r="J31">
            <v>4.3101851851851851E-4</v>
          </cell>
        </row>
        <row r="32">
          <cell r="D32">
            <v>6.7303240740740735E-4</v>
          </cell>
          <cell r="E32">
            <v>7.193287037037038E-4</v>
          </cell>
          <cell r="F32">
            <v>7.6562499999999992E-4</v>
          </cell>
          <cell r="G32">
            <v>8.2349537037037037E-4</v>
          </cell>
          <cell r="H32">
            <v>8.9293981481481483E-4</v>
          </cell>
          <cell r="I32">
            <v>9.6238425925925918E-4</v>
          </cell>
          <cell r="J32">
            <v>1.0318287037037036E-3</v>
          </cell>
        </row>
        <row r="33">
          <cell r="D33">
            <v>1.5758101851851851E-3</v>
          </cell>
          <cell r="E33">
            <v>1.6915509259259256E-3</v>
          </cell>
          <cell r="F33">
            <v>1.8072916666666669E-3</v>
          </cell>
          <cell r="G33">
            <v>1.9346064814814814E-3</v>
          </cell>
          <cell r="H33">
            <v>2.1082175925925925E-3</v>
          </cell>
          <cell r="I33">
            <v>2.2818287037037034E-3</v>
          </cell>
          <cell r="J33">
            <v>2.4554398148148148E-3</v>
          </cell>
        </row>
        <row r="34">
          <cell r="D34">
            <v>3.2087962962962964E-3</v>
          </cell>
          <cell r="E34">
            <v>3.4402777777777778E-3</v>
          </cell>
          <cell r="F34">
            <v>3.6717592592592596E-3</v>
          </cell>
          <cell r="G34">
            <v>3.9611111111111106E-3</v>
          </cell>
          <cell r="H34">
            <v>4.2504629629629628E-3</v>
          </cell>
          <cell r="I34">
            <v>4.4819444444444438E-3</v>
          </cell>
          <cell r="J34">
            <v>5.0027777777777779E-3</v>
          </cell>
        </row>
        <row r="35">
          <cell r="D35">
            <v>6.9125000000000011E-3</v>
          </cell>
          <cell r="E35">
            <v>7.444907407407407E-3</v>
          </cell>
          <cell r="F35">
            <v>8.0236111111111116E-3</v>
          </cell>
          <cell r="G35">
            <v>8.7180555555555553E-3</v>
          </cell>
          <cell r="H35">
            <v>9.4125000000000007E-3</v>
          </cell>
          <cell r="I35">
            <v>1.0106944444444444E-2</v>
          </cell>
          <cell r="J35">
            <v>1.1148611111111109E-2</v>
          </cell>
        </row>
        <row r="36">
          <cell r="D36">
            <v>1.1822916666666668E-3</v>
          </cell>
          <cell r="E36">
            <v>1.2517361111111112E-3</v>
          </cell>
          <cell r="F36">
            <v>1.3327546296296297E-3</v>
          </cell>
          <cell r="G36">
            <v>1.4484953703703706E-3</v>
          </cell>
          <cell r="H36">
            <v>1.5410879629629631E-3</v>
          </cell>
          <cell r="I36">
            <v>1.6336805555555555E-3</v>
          </cell>
          <cell r="J36">
            <v>1.726273148148148E-3</v>
          </cell>
        </row>
        <row r="38">
          <cell r="D38">
            <v>1E-4</v>
          </cell>
          <cell r="E38">
            <v>1.0694444444444445E-4</v>
          </cell>
          <cell r="F38">
            <v>1.1620370370370369E-4</v>
          </cell>
          <cell r="G38">
            <v>1.2546296296296296E-4</v>
          </cell>
          <cell r="H38">
            <v>1.3472222222222222E-4</v>
          </cell>
          <cell r="I38">
            <v>1.4398148148148145E-4</v>
          </cell>
        </row>
        <row r="39">
          <cell r="D39">
            <v>4.748148148148148E-3</v>
          </cell>
          <cell r="E39">
            <v>4.9796296296296299E-3</v>
          </cell>
          <cell r="F39">
            <v>5.2111111111111108E-3</v>
          </cell>
          <cell r="G39">
            <v>5.5583333333333327E-3</v>
          </cell>
          <cell r="H39">
            <v>5.9055555555555554E-3</v>
          </cell>
        </row>
        <row r="41">
          <cell r="D41">
            <v>1.73</v>
          </cell>
          <cell r="E41">
            <v>1.63</v>
          </cell>
          <cell r="F41">
            <v>1.5</v>
          </cell>
          <cell r="G41">
            <v>1.4</v>
          </cell>
          <cell r="H41">
            <v>1.3</v>
          </cell>
          <cell r="I41">
            <v>1.2</v>
          </cell>
          <cell r="J41">
            <v>1.1000000000000001</v>
          </cell>
        </row>
        <row r="42">
          <cell r="D42">
            <v>6</v>
          </cell>
          <cell r="E42">
            <v>5.6</v>
          </cell>
          <cell r="F42">
            <v>5.2</v>
          </cell>
          <cell r="G42">
            <v>4.7</v>
          </cell>
          <cell r="H42">
            <v>4.3</v>
          </cell>
          <cell r="I42">
            <v>4</v>
          </cell>
          <cell r="J42">
            <v>3.6</v>
          </cell>
        </row>
        <row r="43">
          <cell r="D43">
            <v>12.9</v>
          </cell>
          <cell r="E43">
            <v>12.1</v>
          </cell>
          <cell r="F43">
            <v>11.3</v>
          </cell>
          <cell r="G43">
            <v>10.5</v>
          </cell>
          <cell r="H43">
            <v>10</v>
          </cell>
          <cell r="I43">
            <v>9.5</v>
          </cell>
          <cell r="J43">
            <v>9</v>
          </cell>
        </row>
        <row r="44">
          <cell r="D44">
            <v>3.4</v>
          </cell>
          <cell r="E44">
            <v>3</v>
          </cell>
          <cell r="F44">
            <v>2.8</v>
          </cell>
          <cell r="G44">
            <v>2.4</v>
          </cell>
          <cell r="H44">
            <v>2.2000000000000002</v>
          </cell>
          <cell r="I44">
            <v>2</v>
          </cell>
          <cell r="J44">
            <v>1.8</v>
          </cell>
        </row>
        <row r="49">
          <cell r="D49">
            <v>14</v>
          </cell>
          <cell r="E49">
            <v>12</v>
          </cell>
          <cell r="F49">
            <v>10</v>
          </cell>
          <cell r="G49">
            <v>8.5</v>
          </cell>
          <cell r="H49">
            <v>7.5</v>
          </cell>
          <cell r="I49">
            <v>6.5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256</v>
          </cell>
          <cell r="C3" t="str">
            <v>Мурашова Елена</v>
          </cell>
          <cell r="D3" t="str">
            <v>05.10.1987</v>
          </cell>
          <cell r="E3" t="str">
            <v>КМС</v>
          </cell>
          <cell r="F3" t="str">
            <v>Вологодская</v>
          </cell>
          <cell r="G3" t="str">
            <v>Вологда, БУ ФКиСВО "ЦСП СКО"</v>
          </cell>
          <cell r="H3" t="str">
            <v>Бусырев А.В.</v>
          </cell>
          <cell r="I3">
            <v>400</v>
          </cell>
        </row>
        <row r="4">
          <cell r="B4">
            <v>194</v>
          </cell>
          <cell r="C4" t="str">
            <v>Киселева Валентина</v>
          </cell>
          <cell r="D4" t="str">
            <v>16.07.1995</v>
          </cell>
          <cell r="E4" t="str">
            <v>КМС</v>
          </cell>
          <cell r="F4" t="str">
            <v>Вологодская</v>
          </cell>
          <cell r="G4" t="str">
            <v>Череповец, ДЮСШ-2</v>
          </cell>
          <cell r="H4" t="str">
            <v>Полторацкий С.В.</v>
          </cell>
          <cell r="I4">
            <v>60</v>
          </cell>
        </row>
        <row r="5">
          <cell r="B5">
            <v>201</v>
          </cell>
          <cell r="C5" t="str">
            <v>Коновалова Александра</v>
          </cell>
          <cell r="D5" t="str">
            <v>26.03.1995</v>
          </cell>
          <cell r="E5" t="str">
            <v>1р</v>
          </cell>
          <cell r="F5" t="str">
            <v>Вологодская</v>
          </cell>
          <cell r="G5" t="str">
            <v>Череповец, ДЮСШ-2</v>
          </cell>
          <cell r="H5" t="str">
            <v>Купцова Е.А.</v>
          </cell>
          <cell r="I5">
            <v>60</v>
          </cell>
        </row>
        <row r="6">
          <cell r="B6">
            <v>207</v>
          </cell>
          <cell r="C6" t="str">
            <v>Степанова Елизавета</v>
          </cell>
          <cell r="D6" t="str">
            <v>15.01.1996</v>
          </cell>
          <cell r="E6" t="str">
            <v>1р</v>
          </cell>
          <cell r="F6" t="str">
            <v>Вологодская</v>
          </cell>
          <cell r="G6" t="str">
            <v>Череповец, ДЮСШ-2</v>
          </cell>
          <cell r="H6" t="str">
            <v>Купцова Е.А.</v>
          </cell>
          <cell r="I6">
            <v>60</v>
          </cell>
        </row>
        <row r="7">
          <cell r="B7">
            <v>208</v>
          </cell>
          <cell r="C7" t="str">
            <v>Зобнина Елизавета</v>
          </cell>
          <cell r="D7" t="str">
            <v>05.03.1998</v>
          </cell>
          <cell r="E7" t="str">
            <v>1р</v>
          </cell>
          <cell r="F7" t="str">
            <v>Вологодская</v>
          </cell>
          <cell r="G7" t="str">
            <v>Череповец, ДЮСШ-2</v>
          </cell>
          <cell r="H7" t="str">
            <v>Боголюбов В.Л., Карепин Ю.С.</v>
          </cell>
          <cell r="I7">
            <v>60</v>
          </cell>
        </row>
        <row r="8">
          <cell r="B8">
            <v>210</v>
          </cell>
          <cell r="C8" t="str">
            <v>Аверина Ульяна</v>
          </cell>
          <cell r="D8" t="str">
            <v>10.10.1996</v>
          </cell>
          <cell r="E8" t="str">
            <v>1р</v>
          </cell>
          <cell r="F8" t="str">
            <v>Вологодская</v>
          </cell>
          <cell r="G8" t="str">
            <v>Череповец, ДЮСШ-2</v>
          </cell>
          <cell r="H8" t="str">
            <v>Лебедев А.В.</v>
          </cell>
          <cell r="I8">
            <v>400</v>
          </cell>
        </row>
        <row r="9">
          <cell r="B9">
            <v>213</v>
          </cell>
          <cell r="C9" t="str">
            <v>Павленко Юлия</v>
          </cell>
          <cell r="D9" t="str">
            <v>11.04.1988</v>
          </cell>
          <cell r="E9" t="str">
            <v>МС</v>
          </cell>
          <cell r="F9" t="str">
            <v>Вологодская</v>
          </cell>
          <cell r="G9" t="str">
            <v>Вологда, БУ ФКиСВО "ЦСП"</v>
          </cell>
          <cell r="H9" t="str">
            <v>Селюцкий С.А., Боголюбов В.Л.</v>
          </cell>
          <cell r="I9">
            <v>1500</v>
          </cell>
        </row>
        <row r="10">
          <cell r="B10">
            <v>214</v>
          </cell>
          <cell r="C10" t="str">
            <v>Смирнова Татьяна</v>
          </cell>
          <cell r="D10" t="str">
            <v>02.02.1992</v>
          </cell>
          <cell r="E10" t="str">
            <v>КМС</v>
          </cell>
          <cell r="F10" t="str">
            <v>Вологодская</v>
          </cell>
          <cell r="G10" t="str">
            <v>Вологда, БУ ФКиСВО "ЦСП"</v>
          </cell>
          <cell r="H10" t="str">
            <v>Селюцкий С.А., Лебедев А.В.</v>
          </cell>
          <cell r="I10">
            <v>400</v>
          </cell>
        </row>
        <row r="11">
          <cell r="B11">
            <v>219</v>
          </cell>
          <cell r="C11" t="str">
            <v>Козлова Елена</v>
          </cell>
          <cell r="D11" t="str">
            <v>19.09.1988</v>
          </cell>
          <cell r="E11" t="str">
            <v>МС</v>
          </cell>
          <cell r="F11" t="str">
            <v>Вологодская</v>
          </cell>
          <cell r="G11" t="str">
            <v>Вологда, БУ ФКиСВО "ЦСП"</v>
          </cell>
          <cell r="H11" t="str">
            <v>Смелов Н.А., Кожин Б.И.</v>
          </cell>
          <cell r="I11" t="str">
            <v>60, 400</v>
          </cell>
        </row>
        <row r="12">
          <cell r="B12">
            <v>221</v>
          </cell>
          <cell r="C12" t="str">
            <v>Жуковская Оксана</v>
          </cell>
          <cell r="D12" t="str">
            <v>24.09.1984</v>
          </cell>
          <cell r="E12" t="str">
            <v>МСМК</v>
          </cell>
          <cell r="F12" t="str">
            <v>Вологодская</v>
          </cell>
          <cell r="G12" t="str">
            <v>Вологда, БУ ФКиСВО "ЦСП СКО"</v>
          </cell>
          <cell r="H12" t="str">
            <v>Синицкий А.Д., Бурчевский В.З.</v>
          </cell>
          <cell r="I12">
            <v>60</v>
          </cell>
        </row>
        <row r="13">
          <cell r="B13">
            <v>813</v>
          </cell>
          <cell r="C13" t="str">
            <v>Куликова Елизавета</v>
          </cell>
          <cell r="D13" t="str">
            <v>1997</v>
          </cell>
          <cell r="E13" t="str">
            <v>2р</v>
          </cell>
          <cell r="F13" t="str">
            <v>Вологодская</v>
          </cell>
          <cell r="G13" t="str">
            <v>Сокольский МР</v>
          </cell>
          <cell r="H13" t="str">
            <v>Шахов Н.М.</v>
          </cell>
          <cell r="I13">
            <v>400</v>
          </cell>
        </row>
        <row r="14">
          <cell r="B14">
            <v>223</v>
          </cell>
          <cell r="C14" t="str">
            <v>Квасова Анна</v>
          </cell>
          <cell r="D14" t="str">
            <v>03.11.1994</v>
          </cell>
          <cell r="E14" t="str">
            <v>2р</v>
          </cell>
          <cell r="F14" t="str">
            <v>Вологодская</v>
          </cell>
          <cell r="G14" t="str">
            <v>Вологда</v>
          </cell>
          <cell r="H14" t="str">
            <v>Груздев А.А.</v>
          </cell>
          <cell r="I14">
            <v>400</v>
          </cell>
        </row>
        <row r="15">
          <cell r="B15">
            <v>224</v>
          </cell>
          <cell r="C15" t="str">
            <v>Сорокина Ольга</v>
          </cell>
          <cell r="D15" t="str">
            <v>09.11.1991</v>
          </cell>
          <cell r="E15" t="str">
            <v>2р</v>
          </cell>
          <cell r="F15" t="str">
            <v>Вологодская</v>
          </cell>
          <cell r="G15" t="str">
            <v>Вологда</v>
          </cell>
          <cell r="H15" t="str">
            <v>Ермолаева И.Ю., Синицкий А.Д.</v>
          </cell>
        </row>
        <row r="16">
          <cell r="B16">
            <v>225</v>
          </cell>
          <cell r="C16" t="str">
            <v>Кокорина Кристина</v>
          </cell>
          <cell r="D16" t="str">
            <v>16.04.1990</v>
          </cell>
          <cell r="E16" t="str">
            <v>КМС</v>
          </cell>
          <cell r="F16" t="str">
            <v>Вологодская</v>
          </cell>
          <cell r="G16" t="str">
            <v>Вологда, Динамо</v>
          </cell>
          <cell r="H16" t="str">
            <v>Груздев А.А.</v>
          </cell>
          <cell r="I16">
            <v>60</v>
          </cell>
        </row>
        <row r="17">
          <cell r="B17">
            <v>227</v>
          </cell>
          <cell r="C17" t="str">
            <v>Попова Анна</v>
          </cell>
          <cell r="D17" t="str">
            <v>28.12.1994</v>
          </cell>
          <cell r="E17" t="str">
            <v>2р</v>
          </cell>
          <cell r="F17" t="str">
            <v>Вологодская</v>
          </cell>
          <cell r="G17" t="str">
            <v>Вологда, "ЛКВ"</v>
          </cell>
          <cell r="H17" t="str">
            <v>Синицкий А.Д.</v>
          </cell>
          <cell r="I17">
            <v>400</v>
          </cell>
        </row>
        <row r="18">
          <cell r="C18" t="str">
            <v>Пугачева Анна</v>
          </cell>
          <cell r="D18" t="str">
            <v>27.10.1995</v>
          </cell>
          <cell r="E18" t="str">
            <v>1р</v>
          </cell>
          <cell r="F18" t="str">
            <v>Вологодская</v>
          </cell>
          <cell r="G18" t="str">
            <v>Череповец, ДЮСШ-2</v>
          </cell>
          <cell r="H18" t="str">
            <v>Столбова О.В.</v>
          </cell>
          <cell r="I18">
            <v>60</v>
          </cell>
        </row>
        <row r="19">
          <cell r="C19" t="str">
            <v>Сафронова Наталья</v>
          </cell>
          <cell r="D19" t="str">
            <v>11.05.1997</v>
          </cell>
          <cell r="E19" t="str">
            <v>2р</v>
          </cell>
          <cell r="F19" t="str">
            <v>Вологодская</v>
          </cell>
          <cell r="G19" t="str">
            <v>Череповец, ДЮСШ-2</v>
          </cell>
          <cell r="H19" t="str">
            <v>Столбова О.В.</v>
          </cell>
          <cell r="I19">
            <v>400</v>
          </cell>
        </row>
        <row r="20">
          <cell r="B20">
            <v>245</v>
          </cell>
          <cell r="C20" t="str">
            <v>Лысакова Елизавета</v>
          </cell>
          <cell r="D20" t="str">
            <v>22.03.1999</v>
          </cell>
          <cell r="E20" t="str">
            <v>2р</v>
          </cell>
          <cell r="F20" t="str">
            <v>Вологодская</v>
          </cell>
          <cell r="G20" t="str">
            <v>Череповец, ДЮСШ-2</v>
          </cell>
          <cell r="H20" t="str">
            <v>Боголюбов В.Л.</v>
          </cell>
          <cell r="I20">
            <v>400</v>
          </cell>
        </row>
        <row r="21">
          <cell r="B21">
            <v>247</v>
          </cell>
          <cell r="C21" t="str">
            <v>Коленченко Карина</v>
          </cell>
          <cell r="D21" t="str">
            <v>06.08.1998</v>
          </cell>
          <cell r="E21" t="str">
            <v>2р</v>
          </cell>
          <cell r="F21" t="str">
            <v>Вологодская</v>
          </cell>
          <cell r="G21" t="str">
            <v>Череповец, ДЮСШ-2</v>
          </cell>
          <cell r="H21" t="str">
            <v>Купцова Е.А.</v>
          </cell>
          <cell r="I21">
            <v>60</v>
          </cell>
        </row>
        <row r="22">
          <cell r="B22">
            <v>251</v>
          </cell>
          <cell r="C22" t="str">
            <v>Бабаева Надежда</v>
          </cell>
          <cell r="D22" t="str">
            <v>26.06.1993</v>
          </cell>
          <cell r="E22" t="str">
            <v>1р</v>
          </cell>
          <cell r="F22" t="str">
            <v>Вологодская</v>
          </cell>
          <cell r="G22" t="str">
            <v>Череповец, ДЮСШ-2</v>
          </cell>
          <cell r="H22" t="str">
            <v>Купцова Е.А.</v>
          </cell>
          <cell r="I22">
            <v>400</v>
          </cell>
        </row>
        <row r="23">
          <cell r="B23">
            <v>266</v>
          </cell>
          <cell r="C23" t="str">
            <v>Овсянникова Анастасия</v>
          </cell>
          <cell r="D23" t="str">
            <v>17.01.1999</v>
          </cell>
          <cell r="E23" t="str">
            <v>2р</v>
          </cell>
          <cell r="F23" t="str">
            <v>Вологодская</v>
          </cell>
          <cell r="G23" t="str">
            <v>Череповец, ДЮСШ-2</v>
          </cell>
          <cell r="H23" t="str">
            <v>Купцова Е.А.</v>
          </cell>
          <cell r="I23">
            <v>60</v>
          </cell>
        </row>
        <row r="24">
          <cell r="B24">
            <v>799</v>
          </cell>
          <cell r="C24" t="str">
            <v>Майсумова Альбина</v>
          </cell>
          <cell r="D24" t="str">
            <v>1996</v>
          </cell>
          <cell r="E24" t="str">
            <v>1р</v>
          </cell>
          <cell r="F24" t="str">
            <v>Вологодская</v>
          </cell>
          <cell r="G24" t="str">
            <v>Шексна, ДЮСШ</v>
          </cell>
          <cell r="H24" t="str">
            <v>Кожин Б.И., Воробьева О.Н.</v>
          </cell>
          <cell r="I24">
            <v>60</v>
          </cell>
        </row>
        <row r="25">
          <cell r="B25">
            <v>802</v>
          </cell>
          <cell r="C25" t="str">
            <v>Глухова Милена</v>
          </cell>
          <cell r="D25" t="str">
            <v>25.07.1998</v>
          </cell>
          <cell r="E25" t="str">
            <v>2р</v>
          </cell>
          <cell r="F25" t="str">
            <v>Вологодская</v>
          </cell>
          <cell r="G25" t="str">
            <v>Череповец, ДЮСШ-2</v>
          </cell>
          <cell r="H25" t="str">
            <v>Лебедев А.В.</v>
          </cell>
          <cell r="I25">
            <v>1500</v>
          </cell>
        </row>
        <row r="26">
          <cell r="B26">
            <v>75</v>
          </cell>
          <cell r="C26" t="str">
            <v>Дмитриева Ирина</v>
          </cell>
          <cell r="D26" t="str">
            <v>11.02.1982</v>
          </cell>
          <cell r="E26" t="str">
            <v>МС</v>
          </cell>
          <cell r="F26" t="str">
            <v>Костромская</v>
          </cell>
          <cell r="G26" t="str">
            <v>Кострома, КСДЮСШОР</v>
          </cell>
          <cell r="H26" t="str">
            <v>Румянцев А.П.</v>
          </cell>
          <cell r="I26">
            <v>1500</v>
          </cell>
        </row>
        <row r="27">
          <cell r="B27">
            <v>73</v>
          </cell>
          <cell r="C27" t="str">
            <v>Герман Анна</v>
          </cell>
          <cell r="D27" t="str">
            <v>02.06.1993</v>
          </cell>
          <cell r="E27" t="str">
            <v>КМС</v>
          </cell>
          <cell r="F27" t="str">
            <v>Костромская</v>
          </cell>
          <cell r="G27" t="str">
            <v>Кострома, КСДЮСШОР</v>
          </cell>
          <cell r="H27" t="str">
            <v>Дружков А.Н.</v>
          </cell>
          <cell r="I27">
            <v>400</v>
          </cell>
        </row>
        <row r="28">
          <cell r="B28">
            <v>55</v>
          </cell>
          <cell r="C28" t="str">
            <v>Сургутскова Мария</v>
          </cell>
          <cell r="D28" t="str">
            <v>21.08.1992</v>
          </cell>
          <cell r="E28" t="str">
            <v>1р</v>
          </cell>
          <cell r="F28" t="str">
            <v>Костромская</v>
          </cell>
          <cell r="G28" t="str">
            <v>Кострома, КСДЮСШОР</v>
          </cell>
          <cell r="H28" t="str">
            <v>Румянцев А.П.</v>
          </cell>
          <cell r="I28">
            <v>1500</v>
          </cell>
        </row>
        <row r="29">
          <cell r="B29">
            <v>51</v>
          </cell>
          <cell r="C29" t="str">
            <v>Кривко Анна</v>
          </cell>
          <cell r="D29" t="str">
            <v>20.03.1992</v>
          </cell>
          <cell r="E29" t="str">
            <v>1р</v>
          </cell>
          <cell r="F29" t="str">
            <v>Костромская</v>
          </cell>
          <cell r="G29" t="str">
            <v>Кострома, КСДЮСШОР</v>
          </cell>
          <cell r="H29" t="str">
            <v>Дружков А.Н.</v>
          </cell>
        </row>
        <row r="30">
          <cell r="B30">
            <v>76</v>
          </cell>
          <cell r="C30" t="str">
            <v>Муравьёва Татьяна</v>
          </cell>
          <cell r="D30" t="str">
            <v>22.09.1994</v>
          </cell>
          <cell r="E30" t="str">
            <v>1р</v>
          </cell>
          <cell r="F30" t="str">
            <v>Костромская</v>
          </cell>
          <cell r="G30" t="str">
            <v>Кострома, КСДЮСШОР</v>
          </cell>
          <cell r="H30" t="str">
            <v>Дружков А.Н.</v>
          </cell>
          <cell r="I30" t="str">
            <v>2000с/п</v>
          </cell>
        </row>
        <row r="31">
          <cell r="B31">
            <v>103</v>
          </cell>
          <cell r="C31" t="str">
            <v>Сенникова Наталья</v>
          </cell>
          <cell r="D31" t="str">
            <v>10.07.1994</v>
          </cell>
          <cell r="E31" t="str">
            <v>1р</v>
          </cell>
          <cell r="F31" t="str">
            <v>Костромская</v>
          </cell>
          <cell r="G31" t="str">
            <v>Кострома, КСДЮСШОР</v>
          </cell>
          <cell r="H31" t="str">
            <v>Румянцев А.П.</v>
          </cell>
          <cell r="I31">
            <v>1500</v>
          </cell>
        </row>
        <row r="32">
          <cell r="B32">
            <v>105</v>
          </cell>
          <cell r="C32" t="str">
            <v>Сверчкова Полина</v>
          </cell>
          <cell r="D32" t="str">
            <v>14.03.1997</v>
          </cell>
          <cell r="E32" t="str">
            <v>1р</v>
          </cell>
          <cell r="F32" t="str">
            <v>Костромская</v>
          </cell>
          <cell r="G32" t="str">
            <v>Кострома, КСДЮСШОР</v>
          </cell>
          <cell r="H32" t="str">
            <v>Дружков А.Н.</v>
          </cell>
          <cell r="I32">
            <v>1500</v>
          </cell>
        </row>
        <row r="33">
          <cell r="B33">
            <v>106</v>
          </cell>
          <cell r="C33" t="str">
            <v>Королева Юлия</v>
          </cell>
          <cell r="D33" t="str">
            <v>29.10.1998</v>
          </cell>
          <cell r="E33" t="str">
            <v>1р</v>
          </cell>
          <cell r="F33" t="str">
            <v>Костромская</v>
          </cell>
          <cell r="G33" t="str">
            <v>Галич, КСДЮСШОР</v>
          </cell>
          <cell r="H33" t="str">
            <v>Горшкова Э.И.</v>
          </cell>
          <cell r="I33">
            <v>1500</v>
          </cell>
        </row>
        <row r="34">
          <cell r="B34">
            <v>107</v>
          </cell>
          <cell r="C34" t="str">
            <v>Королева Елена</v>
          </cell>
          <cell r="D34" t="str">
            <v>10.03.1996</v>
          </cell>
          <cell r="E34" t="str">
            <v>2р</v>
          </cell>
          <cell r="F34" t="str">
            <v>Костромская</v>
          </cell>
          <cell r="G34" t="str">
            <v>Кострома, КСДЮСШОР</v>
          </cell>
          <cell r="H34" t="str">
            <v>Ефалов Н.Л.</v>
          </cell>
          <cell r="I34">
            <v>400</v>
          </cell>
        </row>
        <row r="35">
          <cell r="B35">
            <v>4</v>
          </cell>
          <cell r="C35" t="str">
            <v>Кислова Алёна</v>
          </cell>
          <cell r="D35" t="str">
            <v>02.12.1997</v>
          </cell>
          <cell r="E35" t="str">
            <v>2р</v>
          </cell>
          <cell r="F35" t="str">
            <v>Костромская</v>
          </cell>
          <cell r="G35" t="str">
            <v>Кострома, КСДЮСШОР</v>
          </cell>
          <cell r="H35" t="str">
            <v>Куликов В.П.</v>
          </cell>
          <cell r="I35" t="str">
            <v>ядро</v>
          </cell>
        </row>
        <row r="36">
          <cell r="B36">
            <v>108</v>
          </cell>
          <cell r="C36" t="str">
            <v>Веселова Анастасия</v>
          </cell>
          <cell r="D36" t="str">
            <v>17.08.1997</v>
          </cell>
          <cell r="E36" t="str">
            <v>2р</v>
          </cell>
          <cell r="F36" t="str">
            <v>Костромская</v>
          </cell>
          <cell r="G36" t="str">
            <v>Кострома, КСДЮСШОР</v>
          </cell>
          <cell r="H36" t="str">
            <v>Куликов В.П.</v>
          </cell>
          <cell r="I36">
            <v>400</v>
          </cell>
        </row>
        <row r="37">
          <cell r="B37">
            <v>114</v>
          </cell>
          <cell r="C37" t="str">
            <v>Сидорова Мария</v>
          </cell>
          <cell r="D37" t="str">
            <v>19.05.1999</v>
          </cell>
          <cell r="E37" t="str">
            <v>2р</v>
          </cell>
          <cell r="F37" t="str">
            <v>Костромская</v>
          </cell>
          <cell r="G37" t="str">
            <v>Буй, КСДЮСШОР</v>
          </cell>
          <cell r="H37" t="str">
            <v>Буликов Д.В.</v>
          </cell>
          <cell r="I37" t="str">
            <v>с/ходьба</v>
          </cell>
        </row>
        <row r="38">
          <cell r="B38">
            <v>115</v>
          </cell>
          <cell r="C38" t="str">
            <v>Батырева Ася</v>
          </cell>
          <cell r="D38" t="str">
            <v>10.09.1999</v>
          </cell>
          <cell r="E38" t="str">
            <v>3р</v>
          </cell>
          <cell r="F38" t="str">
            <v>Костромская</v>
          </cell>
          <cell r="G38" t="str">
            <v>Буй, КСДЮСШОР</v>
          </cell>
          <cell r="H38" t="str">
            <v>Лякин С.И.</v>
          </cell>
          <cell r="I38" t="str">
            <v>с/ходьба</v>
          </cell>
        </row>
        <row r="39">
          <cell r="B39">
            <v>116</v>
          </cell>
          <cell r="C39" t="str">
            <v>Александрийская Анастасия</v>
          </cell>
          <cell r="D39" t="str">
            <v>15.08.1996</v>
          </cell>
          <cell r="E39" t="str">
            <v>1р</v>
          </cell>
          <cell r="F39" t="str">
            <v>Костромская</v>
          </cell>
          <cell r="G39" t="str">
            <v>Кострома, КСДЮСШОР</v>
          </cell>
          <cell r="H39" t="str">
            <v>Куликов В.П.</v>
          </cell>
          <cell r="I39">
            <v>60</v>
          </cell>
        </row>
        <row r="40">
          <cell r="B40">
            <v>120</v>
          </cell>
          <cell r="C40" t="str">
            <v>Матвеева Юлия</v>
          </cell>
          <cell r="D40" t="str">
            <v>2000</v>
          </cell>
          <cell r="E40" t="str">
            <v>3р</v>
          </cell>
          <cell r="F40" t="str">
            <v>Костромская</v>
          </cell>
          <cell r="G40" t="str">
            <v>Буй, КСДЮСШОР</v>
          </cell>
          <cell r="H40" t="str">
            <v>Буликов Д.В.</v>
          </cell>
          <cell r="I40" t="str">
            <v>с/ходьба</v>
          </cell>
        </row>
        <row r="41">
          <cell r="B41">
            <v>770</v>
          </cell>
          <cell r="C41" t="str">
            <v>Шорохова Юлия</v>
          </cell>
          <cell r="D41" t="str">
            <v>22.03.1996</v>
          </cell>
          <cell r="E41" t="str">
            <v>2р</v>
          </cell>
          <cell r="F41" t="str">
            <v>Костромская</v>
          </cell>
          <cell r="G41" t="str">
            <v>Шарья, КСДЮСШОР</v>
          </cell>
          <cell r="H41" t="str">
            <v>Александрова Л.Б.</v>
          </cell>
        </row>
        <row r="42">
          <cell r="B42">
            <v>104</v>
          </cell>
          <cell r="C42" t="str">
            <v>Стафеева Юлия</v>
          </cell>
          <cell r="D42" t="str">
            <v>07.08.1997</v>
          </cell>
          <cell r="E42" t="str">
            <v>2р</v>
          </cell>
          <cell r="F42" t="str">
            <v>Костромская</v>
          </cell>
          <cell r="G42" t="str">
            <v>Шарья, КСДЮСШОР</v>
          </cell>
          <cell r="H42" t="str">
            <v>Александрова Л.Б.</v>
          </cell>
        </row>
        <row r="43">
          <cell r="B43">
            <v>126</v>
          </cell>
          <cell r="C43" t="str">
            <v>Батаева Вера</v>
          </cell>
          <cell r="D43" t="str">
            <v>1985</v>
          </cell>
          <cell r="E43" t="str">
            <v>КМС</v>
          </cell>
          <cell r="F43" t="str">
            <v>Ивановская</v>
          </cell>
          <cell r="G43" t="str">
            <v>Иваново</v>
          </cell>
          <cell r="H43" t="str">
            <v>Белов А.С.</v>
          </cell>
          <cell r="I43">
            <v>60</v>
          </cell>
        </row>
        <row r="44">
          <cell r="B44">
            <v>29</v>
          </cell>
          <cell r="C44" t="str">
            <v>Петропавловская Екатерина</v>
          </cell>
          <cell r="D44" t="str">
            <v>1990</v>
          </cell>
          <cell r="E44" t="str">
            <v>КМС</v>
          </cell>
          <cell r="F44" t="str">
            <v>Ивановская</v>
          </cell>
          <cell r="G44" t="str">
            <v>Иваново, СДЮСШОР-6, СК ИГЭУ</v>
          </cell>
          <cell r="H44" t="str">
            <v>Кустов В.Н.</v>
          </cell>
          <cell r="I44" t="str">
            <v>3-й</v>
          </cell>
        </row>
        <row r="45">
          <cell r="B45">
            <v>128</v>
          </cell>
          <cell r="C45" t="str">
            <v>Пантелеева Екатерина</v>
          </cell>
          <cell r="D45" t="str">
            <v>1990</v>
          </cell>
          <cell r="E45" t="str">
            <v>КМС</v>
          </cell>
          <cell r="F45" t="str">
            <v>Ивановская</v>
          </cell>
          <cell r="G45" t="str">
            <v>Иваново, СК ИГЭУ</v>
          </cell>
          <cell r="H45" t="str">
            <v>Сафина Н.Н., Рябова И.Д.</v>
          </cell>
          <cell r="I45">
            <v>400</v>
          </cell>
        </row>
        <row r="46">
          <cell r="B46">
            <v>129</v>
          </cell>
          <cell r="C46" t="str">
            <v>Шикова Елена</v>
          </cell>
          <cell r="D46" t="str">
            <v>1985</v>
          </cell>
          <cell r="E46" t="str">
            <v>КМС</v>
          </cell>
          <cell r="F46" t="str">
            <v>Ивановская</v>
          </cell>
          <cell r="G46" t="str">
            <v>Иваново, СК ИГЭУ</v>
          </cell>
          <cell r="H46" t="str">
            <v>самостоятельно</v>
          </cell>
        </row>
        <row r="47">
          <cell r="B47">
            <v>132</v>
          </cell>
          <cell r="C47" t="str">
            <v>Кукушкина Анна</v>
          </cell>
          <cell r="D47" t="str">
            <v>1992</v>
          </cell>
          <cell r="E47" t="str">
            <v>КМС</v>
          </cell>
          <cell r="F47" t="str">
            <v>Ивановская</v>
          </cell>
          <cell r="G47" t="str">
            <v>Иваново, СДЮСШОР-6, СК ИГЭУ</v>
          </cell>
          <cell r="H47" t="str">
            <v>Магницкий М.В.</v>
          </cell>
          <cell r="I47">
            <v>60</v>
          </cell>
        </row>
        <row r="48">
          <cell r="B48">
            <v>133</v>
          </cell>
          <cell r="C48" t="str">
            <v>Сенникова Дарья</v>
          </cell>
          <cell r="D48" t="str">
            <v>1992</v>
          </cell>
          <cell r="E48" t="str">
            <v>КМС</v>
          </cell>
          <cell r="F48" t="str">
            <v>Ивановская</v>
          </cell>
          <cell r="G48" t="str">
            <v>Иваново, СДЮСШОР-6, СК ИГЭУ</v>
          </cell>
          <cell r="H48" t="str">
            <v>Магницкий М.В.</v>
          </cell>
          <cell r="I48">
            <v>60</v>
          </cell>
        </row>
        <row r="49">
          <cell r="B49">
            <v>139</v>
          </cell>
          <cell r="C49" t="str">
            <v>Сысуева Мария</v>
          </cell>
          <cell r="D49" t="str">
            <v>1995</v>
          </cell>
          <cell r="E49" t="str">
            <v>2р</v>
          </cell>
          <cell r="F49" t="str">
            <v>Ивановская</v>
          </cell>
          <cell r="G49" t="str">
            <v>Иваново, СДЮСШОР-6, СК ИГЭУ</v>
          </cell>
          <cell r="H49" t="str">
            <v>Белов А.С., Голубева М.А.</v>
          </cell>
        </row>
        <row r="50">
          <cell r="B50">
            <v>53</v>
          </cell>
          <cell r="C50" t="str">
            <v>Прянишева Ольга</v>
          </cell>
          <cell r="D50" t="str">
            <v>1995</v>
          </cell>
          <cell r="E50" t="str">
            <v>1р</v>
          </cell>
          <cell r="F50" t="str">
            <v>Ивановская</v>
          </cell>
          <cell r="G50" t="str">
            <v>Кинешма, СДЮСШОР</v>
          </cell>
          <cell r="H50" t="str">
            <v>Кузинов Н.В.</v>
          </cell>
          <cell r="I50" t="str">
            <v>высота</v>
          </cell>
        </row>
        <row r="51">
          <cell r="B51">
            <v>60</v>
          </cell>
          <cell r="C51" t="str">
            <v>Мешалкина Алина</v>
          </cell>
          <cell r="D51" t="str">
            <v>1997</v>
          </cell>
          <cell r="E51" t="str">
            <v>1р</v>
          </cell>
          <cell r="F51" t="str">
            <v>Ивановская</v>
          </cell>
          <cell r="G51" t="str">
            <v>Иваново</v>
          </cell>
          <cell r="H51" t="str">
            <v>Рябова И.Д.</v>
          </cell>
          <cell r="I51" t="str">
            <v>3-й</v>
          </cell>
        </row>
        <row r="52">
          <cell r="B52">
            <v>144</v>
          </cell>
          <cell r="C52" t="str">
            <v>Плиплина Светлана</v>
          </cell>
          <cell r="D52" t="str">
            <v>1996</v>
          </cell>
          <cell r="E52" t="str">
            <v>2р</v>
          </cell>
          <cell r="F52" t="str">
            <v>Ивановская</v>
          </cell>
          <cell r="G52" t="str">
            <v>Фурманов, СДЮСШОР-6</v>
          </cell>
          <cell r="H52" t="str">
            <v>Лукичев А.В., Малкова И.В.</v>
          </cell>
          <cell r="I52">
            <v>1500</v>
          </cell>
        </row>
        <row r="53">
          <cell r="B53">
            <v>145</v>
          </cell>
          <cell r="C53" t="str">
            <v>Иванова Алёна</v>
          </cell>
          <cell r="D53" t="str">
            <v>29.07.1997</v>
          </cell>
          <cell r="E53" t="str">
            <v>2р</v>
          </cell>
          <cell r="F53" t="str">
            <v>Ивановская</v>
          </cell>
          <cell r="G53" t="str">
            <v>Кинешма, СДЮСШОР</v>
          </cell>
          <cell r="H53" t="str">
            <v>Кузинов Н.В.</v>
          </cell>
          <cell r="I53" t="str">
            <v>3-й</v>
          </cell>
        </row>
        <row r="54">
          <cell r="B54">
            <v>66</v>
          </cell>
          <cell r="C54" t="str">
            <v>Князева Александра</v>
          </cell>
          <cell r="D54" t="str">
            <v>1997</v>
          </cell>
          <cell r="E54" t="str">
            <v>2р</v>
          </cell>
          <cell r="F54" t="str">
            <v>Ивановская</v>
          </cell>
          <cell r="G54" t="str">
            <v>Иваново, ДЮСШ-1</v>
          </cell>
          <cell r="H54" t="str">
            <v>Скобцов А.Ф.</v>
          </cell>
          <cell r="I54" t="str">
            <v>3-й</v>
          </cell>
        </row>
        <row r="55">
          <cell r="B55">
            <v>146</v>
          </cell>
          <cell r="C55" t="str">
            <v>Денисова Анастасия</v>
          </cell>
          <cell r="D55" t="str">
            <v>1997</v>
          </cell>
          <cell r="E55" t="str">
            <v>2р</v>
          </cell>
          <cell r="F55" t="str">
            <v>Ивановская</v>
          </cell>
          <cell r="G55" t="str">
            <v>Иваново</v>
          </cell>
          <cell r="H55" t="str">
            <v>Скобцов А.Ф.</v>
          </cell>
          <cell r="I55" t="str">
            <v>3-й</v>
          </cell>
        </row>
        <row r="56">
          <cell r="B56">
            <v>147</v>
          </cell>
          <cell r="C56" t="str">
            <v>Шушина Мария</v>
          </cell>
          <cell r="D56" t="str">
            <v>1996</v>
          </cell>
          <cell r="E56" t="str">
            <v>1р</v>
          </cell>
          <cell r="F56" t="str">
            <v>Ивановская</v>
          </cell>
          <cell r="G56" t="str">
            <v>Иваново, СДЮСШОР-6</v>
          </cell>
          <cell r="H56" t="str">
            <v>Смирнова И.Ю.</v>
          </cell>
          <cell r="I56">
            <v>60</v>
          </cell>
        </row>
        <row r="57">
          <cell r="B57">
            <v>151</v>
          </cell>
          <cell r="C57" t="str">
            <v>Афонина Ирина</v>
          </cell>
          <cell r="D57" t="str">
            <v>28.02.1993</v>
          </cell>
          <cell r="E57" t="str">
            <v>1р</v>
          </cell>
          <cell r="F57" t="str">
            <v>Ивановская</v>
          </cell>
          <cell r="G57" t="str">
            <v>Иваново</v>
          </cell>
          <cell r="H57" t="str">
            <v>Рябчикова Л.В.</v>
          </cell>
          <cell r="I57">
            <v>60</v>
          </cell>
        </row>
        <row r="58">
          <cell r="B58">
            <v>153</v>
          </cell>
          <cell r="C58" t="str">
            <v>Довгун Юлия</v>
          </cell>
          <cell r="D58" t="str">
            <v>1991</v>
          </cell>
          <cell r="E58" t="str">
            <v>1р</v>
          </cell>
          <cell r="F58" t="str">
            <v>Ивановская</v>
          </cell>
          <cell r="G58" t="str">
            <v>Иваново</v>
          </cell>
          <cell r="H58" t="str">
            <v>Газизова И.В.</v>
          </cell>
          <cell r="I58">
            <v>1500</v>
          </cell>
        </row>
        <row r="59">
          <cell r="B59">
            <v>154</v>
          </cell>
          <cell r="C59" t="str">
            <v>Сапожникова Екатерина</v>
          </cell>
          <cell r="D59" t="str">
            <v>13.10.1992</v>
          </cell>
          <cell r="E59" t="str">
            <v>1р</v>
          </cell>
          <cell r="F59" t="str">
            <v>Ивановская</v>
          </cell>
          <cell r="G59" t="str">
            <v>Кинешма, СДЮСШОР</v>
          </cell>
          <cell r="H59" t="str">
            <v>Рябова И.Д., Мальцев Е.В.</v>
          </cell>
          <cell r="I59">
            <v>400</v>
          </cell>
        </row>
        <row r="60">
          <cell r="B60">
            <v>155</v>
          </cell>
          <cell r="C60" t="str">
            <v>Родякаева Юлия</v>
          </cell>
          <cell r="D60" t="str">
            <v>28.12.1995</v>
          </cell>
          <cell r="E60" t="str">
            <v>1р</v>
          </cell>
          <cell r="F60" t="str">
            <v>Ивановская</v>
          </cell>
          <cell r="G60" t="str">
            <v>Кинешма, СДЮСШОР</v>
          </cell>
          <cell r="H60" t="str">
            <v>Голубева М.А.</v>
          </cell>
          <cell r="I60">
            <v>1500</v>
          </cell>
        </row>
        <row r="61">
          <cell r="B61">
            <v>158</v>
          </cell>
          <cell r="C61" t="str">
            <v>Окунева Мария</v>
          </cell>
          <cell r="D61" t="str">
            <v>1993</v>
          </cell>
          <cell r="E61" t="str">
            <v>1р</v>
          </cell>
          <cell r="F61" t="str">
            <v>Ивановская</v>
          </cell>
          <cell r="G61" t="str">
            <v>Иваново</v>
          </cell>
          <cell r="H61" t="str">
            <v>Сафина Н.Н.</v>
          </cell>
          <cell r="I61">
            <v>400</v>
          </cell>
        </row>
        <row r="62">
          <cell r="B62">
            <v>78</v>
          </cell>
          <cell r="C62" t="str">
            <v>Шалопина Агата</v>
          </cell>
          <cell r="D62" t="str">
            <v>1991</v>
          </cell>
          <cell r="E62" t="str">
            <v>1р</v>
          </cell>
          <cell r="F62" t="str">
            <v>Ивановская</v>
          </cell>
          <cell r="G62" t="str">
            <v>Иваново</v>
          </cell>
          <cell r="H62" t="str">
            <v>Смирнов С.А.</v>
          </cell>
          <cell r="I62" t="str">
            <v>высота</v>
          </cell>
        </row>
        <row r="63">
          <cell r="B63">
            <v>803</v>
          </cell>
          <cell r="C63" t="str">
            <v>Слободянюк Виктория</v>
          </cell>
          <cell r="D63" t="str">
            <v>1990</v>
          </cell>
          <cell r="E63" t="str">
            <v>1р</v>
          </cell>
          <cell r="F63" t="str">
            <v>Ивановская</v>
          </cell>
          <cell r="G63" t="str">
            <v>Иваново</v>
          </cell>
          <cell r="H63" t="str">
            <v>Сафина Н.Н.</v>
          </cell>
          <cell r="I63">
            <v>1500</v>
          </cell>
        </row>
        <row r="64">
          <cell r="B64">
            <v>332</v>
          </cell>
          <cell r="C64" t="str">
            <v>Мезенова Наталья</v>
          </cell>
          <cell r="D64" t="str">
            <v>07.06.1991</v>
          </cell>
          <cell r="E64" t="str">
            <v>КМС</v>
          </cell>
          <cell r="F64" t="str">
            <v>Калининградская</v>
          </cell>
          <cell r="G64" t="str">
            <v>Калининград</v>
          </cell>
          <cell r="H64" t="str">
            <v>Балашов С.Г., Балашова В.А.</v>
          </cell>
          <cell r="I64" t="str">
            <v>3-й</v>
          </cell>
        </row>
        <row r="65">
          <cell r="B65">
            <v>328</v>
          </cell>
          <cell r="C65" t="str">
            <v>Васильченко Надежда</v>
          </cell>
          <cell r="D65" t="str">
            <v>25.10.1994</v>
          </cell>
          <cell r="E65" t="str">
            <v>КМС</v>
          </cell>
          <cell r="F65" t="str">
            <v>Калининградская</v>
          </cell>
          <cell r="G65" t="str">
            <v>Калининград, СДЮСШОР-4</v>
          </cell>
          <cell r="H65" t="str">
            <v>Балашов С.Г., Балашова В.А.</v>
          </cell>
          <cell r="I65" t="str">
            <v>3-й</v>
          </cell>
        </row>
        <row r="66">
          <cell r="B66">
            <v>270</v>
          </cell>
          <cell r="C66" t="str">
            <v>Кравцова Юлия</v>
          </cell>
          <cell r="D66" t="str">
            <v>26.05.1995</v>
          </cell>
          <cell r="E66" t="str">
            <v>1р</v>
          </cell>
          <cell r="F66" t="str">
            <v>Калининградская</v>
          </cell>
          <cell r="G66" t="str">
            <v>Калининград, СДЮСШОР-4</v>
          </cell>
          <cell r="H66" t="str">
            <v>Сельская Л.М., Маляревич В.В.</v>
          </cell>
          <cell r="I66">
            <v>400</v>
          </cell>
        </row>
        <row r="67">
          <cell r="B67">
            <v>271</v>
          </cell>
          <cell r="C67" t="str">
            <v>Мацкевичюте Валерия</v>
          </cell>
          <cell r="D67" t="str">
            <v>22.08.1995</v>
          </cell>
          <cell r="E67" t="str">
            <v>КМС</v>
          </cell>
          <cell r="F67" t="str">
            <v>Калининградская</v>
          </cell>
          <cell r="G67" t="str">
            <v>Калининград, СДЮСШОР-4</v>
          </cell>
          <cell r="H67" t="str">
            <v>Иванова Т.А.</v>
          </cell>
          <cell r="I67">
            <v>60</v>
          </cell>
        </row>
        <row r="68">
          <cell r="B68">
            <v>272</v>
          </cell>
          <cell r="C68" t="str">
            <v>Кравцова Анастасия</v>
          </cell>
          <cell r="D68" t="str">
            <v>23.04.1996</v>
          </cell>
          <cell r="E68" t="str">
            <v>1р</v>
          </cell>
          <cell r="F68" t="str">
            <v>Калининградская</v>
          </cell>
          <cell r="G68" t="str">
            <v>Калининград, СДЮСШОР-4</v>
          </cell>
          <cell r="H68" t="str">
            <v>Иванова Т.А.</v>
          </cell>
          <cell r="I68">
            <v>60</v>
          </cell>
        </row>
        <row r="69">
          <cell r="B69">
            <v>274</v>
          </cell>
          <cell r="C69" t="str">
            <v>Пихурская Яна</v>
          </cell>
          <cell r="D69" t="str">
            <v>07.07.1996</v>
          </cell>
          <cell r="E69" t="str">
            <v>1р</v>
          </cell>
          <cell r="F69" t="str">
            <v>Калининградская</v>
          </cell>
          <cell r="G69" t="str">
            <v>Калининград, СДЮСШОР-4</v>
          </cell>
          <cell r="H69" t="str">
            <v>Гадиатова Н.В., Шляхтина Е.И.</v>
          </cell>
          <cell r="I69">
            <v>400</v>
          </cell>
        </row>
        <row r="70">
          <cell r="B70">
            <v>276</v>
          </cell>
          <cell r="C70" t="str">
            <v>Погудо Елизавета</v>
          </cell>
          <cell r="D70" t="str">
            <v>06.12.1996</v>
          </cell>
          <cell r="E70" t="str">
            <v>1р</v>
          </cell>
          <cell r="F70" t="str">
            <v>Калининградская</v>
          </cell>
          <cell r="G70" t="str">
            <v>Калининград, СДЮСШОР-4</v>
          </cell>
          <cell r="H70" t="str">
            <v>Шабанов В.В.</v>
          </cell>
          <cell r="I70">
            <v>400</v>
          </cell>
        </row>
        <row r="71">
          <cell r="B71">
            <v>277</v>
          </cell>
          <cell r="C71" t="str">
            <v>Сизова Екатерина</v>
          </cell>
          <cell r="D71" t="str">
            <v>09.02.1997</v>
          </cell>
          <cell r="E71" t="str">
            <v>1р</v>
          </cell>
          <cell r="F71" t="str">
            <v>Калининградская</v>
          </cell>
          <cell r="G71" t="str">
            <v>Калининград, СДЮСШОР-4</v>
          </cell>
          <cell r="H71" t="str">
            <v>Степочкина Е.К., Тимофеева Л.А.</v>
          </cell>
          <cell r="I71">
            <v>400</v>
          </cell>
        </row>
        <row r="72">
          <cell r="B72">
            <v>278</v>
          </cell>
          <cell r="C72" t="str">
            <v>Андреева Елизавета</v>
          </cell>
          <cell r="D72" t="str">
            <v>09.10.1997</v>
          </cell>
          <cell r="E72" t="str">
            <v>КМС</v>
          </cell>
          <cell r="F72" t="str">
            <v>Калининградская</v>
          </cell>
          <cell r="G72" t="str">
            <v>Калининград, СДЮСШОР-4</v>
          </cell>
          <cell r="H72" t="str">
            <v>Гадиатова Н.В., Гадиатов С.</v>
          </cell>
          <cell r="I72">
            <v>60</v>
          </cell>
        </row>
        <row r="73">
          <cell r="B73">
            <v>291</v>
          </cell>
          <cell r="C73" t="str">
            <v>Шаверина Елена</v>
          </cell>
          <cell r="D73" t="str">
            <v>1987</v>
          </cell>
          <cell r="E73" t="str">
            <v>КМС</v>
          </cell>
          <cell r="F73" t="str">
            <v>Мурманская</v>
          </cell>
          <cell r="G73" t="str">
            <v>Мурманск</v>
          </cell>
          <cell r="H73" t="str">
            <v>Савенков П.В.</v>
          </cell>
          <cell r="I73">
            <v>60</v>
          </cell>
        </row>
        <row r="74">
          <cell r="B74">
            <v>292</v>
          </cell>
          <cell r="C74" t="str">
            <v>Маркелова Татьяна</v>
          </cell>
          <cell r="D74" t="str">
            <v>1988</v>
          </cell>
          <cell r="E74" t="str">
            <v>МСМК</v>
          </cell>
          <cell r="F74" t="str">
            <v>Мурманская</v>
          </cell>
          <cell r="G74" t="str">
            <v>Мурманск</v>
          </cell>
          <cell r="H74" t="str">
            <v>Савенков П.В.</v>
          </cell>
          <cell r="I74">
            <v>400</v>
          </cell>
        </row>
        <row r="75">
          <cell r="B75">
            <v>293</v>
          </cell>
          <cell r="C75" t="str">
            <v>Купаева Анна</v>
          </cell>
          <cell r="D75" t="str">
            <v>1990</v>
          </cell>
          <cell r="E75" t="str">
            <v>КМС</v>
          </cell>
          <cell r="F75" t="str">
            <v>Мурманская</v>
          </cell>
          <cell r="G75" t="str">
            <v>Мурманск, СДЮСШОР-4</v>
          </cell>
          <cell r="H75" t="str">
            <v>Ахметов А.Р.</v>
          </cell>
          <cell r="I75">
            <v>400</v>
          </cell>
        </row>
        <row r="76">
          <cell r="B76">
            <v>294</v>
          </cell>
          <cell r="C76" t="str">
            <v>Гузенкова Ирина</v>
          </cell>
          <cell r="D76" t="str">
            <v>1989</v>
          </cell>
          <cell r="E76" t="str">
            <v>КМС</v>
          </cell>
          <cell r="F76" t="str">
            <v>Мурманская</v>
          </cell>
          <cell r="G76" t="str">
            <v>Мурманск, СДЮСШОР-4</v>
          </cell>
          <cell r="H76" t="str">
            <v>Ахметов А.Р.</v>
          </cell>
          <cell r="I76">
            <v>1500</v>
          </cell>
        </row>
        <row r="77">
          <cell r="B77">
            <v>296</v>
          </cell>
          <cell r="C77" t="str">
            <v>Фарутина Ольга</v>
          </cell>
          <cell r="D77" t="str">
            <v>1981</v>
          </cell>
          <cell r="E77" t="str">
            <v>МС</v>
          </cell>
          <cell r="F77" t="str">
            <v>Мурманская</v>
          </cell>
          <cell r="G77" t="str">
            <v>Мурманск, МВД</v>
          </cell>
          <cell r="H77" t="str">
            <v>Фарутин Н.В.</v>
          </cell>
          <cell r="I77">
            <v>400</v>
          </cell>
        </row>
        <row r="78">
          <cell r="B78">
            <v>340</v>
          </cell>
          <cell r="C78" t="str">
            <v>Кузовлева Мария</v>
          </cell>
          <cell r="D78" t="str">
            <v>1995</v>
          </cell>
          <cell r="E78" t="str">
            <v>КМС</v>
          </cell>
          <cell r="F78" t="str">
            <v>Мурманская</v>
          </cell>
          <cell r="G78" t="str">
            <v>Мурманск, СДЮСШОР-4</v>
          </cell>
          <cell r="H78" t="str">
            <v>Кацан В.В., Т.Н.</v>
          </cell>
          <cell r="I78">
            <v>1500</v>
          </cell>
        </row>
        <row r="79">
          <cell r="B79">
            <v>341</v>
          </cell>
          <cell r="C79" t="str">
            <v>Сазанова Екатерина</v>
          </cell>
          <cell r="D79" t="str">
            <v>1996</v>
          </cell>
          <cell r="E79" t="str">
            <v>КМС</v>
          </cell>
          <cell r="F79" t="str">
            <v>Мурманская</v>
          </cell>
          <cell r="G79" t="str">
            <v>Мурманск, СДЮСШОР-4, Динамо</v>
          </cell>
          <cell r="H79" t="str">
            <v>Фарутин Н.В.,Игнатьева Л.А.</v>
          </cell>
          <cell r="I79">
            <v>60</v>
          </cell>
        </row>
        <row r="80">
          <cell r="B80">
            <v>342</v>
          </cell>
          <cell r="C80" t="str">
            <v>Омелянчук Анастасия</v>
          </cell>
          <cell r="D80" t="str">
            <v>1995</v>
          </cell>
          <cell r="E80" t="str">
            <v>1р</v>
          </cell>
          <cell r="F80" t="str">
            <v>Мурманская</v>
          </cell>
          <cell r="G80" t="str">
            <v>Мурманск, СДЮСШОР-4</v>
          </cell>
          <cell r="H80" t="str">
            <v>Кацан В.В., Т.Н.</v>
          </cell>
          <cell r="I80">
            <v>60</v>
          </cell>
        </row>
        <row r="81">
          <cell r="B81">
            <v>345</v>
          </cell>
          <cell r="C81" t="str">
            <v>Толмачёва Екатерина</v>
          </cell>
          <cell r="D81" t="str">
            <v>1997</v>
          </cell>
          <cell r="E81" t="str">
            <v>КМС</v>
          </cell>
          <cell r="F81" t="str">
            <v>Мурманская</v>
          </cell>
          <cell r="G81" t="str">
            <v>Мурманск, СДЮСШОР-4, ШВСМ</v>
          </cell>
          <cell r="H81" t="str">
            <v>Толмачев Н.С.</v>
          </cell>
          <cell r="I81">
            <v>400</v>
          </cell>
        </row>
        <row r="82">
          <cell r="B82">
            <v>349</v>
          </cell>
          <cell r="C82" t="str">
            <v>Нестерова Юлия</v>
          </cell>
          <cell r="D82" t="str">
            <v>1996</v>
          </cell>
          <cell r="E82" t="str">
            <v>2р</v>
          </cell>
          <cell r="F82" t="str">
            <v>Мурманская</v>
          </cell>
          <cell r="G82" t="str">
            <v>Мурманск, СДЮСШОР-4</v>
          </cell>
          <cell r="H82" t="str">
            <v>Ахметов А.Р.</v>
          </cell>
          <cell r="I82">
            <v>400</v>
          </cell>
        </row>
        <row r="83">
          <cell r="B83">
            <v>280</v>
          </cell>
          <cell r="C83" t="str">
            <v>Шокшуева Юлия</v>
          </cell>
          <cell r="D83" t="str">
            <v>1988</v>
          </cell>
          <cell r="E83" t="str">
            <v>КМС</v>
          </cell>
          <cell r="F83" t="str">
            <v>р-ка Коми</v>
          </cell>
          <cell r="G83" t="str">
            <v>Коми, Сыктывкар, КДЮСШ-1</v>
          </cell>
          <cell r="H83" t="str">
            <v>Панюкова М.А.</v>
          </cell>
          <cell r="I83">
            <v>60</v>
          </cell>
        </row>
        <row r="84">
          <cell r="B84">
            <v>234</v>
          </cell>
          <cell r="C84" t="str">
            <v>Деревцова Варвара</v>
          </cell>
          <cell r="D84" t="str">
            <v>1993</v>
          </cell>
          <cell r="E84" t="str">
            <v>КМС</v>
          </cell>
          <cell r="F84" t="str">
            <v>р-ка Коми</v>
          </cell>
          <cell r="G84" t="str">
            <v>Коми, Сыктывкар, КДЮСШ-1</v>
          </cell>
          <cell r="H84" t="str">
            <v>Панюкова М.А.</v>
          </cell>
          <cell r="I84">
            <v>60</v>
          </cell>
        </row>
        <row r="85">
          <cell r="B85">
            <v>236</v>
          </cell>
          <cell r="C85" t="str">
            <v>Дудалева Ольга</v>
          </cell>
          <cell r="D85" t="str">
            <v>1991</v>
          </cell>
          <cell r="E85" t="str">
            <v>1р</v>
          </cell>
          <cell r="F85" t="str">
            <v>р-ка Коми</v>
          </cell>
          <cell r="G85" t="str">
            <v>Коми, Сыктывкар, КДЮСШ-1</v>
          </cell>
          <cell r="H85" t="str">
            <v>Панюкова М.А.</v>
          </cell>
          <cell r="I85">
            <v>60</v>
          </cell>
        </row>
        <row r="86">
          <cell r="B86">
            <v>241</v>
          </cell>
          <cell r="C86" t="str">
            <v>Жуковская Ксения</v>
          </cell>
          <cell r="D86" t="str">
            <v>1998</v>
          </cell>
          <cell r="E86" t="str">
            <v>1р</v>
          </cell>
          <cell r="F86" t="str">
            <v>р-ка Коми</v>
          </cell>
          <cell r="G86" t="str">
            <v>Коми, Сыктывкар, КДЮСШ-1</v>
          </cell>
          <cell r="H86" t="str">
            <v>Шокшуева Ю.В.</v>
          </cell>
          <cell r="I86" t="str">
            <v>60, 400</v>
          </cell>
        </row>
        <row r="87">
          <cell r="B87">
            <v>244</v>
          </cell>
          <cell r="C87" t="str">
            <v>Русинова Екатерина</v>
          </cell>
          <cell r="D87" t="str">
            <v>1993</v>
          </cell>
          <cell r="E87" t="str">
            <v>1р</v>
          </cell>
          <cell r="F87" t="str">
            <v>р-ка Коми</v>
          </cell>
          <cell r="G87" t="str">
            <v>Коми, Сыктывкар, КДЮСШ-1</v>
          </cell>
          <cell r="H87" t="str">
            <v>Панюкова М.А.</v>
          </cell>
          <cell r="I87">
            <v>400</v>
          </cell>
        </row>
        <row r="88">
          <cell r="B88">
            <v>281</v>
          </cell>
          <cell r="C88" t="str">
            <v>Вавилова Анастасия</v>
          </cell>
          <cell r="D88" t="str">
            <v>1992</v>
          </cell>
          <cell r="E88" t="str">
            <v>1р</v>
          </cell>
          <cell r="F88" t="str">
            <v>р-ка Коми</v>
          </cell>
          <cell r="G88" t="str">
            <v>Коми, Сыктывкар, КДЮСШ-1</v>
          </cell>
          <cell r="H88" t="str">
            <v>Панюкова М.А.</v>
          </cell>
          <cell r="I88">
            <v>400</v>
          </cell>
        </row>
        <row r="89">
          <cell r="B89">
            <v>284</v>
          </cell>
          <cell r="C89" t="str">
            <v>Скрипина Юлия</v>
          </cell>
          <cell r="D89" t="str">
            <v>1992</v>
          </cell>
          <cell r="E89" t="str">
            <v>1р</v>
          </cell>
          <cell r="F89" t="str">
            <v>р-ка Коми</v>
          </cell>
          <cell r="G89" t="str">
            <v>Коми, Сыктывкар, КДЮСШ-1</v>
          </cell>
          <cell r="H89" t="str">
            <v>Панюкова М.А.</v>
          </cell>
          <cell r="I89">
            <v>400</v>
          </cell>
        </row>
        <row r="90">
          <cell r="C90" t="str">
            <v>Могилевцева Наталья</v>
          </cell>
          <cell r="D90" t="str">
            <v>1995</v>
          </cell>
          <cell r="E90" t="str">
            <v>2р</v>
          </cell>
          <cell r="F90" t="str">
            <v>р-ка Коми</v>
          </cell>
          <cell r="G90" t="str">
            <v>Коми</v>
          </cell>
          <cell r="H90" t="str">
            <v>Панюкова М.А.</v>
          </cell>
          <cell r="I90">
            <v>1500</v>
          </cell>
        </row>
        <row r="91">
          <cell r="B91">
            <v>287</v>
          </cell>
          <cell r="C91" t="str">
            <v>Лаптева Ирина</v>
          </cell>
          <cell r="D91" t="str">
            <v>1993</v>
          </cell>
          <cell r="E91" t="str">
            <v>2р</v>
          </cell>
          <cell r="F91" t="str">
            <v>р-ка Коми</v>
          </cell>
          <cell r="G91" t="str">
            <v>Коми, Сыктывкар, КГПИ</v>
          </cell>
          <cell r="H91" t="str">
            <v>Когут М.Ю.</v>
          </cell>
          <cell r="I91">
            <v>400</v>
          </cell>
        </row>
        <row r="92">
          <cell r="B92">
            <v>536</v>
          </cell>
          <cell r="C92" t="str">
            <v>Вторыгина Валерия</v>
          </cell>
          <cell r="D92" t="str">
            <v>06.02.1998</v>
          </cell>
          <cell r="E92" t="str">
            <v>2р</v>
          </cell>
          <cell r="F92" t="str">
            <v>Новгородская</v>
          </cell>
          <cell r="G92" t="str">
            <v>В.Новгород</v>
          </cell>
          <cell r="H92" t="str">
            <v>Савенков П.А.</v>
          </cell>
          <cell r="I92">
            <v>60</v>
          </cell>
        </row>
        <row r="93">
          <cell r="B93">
            <v>537</v>
          </cell>
          <cell r="C93" t="str">
            <v>Афиркина Елизавета</v>
          </cell>
          <cell r="D93" t="str">
            <v>12.07.1997</v>
          </cell>
          <cell r="E93" t="str">
            <v>2р</v>
          </cell>
          <cell r="F93" t="str">
            <v>Новгородская</v>
          </cell>
          <cell r="G93" t="str">
            <v>В.Новгород</v>
          </cell>
          <cell r="H93" t="str">
            <v>Титяк Т.А.</v>
          </cell>
          <cell r="I93" t="str">
            <v>ядро</v>
          </cell>
        </row>
        <row r="94">
          <cell r="B94">
            <v>540</v>
          </cell>
          <cell r="C94" t="str">
            <v>Иванова Алина</v>
          </cell>
          <cell r="D94" t="str">
            <v>05.06.1996</v>
          </cell>
          <cell r="E94" t="str">
            <v>1р</v>
          </cell>
          <cell r="F94" t="str">
            <v>Новгородская</v>
          </cell>
          <cell r="G94" t="str">
            <v>В.Новгород</v>
          </cell>
          <cell r="H94" t="str">
            <v>Савенков П.А.</v>
          </cell>
          <cell r="I94">
            <v>400</v>
          </cell>
        </row>
        <row r="95">
          <cell r="B95">
            <v>542</v>
          </cell>
          <cell r="C95" t="str">
            <v>Осина Анастасия</v>
          </cell>
          <cell r="D95" t="str">
            <v>07.06.1996</v>
          </cell>
          <cell r="E95" t="str">
            <v>1р</v>
          </cell>
          <cell r="F95" t="str">
            <v>Новгородская</v>
          </cell>
          <cell r="G95" t="str">
            <v>В.Новгород</v>
          </cell>
          <cell r="H95" t="str">
            <v>Савенков П.А.</v>
          </cell>
          <cell r="I95">
            <v>60</v>
          </cell>
        </row>
        <row r="96">
          <cell r="B96">
            <v>556</v>
          </cell>
          <cell r="C96" t="str">
            <v>Григорьева Ольга</v>
          </cell>
          <cell r="D96" t="str">
            <v>11.12.1992</v>
          </cell>
          <cell r="E96" t="str">
            <v>1р</v>
          </cell>
          <cell r="F96" t="str">
            <v>Новгородская</v>
          </cell>
          <cell r="G96" t="str">
            <v>В.Новгород</v>
          </cell>
          <cell r="H96" t="str">
            <v>Чибисов С.П.</v>
          </cell>
          <cell r="I96">
            <v>60</v>
          </cell>
        </row>
        <row r="97">
          <cell r="B97">
            <v>680</v>
          </cell>
          <cell r="C97" t="str">
            <v>Милевская Полина</v>
          </cell>
          <cell r="D97" t="str">
            <v>01.07.1996</v>
          </cell>
          <cell r="E97" t="str">
            <v>2р</v>
          </cell>
          <cell r="F97" t="str">
            <v>Архангельская</v>
          </cell>
          <cell r="G97" t="str">
            <v>Архангельск, ДЮСШ-1</v>
          </cell>
          <cell r="H97" t="str">
            <v>Луцева И.В.</v>
          </cell>
          <cell r="I97">
            <v>400</v>
          </cell>
        </row>
        <row r="98">
          <cell r="B98">
            <v>681</v>
          </cell>
          <cell r="C98" t="str">
            <v>Матова Марина</v>
          </cell>
          <cell r="D98" t="str">
            <v>23.10.1997</v>
          </cell>
          <cell r="E98" t="str">
            <v>1р</v>
          </cell>
          <cell r="F98" t="str">
            <v>Архангельская</v>
          </cell>
          <cell r="G98" t="str">
            <v>Архангельск, ДЮСШ-1</v>
          </cell>
          <cell r="H98" t="str">
            <v>Брюхова О.Б.</v>
          </cell>
          <cell r="I98" t="str">
            <v>60, 400</v>
          </cell>
        </row>
        <row r="99">
          <cell r="B99">
            <v>682</v>
          </cell>
          <cell r="C99" t="str">
            <v>Буторина Полина</v>
          </cell>
          <cell r="D99" t="str">
            <v>13.10.1997</v>
          </cell>
          <cell r="E99" t="str">
            <v>2р</v>
          </cell>
          <cell r="F99" t="str">
            <v>Архангельская</v>
          </cell>
          <cell r="G99" t="str">
            <v>Архангельск, ДЮСШ-1</v>
          </cell>
          <cell r="H99" t="str">
            <v>Брюхова О.Б.</v>
          </cell>
          <cell r="I99">
            <v>1500</v>
          </cell>
        </row>
        <row r="100">
          <cell r="B100">
            <v>684</v>
          </cell>
          <cell r="C100" t="str">
            <v>Жукова Марина</v>
          </cell>
          <cell r="D100" t="str">
            <v>03.03.1998</v>
          </cell>
          <cell r="E100" t="str">
            <v>1р</v>
          </cell>
          <cell r="F100" t="str">
            <v>Архангельская</v>
          </cell>
          <cell r="G100" t="str">
            <v>Архангельск, ДЮСШ-1</v>
          </cell>
          <cell r="H100" t="str">
            <v>Брюхова О.Б.</v>
          </cell>
          <cell r="I100">
            <v>60</v>
          </cell>
        </row>
        <row r="101">
          <cell r="B101">
            <v>372</v>
          </cell>
          <cell r="C101" t="str">
            <v>Головина Анна</v>
          </cell>
          <cell r="D101" t="str">
            <v>25.06.1989</v>
          </cell>
          <cell r="E101" t="str">
            <v>МС</v>
          </cell>
          <cell r="F101" t="str">
            <v>Архангельская</v>
          </cell>
          <cell r="G101" t="str">
            <v>Архангельск, ЦСП "Поморье"</v>
          </cell>
          <cell r="H101" t="str">
            <v>Смирнов А.Б., Солодов А.В.</v>
          </cell>
          <cell r="I101">
            <v>60</v>
          </cell>
        </row>
        <row r="102">
          <cell r="B102">
            <v>373</v>
          </cell>
          <cell r="C102" t="str">
            <v>Рудакова Анна</v>
          </cell>
          <cell r="D102" t="str">
            <v>18.12.1987</v>
          </cell>
          <cell r="E102" t="str">
            <v>КМС</v>
          </cell>
          <cell r="F102" t="str">
            <v>Архангельская</v>
          </cell>
          <cell r="G102" t="str">
            <v>Архангельск</v>
          </cell>
          <cell r="H102" t="str">
            <v>Мингалев А.И., Мосеев А.А.</v>
          </cell>
          <cell r="I102">
            <v>400</v>
          </cell>
        </row>
        <row r="103">
          <cell r="B103">
            <v>393</v>
          </cell>
          <cell r="C103" t="str">
            <v>Пахтусова Дина</v>
          </cell>
          <cell r="D103" t="str">
            <v>1991</v>
          </cell>
          <cell r="E103" t="str">
            <v>1р</v>
          </cell>
          <cell r="F103" t="str">
            <v>Архангельская</v>
          </cell>
          <cell r="G103" t="str">
            <v>Архангельск, САФУ</v>
          </cell>
          <cell r="H103" t="str">
            <v>Водовозов В.А.</v>
          </cell>
          <cell r="I103">
            <v>400</v>
          </cell>
        </row>
        <row r="104">
          <cell r="B104">
            <v>436</v>
          </cell>
          <cell r="C104" t="str">
            <v>Тифанова Алина</v>
          </cell>
          <cell r="D104" t="str">
            <v>1993</v>
          </cell>
          <cell r="E104" t="str">
            <v>1р</v>
          </cell>
          <cell r="F104" t="str">
            <v>Архангельская</v>
          </cell>
          <cell r="G104" t="str">
            <v>Северодвинск, ЦСП "Поморье"</v>
          </cell>
          <cell r="H104" t="str">
            <v>Чернов А.В.</v>
          </cell>
          <cell r="I104">
            <v>1500</v>
          </cell>
        </row>
        <row r="105">
          <cell r="B105">
            <v>446</v>
          </cell>
          <cell r="C105" t="str">
            <v>Балашова Евгения</v>
          </cell>
          <cell r="D105" t="str">
            <v>1992</v>
          </cell>
          <cell r="E105" t="str">
            <v>2р</v>
          </cell>
          <cell r="F105" t="str">
            <v>Архангельская</v>
          </cell>
          <cell r="G105" t="str">
            <v>Архангельск, АМУ</v>
          </cell>
          <cell r="H105" t="str">
            <v>Чернов А.В.</v>
          </cell>
          <cell r="I105">
            <v>1500</v>
          </cell>
        </row>
        <row r="106">
          <cell r="B106">
            <v>448</v>
          </cell>
          <cell r="C106" t="str">
            <v>Кожевникова Наталья</v>
          </cell>
          <cell r="D106" t="str">
            <v>1992</v>
          </cell>
          <cell r="E106" t="str">
            <v>2р</v>
          </cell>
          <cell r="F106" t="str">
            <v>Архангельская</v>
          </cell>
          <cell r="G106" t="str">
            <v>Архангельск, САФУ</v>
          </cell>
          <cell r="H106" t="str">
            <v>Водовозов В.А.</v>
          </cell>
          <cell r="I106">
            <v>1500</v>
          </cell>
        </row>
        <row r="107">
          <cell r="B107">
            <v>449</v>
          </cell>
          <cell r="C107" t="str">
            <v>Репина Лидия</v>
          </cell>
          <cell r="D107" t="str">
            <v>1991</v>
          </cell>
          <cell r="E107" t="str">
            <v>2р</v>
          </cell>
          <cell r="F107" t="str">
            <v>Архангельская</v>
          </cell>
          <cell r="G107" t="str">
            <v>Архангельск, АГМА</v>
          </cell>
          <cell r="H107" t="str">
            <v>Агеева О.Н.</v>
          </cell>
          <cell r="I107">
            <v>400</v>
          </cell>
        </row>
        <row r="108">
          <cell r="B108">
            <v>454</v>
          </cell>
          <cell r="C108" t="str">
            <v>Кузнецова Кристина</v>
          </cell>
          <cell r="D108" t="str">
            <v>20.07.1995</v>
          </cell>
          <cell r="E108" t="str">
            <v>КМС</v>
          </cell>
          <cell r="F108" t="str">
            <v>Архангельская</v>
          </cell>
          <cell r="G108" t="str">
            <v>Коряжма, ДЮСШ</v>
          </cell>
          <cell r="H108" t="str">
            <v>Казанцев Л.А.</v>
          </cell>
          <cell r="I108">
            <v>60</v>
          </cell>
        </row>
        <row r="109">
          <cell r="B109">
            <v>456</v>
          </cell>
          <cell r="C109" t="str">
            <v>Шадрина Екатерина</v>
          </cell>
          <cell r="D109" t="str">
            <v>1995</v>
          </cell>
          <cell r="E109" t="str">
            <v>КМС</v>
          </cell>
          <cell r="F109" t="str">
            <v>Архангельская</v>
          </cell>
          <cell r="G109" t="str">
            <v>Коряжма, ДЮСШ</v>
          </cell>
          <cell r="H109" t="str">
            <v>Казанцев Л.А.</v>
          </cell>
          <cell r="I109">
            <v>60</v>
          </cell>
        </row>
        <row r="110">
          <cell r="B110">
            <v>459</v>
          </cell>
          <cell r="C110" t="str">
            <v>Стенина Елена</v>
          </cell>
          <cell r="D110" t="str">
            <v>1997</v>
          </cell>
          <cell r="E110" t="str">
            <v>1р</v>
          </cell>
          <cell r="F110" t="str">
            <v>Архангельская</v>
          </cell>
          <cell r="G110" t="str">
            <v>Коряжма, ДЮСШ</v>
          </cell>
          <cell r="H110" t="str">
            <v>Казанцев Л.А.</v>
          </cell>
          <cell r="I110">
            <v>60</v>
          </cell>
        </row>
        <row r="111">
          <cell r="B111">
            <v>791</v>
          </cell>
          <cell r="C111" t="str">
            <v>Савина Марина</v>
          </cell>
          <cell r="D111" t="str">
            <v>1997</v>
          </cell>
          <cell r="E111" t="str">
            <v>1р</v>
          </cell>
          <cell r="F111" t="str">
            <v>Архангельская</v>
          </cell>
          <cell r="G111" t="str">
            <v>Коряжма, ДЮСШ</v>
          </cell>
          <cell r="H111" t="str">
            <v>Казанцев Л.А.</v>
          </cell>
          <cell r="I111">
            <v>60</v>
          </cell>
        </row>
        <row r="112">
          <cell r="B112">
            <v>793</v>
          </cell>
          <cell r="C112" t="str">
            <v>Романова Алина</v>
          </cell>
          <cell r="D112" t="str">
            <v>1997</v>
          </cell>
          <cell r="E112" t="str">
            <v>2р</v>
          </cell>
          <cell r="F112" t="str">
            <v>Архангельская</v>
          </cell>
          <cell r="G112" t="str">
            <v>Коряжма, ДЮСШ</v>
          </cell>
          <cell r="H112" t="str">
            <v>Казанцев Л.А.</v>
          </cell>
          <cell r="I112">
            <v>60</v>
          </cell>
        </row>
        <row r="113">
          <cell r="B113">
            <v>794</v>
          </cell>
          <cell r="C113" t="str">
            <v>Парикова Анастасия</v>
          </cell>
          <cell r="D113" t="str">
            <v>1997</v>
          </cell>
          <cell r="E113" t="str">
            <v>2р</v>
          </cell>
          <cell r="F113" t="str">
            <v>Архангельская</v>
          </cell>
          <cell r="G113" t="str">
            <v>Коряжма, ДЮСШ</v>
          </cell>
          <cell r="H113" t="str">
            <v>Казанцев Л.А.</v>
          </cell>
          <cell r="I113">
            <v>60</v>
          </cell>
        </row>
        <row r="114">
          <cell r="B114">
            <v>635</v>
          </cell>
          <cell r="C114" t="str">
            <v>Гаврикова Евгения</v>
          </cell>
          <cell r="D114" t="str">
            <v>1986</v>
          </cell>
          <cell r="E114" t="str">
            <v>МС</v>
          </cell>
          <cell r="F114" t="str">
            <v>Владимирская</v>
          </cell>
          <cell r="G114" t="str">
            <v>Владимир, СДЮСШОР-7</v>
          </cell>
          <cell r="H114" t="str">
            <v>Морочко М.А.</v>
          </cell>
          <cell r="I114">
            <v>400</v>
          </cell>
        </row>
        <row r="115">
          <cell r="B115">
            <v>646</v>
          </cell>
          <cell r="C115" t="str">
            <v>Макарова Полина</v>
          </cell>
          <cell r="D115" t="str">
            <v>1993</v>
          </cell>
          <cell r="E115" t="str">
            <v>КМС</v>
          </cell>
          <cell r="F115" t="str">
            <v>Владимирская</v>
          </cell>
          <cell r="G115" t="str">
            <v>Владимир, СДЮСШОР-4</v>
          </cell>
          <cell r="H115" t="str">
            <v>Бурлаков О.П.</v>
          </cell>
          <cell r="I115">
            <v>400</v>
          </cell>
        </row>
        <row r="116">
          <cell r="B116">
            <v>652</v>
          </cell>
          <cell r="C116" t="str">
            <v>Тарасова Мария</v>
          </cell>
          <cell r="D116" t="str">
            <v>1994</v>
          </cell>
          <cell r="E116" t="str">
            <v>1р</v>
          </cell>
          <cell r="F116" t="str">
            <v>Владимирская</v>
          </cell>
          <cell r="G116" t="str">
            <v>Владимир, СДЮСШОР-7</v>
          </cell>
          <cell r="H116" t="str">
            <v>Морочко М.А.</v>
          </cell>
          <cell r="I116">
            <v>60</v>
          </cell>
        </row>
        <row r="117">
          <cell r="B117">
            <v>654</v>
          </cell>
          <cell r="C117" t="str">
            <v>Малышкина Анастасия</v>
          </cell>
          <cell r="D117" t="str">
            <v>1995</v>
          </cell>
          <cell r="E117" t="str">
            <v>1р</v>
          </cell>
          <cell r="F117" t="str">
            <v>Владимирская</v>
          </cell>
          <cell r="G117" t="str">
            <v>Ковров, СК "Вымпел"</v>
          </cell>
          <cell r="H117" t="str">
            <v>Птушкина Н.И.</v>
          </cell>
          <cell r="I117">
            <v>400</v>
          </cell>
        </row>
        <row r="118">
          <cell r="B118">
            <v>612</v>
          </cell>
          <cell r="C118" t="str">
            <v>Беднова Анастасия</v>
          </cell>
          <cell r="D118" t="str">
            <v>1996</v>
          </cell>
          <cell r="E118" t="str">
            <v>1р</v>
          </cell>
          <cell r="F118" t="str">
            <v>Владимирская</v>
          </cell>
          <cell r="G118" t="str">
            <v>Муром, ДЮСШ</v>
          </cell>
          <cell r="H118" t="str">
            <v>Салов С.Г.</v>
          </cell>
          <cell r="I118">
            <v>400</v>
          </cell>
        </row>
        <row r="119">
          <cell r="B119">
            <v>615</v>
          </cell>
          <cell r="C119" t="str">
            <v>Юрасова Анна</v>
          </cell>
          <cell r="D119" t="str">
            <v>1998</v>
          </cell>
          <cell r="E119" t="str">
            <v>1р</v>
          </cell>
          <cell r="F119" t="str">
            <v>Владимирская</v>
          </cell>
          <cell r="G119" t="str">
            <v>Александров, СДЮСШОР им. О.Даниловой</v>
          </cell>
          <cell r="H119" t="str">
            <v>Сычев А.С.</v>
          </cell>
          <cell r="I119" t="str">
            <v>5-тиб.</v>
          </cell>
        </row>
        <row r="120">
          <cell r="B120">
            <v>616</v>
          </cell>
          <cell r="C120" t="str">
            <v>Стеценко Анастасия</v>
          </cell>
          <cell r="D120" t="str">
            <v>1998</v>
          </cell>
          <cell r="E120" t="str">
            <v>1р</v>
          </cell>
          <cell r="F120" t="str">
            <v>Владимирская</v>
          </cell>
          <cell r="G120" t="str">
            <v>Александров, СДЮСШОР им. О.Даниловой</v>
          </cell>
          <cell r="H120" t="str">
            <v>Сычев А.С.</v>
          </cell>
          <cell r="I120">
            <v>60</v>
          </cell>
        </row>
        <row r="121">
          <cell r="B121">
            <v>617</v>
          </cell>
          <cell r="C121" t="str">
            <v>Годунова Анастасия</v>
          </cell>
          <cell r="D121" t="str">
            <v>1998</v>
          </cell>
          <cell r="E121" t="str">
            <v>2р</v>
          </cell>
          <cell r="F121" t="str">
            <v>Владимирская</v>
          </cell>
          <cell r="G121" t="str">
            <v>Владимир, СДЮСШОР-4</v>
          </cell>
          <cell r="H121" t="str">
            <v>Плотников П.Н.</v>
          </cell>
          <cell r="I121">
            <v>1500</v>
          </cell>
        </row>
        <row r="122">
          <cell r="B122">
            <v>619</v>
          </cell>
          <cell r="C122" t="str">
            <v>Рыжаева Светлана</v>
          </cell>
          <cell r="D122" t="str">
            <v>26.06.1998</v>
          </cell>
          <cell r="E122" t="str">
            <v>2р</v>
          </cell>
          <cell r="F122" t="str">
            <v>Владимирская</v>
          </cell>
          <cell r="G122" t="str">
            <v>Владимир, СДЮСШОР-4</v>
          </cell>
          <cell r="H122" t="str">
            <v>Смышлякова В.П., Архипов Е.А.</v>
          </cell>
          <cell r="I122" t="str">
            <v>ядро</v>
          </cell>
        </row>
        <row r="123">
          <cell r="B123">
            <v>625</v>
          </cell>
          <cell r="C123" t="str">
            <v>Булатова Арина</v>
          </cell>
          <cell r="D123" t="str">
            <v>1997</v>
          </cell>
          <cell r="E123" t="str">
            <v>2р</v>
          </cell>
          <cell r="F123" t="str">
            <v>Владимирская</v>
          </cell>
          <cell r="G123" t="str">
            <v>Ковров, СК "Вымпел"</v>
          </cell>
          <cell r="H123" t="str">
            <v>Птушкина Н.И.</v>
          </cell>
          <cell r="I123">
            <v>400</v>
          </cell>
        </row>
        <row r="124">
          <cell r="B124">
            <v>633</v>
          </cell>
          <cell r="C124" t="str">
            <v>Иванова Елизавета</v>
          </cell>
          <cell r="D124" t="str">
            <v>1998</v>
          </cell>
          <cell r="E124" t="str">
            <v>3р</v>
          </cell>
          <cell r="F124" t="str">
            <v>Владимирская</v>
          </cell>
          <cell r="G124" t="str">
            <v>Александров, СДЮСШОР им. О.Даниловой</v>
          </cell>
          <cell r="H124" t="str">
            <v>Сычев А.С.</v>
          </cell>
          <cell r="I124" t="str">
            <v>длина</v>
          </cell>
        </row>
        <row r="125">
          <cell r="B125">
            <v>634</v>
          </cell>
          <cell r="C125" t="str">
            <v>Морозова Мария</v>
          </cell>
          <cell r="D125" t="str">
            <v>1997</v>
          </cell>
          <cell r="E125" t="str">
            <v>2р</v>
          </cell>
          <cell r="F125" t="str">
            <v>Владимирская</v>
          </cell>
          <cell r="G125" t="str">
            <v>Кольчугино, ДЮСШ</v>
          </cell>
          <cell r="H125" t="str">
            <v>Скворцов С.В.</v>
          </cell>
          <cell r="I125">
            <v>60</v>
          </cell>
        </row>
        <row r="126">
          <cell r="B126">
            <v>465</v>
          </cell>
          <cell r="C126" t="str">
            <v>Селиванова Анна</v>
          </cell>
          <cell r="D126" t="str">
            <v>19.06.1996</v>
          </cell>
          <cell r="E126" t="str">
            <v>КМС</v>
          </cell>
          <cell r="F126" t="str">
            <v>р-ка Карелия</v>
          </cell>
          <cell r="G126" t="str">
            <v>Петрозаводск</v>
          </cell>
          <cell r="H126" t="str">
            <v>Вологдина Т.П.</v>
          </cell>
          <cell r="I126">
            <v>60</v>
          </cell>
        </row>
        <row r="127">
          <cell r="B127">
            <v>466</v>
          </cell>
          <cell r="C127" t="str">
            <v>Ушинская Кристина</v>
          </cell>
          <cell r="D127" t="str">
            <v>24.09.1997</v>
          </cell>
          <cell r="E127" t="str">
            <v>КМС</v>
          </cell>
          <cell r="F127" t="str">
            <v>р-ка Карелия</v>
          </cell>
          <cell r="G127" t="str">
            <v>Петрозаводск</v>
          </cell>
          <cell r="H127" t="str">
            <v>Ушинская Е.К.</v>
          </cell>
          <cell r="I127">
            <v>60</v>
          </cell>
        </row>
        <row r="128">
          <cell r="B128">
            <v>467</v>
          </cell>
          <cell r="C128" t="str">
            <v>Мохунь Арина</v>
          </cell>
          <cell r="D128" t="str">
            <v>21.10.1996</v>
          </cell>
          <cell r="E128" t="str">
            <v>КМС</v>
          </cell>
          <cell r="F128" t="str">
            <v>р-ка Карелия</v>
          </cell>
          <cell r="G128" t="str">
            <v>Петрозаводск</v>
          </cell>
          <cell r="H128" t="str">
            <v>Ушинская Е.К.</v>
          </cell>
          <cell r="I128">
            <v>60</v>
          </cell>
        </row>
        <row r="129">
          <cell r="B129">
            <v>337</v>
          </cell>
          <cell r="C129" t="str">
            <v>Лайтинен Элина</v>
          </cell>
          <cell r="D129" t="str">
            <v>23.04.1995</v>
          </cell>
          <cell r="E129" t="str">
            <v>КМС</v>
          </cell>
          <cell r="F129" t="str">
            <v>р-ка Карелия</v>
          </cell>
          <cell r="G129" t="str">
            <v>Петрозаводск</v>
          </cell>
          <cell r="H129" t="str">
            <v>Лайтинен А.А.</v>
          </cell>
          <cell r="I129" t="str">
            <v>высота</v>
          </cell>
        </row>
        <row r="130">
          <cell r="B130">
            <v>471</v>
          </cell>
          <cell r="C130" t="str">
            <v>Котлярова Надежда</v>
          </cell>
          <cell r="D130" t="str">
            <v>12.06.1989</v>
          </cell>
          <cell r="E130" t="str">
            <v>МС</v>
          </cell>
          <cell r="F130" t="str">
            <v>р-ка Карелия</v>
          </cell>
          <cell r="G130" t="str">
            <v>Петрозаводск</v>
          </cell>
          <cell r="H130" t="str">
            <v>Воробьёв С.А.</v>
          </cell>
          <cell r="I130">
            <v>400</v>
          </cell>
        </row>
        <row r="131">
          <cell r="B131">
            <v>356</v>
          </cell>
          <cell r="C131" t="str">
            <v>Богданова Алена</v>
          </cell>
          <cell r="D131" t="str">
            <v>11.04.1989</v>
          </cell>
          <cell r="E131" t="str">
            <v>КМС</v>
          </cell>
          <cell r="F131" t="str">
            <v>Псковская</v>
          </cell>
          <cell r="G131" t="str">
            <v>Псков</v>
          </cell>
          <cell r="H131" t="str">
            <v>Ершов В.Ю.</v>
          </cell>
          <cell r="I131">
            <v>60</v>
          </cell>
        </row>
        <row r="132">
          <cell r="B132">
            <v>360</v>
          </cell>
          <cell r="C132" t="str">
            <v>Федорова Наталья</v>
          </cell>
          <cell r="D132" t="str">
            <v>02.06.1993</v>
          </cell>
          <cell r="E132" t="str">
            <v>1р</v>
          </cell>
          <cell r="F132" t="str">
            <v>Псковская</v>
          </cell>
          <cell r="G132" t="str">
            <v>Псков</v>
          </cell>
          <cell r="H132" t="str">
            <v>Ершов В.Ю.</v>
          </cell>
          <cell r="I132">
            <v>60</v>
          </cell>
        </row>
        <row r="133">
          <cell r="B133">
            <v>367</v>
          </cell>
          <cell r="C133" t="str">
            <v>Гришанова А.</v>
          </cell>
          <cell r="D133" t="str">
            <v>1994</v>
          </cell>
          <cell r="E133" t="str">
            <v>1р</v>
          </cell>
          <cell r="F133" t="str">
            <v>Псковская</v>
          </cell>
          <cell r="G133" t="str">
            <v>Псков</v>
          </cell>
          <cell r="I133" t="str">
            <v>5-тиб.</v>
          </cell>
        </row>
        <row r="134">
          <cell r="B134">
            <v>720</v>
          </cell>
          <cell r="C134" t="str">
            <v>Соколова Диана</v>
          </cell>
          <cell r="D134" t="str">
            <v>19.05.1991</v>
          </cell>
          <cell r="E134" t="str">
            <v>КМС</v>
          </cell>
          <cell r="F134" t="str">
            <v>1 Ярославская</v>
          </cell>
          <cell r="G134" t="str">
            <v>Ярославль, СДЮСШОР-19</v>
          </cell>
          <cell r="H134" t="str">
            <v>Тюленев С.А.</v>
          </cell>
          <cell r="I134">
            <v>400</v>
          </cell>
        </row>
        <row r="135">
          <cell r="B135">
            <v>721</v>
          </cell>
          <cell r="C135" t="str">
            <v>Озерова Анна</v>
          </cell>
          <cell r="D135" t="str">
            <v>13.07.1992</v>
          </cell>
          <cell r="E135" t="str">
            <v>1р</v>
          </cell>
          <cell r="F135" t="str">
            <v>1 Ярославская</v>
          </cell>
          <cell r="G135" t="str">
            <v>Ярославль, СДЮСШОР-19</v>
          </cell>
          <cell r="H135" t="str">
            <v>Тюленев С.А.</v>
          </cell>
        </row>
        <row r="136">
          <cell r="B136">
            <v>724</v>
          </cell>
          <cell r="C136" t="str">
            <v>Маханова Ксения</v>
          </cell>
          <cell r="D136" t="str">
            <v>24.06.1993</v>
          </cell>
          <cell r="E136" t="str">
            <v>2р</v>
          </cell>
          <cell r="F136" t="str">
            <v>Ярославская</v>
          </cell>
          <cell r="G136" t="str">
            <v>Ярославль, СДЮСШОР-19</v>
          </cell>
          <cell r="H136" t="str">
            <v>Станкевич В.А.</v>
          </cell>
          <cell r="I136">
            <v>60</v>
          </cell>
        </row>
        <row r="137">
          <cell r="B137">
            <v>725</v>
          </cell>
          <cell r="C137" t="str">
            <v>Позднякова Татьяна</v>
          </cell>
          <cell r="D137" t="str">
            <v>12.11.1991</v>
          </cell>
          <cell r="E137" t="str">
            <v>2р</v>
          </cell>
          <cell r="F137" t="str">
            <v>Ярославская</v>
          </cell>
          <cell r="G137" t="str">
            <v>Ярославль, СДЮСШОР-19</v>
          </cell>
          <cell r="H137" t="str">
            <v>Сошников А.В.</v>
          </cell>
          <cell r="I137">
            <v>400</v>
          </cell>
        </row>
        <row r="138">
          <cell r="B138">
            <v>738</v>
          </cell>
          <cell r="C138" t="str">
            <v>Иванова Ольга</v>
          </cell>
          <cell r="D138" t="str">
            <v>30.12.1994</v>
          </cell>
          <cell r="E138" t="str">
            <v>2р</v>
          </cell>
          <cell r="F138" t="str">
            <v>Ярославская</v>
          </cell>
          <cell r="G138" t="str">
            <v>Ярославль, СДЮСШОР-19</v>
          </cell>
          <cell r="H138" t="str">
            <v>Таракановы Ю.Ф., А.В., Сорокин А.В.</v>
          </cell>
        </row>
        <row r="139">
          <cell r="B139">
            <v>740</v>
          </cell>
          <cell r="C139" t="str">
            <v>Мельникова Дарья</v>
          </cell>
          <cell r="D139" t="str">
            <v>29.11.1995</v>
          </cell>
          <cell r="E139" t="str">
            <v>1р</v>
          </cell>
          <cell r="F139" t="str">
            <v>2 Ярославская</v>
          </cell>
          <cell r="G139" t="str">
            <v>Ярославль, СДЮСШОР-19</v>
          </cell>
          <cell r="H139" t="str">
            <v>Тюленев С.А.</v>
          </cell>
        </row>
        <row r="140">
          <cell r="B140">
            <v>741</v>
          </cell>
          <cell r="C140" t="str">
            <v>Третьякова Наталия</v>
          </cell>
          <cell r="D140" t="str">
            <v>14.12.1995</v>
          </cell>
          <cell r="E140" t="str">
            <v>1р</v>
          </cell>
          <cell r="F140" t="str">
            <v>2 Ярославская</v>
          </cell>
          <cell r="G140" t="str">
            <v>Ярославль, СДЮСШОР-19</v>
          </cell>
          <cell r="H140" t="str">
            <v>Тюленев С.А.</v>
          </cell>
          <cell r="I140">
            <v>400</v>
          </cell>
        </row>
        <row r="141">
          <cell r="B141">
            <v>743</v>
          </cell>
          <cell r="C141" t="str">
            <v>Герасина Елизавета</v>
          </cell>
          <cell r="D141" t="str">
            <v>23.04.1995</v>
          </cell>
          <cell r="E141" t="str">
            <v>1р</v>
          </cell>
          <cell r="F141" t="str">
            <v>2 Ярославская</v>
          </cell>
          <cell r="G141" t="str">
            <v>Ярославль, СДЮСШОР-19</v>
          </cell>
          <cell r="H141" t="str">
            <v>Тюленев С.А.</v>
          </cell>
          <cell r="I141">
            <v>400</v>
          </cell>
        </row>
        <row r="142">
          <cell r="B142">
            <v>688</v>
          </cell>
          <cell r="C142" t="str">
            <v>Камешкова Алёна</v>
          </cell>
          <cell r="D142" t="str">
            <v>1995</v>
          </cell>
          <cell r="E142" t="str">
            <v>3р</v>
          </cell>
          <cell r="F142" t="str">
            <v>Ярославская</v>
          </cell>
          <cell r="G142" t="str">
            <v>Ярославль, СДЮСШОР-19</v>
          </cell>
          <cell r="H142" t="str">
            <v>Сошников А.В.</v>
          </cell>
        </row>
        <row r="143">
          <cell r="B143">
            <v>689</v>
          </cell>
          <cell r="C143" t="str">
            <v>Степичева Татьяна</v>
          </cell>
          <cell r="D143" t="str">
            <v>28.011997</v>
          </cell>
          <cell r="E143" t="str">
            <v>1р</v>
          </cell>
          <cell r="F143" t="str">
            <v>Ярославская</v>
          </cell>
          <cell r="G143" t="str">
            <v>Ярославль, СДЮСШОР-19</v>
          </cell>
          <cell r="H143" t="str">
            <v>Круговой К.Н.</v>
          </cell>
          <cell r="I143">
            <v>400</v>
          </cell>
        </row>
        <row r="144">
          <cell r="B144">
            <v>691</v>
          </cell>
          <cell r="C144" t="str">
            <v>Белкина Ксения</v>
          </cell>
          <cell r="D144" t="str">
            <v>06.02.1996</v>
          </cell>
          <cell r="E144" t="str">
            <v>1р</v>
          </cell>
          <cell r="F144" t="str">
            <v>2 Ярославская</v>
          </cell>
          <cell r="G144" t="str">
            <v>Ярославль, СДЮСШОР-19</v>
          </cell>
          <cell r="H144" t="str">
            <v>Таракановы Ю.Ф., А.В.</v>
          </cell>
        </row>
        <row r="145">
          <cell r="B145">
            <v>692</v>
          </cell>
          <cell r="C145" t="str">
            <v>Белкина Надежда</v>
          </cell>
          <cell r="D145" t="str">
            <v>18.01.1998</v>
          </cell>
          <cell r="E145" t="str">
            <v>2р</v>
          </cell>
          <cell r="F145" t="str">
            <v>Ярославская</v>
          </cell>
          <cell r="G145" t="str">
            <v>Ярославль, СДЮСШОР-19</v>
          </cell>
          <cell r="H145" t="str">
            <v>Таракановы Ю.Ф., А.В.</v>
          </cell>
        </row>
        <row r="146">
          <cell r="B146">
            <v>710</v>
          </cell>
          <cell r="C146" t="str">
            <v>Андреева Анастасия</v>
          </cell>
          <cell r="D146" t="str">
            <v>21.01.1998</v>
          </cell>
          <cell r="E146" t="str">
            <v>2р</v>
          </cell>
          <cell r="F146" t="str">
            <v>1 Ярославская</v>
          </cell>
          <cell r="G146" t="str">
            <v>Ярославль, СДЮСШОР-19</v>
          </cell>
          <cell r="H146" t="str">
            <v>Тюленев С.А., Литвинова М.Ф.</v>
          </cell>
          <cell r="I146">
            <v>400</v>
          </cell>
        </row>
        <row r="147">
          <cell r="B147">
            <v>715</v>
          </cell>
          <cell r="C147" t="str">
            <v>Амирова Элина</v>
          </cell>
          <cell r="D147" t="str">
            <v>27.05.1997</v>
          </cell>
          <cell r="E147" t="str">
            <v>2р</v>
          </cell>
          <cell r="F147" t="str">
            <v>Ярославская</v>
          </cell>
          <cell r="G147" t="str">
            <v>Ярославль, СДЮСШОР-19</v>
          </cell>
          <cell r="H147" t="str">
            <v>Видманова Ю.В.</v>
          </cell>
          <cell r="I147">
            <v>60</v>
          </cell>
        </row>
        <row r="148">
          <cell r="B148">
            <v>718</v>
          </cell>
          <cell r="C148" t="str">
            <v>Бурмистрова Мария</v>
          </cell>
          <cell r="D148" t="str">
            <v>24.02.1997</v>
          </cell>
          <cell r="E148" t="str">
            <v>3р</v>
          </cell>
          <cell r="F148" t="str">
            <v>Ярославская</v>
          </cell>
          <cell r="G148" t="str">
            <v>Ярославль, СДЮСШОР-19</v>
          </cell>
          <cell r="H148" t="str">
            <v>Видманова Ю.В.</v>
          </cell>
          <cell r="I148">
            <v>400</v>
          </cell>
        </row>
        <row r="149">
          <cell r="B149">
            <v>763</v>
          </cell>
          <cell r="C149" t="str">
            <v>Голикова Полина</v>
          </cell>
          <cell r="D149" t="str">
            <v>30.04.1997</v>
          </cell>
          <cell r="E149" t="str">
            <v>2р</v>
          </cell>
          <cell r="F149" t="str">
            <v>Ярославская</v>
          </cell>
          <cell r="G149" t="str">
            <v>Ярославль, СДЮСШОР-19</v>
          </cell>
          <cell r="H149" t="str">
            <v>Валяева С.П.</v>
          </cell>
          <cell r="I149">
            <v>400</v>
          </cell>
        </row>
        <row r="150">
          <cell r="B150">
            <v>762</v>
          </cell>
          <cell r="C150" t="str">
            <v>Иванова Надежда</v>
          </cell>
          <cell r="D150" t="str">
            <v>09.06.1997</v>
          </cell>
          <cell r="E150" t="str">
            <v>3р</v>
          </cell>
          <cell r="F150" t="str">
            <v>Ярославская</v>
          </cell>
          <cell r="G150" t="str">
            <v>Ярославль, СДЮСШОР-19</v>
          </cell>
          <cell r="H150" t="str">
            <v>Валяева С.П.</v>
          </cell>
          <cell r="I150">
            <v>400</v>
          </cell>
        </row>
        <row r="151">
          <cell r="B151">
            <v>761</v>
          </cell>
          <cell r="C151" t="str">
            <v>Рыжкова Маргарита</v>
          </cell>
          <cell r="D151" t="str">
            <v>17.06.1998</v>
          </cell>
          <cell r="E151" t="str">
            <v>2р</v>
          </cell>
          <cell r="F151" t="str">
            <v>Ярославская</v>
          </cell>
          <cell r="G151" t="str">
            <v>Ярославль, СДЮСШОР-19</v>
          </cell>
          <cell r="H151" t="str">
            <v>Валяева С.П.</v>
          </cell>
          <cell r="I151">
            <v>400</v>
          </cell>
        </row>
        <row r="152">
          <cell r="B152">
            <v>751</v>
          </cell>
          <cell r="C152" t="str">
            <v>Галимова Арина</v>
          </cell>
          <cell r="D152" t="str">
            <v>13.08.1998</v>
          </cell>
          <cell r="E152" t="str">
            <v>2р</v>
          </cell>
          <cell r="F152" t="str">
            <v>Ярославская</v>
          </cell>
          <cell r="G152" t="str">
            <v>Ярославль, СДЮСШОР-19</v>
          </cell>
          <cell r="H152" t="str">
            <v>Сошников А.В.</v>
          </cell>
        </row>
        <row r="153">
          <cell r="B153">
            <v>750</v>
          </cell>
          <cell r="C153" t="str">
            <v>Суслова Алена</v>
          </cell>
          <cell r="D153" t="str">
            <v>18.04.1997</v>
          </cell>
          <cell r="E153" t="str">
            <v>1р</v>
          </cell>
          <cell r="F153" t="str">
            <v>Ярославская</v>
          </cell>
          <cell r="G153" t="str">
            <v>Ярославль, СДЮСШОР-19</v>
          </cell>
          <cell r="H153" t="str">
            <v>Сошников А.В.</v>
          </cell>
          <cell r="I153">
            <v>400</v>
          </cell>
        </row>
        <row r="154">
          <cell r="B154">
            <v>749</v>
          </cell>
          <cell r="C154" t="str">
            <v>Хачатрян Анастасия</v>
          </cell>
          <cell r="D154" t="str">
            <v>19.04.1998</v>
          </cell>
          <cell r="E154" t="str">
            <v>2р</v>
          </cell>
          <cell r="F154" t="str">
            <v>Ярославская</v>
          </cell>
          <cell r="G154" t="str">
            <v>Ярославль, СДЮСШОР-19</v>
          </cell>
          <cell r="H154" t="str">
            <v>Сошников А.В.</v>
          </cell>
        </row>
        <row r="155">
          <cell r="B155">
            <v>748</v>
          </cell>
          <cell r="C155" t="str">
            <v>Попутьева Анастасия</v>
          </cell>
          <cell r="D155" t="str">
            <v>18.04.1997</v>
          </cell>
          <cell r="E155" t="str">
            <v>2р</v>
          </cell>
          <cell r="F155" t="str">
            <v>Ярославская</v>
          </cell>
          <cell r="G155" t="str">
            <v>Ярославль, СДЮСШОР-19</v>
          </cell>
          <cell r="H155" t="str">
            <v>Сошников А.В.</v>
          </cell>
          <cell r="I155">
            <v>400</v>
          </cell>
        </row>
        <row r="156">
          <cell r="B156">
            <v>95</v>
          </cell>
          <cell r="C156" t="str">
            <v>Кузьмина Анна</v>
          </cell>
          <cell r="D156" t="str">
            <v>11.02.1994</v>
          </cell>
          <cell r="E156" t="str">
            <v>1р</v>
          </cell>
          <cell r="F156" t="str">
            <v>Ярославская</v>
          </cell>
          <cell r="G156" t="str">
            <v>Ярославль, ГОБУ ЯО СДЮСШОР</v>
          </cell>
          <cell r="H156" t="str">
            <v>бр. Бабашкина</v>
          </cell>
          <cell r="I156" t="str">
            <v>высота</v>
          </cell>
        </row>
        <row r="157">
          <cell r="B157">
            <v>97</v>
          </cell>
          <cell r="C157" t="str">
            <v>Васендина Евгения</v>
          </cell>
          <cell r="D157" t="str">
            <v>29.10.1997</v>
          </cell>
          <cell r="E157" t="str">
            <v>2р</v>
          </cell>
          <cell r="F157" t="str">
            <v>Ярославская</v>
          </cell>
          <cell r="G157" t="str">
            <v>Ярославль, ГОБУ ЯО СДЮСШОР</v>
          </cell>
          <cell r="H157" t="str">
            <v>бр. Бабашкина</v>
          </cell>
          <cell r="I157" t="str">
            <v>высота</v>
          </cell>
        </row>
        <row r="158">
          <cell r="B158">
            <v>174</v>
          </cell>
          <cell r="C158" t="str">
            <v>Гарбаренко Алина</v>
          </cell>
          <cell r="D158" t="str">
            <v>07.09.1998</v>
          </cell>
          <cell r="E158" t="str">
            <v>1р</v>
          </cell>
          <cell r="F158" t="str">
            <v>Ярославская</v>
          </cell>
          <cell r="G158" t="str">
            <v>Ярославль, ГОБУ ЯО СДЮСШОР</v>
          </cell>
          <cell r="H158" t="str">
            <v>бр. Бабашкина</v>
          </cell>
          <cell r="I158" t="str">
            <v>высота</v>
          </cell>
        </row>
        <row r="159">
          <cell r="B159">
            <v>173</v>
          </cell>
          <cell r="C159" t="str">
            <v>Сапронова Анастасия</v>
          </cell>
          <cell r="D159" t="str">
            <v>12.10.1998</v>
          </cell>
          <cell r="E159" t="str">
            <v>2р</v>
          </cell>
          <cell r="F159" t="str">
            <v>Ярославская</v>
          </cell>
          <cell r="G159" t="str">
            <v>Ярославль, ГОБУ ЯО СДЮСШОР</v>
          </cell>
          <cell r="H159" t="str">
            <v>бр. Бабашкина</v>
          </cell>
          <cell r="I159" t="str">
            <v>высота</v>
          </cell>
        </row>
        <row r="160">
          <cell r="B160">
            <v>185</v>
          </cell>
          <cell r="C160" t="str">
            <v>Незнакомова Дарья</v>
          </cell>
          <cell r="D160" t="str">
            <v>08.10.1999</v>
          </cell>
          <cell r="E160" t="str">
            <v>2р</v>
          </cell>
          <cell r="F160" t="str">
            <v>Ярославская</v>
          </cell>
          <cell r="G160" t="str">
            <v>Ярославль, ГОБУ ЯО СДЮСШОР</v>
          </cell>
          <cell r="H160" t="str">
            <v>бр. Бабашкина</v>
          </cell>
          <cell r="I160" t="str">
            <v>высота</v>
          </cell>
        </row>
        <row r="161">
          <cell r="B161">
            <v>152</v>
          </cell>
          <cell r="C161" t="str">
            <v>Арутюнова Дарья</v>
          </cell>
          <cell r="D161" t="str">
            <v>21.03.1996</v>
          </cell>
          <cell r="E161" t="str">
            <v>КМС</v>
          </cell>
          <cell r="F161" t="str">
            <v>1 Ярославская</v>
          </cell>
          <cell r="G161" t="str">
            <v>Ярославль, ГОБУ ЯО СДЮСШОР</v>
          </cell>
          <cell r="H161" t="str">
            <v>бр. Бабашкина</v>
          </cell>
          <cell r="I161" t="str">
            <v>высота</v>
          </cell>
        </row>
        <row r="162">
          <cell r="B162">
            <v>222</v>
          </cell>
          <cell r="C162" t="str">
            <v>Кондратьева Дарья</v>
          </cell>
          <cell r="D162" t="str">
            <v>15.02.1998</v>
          </cell>
          <cell r="E162" t="str">
            <v>3р</v>
          </cell>
          <cell r="F162" t="str">
            <v>Ярославская</v>
          </cell>
          <cell r="G162" t="str">
            <v>Ярославль, ГОБУ ЯО СДЮСШОР</v>
          </cell>
          <cell r="H162" t="str">
            <v>бр. Бабашкина</v>
          </cell>
        </row>
        <row r="163">
          <cell r="B163">
            <v>189</v>
          </cell>
          <cell r="C163" t="str">
            <v>Петухова Александра</v>
          </cell>
          <cell r="D163" t="str">
            <v>21.06.1995</v>
          </cell>
          <cell r="E163" t="str">
            <v>3р</v>
          </cell>
          <cell r="F163" t="str">
            <v>Ярославская</v>
          </cell>
          <cell r="G163" t="str">
            <v>Ярославль, ГОБУ ЯО СДЮСШОР</v>
          </cell>
          <cell r="H163" t="str">
            <v>бр. Нальгиева А.А.</v>
          </cell>
          <cell r="I163" t="str">
            <v>ядро</v>
          </cell>
        </row>
        <row r="164">
          <cell r="B164">
            <v>192</v>
          </cell>
          <cell r="C164" t="str">
            <v>Чистякова Татьяна</v>
          </cell>
          <cell r="D164" t="str">
            <v>15.06.1997</v>
          </cell>
          <cell r="E164" t="str">
            <v>3р</v>
          </cell>
          <cell r="F164" t="str">
            <v>Ярославская</v>
          </cell>
          <cell r="G164" t="str">
            <v>Ярославль, ГОБУ ЯО СДЮСШОР</v>
          </cell>
          <cell r="H164" t="str">
            <v>бр. Нальгиева А.А.</v>
          </cell>
          <cell r="I164" t="str">
            <v>ядро</v>
          </cell>
        </row>
        <row r="165">
          <cell r="B165">
            <v>195</v>
          </cell>
          <cell r="C165" t="str">
            <v>Гадаева Кристина</v>
          </cell>
          <cell r="D165" t="str">
            <v>01.02.1997</v>
          </cell>
          <cell r="E165" t="str">
            <v>3р</v>
          </cell>
          <cell r="F165" t="str">
            <v>Ярославская</v>
          </cell>
          <cell r="G165" t="str">
            <v>Ярославль, ГОБУ ЯО СДЮСШОР</v>
          </cell>
          <cell r="H165" t="str">
            <v>бр. Нальгиева А.А.</v>
          </cell>
          <cell r="I165" t="str">
            <v>ядро</v>
          </cell>
        </row>
        <row r="166">
          <cell r="B166">
            <v>160</v>
          </cell>
          <cell r="C166" t="str">
            <v>Фурмавнина Виктория</v>
          </cell>
          <cell r="D166" t="str">
            <v>16.02.1998</v>
          </cell>
          <cell r="E166" t="str">
            <v>2р</v>
          </cell>
          <cell r="F166" t="str">
            <v>Ярославская</v>
          </cell>
          <cell r="G166" t="str">
            <v>Ярославль, ГОБУ ЯО СДЮСШОР</v>
          </cell>
          <cell r="H166" t="str">
            <v>Лузина И.Н.</v>
          </cell>
          <cell r="I166">
            <v>60</v>
          </cell>
        </row>
        <row r="167">
          <cell r="B167">
            <v>161</v>
          </cell>
          <cell r="C167" t="str">
            <v>Бусурина Дарья</v>
          </cell>
          <cell r="D167" t="str">
            <v>30.07.1995</v>
          </cell>
          <cell r="E167" t="str">
            <v>2р</v>
          </cell>
          <cell r="F167" t="str">
            <v>Ярославская</v>
          </cell>
          <cell r="G167" t="str">
            <v>Ярославль, ГОБУ ЯО СДЮСШОР</v>
          </cell>
          <cell r="H167" t="str">
            <v>Лузина И.Н.</v>
          </cell>
          <cell r="I167">
            <v>400</v>
          </cell>
        </row>
        <row r="168">
          <cell r="B168">
            <v>164</v>
          </cell>
          <cell r="C168" t="str">
            <v>Антропова Юлия</v>
          </cell>
          <cell r="D168" t="str">
            <v>02.06.1997</v>
          </cell>
          <cell r="E168" t="str">
            <v>2р</v>
          </cell>
          <cell r="F168" t="str">
            <v>2 Ярославская</v>
          </cell>
          <cell r="G168" t="str">
            <v>Ярославль, ГОБУ ЯО СДЮСШОР</v>
          </cell>
          <cell r="H168" t="str">
            <v>Филинова С.К.</v>
          </cell>
          <cell r="I168">
            <v>60</v>
          </cell>
        </row>
        <row r="169">
          <cell r="B169">
            <v>165</v>
          </cell>
          <cell r="C169" t="str">
            <v>Кириллова Надежда</v>
          </cell>
          <cell r="D169" t="str">
            <v>24.10.1995</v>
          </cell>
          <cell r="E169" t="str">
            <v>2р</v>
          </cell>
          <cell r="F169" t="str">
            <v>Ярославская</v>
          </cell>
          <cell r="G169" t="str">
            <v>Ярославль, ГОБУ ЯО СДЮСШОР</v>
          </cell>
          <cell r="H169" t="str">
            <v>Филинова С.К.</v>
          </cell>
          <cell r="I169">
            <v>400</v>
          </cell>
        </row>
        <row r="170">
          <cell r="B170">
            <v>169</v>
          </cell>
          <cell r="C170" t="str">
            <v>Коновалова Мария</v>
          </cell>
          <cell r="D170" t="str">
            <v>20.08.1998</v>
          </cell>
          <cell r="E170" t="str">
            <v>3р</v>
          </cell>
          <cell r="F170" t="str">
            <v>Ярославская</v>
          </cell>
          <cell r="G170" t="str">
            <v>Ярославль, ГОБУ ЯО СДЮСШОР</v>
          </cell>
          <cell r="H170" t="str">
            <v>Филинова С.К.</v>
          </cell>
          <cell r="I170">
            <v>400</v>
          </cell>
        </row>
        <row r="171">
          <cell r="B171">
            <v>171</v>
          </cell>
          <cell r="C171" t="str">
            <v>Фролова Екатерина</v>
          </cell>
          <cell r="D171" t="str">
            <v>02.03.1997</v>
          </cell>
          <cell r="E171" t="str">
            <v>1р</v>
          </cell>
          <cell r="F171" t="str">
            <v>1 Ярославская</v>
          </cell>
          <cell r="G171" t="str">
            <v>Ярославль, ГОБУ ЯО СДЮСШОР</v>
          </cell>
          <cell r="H171" t="str">
            <v>Филинова С.К.</v>
          </cell>
          <cell r="I171">
            <v>60</v>
          </cell>
        </row>
        <row r="172">
          <cell r="B172">
            <v>175</v>
          </cell>
          <cell r="C172" t="str">
            <v>Попова Валерия</v>
          </cell>
          <cell r="D172" t="str">
            <v>04.07.1996</v>
          </cell>
          <cell r="E172" t="str">
            <v>2р</v>
          </cell>
          <cell r="F172" t="str">
            <v>Ярославская</v>
          </cell>
          <cell r="G172" t="str">
            <v>Ярославль, ГОБУ ЯО СДЮСШОР</v>
          </cell>
          <cell r="H172" t="str">
            <v>Филинова С.К.</v>
          </cell>
          <cell r="I172">
            <v>400</v>
          </cell>
        </row>
        <row r="173">
          <cell r="B173">
            <v>176</v>
          </cell>
          <cell r="C173" t="str">
            <v>Москвина Светлана</v>
          </cell>
          <cell r="D173" t="str">
            <v>14.06.1998</v>
          </cell>
          <cell r="E173" t="str">
            <v>3р</v>
          </cell>
          <cell r="F173" t="str">
            <v>Ярославская</v>
          </cell>
          <cell r="G173" t="str">
            <v>Ярославль, ГОБУ ЯО СДЮСШОР</v>
          </cell>
          <cell r="H173" t="str">
            <v>Филинова С.К.</v>
          </cell>
          <cell r="I173">
            <v>60</v>
          </cell>
        </row>
        <row r="174">
          <cell r="B174">
            <v>177</v>
          </cell>
          <cell r="C174" t="str">
            <v>Погребникова Евгения</v>
          </cell>
          <cell r="D174" t="str">
            <v>08.10.1997</v>
          </cell>
          <cell r="E174" t="str">
            <v>3р</v>
          </cell>
          <cell r="F174" t="str">
            <v>Ярославская</v>
          </cell>
          <cell r="G174" t="str">
            <v>Ярославль, ГОБУ ЯО СДЮСШОР</v>
          </cell>
          <cell r="H174" t="str">
            <v>Филинова С.К.</v>
          </cell>
          <cell r="I174">
            <v>60</v>
          </cell>
        </row>
        <row r="175">
          <cell r="B175">
            <v>262</v>
          </cell>
          <cell r="C175" t="str">
            <v>Комарова Кристина</v>
          </cell>
          <cell r="D175" t="str">
            <v>30.01.1992</v>
          </cell>
          <cell r="E175" t="str">
            <v>МС</v>
          </cell>
          <cell r="F175" t="str">
            <v>1 Ярославская</v>
          </cell>
          <cell r="G175" t="str">
            <v>Ярославль, ГОБУ ЯО СДЮСШОР</v>
          </cell>
          <cell r="H175" t="str">
            <v>Скулябин А.Б.</v>
          </cell>
        </row>
        <row r="176">
          <cell r="B176">
            <v>269</v>
          </cell>
          <cell r="C176" t="str">
            <v>Баскова Мария</v>
          </cell>
          <cell r="D176" t="str">
            <v>26.10.1995</v>
          </cell>
          <cell r="E176" t="str">
            <v>КМС</v>
          </cell>
          <cell r="F176" t="str">
            <v>1 Ярославская</v>
          </cell>
          <cell r="G176" t="str">
            <v>Ярославль, ГОБУ ЯО СДЮСШОР</v>
          </cell>
          <cell r="H176" t="str">
            <v>Скулябин А.Б.</v>
          </cell>
        </row>
        <row r="177">
          <cell r="B177">
            <v>323</v>
          </cell>
          <cell r="C177" t="str">
            <v>Васильева Елизавета</v>
          </cell>
          <cell r="D177" t="str">
            <v>28.02.1995</v>
          </cell>
          <cell r="E177" t="str">
            <v>КМС</v>
          </cell>
          <cell r="F177" t="str">
            <v>1 Ярославская</v>
          </cell>
          <cell r="G177" t="str">
            <v>Ярославль, ГОБУ ЯО СДЮСШОР</v>
          </cell>
          <cell r="H177" t="str">
            <v>Скулябин А.Б.</v>
          </cell>
        </row>
        <row r="178">
          <cell r="B178">
            <v>324</v>
          </cell>
          <cell r="C178" t="str">
            <v>Чистякова Юлия</v>
          </cell>
          <cell r="D178" t="str">
            <v>04.11.1992</v>
          </cell>
          <cell r="E178" t="str">
            <v>1р</v>
          </cell>
          <cell r="F178" t="str">
            <v>2 Ярославская</v>
          </cell>
          <cell r="G178" t="str">
            <v>Ярославль, ГОБУ ЯО СДЮСШОР</v>
          </cell>
          <cell r="H178" t="str">
            <v>бр. Бабашкина</v>
          </cell>
          <cell r="I178" t="str">
            <v>ядро</v>
          </cell>
        </row>
        <row r="179">
          <cell r="B179">
            <v>190</v>
          </cell>
          <cell r="C179" t="str">
            <v>Петрова Олеся</v>
          </cell>
          <cell r="D179" t="str">
            <v>20.09.1992</v>
          </cell>
          <cell r="E179" t="str">
            <v>2р</v>
          </cell>
          <cell r="F179" t="str">
            <v>Ярославская</v>
          </cell>
          <cell r="G179" t="str">
            <v>Ярославль, ГОБУ ЯО СДЮСШОР</v>
          </cell>
          <cell r="H179" t="str">
            <v>Клейменов А.Н.</v>
          </cell>
          <cell r="I179">
            <v>400</v>
          </cell>
        </row>
        <row r="180">
          <cell r="B180">
            <v>767</v>
          </cell>
          <cell r="C180" t="str">
            <v>Молькова Таисия</v>
          </cell>
          <cell r="D180" t="str">
            <v>21.05.1995</v>
          </cell>
          <cell r="E180" t="str">
            <v>МС</v>
          </cell>
          <cell r="F180" t="str">
            <v>1 Ярославская</v>
          </cell>
          <cell r="G180" t="str">
            <v>Ярославль, ГОБУ ЯО СДЮСШОР</v>
          </cell>
          <cell r="H180" t="str">
            <v>Скулябин А.Б.</v>
          </cell>
        </row>
        <row r="181">
          <cell r="B181">
            <v>769</v>
          </cell>
          <cell r="C181" t="str">
            <v>Цивилева Екатерина</v>
          </cell>
          <cell r="D181" t="str">
            <v>02.11.1998</v>
          </cell>
          <cell r="E181" t="str">
            <v>3р</v>
          </cell>
          <cell r="F181" t="str">
            <v>Ярославская</v>
          </cell>
          <cell r="G181" t="str">
            <v>Ярославль, ГОБУ ЯО СДЮСШОР</v>
          </cell>
          <cell r="H181" t="str">
            <v>бр. Нальгиева А.А.</v>
          </cell>
          <cell r="I181" t="str">
            <v>ядро</v>
          </cell>
        </row>
        <row r="182">
          <cell r="B182">
            <v>608</v>
          </cell>
          <cell r="C182" t="str">
            <v>Рыбакова Алеся</v>
          </cell>
          <cell r="D182" t="str">
            <v>01.02.1988</v>
          </cell>
          <cell r="E182" t="str">
            <v>МС</v>
          </cell>
          <cell r="F182" t="str">
            <v>2 Ярославская</v>
          </cell>
          <cell r="G182" t="str">
            <v>Ярославль</v>
          </cell>
          <cell r="H182" t="str">
            <v>Рыбаков В.Ю.</v>
          </cell>
        </row>
        <row r="183">
          <cell r="B183">
            <v>480</v>
          </cell>
          <cell r="C183" t="str">
            <v>Ланцова Мария</v>
          </cell>
          <cell r="D183" t="str">
            <v>1997</v>
          </cell>
          <cell r="E183" t="str">
            <v>2р</v>
          </cell>
          <cell r="F183" t="str">
            <v>2 Ярославская</v>
          </cell>
          <cell r="G183" t="str">
            <v>Рыбинск, СДЮСШОР-2</v>
          </cell>
          <cell r="H183" t="str">
            <v>Кузнецова А.Л.</v>
          </cell>
          <cell r="I183">
            <v>400</v>
          </cell>
        </row>
        <row r="184">
          <cell r="B184">
            <v>481</v>
          </cell>
          <cell r="C184" t="str">
            <v>Дмитриева Алина</v>
          </cell>
          <cell r="D184" t="str">
            <v>1996</v>
          </cell>
          <cell r="E184" t="str">
            <v>1р</v>
          </cell>
          <cell r="F184" t="str">
            <v>1 Ярославская</v>
          </cell>
          <cell r="G184" t="str">
            <v>Рыбинск, СДЮСШОР-2</v>
          </cell>
          <cell r="H184" t="str">
            <v>Кузнецова А.Л.</v>
          </cell>
          <cell r="I184">
            <v>60</v>
          </cell>
        </row>
        <row r="185">
          <cell r="B185">
            <v>482</v>
          </cell>
          <cell r="C185" t="str">
            <v>Цветкова Елизавета</v>
          </cell>
          <cell r="D185" t="str">
            <v>1996</v>
          </cell>
          <cell r="E185" t="str">
            <v>1р</v>
          </cell>
          <cell r="F185" t="str">
            <v>2 Ярославская</v>
          </cell>
          <cell r="G185" t="str">
            <v>Рыбинск, СДЮСШОР-2</v>
          </cell>
          <cell r="H185" t="str">
            <v>Кузнецова А.Л.</v>
          </cell>
          <cell r="I185">
            <v>60</v>
          </cell>
        </row>
        <row r="186">
          <cell r="B186">
            <v>483</v>
          </cell>
          <cell r="C186" t="str">
            <v>Преловская Мария</v>
          </cell>
          <cell r="D186" t="str">
            <v>1993</v>
          </cell>
          <cell r="E186" t="str">
            <v>1р</v>
          </cell>
          <cell r="F186" t="str">
            <v>1 Ярославская</v>
          </cell>
          <cell r="G186" t="str">
            <v>Рыбинск, СДЮСШОР-2</v>
          </cell>
          <cell r="H186" t="str">
            <v>Кузнецова А.Л.</v>
          </cell>
          <cell r="I186">
            <v>60</v>
          </cell>
        </row>
        <row r="187">
          <cell r="B187">
            <v>484</v>
          </cell>
          <cell r="C187" t="str">
            <v>Головкина Анна</v>
          </cell>
          <cell r="D187" t="str">
            <v>1998</v>
          </cell>
          <cell r="E187" t="str">
            <v>2р</v>
          </cell>
          <cell r="F187" t="str">
            <v>Ярославская</v>
          </cell>
          <cell r="G187" t="str">
            <v>Рыбинск, СДЮСШОР-2</v>
          </cell>
          <cell r="H187" t="str">
            <v>Кузнецова А.Л.</v>
          </cell>
          <cell r="I187">
            <v>60</v>
          </cell>
        </row>
        <row r="188">
          <cell r="B188">
            <v>485</v>
          </cell>
          <cell r="C188" t="str">
            <v>Чапурова Валерия</v>
          </cell>
          <cell r="D188" t="str">
            <v>1995</v>
          </cell>
          <cell r="E188" t="str">
            <v>2р</v>
          </cell>
          <cell r="F188" t="str">
            <v>Ярославская</v>
          </cell>
          <cell r="G188" t="str">
            <v>Рыбинск, СДЮСШОР-2</v>
          </cell>
          <cell r="H188" t="str">
            <v>Кузнецова А.Л.</v>
          </cell>
          <cell r="I188">
            <v>400</v>
          </cell>
        </row>
        <row r="189">
          <cell r="B189">
            <v>486</v>
          </cell>
          <cell r="C189" t="str">
            <v>Капустина Анна</v>
          </cell>
          <cell r="D189" t="str">
            <v>1996</v>
          </cell>
          <cell r="E189" t="str">
            <v>2р</v>
          </cell>
          <cell r="F189" t="str">
            <v>Ярославская</v>
          </cell>
          <cell r="G189" t="str">
            <v>Рыбинск, СДЮСШОР-2</v>
          </cell>
          <cell r="H189" t="str">
            <v>Кузнецова А.Л.</v>
          </cell>
        </row>
        <row r="190">
          <cell r="B190">
            <v>347</v>
          </cell>
          <cell r="C190" t="str">
            <v>Кузнецова Екатерина</v>
          </cell>
          <cell r="D190" t="str">
            <v>1993</v>
          </cell>
          <cell r="E190" t="str">
            <v>1р</v>
          </cell>
          <cell r="F190" t="str">
            <v>1 Ярославская</v>
          </cell>
          <cell r="G190" t="str">
            <v>Рыбинск, СДЮСШОР-2</v>
          </cell>
          <cell r="H190" t="str">
            <v>Кузнецова А.Л.</v>
          </cell>
          <cell r="I190" t="str">
            <v>3-й</v>
          </cell>
        </row>
        <row r="191">
          <cell r="B191">
            <v>487</v>
          </cell>
          <cell r="C191" t="str">
            <v>Шалонова Оксана</v>
          </cell>
          <cell r="D191" t="str">
            <v>1993</v>
          </cell>
          <cell r="E191" t="str">
            <v>КМС</v>
          </cell>
          <cell r="F191" t="str">
            <v>1 Ярославская</v>
          </cell>
          <cell r="G191" t="str">
            <v>Рыбинск, СДЮСШОР-2</v>
          </cell>
          <cell r="H191" t="str">
            <v>Шалонов В.Л.</v>
          </cell>
          <cell r="I191">
            <v>60</v>
          </cell>
        </row>
        <row r="192">
          <cell r="B192">
            <v>489</v>
          </cell>
          <cell r="C192" t="str">
            <v>Волкова Наталия</v>
          </cell>
          <cell r="D192" t="str">
            <v>1998</v>
          </cell>
          <cell r="E192" t="str">
            <v>2р</v>
          </cell>
          <cell r="F192" t="str">
            <v>Ярославская</v>
          </cell>
          <cell r="G192" t="str">
            <v>Рыбинск, СДЮСШОР-2</v>
          </cell>
          <cell r="H192" t="str">
            <v>Коротков М.Э.</v>
          </cell>
          <cell r="I192">
            <v>60</v>
          </cell>
        </row>
        <row r="193">
          <cell r="B193">
            <v>490</v>
          </cell>
          <cell r="C193" t="str">
            <v>Соколова Ольга</v>
          </cell>
          <cell r="D193" t="str">
            <v>1991</v>
          </cell>
          <cell r="E193" t="str">
            <v>1р</v>
          </cell>
          <cell r="F193" t="str">
            <v>1 Ярославская</v>
          </cell>
          <cell r="G193" t="str">
            <v>Рыбинск, СДЮСШОР-2</v>
          </cell>
          <cell r="H193" t="str">
            <v>Жукова Т.Г.</v>
          </cell>
          <cell r="I193">
            <v>1500</v>
          </cell>
        </row>
        <row r="194">
          <cell r="B194">
            <v>495</v>
          </cell>
          <cell r="C194" t="str">
            <v>Дианова Дарья</v>
          </cell>
          <cell r="D194" t="str">
            <v>1997</v>
          </cell>
          <cell r="E194" t="str">
            <v>2р</v>
          </cell>
          <cell r="F194" t="str">
            <v>Ярославская</v>
          </cell>
          <cell r="G194" t="str">
            <v>Рыбинск, СДЮСШОР-2</v>
          </cell>
          <cell r="H194" t="str">
            <v>Иванова И.М., Соколова Н.М.</v>
          </cell>
          <cell r="I194">
            <v>60</v>
          </cell>
        </row>
        <row r="195">
          <cell r="B195">
            <v>579</v>
          </cell>
          <cell r="C195" t="str">
            <v>Коробова Людмила</v>
          </cell>
          <cell r="D195" t="str">
            <v>1987</v>
          </cell>
          <cell r="E195" t="str">
            <v>1р</v>
          </cell>
          <cell r="F195" t="str">
            <v>Ярославская</v>
          </cell>
          <cell r="G195" t="str">
            <v>Рыбинск, СДЮСШОР-2</v>
          </cell>
          <cell r="H195" t="str">
            <v>Бордукова Н.А.</v>
          </cell>
          <cell r="I195" t="str">
            <v>3-й</v>
          </cell>
        </row>
        <row r="196">
          <cell r="B196">
            <v>497</v>
          </cell>
          <cell r="C196" t="str">
            <v>Стикачева Анастасия</v>
          </cell>
          <cell r="D196" t="str">
            <v>12.04.1988</v>
          </cell>
          <cell r="E196" t="str">
            <v>МС</v>
          </cell>
          <cell r="F196" t="str">
            <v>1 Ярославская</v>
          </cell>
          <cell r="G196" t="str">
            <v>Рыбинск, СДЮСШОР-2</v>
          </cell>
          <cell r="H196" t="str">
            <v>Пивентьевы С.А. И.В.</v>
          </cell>
          <cell r="I196">
            <v>60</v>
          </cell>
        </row>
        <row r="197">
          <cell r="B197">
            <v>577</v>
          </cell>
          <cell r="C197" t="str">
            <v>Иванова Мария</v>
          </cell>
          <cell r="D197" t="str">
            <v>1998</v>
          </cell>
          <cell r="E197" t="str">
            <v>3р</v>
          </cell>
          <cell r="F197" t="str">
            <v>Ярославская</v>
          </cell>
          <cell r="G197" t="str">
            <v>Рыбинск, СДЮСШОР-2</v>
          </cell>
          <cell r="H197" t="str">
            <v>Пивентьевы С.А. И.В.</v>
          </cell>
          <cell r="I197" t="str">
            <v>ядро</v>
          </cell>
        </row>
        <row r="198">
          <cell r="B198">
            <v>509</v>
          </cell>
          <cell r="C198" t="str">
            <v>Сунгурова Анастасия</v>
          </cell>
          <cell r="D198" t="str">
            <v>1998</v>
          </cell>
          <cell r="E198" t="str">
            <v>2р</v>
          </cell>
          <cell r="F198" t="str">
            <v>Ярославская</v>
          </cell>
          <cell r="G198" t="str">
            <v>Рыбинск, СДЮСШОР-2</v>
          </cell>
          <cell r="H198" t="str">
            <v>Пивентьевы С.А. И.В.</v>
          </cell>
          <cell r="I198" t="str">
            <v>ядро</v>
          </cell>
        </row>
        <row r="199">
          <cell r="B199">
            <v>517</v>
          </cell>
          <cell r="C199" t="str">
            <v>Ламова Виктория</v>
          </cell>
          <cell r="D199" t="str">
            <v>1998</v>
          </cell>
          <cell r="E199" t="str">
            <v>1р</v>
          </cell>
          <cell r="F199" t="str">
            <v>2 Ярославская</v>
          </cell>
          <cell r="G199" t="str">
            <v>Рыбинск, СДЮСШОР-2</v>
          </cell>
          <cell r="H199" t="str">
            <v>Иванова И.М., Соколова Н.М.</v>
          </cell>
        </row>
        <row r="200">
          <cell r="B200">
            <v>518</v>
          </cell>
          <cell r="C200" t="str">
            <v>Бойцева Дарья</v>
          </cell>
          <cell r="D200" t="str">
            <v>1995</v>
          </cell>
          <cell r="E200" t="str">
            <v>1р</v>
          </cell>
          <cell r="F200" t="str">
            <v>2 Ярославская</v>
          </cell>
          <cell r="G200" t="str">
            <v>Рыбинск, СДЮСШОР-2</v>
          </cell>
          <cell r="H200" t="str">
            <v>Иванова И.М., Соколова Н.М.</v>
          </cell>
          <cell r="I200">
            <v>60</v>
          </cell>
        </row>
        <row r="201">
          <cell r="B201">
            <v>394</v>
          </cell>
          <cell r="C201" t="str">
            <v>Андрианова Анна</v>
          </cell>
          <cell r="D201" t="str">
            <v>1996</v>
          </cell>
          <cell r="E201" t="str">
            <v>2р</v>
          </cell>
          <cell r="F201" t="str">
            <v>Ярославская</v>
          </cell>
          <cell r="G201" t="str">
            <v>Рыбинск, СДЮСШОР-2</v>
          </cell>
          <cell r="H201" t="str">
            <v>Пивентьевы С.А. И.В.</v>
          </cell>
          <cell r="I201" t="str">
            <v>ядро</v>
          </cell>
        </row>
        <row r="202">
          <cell r="B202">
            <v>435</v>
          </cell>
          <cell r="C202" t="str">
            <v>Васильева Ольга</v>
          </cell>
          <cell r="D202" t="str">
            <v>1999</v>
          </cell>
          <cell r="E202" t="str">
            <v>3р</v>
          </cell>
          <cell r="F202" t="str">
            <v>Ярославская</v>
          </cell>
          <cell r="G202" t="str">
            <v>Рыбинск, СДЮСШОР-2</v>
          </cell>
          <cell r="H202" t="str">
            <v>Иванова И.М., Соколова Н.М.</v>
          </cell>
        </row>
        <row r="203">
          <cell r="B203">
            <v>525</v>
          </cell>
          <cell r="C203" t="str">
            <v>Сумина Анастасия</v>
          </cell>
          <cell r="D203" t="str">
            <v>29.07.1997</v>
          </cell>
          <cell r="E203" t="str">
            <v>3р</v>
          </cell>
          <cell r="F203" t="str">
            <v>Ярославская</v>
          </cell>
          <cell r="G203" t="str">
            <v>Рыбинск, СДЮСШОР-2</v>
          </cell>
          <cell r="H203" t="str">
            <v>Огвоздина Т.В.</v>
          </cell>
          <cell r="I203" t="str">
            <v>5-тибор.</v>
          </cell>
        </row>
        <row r="204">
          <cell r="B204">
            <v>527</v>
          </cell>
          <cell r="C204" t="str">
            <v>Карякина Елизавета</v>
          </cell>
          <cell r="D204" t="str">
            <v>29.06.1996</v>
          </cell>
          <cell r="E204" t="str">
            <v>3р</v>
          </cell>
          <cell r="F204" t="str">
            <v>Ярославская</v>
          </cell>
          <cell r="G204" t="str">
            <v>Рыбинск, СДЮСШОР-2</v>
          </cell>
          <cell r="H204" t="str">
            <v>Огвоздина Т.В.</v>
          </cell>
          <cell r="I204" t="str">
            <v>5-тибор.</v>
          </cell>
        </row>
        <row r="205">
          <cell r="B205">
            <v>562</v>
          </cell>
          <cell r="C205" t="str">
            <v>Коптелова Мария</v>
          </cell>
          <cell r="D205" t="str">
            <v>25.12.1997</v>
          </cell>
          <cell r="E205" t="str">
            <v>1р</v>
          </cell>
          <cell r="F205" t="str">
            <v>2 Ярославская</v>
          </cell>
          <cell r="G205" t="str">
            <v>Рыбинск, ДЮСШ "Темп"</v>
          </cell>
          <cell r="H205" t="str">
            <v>Наумова Е.М.</v>
          </cell>
        </row>
        <row r="206">
          <cell r="B206">
            <v>564</v>
          </cell>
          <cell r="C206" t="str">
            <v>Соловьева Влада</v>
          </cell>
          <cell r="D206" t="str">
            <v>29.06.1997</v>
          </cell>
          <cell r="E206" t="str">
            <v>1р</v>
          </cell>
          <cell r="F206" t="str">
            <v>Ярославская</v>
          </cell>
          <cell r="G206" t="str">
            <v>Рыбинск, ДЮСШ "Темп"</v>
          </cell>
          <cell r="H206" t="str">
            <v>Наумова Е.М.</v>
          </cell>
        </row>
        <row r="207">
          <cell r="B207">
            <v>565</v>
          </cell>
          <cell r="C207" t="str">
            <v>Смирнова Александра</v>
          </cell>
          <cell r="D207" t="str">
            <v>18.09.1997</v>
          </cell>
          <cell r="E207" t="str">
            <v>2р</v>
          </cell>
          <cell r="F207" t="str">
            <v>Ярославская</v>
          </cell>
          <cell r="G207" t="str">
            <v>Рыбинск, ДЮСШ "Темп"</v>
          </cell>
          <cell r="H207" t="str">
            <v>Наумова Е.М.</v>
          </cell>
        </row>
        <row r="208">
          <cell r="B208">
            <v>566</v>
          </cell>
          <cell r="C208" t="str">
            <v>Дашкевичус Яна</v>
          </cell>
          <cell r="D208" t="str">
            <v>21.06.1995</v>
          </cell>
          <cell r="E208" t="str">
            <v>2р</v>
          </cell>
          <cell r="F208" t="str">
            <v>Ярославская</v>
          </cell>
          <cell r="G208" t="str">
            <v>Рыбинск, ДЮСШ "Темп"</v>
          </cell>
          <cell r="H208" t="str">
            <v>Наумова Е.М.</v>
          </cell>
        </row>
        <row r="209">
          <cell r="B209">
            <v>568</v>
          </cell>
          <cell r="C209" t="str">
            <v>Смолинова Юлия</v>
          </cell>
          <cell r="D209" t="str">
            <v>26.08.1998</v>
          </cell>
          <cell r="E209" t="str">
            <v>2р</v>
          </cell>
          <cell r="F209" t="str">
            <v>Ярославская</v>
          </cell>
          <cell r="G209" t="str">
            <v>Рыбинск, СДЮСШОР-2</v>
          </cell>
          <cell r="H209" t="str">
            <v>Шалонов В.Л.</v>
          </cell>
          <cell r="I209">
            <v>60</v>
          </cell>
        </row>
        <row r="210">
          <cell r="B210">
            <v>573</v>
          </cell>
          <cell r="C210" t="str">
            <v>Кокарева Ксения</v>
          </cell>
          <cell r="D210" t="str">
            <v>07.12.1998</v>
          </cell>
          <cell r="E210" t="str">
            <v>2р</v>
          </cell>
          <cell r="F210" t="str">
            <v>Ярославская</v>
          </cell>
          <cell r="G210" t="str">
            <v>Рыбинск, СДЮСШОР-8</v>
          </cell>
          <cell r="H210" t="str">
            <v>Дорожкины В.К., О.Н.</v>
          </cell>
          <cell r="I210" t="str">
            <v>ядро</v>
          </cell>
        </row>
        <row r="211">
          <cell r="B211">
            <v>591</v>
          </cell>
          <cell r="C211" t="str">
            <v>Хорева Наталья</v>
          </cell>
          <cell r="D211" t="str">
            <v>11.08.1981</v>
          </cell>
          <cell r="E211" t="str">
            <v>КМС</v>
          </cell>
          <cell r="F211" t="str">
            <v>Ярославская</v>
          </cell>
          <cell r="G211" t="str">
            <v>Рыбинск, СДЮСШОР-8</v>
          </cell>
          <cell r="H211" t="str">
            <v>Зюзин В.Н.</v>
          </cell>
          <cell r="I211">
            <v>400</v>
          </cell>
        </row>
        <row r="212">
          <cell r="B212">
            <v>593</v>
          </cell>
          <cell r="C212" t="str">
            <v>Карманова Кристина</v>
          </cell>
          <cell r="D212" t="str">
            <v>20.09.1993</v>
          </cell>
          <cell r="E212" t="str">
            <v>3р</v>
          </cell>
          <cell r="F212" t="str">
            <v>Ярославская</v>
          </cell>
          <cell r="G212" t="str">
            <v>Рыбинск, СДЮСШОР-8</v>
          </cell>
          <cell r="H212" t="str">
            <v>Зюзин В.Н.</v>
          </cell>
          <cell r="I212">
            <v>1500</v>
          </cell>
        </row>
        <row r="213">
          <cell r="B213">
            <v>686</v>
          </cell>
          <cell r="C213" t="str">
            <v>Бородина Анастасия</v>
          </cell>
          <cell r="D213" t="str">
            <v>23.10.1995</v>
          </cell>
          <cell r="E213" t="str">
            <v>2р</v>
          </cell>
          <cell r="F213" t="str">
            <v>Ярославская</v>
          </cell>
          <cell r="G213" t="str">
            <v>Рыбинск, СДЮСШОР-8</v>
          </cell>
          <cell r="H213" t="str">
            <v>Дорожкины В.К., О.Н.</v>
          </cell>
          <cell r="I213" t="str">
            <v>3-й</v>
          </cell>
        </row>
        <row r="214">
          <cell r="B214">
            <v>687</v>
          </cell>
          <cell r="C214" t="str">
            <v>Тавлеева Ульяна</v>
          </cell>
          <cell r="D214" t="str">
            <v>07.11.1996</v>
          </cell>
          <cell r="E214" t="str">
            <v>3р</v>
          </cell>
          <cell r="F214" t="str">
            <v>Ярославская</v>
          </cell>
          <cell r="G214" t="str">
            <v>Рыбинск, СДЮСШОР-8</v>
          </cell>
          <cell r="H214" t="str">
            <v>Тимофеев С.В.</v>
          </cell>
        </row>
        <row r="215">
          <cell r="B215">
            <v>782</v>
          </cell>
          <cell r="C215" t="str">
            <v>Полякова Елизавета</v>
          </cell>
          <cell r="D215" t="str">
            <v>1998</v>
          </cell>
          <cell r="E215" t="str">
            <v>3р</v>
          </cell>
          <cell r="F215" t="str">
            <v>Ярославская</v>
          </cell>
          <cell r="G215" t="str">
            <v>Рыбинск, СДЮСШОР-8</v>
          </cell>
          <cell r="H215" t="str">
            <v>Зверев В.Н.</v>
          </cell>
          <cell r="I215">
            <v>1500</v>
          </cell>
        </row>
        <row r="216">
          <cell r="B216">
            <v>479</v>
          </cell>
          <cell r="C216" t="str">
            <v>Ушакова Валерия</v>
          </cell>
          <cell r="D216" t="str">
            <v>17.09.1997</v>
          </cell>
          <cell r="E216" t="str">
            <v>2р</v>
          </cell>
          <cell r="F216" t="str">
            <v>Ярославская</v>
          </cell>
          <cell r="G216" t="str">
            <v>Переславль, ДЮСШ</v>
          </cell>
          <cell r="H216" t="str">
            <v>Цветкова Н.В.</v>
          </cell>
          <cell r="I216">
            <v>400</v>
          </cell>
        </row>
        <row r="217">
          <cell r="B217">
            <v>531</v>
          </cell>
          <cell r="C217" t="str">
            <v>Данилова Анастасия</v>
          </cell>
          <cell r="D217" t="str">
            <v>20.03.1993</v>
          </cell>
          <cell r="E217" t="str">
            <v>КМС</v>
          </cell>
          <cell r="F217" t="str">
            <v>Московская</v>
          </cell>
          <cell r="G217" t="str">
            <v>Жуковский, с/к "Метеор"</v>
          </cell>
          <cell r="H217" t="str">
            <v>Юдакова Н.А.</v>
          </cell>
          <cell r="I217">
            <v>400</v>
          </cell>
        </row>
        <row r="218">
          <cell r="B218">
            <v>534</v>
          </cell>
          <cell r="C218" t="str">
            <v>Алдонина Наталья</v>
          </cell>
          <cell r="D218" t="str">
            <v>30.10.1992</v>
          </cell>
          <cell r="E218" t="str">
            <v>1р</v>
          </cell>
          <cell r="F218" t="str">
            <v>Московская</v>
          </cell>
          <cell r="G218" t="str">
            <v>Жуковский, с/к "Метеор"</v>
          </cell>
          <cell r="H218" t="str">
            <v>Чебыкина Т.Г., Матюхина М.И.</v>
          </cell>
          <cell r="I218">
            <v>400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3"/>
  <sheetViews>
    <sheetView workbookViewId="0">
      <selection activeCell="A2" sqref="A2:L2"/>
    </sheetView>
  </sheetViews>
  <sheetFormatPr defaultRowHeight="15"/>
  <cols>
    <col min="1" max="1" width="4.7109375" customWidth="1"/>
    <col min="2" max="2" width="8.85546875" customWidth="1"/>
    <col min="3" max="3" width="23.42578125" customWidth="1"/>
    <col min="4" max="4" width="12.140625" customWidth="1"/>
    <col min="5" max="5" width="6.28515625" customWidth="1"/>
    <col min="6" max="6" width="17.42578125" customWidth="1"/>
    <col min="7" max="7" width="32.42578125" customWidth="1"/>
    <col min="8" max="8" width="7.140625" style="89" customWidth="1"/>
    <col min="9" max="9" width="7.42578125" style="89" customWidth="1"/>
    <col min="10" max="10" width="6.85546875" customWidth="1"/>
    <col min="11" max="11" width="5.85546875" customWidth="1"/>
    <col min="12" max="12" width="27.140625" customWidth="1"/>
  </cols>
  <sheetData>
    <row r="1" spans="1:12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>
      <c r="A2" s="2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>
      <c r="A3" s="3" t="s">
        <v>2</v>
      </c>
      <c r="B3" s="4"/>
      <c r="C3" s="4"/>
      <c r="D3" s="4"/>
      <c r="E3" s="4"/>
      <c r="F3" s="4" t="s">
        <v>3</v>
      </c>
      <c r="G3" s="4"/>
      <c r="H3" s="4"/>
      <c r="I3" s="4"/>
      <c r="J3" s="4"/>
      <c r="K3" s="4"/>
      <c r="L3" s="4"/>
    </row>
    <row r="4" spans="1:12" ht="15.75">
      <c r="A4" s="3" t="s">
        <v>4</v>
      </c>
      <c r="B4" s="5"/>
      <c r="C4" s="5"/>
      <c r="D4" s="5"/>
      <c r="E4" s="5"/>
      <c r="F4" s="6" t="s">
        <v>5</v>
      </c>
      <c r="G4" s="6"/>
      <c r="H4" s="5"/>
      <c r="I4"/>
      <c r="K4" s="7" t="s">
        <v>6</v>
      </c>
    </row>
    <row r="5" spans="1:12">
      <c r="A5" s="3" t="s">
        <v>7</v>
      </c>
      <c r="B5" s="7"/>
      <c r="C5" s="8"/>
      <c r="F5" s="3"/>
      <c r="G5" s="3"/>
      <c r="H5" s="9"/>
      <c r="I5" s="9"/>
      <c r="J5" s="9"/>
      <c r="K5" s="9" t="s">
        <v>8</v>
      </c>
      <c r="L5" s="9"/>
    </row>
    <row r="6" spans="1:12" ht="18.75">
      <c r="A6" s="10" t="s">
        <v>9</v>
      </c>
      <c r="B6" s="7"/>
      <c r="C6" s="7"/>
      <c r="E6" s="11"/>
      <c r="F6" s="3"/>
      <c r="G6" s="3"/>
      <c r="H6" s="11"/>
      <c r="I6" s="12" t="s">
        <v>10</v>
      </c>
      <c r="J6" s="12"/>
      <c r="K6" s="13"/>
      <c r="L6" s="9" t="s">
        <v>11</v>
      </c>
    </row>
    <row r="7" spans="1:12">
      <c r="A7" s="3" t="s">
        <v>12</v>
      </c>
      <c r="B7" s="7"/>
      <c r="C7" s="7"/>
      <c r="D7" s="14"/>
      <c r="E7" s="14"/>
      <c r="F7" s="3"/>
      <c r="G7" s="3"/>
      <c r="H7" s="15"/>
      <c r="I7" s="16" t="s">
        <v>13</v>
      </c>
      <c r="J7" s="16"/>
      <c r="K7" s="17"/>
      <c r="L7" s="9" t="s">
        <v>14</v>
      </c>
    </row>
    <row r="8" spans="1:12">
      <c r="A8" s="18" t="s">
        <v>15</v>
      </c>
      <c r="B8" s="18" t="s">
        <v>16</v>
      </c>
      <c r="C8" s="18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20" t="s">
        <v>22</v>
      </c>
      <c r="I8" s="21"/>
      <c r="J8" s="18" t="s">
        <v>23</v>
      </c>
      <c r="K8" s="19" t="s">
        <v>24</v>
      </c>
      <c r="L8" s="22" t="s">
        <v>25</v>
      </c>
    </row>
    <row r="9" spans="1:12">
      <c r="A9" s="23"/>
      <c r="B9" s="23"/>
      <c r="C9" s="23"/>
      <c r="D9" s="23"/>
      <c r="E9" s="23"/>
      <c r="F9" s="23"/>
      <c r="G9" s="23"/>
      <c r="H9" s="24" t="s">
        <v>26</v>
      </c>
      <c r="I9" s="24" t="s">
        <v>27</v>
      </c>
      <c r="J9" s="23"/>
      <c r="K9" s="23"/>
      <c r="L9" s="25"/>
    </row>
    <row r="10" spans="1:12">
      <c r="A10" s="26"/>
      <c r="B10" s="26"/>
      <c r="C10" s="26"/>
      <c r="D10" s="27"/>
      <c r="E10" s="26"/>
      <c r="F10" s="28" t="s">
        <v>28</v>
      </c>
      <c r="G10" s="28"/>
      <c r="H10" s="29"/>
      <c r="I10" s="30"/>
    </row>
    <row r="11" spans="1:12">
      <c r="A11" s="31">
        <v>1</v>
      </c>
      <c r="B11" s="32">
        <v>466</v>
      </c>
      <c r="C11" s="33" t="str">
        <f>IF(B11=0," ",VLOOKUP(B11,[1]Женщины!B$1:H$65536,2,FALSE))</f>
        <v>Ушинская Кристина</v>
      </c>
      <c r="D11" s="34" t="str">
        <f>IF(B11=0," ",VLOOKUP($B11,[1]Женщины!$B$1:$H$65536,3,FALSE))</f>
        <v>24.09.1997</v>
      </c>
      <c r="E11" s="35" t="str">
        <f>IF(B11=0," ",IF(VLOOKUP($B11,[1]Женщины!$B$1:$H$65536,4,FALSE)=0," ",VLOOKUP($B11,[1]Женщины!$B$1:$H$65536,4,FALSE)))</f>
        <v>КМС</v>
      </c>
      <c r="F11" s="33" t="str">
        <f>IF(B11=0," ",VLOOKUP($B11,[1]Женщины!$B$1:$H$65536,5,FALSE))</f>
        <v>р-ка Карелия</v>
      </c>
      <c r="G11" s="33" t="str">
        <f>IF(B11=0," ",VLOOKUP($B11,[1]Женщины!$B$1:$H$65536,6,FALSE))</f>
        <v>Петрозаводск</v>
      </c>
      <c r="H11" s="36">
        <v>9.2129629629629614E-5</v>
      </c>
      <c r="I11" s="37">
        <v>9.2013888888888888E-5</v>
      </c>
      <c r="J11" s="38" t="str">
        <f>IF(H11=0," ",IF(H11&lt;=[1]Разряды!$D$30,[1]Разряды!$D$3,IF(H11&lt;=[1]Разряды!$E$30,[1]Разряды!$E$3,IF(H11&lt;=[1]Разряды!$F$30,[1]Разряды!$F$3,IF(H11&lt;=[1]Разряды!$G$30,[1]Разряды!$G$3,IF(H11&lt;=[1]Разряды!$H$30,[1]Разряды!$H$3,IF(H11&lt;=[1]Разряды!$I$30,[1]Разряды!$I$3,IF(H11&lt;=[1]Разряды!$J$30,[1]Разряды!$J$3,"б/р"))))))))</f>
        <v>1р</v>
      </c>
      <c r="K11" s="38">
        <v>20</v>
      </c>
      <c r="L11" s="39" t="str">
        <f>IF(B11=0," ",VLOOKUP($B11,[1]Женщины!$B$1:$H$65536,7,FALSE))</f>
        <v>Ушинская Е.К.</v>
      </c>
    </row>
    <row r="12" spans="1:12">
      <c r="A12" s="31">
        <v>2</v>
      </c>
      <c r="B12" s="32">
        <v>481</v>
      </c>
      <c r="C12" s="33" t="str">
        <f>IF(B12=0," ",VLOOKUP(B12,[1]Женщины!B$1:H$65536,2,FALSE))</f>
        <v>Дмитриева Алина</v>
      </c>
      <c r="D12" s="34" t="str">
        <f>IF(B12=0," ",VLOOKUP($B12,[1]Женщины!$B$1:$H$65536,3,FALSE))</f>
        <v>1996</v>
      </c>
      <c r="E12" s="35" t="str">
        <f>IF(B12=0," ",IF(VLOOKUP($B12,[1]Женщины!$B$1:$H$65536,4,FALSE)=0," ",VLOOKUP($B12,[1]Женщины!$B$1:$H$65536,4,FALSE)))</f>
        <v>1р</v>
      </c>
      <c r="F12" s="33" t="str">
        <f>IF(B12=0," ",VLOOKUP($B12,[1]Женщины!$B$1:$H$65536,5,FALSE))</f>
        <v>1 Ярославская</v>
      </c>
      <c r="G12" s="33" t="str">
        <f>IF(B12=0," ",VLOOKUP($B12,[1]Женщины!$B$1:$H$65536,6,FALSE))</f>
        <v>Рыбинск, СДЮСШОР-2</v>
      </c>
      <c r="H12" s="36">
        <v>9.3171296296296315E-5</v>
      </c>
      <c r="I12" s="37">
        <v>9.2939814814814808E-5</v>
      </c>
      <c r="J12" s="27" t="str">
        <f>IF(H12=0," ",IF(H12&lt;=[1]Разряды!$D$30,[1]Разряды!$D$3,IF(H12&lt;=[1]Разряды!$E$30,[1]Разряды!$E$3,IF(H12&lt;=[1]Разряды!$F$30,[1]Разряды!$F$3,IF(H12&lt;=[1]Разряды!$G$30,[1]Разряды!$G$3,IF(H12&lt;=[1]Разряды!$H$30,[1]Разряды!$H$3,IF(H12&lt;=[1]Разряды!$I$30,[1]Разряды!$I$3,IF(H12&lt;=[1]Разряды!$J$30,[1]Разряды!$J$3,"б/р"))))))))</f>
        <v>1р</v>
      </c>
      <c r="K12" s="27">
        <v>17</v>
      </c>
      <c r="L12" s="33" t="str">
        <f>IF(B12=0," ",VLOOKUP($B12,[1]Женщины!$B$1:$H$65536,7,FALSE))</f>
        <v>Кузнецова А.Л.</v>
      </c>
    </row>
    <row r="13" spans="1:12">
      <c r="A13" s="31">
        <v>3</v>
      </c>
      <c r="B13" s="32">
        <v>272</v>
      </c>
      <c r="C13" s="33" t="str">
        <f>IF(B13=0," ",VLOOKUP(B13,[1]Женщины!B$1:H$65536,2,FALSE))</f>
        <v>Кравцова Анастасия</v>
      </c>
      <c r="D13" s="34" t="str">
        <f>IF(B13=0," ",VLOOKUP($B13,[1]Женщины!$B$1:$H$65536,3,FALSE))</f>
        <v>23.04.1996</v>
      </c>
      <c r="E13" s="35" t="str">
        <f>IF(B13=0," ",IF(VLOOKUP($B13,[1]Женщины!$B$1:$H$65536,4,FALSE)=0," ",VLOOKUP($B13,[1]Женщины!$B$1:$H$65536,4,FALSE)))</f>
        <v>1р</v>
      </c>
      <c r="F13" s="33" t="str">
        <f>IF(B13=0," ",VLOOKUP($B13,[1]Женщины!$B$1:$H$65536,5,FALSE))</f>
        <v>Калининградская</v>
      </c>
      <c r="G13" s="33" t="str">
        <f>IF(B13=0," ",VLOOKUP($B13,[1]Женщины!$B$1:$H$65536,6,FALSE))</f>
        <v>Калининград, СДЮСШОР-4</v>
      </c>
      <c r="H13" s="36">
        <v>9.3518518518518508E-5</v>
      </c>
      <c r="I13" s="37">
        <v>9.3287037037037028E-5</v>
      </c>
      <c r="J13" s="27" t="str">
        <f>IF(H13=0," ",IF(H13&lt;=[1]Разряды!$D$30,[1]Разряды!$D$3,IF(H13&lt;=[1]Разряды!$E$30,[1]Разряды!$E$3,IF(H13&lt;=[1]Разряды!$F$30,[1]Разряды!$F$3,IF(H13&lt;=[1]Разряды!$G$30,[1]Разряды!$G$3,IF(H13&lt;=[1]Разряды!$H$30,[1]Разряды!$H$3,IF(H13&lt;=[1]Разряды!$I$30,[1]Разряды!$I$3,IF(H13&lt;=[1]Разряды!$J$30,[1]Разряды!$J$3,"б/р"))))))))</f>
        <v>1р</v>
      </c>
      <c r="K13" s="27">
        <v>15</v>
      </c>
      <c r="L13" s="33" t="str">
        <f>IF(B13=0," ",VLOOKUP($B13,[1]Женщины!$B$1:$H$65536,7,FALSE))</f>
        <v>Иванова Т.А.</v>
      </c>
    </row>
    <row r="14" spans="1:12">
      <c r="A14" s="40">
        <v>4</v>
      </c>
      <c r="B14" s="32">
        <v>341</v>
      </c>
      <c r="C14" s="33" t="str">
        <f>IF(B14=0," ",VLOOKUP(B14,[1]Женщины!B$1:H$65536,2,FALSE))</f>
        <v>Сазанова Екатерина</v>
      </c>
      <c r="D14" s="34" t="str">
        <f>IF(B14=0," ",VLOOKUP($B14,[1]Женщины!$B$1:$H$65536,3,FALSE))</f>
        <v>1996</v>
      </c>
      <c r="E14" s="35" t="str">
        <f>IF(B14=0," ",IF(VLOOKUP($B14,[1]Женщины!$B$1:$H$65536,4,FALSE)=0," ",VLOOKUP($B14,[1]Женщины!$B$1:$H$65536,4,FALSE)))</f>
        <v>КМС</v>
      </c>
      <c r="F14" s="33" t="str">
        <f>IF(B14=0," ",VLOOKUP($B14,[1]Женщины!$B$1:$H$65536,5,FALSE))</f>
        <v>Мурманская</v>
      </c>
      <c r="G14" s="33" t="str">
        <f>IF(B14=0," ",VLOOKUP($B14,[1]Женщины!$B$1:$H$65536,6,FALSE))</f>
        <v>Мурманск, СДЮСШОР-4, Динамо</v>
      </c>
      <c r="H14" s="36">
        <v>9.4212962962962976E-5</v>
      </c>
      <c r="I14" s="37">
        <v>9.4328703703703716E-5</v>
      </c>
      <c r="J14" s="27" t="str">
        <f>IF(H14=0," ",IF(H14&lt;=[1]Разряды!$D$30,[1]Разряды!$D$3,IF(H14&lt;=[1]Разряды!$E$30,[1]Разряды!$E$3,IF(H14&lt;=[1]Разряды!$F$30,[1]Разряды!$F$3,IF(H14&lt;=[1]Разряды!$G$30,[1]Разряды!$G$3,IF(H14&lt;=[1]Разряды!$H$30,[1]Разряды!$H$3,IF(H14&lt;=[1]Разряды!$I$30,[1]Разряды!$I$3,IF(H14&lt;=[1]Разряды!$J$30,[1]Разряды!$J$3,"б/р"))))))))</f>
        <v>1р</v>
      </c>
      <c r="K14" s="27">
        <v>14</v>
      </c>
      <c r="L14" s="33" t="str">
        <f>IF(B14=0," ",VLOOKUP($B14,[1]Женщины!$B$1:$H$65536,7,FALSE))</f>
        <v>Фарутин Н.В.,Игнатьева Л.А.</v>
      </c>
    </row>
    <row r="15" spans="1:12">
      <c r="A15" s="40">
        <v>5</v>
      </c>
      <c r="B15" s="32">
        <v>467</v>
      </c>
      <c r="C15" s="33" t="str">
        <f>IF(B15=0," ",VLOOKUP(B15,[1]Женщины!B$1:H$65536,2,FALSE))</f>
        <v>Мохунь Арина</v>
      </c>
      <c r="D15" s="34" t="str">
        <f>IF(B15=0," ",VLOOKUP($B15,[1]Женщины!$B$1:$H$65536,3,FALSE))</f>
        <v>21.10.1996</v>
      </c>
      <c r="E15" s="35" t="str">
        <f>IF(B15=0," ",IF(VLOOKUP($B15,[1]Женщины!$B$1:$H$65536,4,FALSE)=0," ",VLOOKUP($B15,[1]Женщины!$B$1:$H$65536,4,FALSE)))</f>
        <v>КМС</v>
      </c>
      <c r="F15" s="33" t="str">
        <f>IF(B15=0," ",VLOOKUP($B15,[1]Женщины!$B$1:$H$65536,5,FALSE))</f>
        <v>р-ка Карелия</v>
      </c>
      <c r="G15" s="33" t="str">
        <f>IF(B15=0," ",VLOOKUP($B15,[1]Женщины!$B$1:$H$65536,6,FALSE))</f>
        <v>Петрозаводск</v>
      </c>
      <c r="H15" s="41">
        <v>9.3865740740740728E-5</v>
      </c>
      <c r="I15" s="42">
        <v>9.4444444444444456E-5</v>
      </c>
      <c r="J15" s="27" t="str">
        <f>IF(H15=0," ",IF(H15&lt;=[1]Разряды!$D$30,[1]Разряды!$D$3,IF(H15&lt;=[1]Разряды!$E$30,[1]Разряды!$E$3,IF(H15&lt;=[1]Разряды!$F$30,[1]Разряды!$F$3,IF(H15&lt;=[1]Разряды!$G$30,[1]Разряды!$G$3,IF(H15&lt;=[1]Разряды!$H$30,[1]Разряды!$H$3,IF(H15&lt;=[1]Разряды!$I$30,[1]Разряды!$I$3,IF(H15&lt;=[1]Разряды!$J$30,[1]Разряды!$J$3,"б/р"))))))))</f>
        <v>1р</v>
      </c>
      <c r="K15" s="27">
        <v>13</v>
      </c>
      <c r="L15" s="33" t="str">
        <f>IF(B15=0," ",VLOOKUP($B15,[1]Женщины!$B$1:$H$65536,7,FALSE))</f>
        <v>Ушинская Е.К.</v>
      </c>
    </row>
    <row r="16" spans="1:12">
      <c r="A16" s="40">
        <v>6</v>
      </c>
      <c r="B16" s="32">
        <v>684</v>
      </c>
      <c r="C16" s="33" t="str">
        <f>IF(B16=0," ",VLOOKUP(B16,[1]Женщины!B$1:H$65536,2,FALSE))</f>
        <v>Жукова Марина</v>
      </c>
      <c r="D16" s="34" t="str">
        <f>IF(B16=0," ",VLOOKUP($B16,[1]Женщины!$B$1:$H$65536,3,FALSE))</f>
        <v>03.03.1998</v>
      </c>
      <c r="E16" s="35" t="str">
        <f>IF(B16=0," ",IF(VLOOKUP($B16,[1]Женщины!$B$1:$H$65536,4,FALSE)=0," ",VLOOKUP($B16,[1]Женщины!$B$1:$H$65536,4,FALSE)))</f>
        <v>1р</v>
      </c>
      <c r="F16" s="33" t="str">
        <f>IF(B16=0," ",VLOOKUP($B16,[1]Женщины!$B$1:$H$65536,5,FALSE))</f>
        <v>Архангельская</v>
      </c>
      <c r="G16" s="33" t="str">
        <f>IF(B16=0," ",VLOOKUP($B16,[1]Женщины!$B$1:$H$65536,6,FALSE))</f>
        <v>Архангельск, ДЮСШ-1</v>
      </c>
      <c r="H16" s="36">
        <v>9.4097222222222236E-5</v>
      </c>
      <c r="I16" s="37">
        <v>9.5370370370370376E-5</v>
      </c>
      <c r="J16" s="27" t="str">
        <f>IF(H16=0," ",IF(H16&lt;=[1]Разряды!$D$30,[1]Разряды!$D$3,IF(H16&lt;=[1]Разряды!$E$30,[1]Разряды!$E$3,IF(H16&lt;=[1]Разряды!$F$30,[1]Разряды!$F$3,IF(H16&lt;=[1]Разряды!$G$30,[1]Разряды!$G$3,IF(H16&lt;=[1]Разряды!$H$30,[1]Разряды!$H$3,IF(H16&lt;=[1]Разряды!$I$30,[1]Разряды!$I$3,IF(H16&lt;=[1]Разряды!$J$30,[1]Разряды!$J$3,"б/р"))))))))</f>
        <v>1р</v>
      </c>
      <c r="K16" s="27">
        <v>12</v>
      </c>
      <c r="L16" s="33" t="str">
        <f>IF(B16=0," ",VLOOKUP($B16,[1]Женщины!$B$1:$H$65536,7,FALSE))</f>
        <v>Брюхова О.Б.</v>
      </c>
    </row>
    <row r="17" spans="1:12">
      <c r="A17" s="40">
        <v>7</v>
      </c>
      <c r="B17" s="32">
        <v>278</v>
      </c>
      <c r="C17" s="33" t="str">
        <f>IF(B17=0," ",VLOOKUP(B17,[1]Женщины!B$1:H$65536,2,FALSE))</f>
        <v>Андреева Елизавета</v>
      </c>
      <c r="D17" s="34" t="str">
        <f>IF(B17=0," ",VLOOKUP($B17,[1]Женщины!$B$1:$H$65536,3,FALSE))</f>
        <v>09.10.1997</v>
      </c>
      <c r="E17" s="35" t="str">
        <f>IF(B17=0," ",IF(VLOOKUP($B17,[1]Женщины!$B$1:$H$65536,4,FALSE)=0," ",VLOOKUP($B17,[1]Женщины!$B$1:$H$65536,4,FALSE)))</f>
        <v>КМС</v>
      </c>
      <c r="F17" s="33" t="str">
        <f>IF(B17=0," ",VLOOKUP($B17,[1]Женщины!$B$1:$H$65536,5,FALSE))</f>
        <v>Калининградская</v>
      </c>
      <c r="G17" s="33" t="str">
        <f>IF(B17=0," ",VLOOKUP($B17,[1]Женщины!$B$1:$H$65536,6,FALSE))</f>
        <v>Калининград, СДЮСШОР-4</v>
      </c>
      <c r="H17" s="36">
        <v>9.4675925925925936E-5</v>
      </c>
      <c r="I17" s="36"/>
      <c r="J17" s="27" t="str">
        <f>IF(H17=0," ",IF(H17&lt;=[1]Разряды!$D$30,[1]Разряды!$D$3,IF(H17&lt;=[1]Разряды!$E$30,[1]Разряды!$E$3,IF(H17&lt;=[1]Разряды!$F$30,[1]Разряды!$F$3,IF(H17&lt;=[1]Разряды!$G$30,[1]Разряды!$G$3,IF(H17&lt;=[1]Разряды!$H$30,[1]Разряды!$H$3,IF(H17&lt;=[1]Разряды!$I$30,[1]Разряды!$I$3,IF(H17&lt;=[1]Разряды!$J$30,[1]Разряды!$J$3,"б/р"))))))))</f>
        <v>1р</v>
      </c>
      <c r="K17" s="27">
        <v>11</v>
      </c>
      <c r="L17" s="33" t="str">
        <f>IF(B17=0," ",VLOOKUP($B17,[1]Женщины!$B$1:$H$65536,7,FALSE))</f>
        <v>Гадиатова Н.В., Гадиатов С.</v>
      </c>
    </row>
    <row r="18" spans="1:12">
      <c r="A18" s="40">
        <v>8</v>
      </c>
      <c r="B18" s="32">
        <v>791</v>
      </c>
      <c r="C18" s="33" t="str">
        <f>IF(B18=0," ",VLOOKUP(B18,[1]Женщины!B$1:H$65536,2,FALSE))</f>
        <v>Савина Марина</v>
      </c>
      <c r="D18" s="34" t="str">
        <f>IF(B18=0," ",VLOOKUP($B18,[1]Женщины!$B$1:$H$65536,3,FALSE))</f>
        <v>1997</v>
      </c>
      <c r="E18" s="35" t="str">
        <f>IF(B18=0," ",IF(VLOOKUP($B18,[1]Женщины!$B$1:$H$65536,4,FALSE)=0," ",VLOOKUP($B18,[1]Женщины!$B$1:$H$65536,4,FALSE)))</f>
        <v>1р</v>
      </c>
      <c r="F18" s="33" t="str">
        <f>IF(B18=0," ",VLOOKUP($B18,[1]Женщины!$B$1:$H$65536,5,FALSE))</f>
        <v>Архангельская</v>
      </c>
      <c r="G18" s="33" t="str">
        <f>IF(B18=0," ",VLOOKUP($B18,[1]Женщины!$B$1:$H$65536,6,FALSE))</f>
        <v>Коряжма, ДЮСШ</v>
      </c>
      <c r="H18" s="36">
        <v>9.4907407407407389E-5</v>
      </c>
      <c r="I18" s="36"/>
      <c r="J18" s="27" t="str">
        <f>IF(H18=0," ",IF(H18&lt;=[1]Разряды!$D$30,[1]Разряды!$D$3,IF(H18&lt;=[1]Разряды!$E$30,[1]Разряды!$E$3,IF(H18&lt;=[1]Разряды!$F$30,[1]Разряды!$F$3,IF(H18&lt;=[1]Разряды!$G$30,[1]Разряды!$G$3,IF(H18&lt;=[1]Разряды!$H$30,[1]Разряды!$H$3,IF(H18&lt;=[1]Разряды!$I$30,[1]Разряды!$I$3,IF(H18&lt;=[1]Разряды!$J$30,[1]Разряды!$J$3,"б/р"))))))))</f>
        <v>1р</v>
      </c>
      <c r="K18" s="27" t="s">
        <v>29</v>
      </c>
      <c r="L18" s="33" t="str">
        <f>IF(B18=0," ",VLOOKUP($B18,[1]Женщины!$B$1:$H$65536,7,FALSE))</f>
        <v>Казанцев Л.А.</v>
      </c>
    </row>
    <row r="19" spans="1:12">
      <c r="A19" s="40">
        <v>9</v>
      </c>
      <c r="B19" s="32">
        <v>465</v>
      </c>
      <c r="C19" s="33" t="str">
        <f>IF(B19=0," ",VLOOKUP(B19,[1]Женщины!B$1:H$65536,2,FALSE))</f>
        <v>Селиванова Анна</v>
      </c>
      <c r="D19" s="34" t="str">
        <f>IF(B19=0," ",VLOOKUP($B19,[1]Женщины!$B$1:$H$65536,3,FALSE))</f>
        <v>19.06.1996</v>
      </c>
      <c r="E19" s="35" t="str">
        <f>IF(B19=0," ",IF(VLOOKUP($B19,[1]Женщины!$B$1:$H$65536,4,FALSE)=0," ",VLOOKUP($B19,[1]Женщины!$B$1:$H$65536,4,FALSE)))</f>
        <v>КМС</v>
      </c>
      <c r="F19" s="33" t="str">
        <f>IF(B19=0," ",VLOOKUP($B19,[1]Женщины!$B$1:$H$65536,5,FALSE))</f>
        <v>р-ка Карелия</v>
      </c>
      <c r="G19" s="33" t="str">
        <f>IF(B19=0," ",VLOOKUP($B19,[1]Женщины!$B$1:$H$65536,6,FALSE))</f>
        <v>Петрозаводск</v>
      </c>
      <c r="H19" s="36">
        <v>9.5023148148148156E-5</v>
      </c>
      <c r="I19" s="36"/>
      <c r="J19" s="27" t="str">
        <f>IF(H19=0," ",IF(H19&lt;=[1]Разряды!$D$30,[1]Разряды!$D$3,IF(H19&lt;=[1]Разряды!$E$30,[1]Разряды!$E$3,IF(H19&lt;=[1]Разряды!$F$30,[1]Разряды!$F$3,IF(H19&lt;=[1]Разряды!$G$30,[1]Разряды!$G$3,IF(H19&lt;=[1]Разряды!$H$30,[1]Разряды!$H$3,IF(H19&lt;=[1]Разряды!$I$30,[1]Разряды!$I$3,IF(H19&lt;=[1]Разряды!$J$30,[1]Разряды!$J$3,"б/р"))))))))</f>
        <v>1р</v>
      </c>
      <c r="K19" s="27">
        <v>10</v>
      </c>
      <c r="L19" s="33" t="str">
        <f>IF(B19=0," ",VLOOKUP($B19,[1]Женщины!$B$1:$H$65536,7,FALSE))</f>
        <v>Вологдина Т.П.</v>
      </c>
    </row>
    <row r="20" spans="1:12">
      <c r="A20" s="40">
        <v>10</v>
      </c>
      <c r="B20" s="32">
        <v>147</v>
      </c>
      <c r="C20" s="33" t="str">
        <f>IF(B20=0," ",VLOOKUP(B20,[1]Женщины!B$1:H$65536,2,FALSE))</f>
        <v>Шушина Мария</v>
      </c>
      <c r="D20" s="34" t="str">
        <f>IF(B20=0," ",VLOOKUP($B20,[1]Женщины!$B$1:$H$65536,3,FALSE))</f>
        <v>1996</v>
      </c>
      <c r="E20" s="35" t="str">
        <f>IF(B20=0," ",IF(VLOOKUP($B20,[1]Женщины!$B$1:$H$65536,4,FALSE)=0," ",VLOOKUP($B20,[1]Женщины!$B$1:$H$65536,4,FALSE)))</f>
        <v>1р</v>
      </c>
      <c r="F20" s="33" t="str">
        <f>IF(B20=0," ",VLOOKUP($B20,[1]Женщины!$B$1:$H$65536,5,FALSE))</f>
        <v>Ивановская</v>
      </c>
      <c r="G20" s="33" t="str">
        <f>IF(B20=0," ",VLOOKUP($B20,[1]Женщины!$B$1:$H$65536,6,FALSE))</f>
        <v>Иваново, СДЮСШОР-6</v>
      </c>
      <c r="H20" s="36">
        <v>9.5138888888888896E-5</v>
      </c>
      <c r="I20" s="36"/>
      <c r="J20" s="27" t="str">
        <f>IF(H20=0," ",IF(H20&lt;=[1]Разряды!$D$30,[1]Разряды!$D$3,IF(H20&lt;=[1]Разряды!$E$30,[1]Разряды!$E$3,IF(H20&lt;=[1]Разряды!$F$30,[1]Разряды!$F$3,IF(H20&lt;=[1]Разряды!$G$30,[1]Разряды!$G$3,IF(H20&lt;=[1]Разряды!$H$30,[1]Разряды!$H$3,IF(H20&lt;=[1]Разряды!$I$30,[1]Разряды!$I$3,IF(H20&lt;=[1]Разряды!$J$30,[1]Разряды!$J$3,"б/р"))))))))</f>
        <v>1р</v>
      </c>
      <c r="K20" s="27">
        <v>9</v>
      </c>
      <c r="L20" s="33" t="str">
        <f>IF(B20=0," ",VLOOKUP($B20,[1]Женщины!$B$1:$H$65536,7,FALSE))</f>
        <v>Смирнова И.Ю.</v>
      </c>
    </row>
    <row r="21" spans="1:12">
      <c r="A21" s="40">
        <v>11</v>
      </c>
      <c r="B21" s="32">
        <v>171</v>
      </c>
      <c r="C21" s="33" t="str">
        <f>IF(B21=0," ",VLOOKUP(B21,[1]Женщины!B$1:H$65536,2,FALSE))</f>
        <v>Фролова Екатерина</v>
      </c>
      <c r="D21" s="34" t="str">
        <f>IF(B21=0," ",VLOOKUP($B21,[1]Женщины!$B$1:$H$65536,3,FALSE))</f>
        <v>02.03.1997</v>
      </c>
      <c r="E21" s="35" t="str">
        <f>IF(B21=0," ",IF(VLOOKUP($B21,[1]Женщины!$B$1:$H$65536,4,FALSE)=0," ",VLOOKUP($B21,[1]Женщины!$B$1:$H$65536,4,FALSE)))</f>
        <v>1р</v>
      </c>
      <c r="F21" s="33" t="str">
        <f>IF(B21=0," ",VLOOKUP($B21,[1]Женщины!$B$1:$H$65536,5,FALSE))</f>
        <v>1 Ярославская</v>
      </c>
      <c r="G21" s="33" t="str">
        <f>IF(B21=0," ",VLOOKUP($B21,[1]Женщины!$B$1:$H$65536,6,FALSE))</f>
        <v>Ярославль, ГОБУ ЯО СДЮСШОР</v>
      </c>
      <c r="H21" s="36">
        <v>9.5138888888888896E-5</v>
      </c>
      <c r="I21" s="36"/>
      <c r="J21" s="27" t="str">
        <f>IF(H21=0," ",IF(H21&lt;=[1]Разряды!$D$30,[1]Разряды!$D$3,IF(H21&lt;=[1]Разряды!$E$30,[1]Разряды!$E$3,IF(H21&lt;=[1]Разряды!$F$30,[1]Разряды!$F$3,IF(H21&lt;=[1]Разряды!$G$30,[1]Разряды!$G$3,IF(H21&lt;=[1]Разряды!$H$30,[1]Разряды!$H$3,IF(H21&lt;=[1]Разряды!$I$30,[1]Разряды!$I$3,IF(H21&lt;=[1]Разряды!$J$30,[1]Разряды!$J$3,"б/р"))))))))</f>
        <v>1р</v>
      </c>
      <c r="K21" s="27">
        <v>9</v>
      </c>
      <c r="L21" s="33" t="str">
        <f>IF(B21=0," ",VLOOKUP($B21,[1]Женщины!$B$1:$H$65536,7,FALSE))</f>
        <v>Филинова С.К.</v>
      </c>
    </row>
    <row r="22" spans="1:12">
      <c r="A22" s="40">
        <v>12</v>
      </c>
      <c r="B22" s="32">
        <v>616</v>
      </c>
      <c r="C22" s="33" t="str">
        <f>IF(B22=0," ",VLOOKUP(B22,[1]Женщины!B$1:H$65536,2,FALSE))</f>
        <v>Стеценко Анастасия</v>
      </c>
      <c r="D22" s="34" t="str">
        <f>IF(B22=0," ",VLOOKUP($B22,[1]Женщины!$B$1:$H$65536,3,FALSE))</f>
        <v>1998</v>
      </c>
      <c r="E22" s="35" t="str">
        <f>IF(B22=0," ",IF(VLOOKUP($B22,[1]Женщины!$B$1:$H$65536,4,FALSE)=0," ",VLOOKUP($B22,[1]Женщины!$B$1:$H$65536,4,FALSE)))</f>
        <v>1р</v>
      </c>
      <c r="F22" s="33" t="str">
        <f>IF(B22=0," ",VLOOKUP($B22,[1]Женщины!$B$1:$H$65536,5,FALSE))</f>
        <v>Владимирская</v>
      </c>
      <c r="G22" s="39" t="str">
        <f>IF(B22=0," ",VLOOKUP($B22,[1]Женщины!$B$1:$H$65536,6,FALSE))</f>
        <v>Александров, СДЮСШОР им. О.Даниловой</v>
      </c>
      <c r="H22" s="36">
        <v>9.5601851851851856E-5</v>
      </c>
      <c r="I22" s="36"/>
      <c r="J22" s="27" t="str">
        <f>IF(H22=0," ",IF(H22&lt;=[1]Разряды!$D$30,[1]Разряды!$D$3,IF(H22&lt;=[1]Разряды!$E$30,[1]Разряды!$E$3,IF(H22&lt;=[1]Разряды!$F$30,[1]Разряды!$F$3,IF(H22&lt;=[1]Разряды!$G$30,[1]Разряды!$G$3,IF(H22&lt;=[1]Разряды!$H$30,[1]Разряды!$H$3,IF(H22&lt;=[1]Разряды!$I$30,[1]Разряды!$I$3,IF(H22&lt;=[1]Разряды!$J$30,[1]Разряды!$J$3,"б/р"))))))))</f>
        <v>2р</v>
      </c>
      <c r="K22" s="26">
        <v>7</v>
      </c>
      <c r="L22" s="39" t="str">
        <f>IF(B22=0," ",VLOOKUP($B22,[1]Женщины!$B$1:$H$65536,7,FALSE))</f>
        <v>Сычев А.С.</v>
      </c>
    </row>
    <row r="23" spans="1:12">
      <c r="A23" s="40">
        <v>13</v>
      </c>
      <c r="B23" s="32">
        <v>208</v>
      </c>
      <c r="C23" s="33" t="str">
        <f>IF(B23=0," ",VLOOKUP(B23,[1]Женщины!B$1:H$65536,2,FALSE))</f>
        <v>Зобнина Елизавета</v>
      </c>
      <c r="D23" s="34" t="str">
        <f>IF(B23=0," ",VLOOKUP($B23,[1]Женщины!$B$1:$H$65536,3,FALSE))</f>
        <v>05.03.1998</v>
      </c>
      <c r="E23" s="35" t="str">
        <f>IF(B23=0," ",IF(VLOOKUP($B23,[1]Женщины!$B$1:$H$65536,4,FALSE)=0," ",VLOOKUP($B23,[1]Женщины!$B$1:$H$65536,4,FALSE)))</f>
        <v>1р</v>
      </c>
      <c r="F23" s="33" t="str">
        <f>IF(B23=0," ",VLOOKUP($B23,[1]Женщины!$B$1:$H$65536,5,FALSE))</f>
        <v>Вологодская</v>
      </c>
      <c r="G23" s="33" t="str">
        <f>IF(B23=0," ",VLOOKUP($B23,[1]Женщины!$B$1:$H$65536,6,FALSE))</f>
        <v>Череповец, ДЮСШ-2</v>
      </c>
      <c r="H23" s="36">
        <v>9.618055555555557E-5</v>
      </c>
      <c r="I23" s="36"/>
      <c r="J23" s="27" t="str">
        <f>IF(H23=0," ",IF(H23&lt;=[1]Разряды!$D$30,[1]Разряды!$D$3,IF(H23&lt;=[1]Разряды!$E$30,[1]Разряды!$E$3,IF(H23&lt;=[1]Разряды!$F$30,[1]Разряды!$F$3,IF(H23&lt;=[1]Разряды!$G$30,[1]Разряды!$G$3,IF(H23&lt;=[1]Разряды!$H$30,[1]Разряды!$H$3,IF(H23&lt;=[1]Разряды!$I$30,[1]Разряды!$I$3,IF(H23&lt;=[1]Разряды!$J$30,[1]Разряды!$J$3,"б/р"))))))))</f>
        <v>2р</v>
      </c>
      <c r="K23" s="27">
        <v>6</v>
      </c>
      <c r="L23" s="33" t="str">
        <f>IF(B23=0," ",VLOOKUP($B23,[1]Женщины!$B$1:$H$65536,7,FALSE))</f>
        <v>Боголюбов В.Л., Карепин Ю.С.</v>
      </c>
    </row>
    <row r="24" spans="1:12">
      <c r="A24" s="40">
        <v>14</v>
      </c>
      <c r="B24" s="32">
        <v>207</v>
      </c>
      <c r="C24" s="33" t="str">
        <f>IF(B24=0," ",VLOOKUP(B24,[1]Женщины!B$1:H$65536,2,FALSE))</f>
        <v>Степанова Елизавета</v>
      </c>
      <c r="D24" s="34" t="str">
        <f>IF(B24=0," ",VLOOKUP($B24,[1]Женщины!$B$1:$H$65536,3,FALSE))</f>
        <v>15.01.1996</v>
      </c>
      <c r="E24" s="35" t="str">
        <f>IF(B24=0," ",IF(VLOOKUP($B24,[1]Женщины!$B$1:$H$65536,4,FALSE)=0," ",VLOOKUP($B24,[1]Женщины!$B$1:$H$65536,4,FALSE)))</f>
        <v>1р</v>
      </c>
      <c r="F24" s="33" t="str">
        <f>IF(B24=0," ",VLOOKUP($B24,[1]Женщины!$B$1:$H$65536,5,FALSE))</f>
        <v>Вологодская</v>
      </c>
      <c r="G24" s="33" t="str">
        <f>IF(B24=0," ",VLOOKUP($B24,[1]Женщины!$B$1:$H$65536,6,FALSE))</f>
        <v>Череповец, ДЮСШ-2</v>
      </c>
      <c r="H24" s="36">
        <v>9.6296296296296296E-5</v>
      </c>
      <c r="I24" s="36"/>
      <c r="J24" s="27" t="str">
        <f>IF(H24=0," ",IF(H24&lt;=[1]Разряды!$D$30,[1]Разряды!$D$3,IF(H24&lt;=[1]Разряды!$E$30,[1]Разряды!$E$3,IF(H24&lt;=[1]Разряды!$F$30,[1]Разряды!$F$3,IF(H24&lt;=[1]Разряды!$G$30,[1]Разряды!$G$3,IF(H24&lt;=[1]Разряды!$H$30,[1]Разряды!$H$3,IF(H24&lt;=[1]Разряды!$I$30,[1]Разряды!$I$3,IF(H24&lt;=[1]Разряды!$J$30,[1]Разряды!$J$3,"б/р"))))))))</f>
        <v>2р</v>
      </c>
      <c r="K24" s="27">
        <v>5</v>
      </c>
      <c r="L24" s="33" t="str">
        <f>IF(B24=0," ",VLOOKUP($B24,[1]Женщины!$B$1:$H$65536,7,FALSE))</f>
        <v>Купцова Е.А.</v>
      </c>
    </row>
    <row r="25" spans="1:12">
      <c r="A25" s="40">
        <v>15</v>
      </c>
      <c r="B25" s="32">
        <v>681</v>
      </c>
      <c r="C25" s="33" t="str">
        <f>IF(B25=0," ",VLOOKUP(B25,[1]Женщины!B$1:H$65536,2,FALSE))</f>
        <v>Матова Марина</v>
      </c>
      <c r="D25" s="34" t="str">
        <f>IF(B25=0," ",VLOOKUP($B25,[1]Женщины!$B$1:$H$65536,3,FALSE))</f>
        <v>23.10.1997</v>
      </c>
      <c r="E25" s="35" t="str">
        <f>IF(B25=0," ",IF(VLOOKUP($B25,[1]Женщины!$B$1:$H$65536,4,FALSE)=0," ",VLOOKUP($B25,[1]Женщины!$B$1:$H$65536,4,FALSE)))</f>
        <v>1р</v>
      </c>
      <c r="F25" s="33" t="str">
        <f>IF(B25=0," ",VLOOKUP($B25,[1]Женщины!$B$1:$H$65536,5,FALSE))</f>
        <v>Архангельская</v>
      </c>
      <c r="G25" s="33" t="str">
        <f>IF(B25=0," ",VLOOKUP($B25,[1]Женщины!$B$1:$H$65536,6,FALSE))</f>
        <v>Архангельск, ДЮСШ-1</v>
      </c>
      <c r="H25" s="36">
        <v>9.675925925925927E-5</v>
      </c>
      <c r="I25" s="36"/>
      <c r="J25" s="27" t="str">
        <f>IF(H25=0," ",IF(H25&lt;=[1]Разряды!$D$30,[1]Разряды!$D$3,IF(H25&lt;=[1]Разряды!$E$30,[1]Разряды!$E$3,IF(H25&lt;=[1]Разряды!$F$30,[1]Разряды!$F$3,IF(H25&lt;=[1]Разряды!$G$30,[1]Разряды!$G$3,IF(H25&lt;=[1]Разряды!$H$30,[1]Разряды!$H$3,IF(H25&lt;=[1]Разряды!$I$30,[1]Разряды!$I$3,IF(H25&lt;=[1]Разряды!$J$30,[1]Разряды!$J$3,"б/р"))))))))</f>
        <v>2р</v>
      </c>
      <c r="K25" s="27">
        <v>4</v>
      </c>
      <c r="L25" s="33" t="str">
        <f>IF(B25=0," ",VLOOKUP($B25,[1]Женщины!$B$1:$H$65536,7,FALSE))</f>
        <v>Брюхова О.Б.</v>
      </c>
    </row>
    <row r="26" spans="1:12">
      <c r="A26" s="40">
        <v>16</v>
      </c>
      <c r="B26" s="32">
        <v>793</v>
      </c>
      <c r="C26" s="33" t="str">
        <f>IF(B26=0," ",VLOOKUP(B26,[1]Женщины!B$1:H$65536,2,FALSE))</f>
        <v>Романова Алина</v>
      </c>
      <c r="D26" s="34" t="str">
        <f>IF(B26=0," ",VLOOKUP($B26,[1]Женщины!$B$1:$H$65536,3,FALSE))</f>
        <v>1997</v>
      </c>
      <c r="E26" s="35" t="str">
        <f>IF(B26=0," ",IF(VLOOKUP($B26,[1]Женщины!$B$1:$H$65536,4,FALSE)=0," ",VLOOKUP($B26,[1]Женщины!$B$1:$H$65536,4,FALSE)))</f>
        <v>2р</v>
      </c>
      <c r="F26" s="33" t="str">
        <f>IF(B26=0," ",VLOOKUP($B26,[1]Женщины!$B$1:$H$65536,5,FALSE))</f>
        <v>Архангельская</v>
      </c>
      <c r="G26" s="33" t="str">
        <f>IF(B26=0," ",VLOOKUP($B26,[1]Женщины!$B$1:$H$65536,6,FALSE))</f>
        <v>Коряжма, ДЮСШ</v>
      </c>
      <c r="H26" s="36">
        <v>9.699074074074075E-5</v>
      </c>
      <c r="I26" s="36"/>
      <c r="J26" s="27" t="str">
        <f>IF(H26=0," ",IF(H26&lt;=[1]Разряды!$D$30,[1]Разряды!$D$3,IF(H26&lt;=[1]Разряды!$E$30,[1]Разряды!$E$3,IF(H26&lt;=[1]Разряды!$F$30,[1]Разряды!$F$3,IF(H26&lt;=[1]Разряды!$G$30,[1]Разряды!$G$3,IF(H26&lt;=[1]Разряды!$H$30,[1]Разряды!$H$3,IF(H26&lt;=[1]Разряды!$I$30,[1]Разряды!$I$3,IF(H26&lt;=[1]Разряды!$J$30,[1]Разряды!$J$3,"б/р"))))))))</f>
        <v>2р</v>
      </c>
      <c r="K26" s="27" t="s">
        <v>29</v>
      </c>
      <c r="L26" s="33" t="str">
        <f>IF(B26=0," ",VLOOKUP($B26,[1]Женщины!$B$1:$H$65536,7,FALSE))</f>
        <v>Казанцев Л.А.</v>
      </c>
    </row>
    <row r="27" spans="1:12">
      <c r="A27" s="40">
        <v>17</v>
      </c>
      <c r="B27" s="32">
        <v>482</v>
      </c>
      <c r="C27" s="33" t="str">
        <f>IF(B27=0," ",VLOOKUP(B27,[1]Женщины!B$1:H$65536,2,FALSE))</f>
        <v>Цветкова Елизавета</v>
      </c>
      <c r="D27" s="34" t="str">
        <f>IF(B27=0," ",VLOOKUP($B27,[1]Женщины!$B$1:$H$65536,3,FALSE))</f>
        <v>1996</v>
      </c>
      <c r="E27" s="35" t="str">
        <f>IF(B27=0," ",IF(VLOOKUP($B27,[1]Женщины!$B$1:$H$65536,4,FALSE)=0," ",VLOOKUP($B27,[1]Женщины!$B$1:$H$65536,4,FALSE)))</f>
        <v>1р</v>
      </c>
      <c r="F27" s="33" t="str">
        <f>IF(B27=0," ",VLOOKUP($B27,[1]Женщины!$B$1:$H$65536,5,FALSE))</f>
        <v>2 Ярославская</v>
      </c>
      <c r="G27" s="33" t="str">
        <f>IF(B27=0," ",VLOOKUP($B27,[1]Женщины!$B$1:$H$65536,6,FALSE))</f>
        <v>Рыбинск, СДЮСШОР-2</v>
      </c>
      <c r="H27" s="36">
        <v>9.8148148148148151E-5</v>
      </c>
      <c r="I27" s="37"/>
      <c r="J27" s="27" t="str">
        <f>IF(H27=0," ",IF(H27&lt;=[1]Разряды!$D$30,[1]Разряды!$D$3,IF(H27&lt;=[1]Разряды!$E$30,[1]Разряды!$E$3,IF(H27&lt;=[1]Разряды!$F$30,[1]Разряды!$F$3,IF(H27&lt;=[1]Разряды!$G$30,[1]Разряды!$G$3,IF(H27&lt;=[1]Разряды!$H$30,[1]Разряды!$H$3,IF(H27&lt;=[1]Разряды!$I$30,[1]Разряды!$I$3,IF(H27&lt;=[1]Разряды!$J$30,[1]Разряды!$J$3,"б/р"))))))))</f>
        <v>2р</v>
      </c>
      <c r="K27" s="27">
        <v>3</v>
      </c>
      <c r="L27" s="33" t="str">
        <f>IF(B27=0," ",VLOOKUP($B27,[1]Женщины!$B$1:$H$65536,7,FALSE))</f>
        <v>Кузнецова А.Л.</v>
      </c>
    </row>
    <row r="28" spans="1:12">
      <c r="A28" s="40">
        <v>18</v>
      </c>
      <c r="B28" s="32">
        <v>542</v>
      </c>
      <c r="C28" s="33" t="str">
        <f>IF(B28=0," ",VLOOKUP(B28,[1]Женщины!B$1:H$65536,2,FALSE))</f>
        <v>Осина Анастасия</v>
      </c>
      <c r="D28" s="34" t="str">
        <f>IF(B28=0," ",VLOOKUP($B28,[1]Женщины!$B$1:$H$65536,3,FALSE))</f>
        <v>07.06.1996</v>
      </c>
      <c r="E28" s="35" t="str">
        <f>IF(B28=0," ",IF(VLOOKUP($B28,[1]Женщины!$B$1:$H$65536,4,FALSE)=0," ",VLOOKUP($B28,[1]Женщины!$B$1:$H$65536,4,FALSE)))</f>
        <v>1р</v>
      </c>
      <c r="F28" s="33" t="str">
        <f>IF(B28=0," ",VLOOKUP($B28,[1]Женщины!$B$1:$H$65536,5,FALSE))</f>
        <v>Новгородская</v>
      </c>
      <c r="G28" s="33" t="str">
        <f>IF(B28=0," ",VLOOKUP($B28,[1]Женщины!$B$1:$H$65536,6,FALSE))</f>
        <v>В.Новгород</v>
      </c>
      <c r="H28" s="36">
        <v>9.8148148148148151E-5</v>
      </c>
      <c r="I28" s="36"/>
      <c r="J28" s="27" t="str">
        <f>IF(H28=0," ",IF(H28&lt;=[1]Разряды!$D$30,[1]Разряды!$D$3,IF(H28&lt;=[1]Разряды!$E$30,[1]Разряды!$E$3,IF(H28&lt;=[1]Разряды!$F$30,[1]Разряды!$F$3,IF(H28&lt;=[1]Разряды!$G$30,[1]Разряды!$G$3,IF(H28&lt;=[1]Разряды!$H$30,[1]Разряды!$H$3,IF(H28&lt;=[1]Разряды!$I$30,[1]Разряды!$I$3,IF(H28&lt;=[1]Разряды!$J$30,[1]Разряды!$J$3,"б/р"))))))))</f>
        <v>2р</v>
      </c>
      <c r="K28" s="27">
        <v>3</v>
      </c>
      <c r="L28" s="33" t="str">
        <f>IF(B28=0," ",VLOOKUP($B28,[1]Женщины!$B$1:$H$65536,7,FALSE))</f>
        <v>Савенков П.А.</v>
      </c>
    </row>
    <row r="29" spans="1:12">
      <c r="A29" s="40">
        <v>19</v>
      </c>
      <c r="B29" s="32">
        <v>536</v>
      </c>
      <c r="C29" s="33" t="str">
        <f>IF(B29=0," ",VLOOKUP(B29,[1]Женщины!B$1:H$65536,2,FALSE))</f>
        <v>Вторыгина Валерия</v>
      </c>
      <c r="D29" s="34" t="str">
        <f>IF(B29=0," ",VLOOKUP($B29,[1]Женщины!$B$1:$H$65536,3,FALSE))</f>
        <v>06.02.1998</v>
      </c>
      <c r="E29" s="35" t="str">
        <f>IF(B29=0," ",IF(VLOOKUP($B29,[1]Женщины!$B$1:$H$65536,4,FALSE)=0," ",VLOOKUP($B29,[1]Женщины!$B$1:$H$65536,4,FALSE)))</f>
        <v>2р</v>
      </c>
      <c r="F29" s="33" t="str">
        <f>IF(B29=0," ",VLOOKUP($B29,[1]Женщины!$B$1:$H$65536,5,FALSE))</f>
        <v>Новгородская</v>
      </c>
      <c r="G29" s="33" t="str">
        <f>IF(B29=0," ",VLOOKUP($B29,[1]Женщины!$B$1:$H$65536,6,FALSE))</f>
        <v>В.Новгород</v>
      </c>
      <c r="H29" s="36">
        <v>9.8611111111111111E-5</v>
      </c>
      <c r="I29" s="36"/>
      <c r="J29" s="27" t="str">
        <f>IF(H29=0," ",IF(H29&lt;=[1]Разряды!$D$30,[1]Разряды!$D$3,IF(H29&lt;=[1]Разряды!$E$30,[1]Разряды!$E$3,IF(H29&lt;=[1]Разряды!$F$30,[1]Разряды!$F$3,IF(H29&lt;=[1]Разряды!$G$30,[1]Разряды!$G$3,IF(H29&lt;=[1]Разряды!$H$30,[1]Разряды!$H$3,IF(H29&lt;=[1]Разряды!$I$30,[1]Разряды!$I$3,IF(H29&lt;=[1]Разряды!$J$30,[1]Разряды!$J$3,"б/р"))))))))</f>
        <v>2р</v>
      </c>
      <c r="K29" s="27">
        <v>1</v>
      </c>
      <c r="L29" s="33" t="str">
        <f>IF(B29=0," ",VLOOKUP($B29,[1]Женщины!$B$1:$H$65536,7,FALSE))</f>
        <v>Савенков П.А.</v>
      </c>
    </row>
    <row r="30" spans="1:12">
      <c r="A30" s="40">
        <v>20</v>
      </c>
      <c r="B30" s="32">
        <v>459</v>
      </c>
      <c r="C30" s="33" t="str">
        <f>IF(B30=0," ",VLOOKUP(B30,[1]Женщины!B$1:H$65536,2,FALSE))</f>
        <v>Стенина Елена</v>
      </c>
      <c r="D30" s="34" t="str">
        <f>IF(B30=0," ",VLOOKUP($B30,[1]Женщины!$B$1:$H$65536,3,FALSE))</f>
        <v>1997</v>
      </c>
      <c r="E30" s="35" t="str">
        <f>IF(B30=0," ",IF(VLOOKUP($B30,[1]Женщины!$B$1:$H$65536,4,FALSE)=0," ",VLOOKUP($B30,[1]Женщины!$B$1:$H$65536,4,FALSE)))</f>
        <v>1р</v>
      </c>
      <c r="F30" s="33" t="str">
        <f>IF(B30=0," ",VLOOKUP($B30,[1]Женщины!$B$1:$H$65536,5,FALSE))</f>
        <v>Архангельская</v>
      </c>
      <c r="G30" s="33" t="str">
        <f>IF(B30=0," ",VLOOKUP($B30,[1]Женщины!$B$1:$H$65536,6,FALSE))</f>
        <v>Коряжма, ДЮСШ</v>
      </c>
      <c r="H30" s="36">
        <v>9.8842592592592577E-5</v>
      </c>
      <c r="I30" s="36"/>
      <c r="J30" s="27" t="str">
        <f>IF(H30=0," ",IF(H30&lt;=[1]Разряды!$D$30,[1]Разряды!$D$3,IF(H30&lt;=[1]Разряды!$E$30,[1]Разряды!$E$3,IF(H30&lt;=[1]Разряды!$F$30,[1]Разряды!$F$3,IF(H30&lt;=[1]Разряды!$G$30,[1]Разряды!$G$3,IF(H30&lt;=[1]Разряды!$H$30,[1]Разряды!$H$3,IF(H30&lt;=[1]Разряды!$I$30,[1]Разряды!$I$3,IF(H30&lt;=[1]Разряды!$J$30,[1]Разряды!$J$3,"б/р"))))))))</f>
        <v>2р</v>
      </c>
      <c r="K30" s="27" t="s">
        <v>29</v>
      </c>
      <c r="L30" s="33" t="str">
        <f>IF(B30=0," ",VLOOKUP($B30,[1]Женщины!$B$1:$H$65536,7,FALSE))</f>
        <v>Казанцев Л.А.</v>
      </c>
    </row>
    <row r="31" spans="1:12">
      <c r="A31" s="40">
        <v>21</v>
      </c>
      <c r="B31" s="32">
        <v>799</v>
      </c>
      <c r="C31" s="33" t="str">
        <f>IF(B31=0," ",VLOOKUP(B31,[1]Женщины!B$1:H$65536,2,FALSE))</f>
        <v>Майсумова Альбина</v>
      </c>
      <c r="D31" s="34" t="str">
        <f>IF(B31=0," ",VLOOKUP($B31,[1]Женщины!$B$1:$H$65536,3,FALSE))</f>
        <v>1996</v>
      </c>
      <c r="E31" s="35" t="str">
        <f>IF(B31=0," ",IF(VLOOKUP($B31,[1]Женщины!$B$1:$H$65536,4,FALSE)=0," ",VLOOKUP($B31,[1]Женщины!$B$1:$H$65536,4,FALSE)))</f>
        <v>1р</v>
      </c>
      <c r="F31" s="33" t="str">
        <f>IF(B31=0," ",VLOOKUP($B31,[1]Женщины!$B$1:$H$65536,5,FALSE))</f>
        <v>Вологодская</v>
      </c>
      <c r="G31" s="33" t="str">
        <f>IF(B31=0," ",VLOOKUP($B31,[1]Женщины!$B$1:$H$65536,6,FALSE))</f>
        <v>Шексна, ДЮСШ</v>
      </c>
      <c r="H31" s="36">
        <v>9.9884259259259265E-5</v>
      </c>
      <c r="I31" s="36"/>
      <c r="J31" s="27" t="str">
        <f>IF(H31=0," ",IF(H31&lt;=[1]Разряды!$D$30,[1]Разряды!$D$3,IF(H31&lt;=[1]Разряды!$E$30,[1]Разряды!$E$3,IF(H31&lt;=[1]Разряды!$F$30,[1]Разряды!$F$3,IF(H31&lt;=[1]Разряды!$G$30,[1]Разряды!$G$3,IF(H31&lt;=[1]Разряды!$H$30,[1]Разряды!$H$3,IF(H31&lt;=[1]Разряды!$I$30,[1]Разряды!$I$3,IF(H31&lt;=[1]Разряды!$J$30,[1]Разряды!$J$3,"б/р"))))))))</f>
        <v>2р</v>
      </c>
      <c r="K31" s="27" t="s">
        <v>29</v>
      </c>
      <c r="L31" s="33" t="str">
        <f>IF(B31=0," ",VLOOKUP($B31,[1]Женщины!$B$1:$H$65536,7,FALSE))</f>
        <v>Кожин Б.И., Воробьева О.Н.</v>
      </c>
    </row>
    <row r="32" spans="1:12">
      <c r="A32" s="40">
        <v>22</v>
      </c>
      <c r="B32" s="32">
        <v>247</v>
      </c>
      <c r="C32" s="33" t="str">
        <f>IF(B32=0," ",VLOOKUP(B32,[1]Женщины!B$1:H$65536,2,FALSE))</f>
        <v>Коленченко Карина</v>
      </c>
      <c r="D32" s="34" t="str">
        <f>IF(B32=0," ",VLOOKUP($B32,[1]Женщины!$B$1:$H$65536,3,FALSE))</f>
        <v>06.08.1998</v>
      </c>
      <c r="E32" s="35" t="str">
        <f>IF(B32=0," ",IF(VLOOKUP($B32,[1]Женщины!$B$1:$H$65536,4,FALSE)=0," ",VLOOKUP($B32,[1]Женщины!$B$1:$H$65536,4,FALSE)))</f>
        <v>2р</v>
      </c>
      <c r="F32" s="33" t="str">
        <f>IF(B32=0," ",VLOOKUP($B32,[1]Женщины!$B$1:$H$65536,5,FALSE))</f>
        <v>Вологодская</v>
      </c>
      <c r="G32" s="33" t="str">
        <f>IF(B32=0," ",VLOOKUP($B32,[1]Женщины!$B$1:$H$65536,6,FALSE))</f>
        <v>Череповец, ДЮСШ-2</v>
      </c>
      <c r="H32" s="36">
        <v>1.0011574074074073E-4</v>
      </c>
      <c r="I32" s="36"/>
      <c r="J32" s="27" t="str">
        <f>IF(H32=0," ",IF(H32&lt;=[1]Разряды!$D$30,[1]Разряды!$D$3,IF(H32&lt;=[1]Разряды!$E$30,[1]Разряды!$E$3,IF(H32&lt;=[1]Разряды!$F$30,[1]Разряды!$F$3,IF(H32&lt;=[1]Разряды!$G$30,[1]Разряды!$G$3,IF(H32&lt;=[1]Разряды!$H$30,[1]Разряды!$H$3,IF(H32&lt;=[1]Разряды!$I$30,[1]Разряды!$I$3,IF(H32&lt;=[1]Разряды!$J$30,[1]Разряды!$J$3,"б/р"))))))))</f>
        <v>3р</v>
      </c>
      <c r="K32" s="27" t="s">
        <v>29</v>
      </c>
      <c r="L32" s="33" t="str">
        <f>IF(B32=0," ",VLOOKUP($B32,[1]Женщины!$B$1:$H$65536,7,FALSE))</f>
        <v>Купцова Е.А.</v>
      </c>
    </row>
    <row r="33" spans="1:12">
      <c r="A33" s="40">
        <v>23</v>
      </c>
      <c r="B33" s="32">
        <v>484</v>
      </c>
      <c r="C33" s="33" t="str">
        <f>IF(B33=0," ",VLOOKUP(B33,[1]Женщины!B$1:H$65536,2,FALSE))</f>
        <v>Головкина Анна</v>
      </c>
      <c r="D33" s="34" t="str">
        <f>IF(B33=0," ",VLOOKUP($B33,[1]Женщины!$B$1:$H$65536,3,FALSE))</f>
        <v>1998</v>
      </c>
      <c r="E33" s="35" t="str">
        <f>IF(B33=0," ",IF(VLOOKUP($B33,[1]Женщины!$B$1:$H$65536,4,FALSE)=0," ",VLOOKUP($B33,[1]Женщины!$B$1:$H$65536,4,FALSE)))</f>
        <v>2р</v>
      </c>
      <c r="F33" s="33" t="str">
        <f>IF(B33=0," ",VLOOKUP($B33,[1]Женщины!$B$1:$H$65536,5,FALSE))</f>
        <v>Ярославская</v>
      </c>
      <c r="G33" s="33" t="str">
        <f>IF(B33=0," ",VLOOKUP($B33,[1]Женщины!$B$1:$H$65536,6,FALSE))</f>
        <v>Рыбинск, СДЮСШОР-2</v>
      </c>
      <c r="H33" s="36">
        <v>1.0011574074074073E-4</v>
      </c>
      <c r="I33" s="37"/>
      <c r="J33" s="27" t="str">
        <f>IF(H33=0," ",IF(H33&lt;=[1]Разряды!$D$30,[1]Разряды!$D$3,IF(H33&lt;=[1]Разряды!$E$30,[1]Разряды!$E$3,IF(H33&lt;=[1]Разряды!$F$30,[1]Разряды!$F$3,IF(H33&lt;=[1]Разряды!$G$30,[1]Разряды!$G$3,IF(H33&lt;=[1]Разряды!$H$30,[1]Разряды!$H$3,IF(H33&lt;=[1]Разряды!$I$30,[1]Разряды!$I$3,IF(H33&lt;=[1]Разряды!$J$30,[1]Разряды!$J$3,"б/р"))))))))</f>
        <v>3р</v>
      </c>
      <c r="K33" s="27" t="s">
        <v>29</v>
      </c>
      <c r="L33" s="39" t="str">
        <f>IF(B33=0," ",VLOOKUP($B33,[1]Женщины!$B$1:$H$65536,7,FALSE))</f>
        <v>Кузнецова А.Л.</v>
      </c>
    </row>
    <row r="34" spans="1:12">
      <c r="A34" s="40">
        <v>24</v>
      </c>
      <c r="B34" s="32">
        <v>164</v>
      </c>
      <c r="C34" s="33" t="str">
        <f>IF(B34=0," ",VLOOKUP(B34,[1]Женщины!B$1:H$65536,2,FALSE))</f>
        <v>Антропова Юлия</v>
      </c>
      <c r="D34" s="34" t="str">
        <f>IF(B34=0," ",VLOOKUP($B34,[1]Женщины!$B$1:$H$65536,3,FALSE))</f>
        <v>02.06.1997</v>
      </c>
      <c r="E34" s="35" t="str">
        <f>IF(B34=0," ",IF(VLOOKUP($B34,[1]Женщины!$B$1:$H$65536,4,FALSE)=0," ",VLOOKUP($B34,[1]Женщины!$B$1:$H$65536,4,FALSE)))</f>
        <v>2р</v>
      </c>
      <c r="F34" s="33" t="str">
        <f>IF(B34=0," ",VLOOKUP($B34,[1]Женщины!$B$1:$H$65536,5,FALSE))</f>
        <v>2 Ярославская</v>
      </c>
      <c r="G34" s="33" t="str">
        <f>IF(B34=0," ",VLOOKUP($B34,[1]Женщины!$B$1:$H$65536,6,FALSE))</f>
        <v>Ярославль, ГОБУ ЯО СДЮСШОР</v>
      </c>
      <c r="H34" s="36">
        <v>1.0046296296296296E-4</v>
      </c>
      <c r="I34" s="36"/>
      <c r="J34" s="27" t="str">
        <f>IF(H34=0," ",IF(H34&lt;=[1]Разряды!$D$30,[1]Разряды!$D$3,IF(H34&lt;=[1]Разряды!$E$30,[1]Разряды!$E$3,IF(H34&lt;=[1]Разряды!$F$30,[1]Разряды!$F$3,IF(H34&lt;=[1]Разряды!$G$30,[1]Разряды!$G$3,IF(H34&lt;=[1]Разряды!$H$30,[1]Разряды!$H$3,IF(H34&lt;=[1]Разряды!$I$30,[1]Разряды!$I$3,IF(H34&lt;=[1]Разряды!$J$30,[1]Разряды!$J$3,"б/р"))))))))</f>
        <v>3р</v>
      </c>
      <c r="K34" s="27">
        <v>1</v>
      </c>
      <c r="L34" s="33" t="str">
        <f>IF(B34=0," ",VLOOKUP($B34,[1]Женщины!$B$1:$H$65536,7,FALSE))</f>
        <v>Филинова С.К.</v>
      </c>
    </row>
    <row r="35" spans="1:12">
      <c r="A35" s="40">
        <v>25</v>
      </c>
      <c r="B35" s="32">
        <v>794</v>
      </c>
      <c r="C35" s="33" t="str">
        <f>IF(B35=0," ",VLOOKUP(B35,[1]Женщины!B$1:H$65536,2,FALSE))</f>
        <v>Парикова Анастасия</v>
      </c>
      <c r="D35" s="34" t="str">
        <f>IF(B35=0," ",VLOOKUP($B35,[1]Женщины!$B$1:$H$65536,3,FALSE))</f>
        <v>1997</v>
      </c>
      <c r="E35" s="35" t="str">
        <f>IF(B35=0," ",IF(VLOOKUP($B35,[1]Женщины!$B$1:$H$65536,4,FALSE)=0," ",VLOOKUP($B35,[1]Женщины!$B$1:$H$65536,4,FALSE)))</f>
        <v>2р</v>
      </c>
      <c r="F35" s="33" t="str">
        <f>IF(B35=0," ",VLOOKUP($B35,[1]Женщины!$B$1:$H$65536,5,FALSE))</f>
        <v>Архангельская</v>
      </c>
      <c r="G35" s="33" t="str">
        <f>IF(B35=0," ",VLOOKUP($B35,[1]Женщины!$B$1:$H$65536,6,FALSE))</f>
        <v>Коряжма, ДЮСШ</v>
      </c>
      <c r="H35" s="36">
        <v>1.0057870370370369E-4</v>
      </c>
      <c r="I35" s="36"/>
      <c r="J35" s="27" t="str">
        <f>IF(H35=0," ",IF(H35&lt;=[1]Разряды!$D$30,[1]Разряды!$D$3,IF(H35&lt;=[1]Разряды!$E$30,[1]Разряды!$E$3,IF(H35&lt;=[1]Разряды!$F$30,[1]Разряды!$F$3,IF(H35&lt;=[1]Разряды!$G$30,[1]Разряды!$G$3,IF(H35&lt;=[1]Разряды!$H$30,[1]Разряды!$H$3,IF(H35&lt;=[1]Разряды!$I$30,[1]Разряды!$I$3,IF(H35&lt;=[1]Разряды!$J$30,[1]Разряды!$J$3,"б/р"))))))))</f>
        <v>3р</v>
      </c>
      <c r="K35" s="27" t="s">
        <v>29</v>
      </c>
      <c r="L35" s="33" t="str">
        <f>IF(B35=0," ",VLOOKUP($B35,[1]Женщины!$B$1:$H$65536,7,FALSE))</f>
        <v>Казанцев Л.А.</v>
      </c>
    </row>
    <row r="36" spans="1:12">
      <c r="A36" s="40">
        <v>26</v>
      </c>
      <c r="B36" s="32">
        <v>266</v>
      </c>
      <c r="C36" s="33" t="str">
        <f>IF(B36=0," ",VLOOKUP(B36,[1]Женщины!B$1:H$65536,2,FALSE))</f>
        <v>Овсянникова Анастасия</v>
      </c>
      <c r="D36" s="34" t="str">
        <f>IF(B36=0," ",VLOOKUP($B36,[1]Женщины!$B$1:$H$65536,3,FALSE))</f>
        <v>17.01.1999</v>
      </c>
      <c r="E36" s="35" t="str">
        <f>IF(B36=0," ",IF(VLOOKUP($B36,[1]Женщины!$B$1:$H$65536,4,FALSE)=0," ",VLOOKUP($B36,[1]Женщины!$B$1:$H$65536,4,FALSE)))</f>
        <v>2р</v>
      </c>
      <c r="F36" s="33" t="str">
        <f>IF(B36=0," ",VLOOKUP($B36,[1]Женщины!$B$1:$H$65536,5,FALSE))</f>
        <v>Вологодская</v>
      </c>
      <c r="G36" s="33" t="str">
        <f>IF(B36=0," ",VLOOKUP($B36,[1]Женщины!$B$1:$H$65536,6,FALSE))</f>
        <v>Череповец, ДЮСШ-2</v>
      </c>
      <c r="H36" s="36">
        <v>1.0115740740740741E-4</v>
      </c>
      <c r="I36" s="36"/>
      <c r="J36" s="27" t="str">
        <f>IF(H36=0," ",IF(H36&lt;=[1]Разряды!$D$30,[1]Разряды!$D$3,IF(H36&lt;=[1]Разряды!$E$30,[1]Разряды!$E$3,IF(H36&lt;=[1]Разряды!$F$30,[1]Разряды!$F$3,IF(H36&lt;=[1]Разряды!$G$30,[1]Разряды!$G$3,IF(H36&lt;=[1]Разряды!$H$30,[1]Разряды!$H$3,IF(H36&lt;=[1]Разряды!$I$30,[1]Разряды!$I$3,IF(H36&lt;=[1]Разряды!$J$30,[1]Разряды!$J$3,"б/р"))))))))</f>
        <v>3р</v>
      </c>
      <c r="K36" s="27" t="s">
        <v>29</v>
      </c>
      <c r="L36" s="33" t="str">
        <f>IF(B36=0," ",VLOOKUP($B36,[1]Женщины!$B$1:$H$65536,7,FALSE))</f>
        <v>Купцова Е.А.</v>
      </c>
    </row>
    <row r="37" spans="1:12">
      <c r="A37" s="40">
        <v>27</v>
      </c>
      <c r="B37" s="32">
        <v>241</v>
      </c>
      <c r="C37" s="33" t="str">
        <f>IF(B37=0," ",VLOOKUP(B37,[1]Женщины!B$1:H$65536,2,FALSE))</f>
        <v>Жуковская Ксения</v>
      </c>
      <c r="D37" s="34" t="str">
        <f>IF(B37=0," ",VLOOKUP($B37,[1]Женщины!$B$1:$H$65536,3,FALSE))</f>
        <v>1998</v>
      </c>
      <c r="E37" s="35" t="str">
        <f>IF(B37=0," ",IF(VLOOKUP($B37,[1]Женщины!$B$1:$H$65536,4,FALSE)=0," ",VLOOKUP($B37,[1]Женщины!$B$1:$H$65536,4,FALSE)))</f>
        <v>1р</v>
      </c>
      <c r="F37" s="33" t="str">
        <f>IF(B37=0," ",VLOOKUP($B37,[1]Женщины!$B$1:$H$65536,5,FALSE))</f>
        <v>р-ка Коми</v>
      </c>
      <c r="G37" s="33" t="str">
        <f>IF(B37=0," ",VLOOKUP($B37,[1]Женщины!$B$1:$H$65536,6,FALSE))</f>
        <v>Коми, Сыктывкар, КДЮСШ-1</v>
      </c>
      <c r="H37" s="36">
        <v>1.0173611111111111E-4</v>
      </c>
      <c r="I37" s="43"/>
      <c r="J37" s="27" t="str">
        <f>IF(H37=0," ",IF(H37&lt;=[1]Разряды!$D$30,[1]Разряды!$D$3,IF(H37&lt;=[1]Разряды!$E$30,[1]Разряды!$E$3,IF(H37&lt;=[1]Разряды!$F$30,[1]Разряды!$F$3,IF(H37&lt;=[1]Разряды!$G$30,[1]Разряды!$G$3,IF(H37&lt;=[1]Разряды!$H$30,[1]Разряды!$H$3,IF(H37&lt;=[1]Разряды!$I$30,[1]Разряды!$I$3,IF(H37&lt;=[1]Разряды!$J$30,[1]Разряды!$J$3,"б/р"))))))))</f>
        <v>3р</v>
      </c>
      <c r="K37" s="27">
        <v>1</v>
      </c>
      <c r="L37" s="33" t="str">
        <f>IF(B37=0," ",VLOOKUP($B37,[1]Женщины!$B$1:$H$65536,7,FALSE))</f>
        <v>Шокшуева Ю.В.</v>
      </c>
    </row>
    <row r="38" spans="1:12">
      <c r="A38" s="40">
        <v>28</v>
      </c>
      <c r="B38" s="32">
        <v>176</v>
      </c>
      <c r="C38" s="33" t="str">
        <f>IF(B38=0," ",VLOOKUP(B38,[1]Женщины!B$1:H$65536,2,FALSE))</f>
        <v>Москвина Светлана</v>
      </c>
      <c r="D38" s="34" t="str">
        <f>IF(B38=0," ",VLOOKUP($B38,[1]Женщины!$B$1:$H$65536,3,FALSE))</f>
        <v>14.06.1998</v>
      </c>
      <c r="E38" s="35" t="str">
        <f>IF(B38=0," ",IF(VLOOKUP($B38,[1]Женщины!$B$1:$H$65536,4,FALSE)=0," ",VLOOKUP($B38,[1]Женщины!$B$1:$H$65536,4,FALSE)))</f>
        <v>3р</v>
      </c>
      <c r="F38" s="33" t="str">
        <f>IF(B38=0," ",VLOOKUP($B38,[1]Женщины!$B$1:$H$65536,5,FALSE))</f>
        <v>Ярославская</v>
      </c>
      <c r="G38" s="33" t="str">
        <f>IF(B38=0," ",VLOOKUP($B38,[1]Женщины!$B$1:$H$65536,6,FALSE))</f>
        <v>Ярославль, ГОБУ ЯО СДЮСШОР</v>
      </c>
      <c r="H38" s="36">
        <v>1.0243055555555555E-4</v>
      </c>
      <c r="I38" s="36"/>
      <c r="J38" s="27" t="str">
        <f>IF(H38=0," ",IF(H38&lt;=[1]Разряды!$D$30,[1]Разряды!$D$3,IF(H38&lt;=[1]Разряды!$E$30,[1]Разряды!$E$3,IF(H38&lt;=[1]Разряды!$F$30,[1]Разряды!$F$3,IF(H38&lt;=[1]Разряды!$G$30,[1]Разряды!$G$3,IF(H38&lt;=[1]Разряды!$H$30,[1]Разряды!$H$3,IF(H38&lt;=[1]Разряды!$I$30,[1]Разряды!$I$3,IF(H38&lt;=[1]Разряды!$J$30,[1]Разряды!$J$3,"б/р"))))))))</f>
        <v>3р</v>
      </c>
      <c r="K38" s="27" t="s">
        <v>29</v>
      </c>
      <c r="L38" s="33" t="str">
        <f>IF(B38=0," ",VLOOKUP($B38,[1]Женщины!$B$1:$H$65536,7,FALSE))</f>
        <v>Филинова С.К.</v>
      </c>
    </row>
    <row r="39" spans="1:12">
      <c r="A39" s="40">
        <v>29</v>
      </c>
      <c r="B39" s="32">
        <v>489</v>
      </c>
      <c r="C39" s="33" t="str">
        <f>IF(B39=0," ",VLOOKUP(B39,[1]Женщины!B$1:H$65536,2,FALSE))</f>
        <v>Волкова Наталия</v>
      </c>
      <c r="D39" s="34" t="str">
        <f>IF(B39=0," ",VLOOKUP($B39,[1]Женщины!$B$1:$H$65536,3,FALSE))</f>
        <v>1998</v>
      </c>
      <c r="E39" s="35" t="str">
        <f>IF(B39=0," ",IF(VLOOKUP($B39,[1]Женщины!$B$1:$H$65536,4,FALSE)=0," ",VLOOKUP($B39,[1]Женщины!$B$1:$H$65536,4,FALSE)))</f>
        <v>2р</v>
      </c>
      <c r="F39" s="33" t="str">
        <f>IF(B39=0," ",VLOOKUP($B39,[1]Женщины!$B$1:$H$65536,5,FALSE))</f>
        <v>Ярославская</v>
      </c>
      <c r="G39" s="33" t="str">
        <f>IF(B39=0," ",VLOOKUP($B39,[1]Женщины!$B$1:$H$65536,6,FALSE))</f>
        <v>Рыбинск, СДЮСШОР-2</v>
      </c>
      <c r="H39" s="36">
        <v>1.0254629629629629E-4</v>
      </c>
      <c r="I39" s="37"/>
      <c r="J39" s="27" t="str">
        <f>IF(H39=0," ",IF(H39&lt;=[1]Разряды!$D$30,[1]Разряды!$D$3,IF(H39&lt;=[1]Разряды!$E$30,[1]Разряды!$E$3,IF(H39&lt;=[1]Разряды!$F$30,[1]Разряды!$F$3,IF(H39&lt;=[1]Разряды!$G$30,[1]Разряды!$G$3,IF(H39&lt;=[1]Разряды!$H$30,[1]Разряды!$H$3,IF(H39&lt;=[1]Разряды!$I$30,[1]Разряды!$I$3,IF(H39&lt;=[1]Разряды!$J$30,[1]Разряды!$J$3,"б/р"))))))))</f>
        <v>3р</v>
      </c>
      <c r="K39" s="26" t="s">
        <v>29</v>
      </c>
      <c r="L39" s="33" t="str">
        <f>IF(B39=0," ",VLOOKUP($B39,[1]Женщины!$B$1:$H$65536,7,FALSE))</f>
        <v>Коротков М.Э.</v>
      </c>
    </row>
    <row r="40" spans="1:12">
      <c r="A40" s="40">
        <v>30</v>
      </c>
      <c r="B40" s="32">
        <v>715</v>
      </c>
      <c r="C40" s="33" t="str">
        <f>IF(B40=0," ",VLOOKUP(B40,[1]Женщины!B$1:H$65536,2,FALSE))</f>
        <v>Амирова Элина</v>
      </c>
      <c r="D40" s="34" t="str">
        <f>IF(B40=0," ",VLOOKUP($B40,[1]Женщины!$B$1:$H$65536,3,FALSE))</f>
        <v>27.05.1997</v>
      </c>
      <c r="E40" s="35" t="str">
        <f>IF(B40=0," ",IF(VLOOKUP($B40,[1]Женщины!$B$1:$H$65536,4,FALSE)=0," ",VLOOKUP($B40,[1]Женщины!$B$1:$H$65536,4,FALSE)))</f>
        <v>2р</v>
      </c>
      <c r="F40" s="33" t="str">
        <f>IF(B40=0," ",VLOOKUP($B40,[1]Женщины!$B$1:$H$65536,5,FALSE))</f>
        <v>Ярославская</v>
      </c>
      <c r="G40" s="33" t="str">
        <f>IF(B40=0," ",VLOOKUP($B40,[1]Женщины!$B$1:$H$65536,6,FALSE))</f>
        <v>Ярославль, СДЮСШОР-19</v>
      </c>
      <c r="H40" s="36">
        <v>1.0266203703703703E-4</v>
      </c>
      <c r="I40" s="36"/>
      <c r="J40" s="27" t="str">
        <f>IF(H40=0," ",IF(H40&lt;=[1]Разряды!$D$30,[1]Разряды!$D$3,IF(H40&lt;=[1]Разряды!$E$30,[1]Разряды!$E$3,IF(H40&lt;=[1]Разряды!$F$30,[1]Разряды!$F$3,IF(H40&lt;=[1]Разряды!$G$30,[1]Разряды!$G$3,IF(H40&lt;=[1]Разряды!$H$30,[1]Разряды!$H$3,IF(H40&lt;=[1]Разряды!$I$30,[1]Разряды!$I$3,IF(H40&lt;=[1]Разряды!$J$30,[1]Разряды!$J$3,"б/р"))))))))</f>
        <v>3р</v>
      </c>
      <c r="K40" s="27" t="s">
        <v>29</v>
      </c>
      <c r="L40" s="33" t="str">
        <f>IF(B40=0," ",VLOOKUP($B40,[1]Женщины!$B$1:$H$65536,7,FALSE))</f>
        <v>Видманова Ю.В.</v>
      </c>
    </row>
    <row r="41" spans="1:12">
      <c r="A41" s="40">
        <v>31</v>
      </c>
      <c r="B41" s="32">
        <v>177</v>
      </c>
      <c r="C41" s="33" t="str">
        <f>IF(B41=0," ",VLOOKUP(B41,[1]Женщины!B$1:H$65536,2,FALSE))</f>
        <v>Погребникова Евгения</v>
      </c>
      <c r="D41" s="34" t="str">
        <f>IF(B41=0," ",VLOOKUP($B41,[1]Женщины!$B$1:$H$65536,3,FALSE))</f>
        <v>08.10.1997</v>
      </c>
      <c r="E41" s="35" t="str">
        <f>IF(B41=0," ",IF(VLOOKUP($B41,[1]Женщины!$B$1:$H$65536,4,FALSE)=0," ",VLOOKUP($B41,[1]Женщины!$B$1:$H$65536,4,FALSE)))</f>
        <v>3р</v>
      </c>
      <c r="F41" s="33" t="str">
        <f>IF(B41=0," ",VLOOKUP($B41,[1]Женщины!$B$1:$H$65536,5,FALSE))</f>
        <v>Ярославская</v>
      </c>
      <c r="G41" s="33" t="str">
        <f>IF(B41=0," ",VLOOKUP($B41,[1]Женщины!$B$1:$H$65536,6,FALSE))</f>
        <v>Ярославль, ГОБУ ЯО СДЮСШОР</v>
      </c>
      <c r="H41" s="41">
        <v>1.0590277777777777E-4</v>
      </c>
      <c r="I41" s="41"/>
      <c r="J41" s="27" t="str">
        <f>IF(H41=0," ",IF(H41&lt;=[1]Разряды!$D$30,[1]Разряды!$D$3,IF(H41&lt;=[1]Разряды!$E$30,[1]Разряды!$E$3,IF(H41&lt;=[1]Разряды!$F$30,[1]Разряды!$F$3,IF(H41&lt;=[1]Разряды!$G$30,[1]Разряды!$G$3,IF(H41&lt;=[1]Разряды!$H$30,[1]Разряды!$H$3,IF(H41&lt;=[1]Разряды!$I$30,[1]Разряды!$I$3,IF(H41&lt;=[1]Разряды!$J$30,[1]Разряды!$J$3,"б/р"))))))))</f>
        <v>1юр</v>
      </c>
      <c r="K41" s="27" t="s">
        <v>29</v>
      </c>
      <c r="L41" s="33" t="str">
        <f>IF(B41=0," ",VLOOKUP($B41,[1]Женщины!$B$1:$H$65536,7,FALSE))</f>
        <v>Филинова С.К.</v>
      </c>
    </row>
    <row r="42" spans="1:12">
      <c r="A42" s="40">
        <v>32</v>
      </c>
      <c r="B42" s="32">
        <v>160</v>
      </c>
      <c r="C42" s="33" t="str">
        <f>IF(B42=0," ",VLOOKUP(B42,[1]Женщины!B$1:H$65536,2,FALSE))</f>
        <v>Фурмавнина Виктория</v>
      </c>
      <c r="D42" s="34" t="str">
        <f>IF(B42=0," ",VLOOKUP($B42,[1]Женщины!$B$1:$H$65536,3,FALSE))</f>
        <v>16.02.1998</v>
      </c>
      <c r="E42" s="35" t="str">
        <f>IF(B42=0," ",IF(VLOOKUP($B42,[1]Женщины!$B$1:$H$65536,4,FALSE)=0," ",VLOOKUP($B42,[1]Женщины!$B$1:$H$65536,4,FALSE)))</f>
        <v>2р</v>
      </c>
      <c r="F42" s="33" t="str">
        <f>IF(B42=0," ",VLOOKUP($B42,[1]Женщины!$B$1:$H$65536,5,FALSE))</f>
        <v>Ярославская</v>
      </c>
      <c r="G42" s="33" t="str">
        <f>IF(B42=0," ",VLOOKUP($B42,[1]Женщины!$B$1:$H$65536,6,FALSE))</f>
        <v>Ярославль, ГОБУ ЯО СДЮСШОР</v>
      </c>
      <c r="H42" s="36">
        <v>1.0624999999999999E-4</v>
      </c>
      <c r="I42" s="36"/>
      <c r="J42" s="27" t="str">
        <f>IF(H42=0," ",IF(H42&lt;=[1]Разряды!$D$30,[1]Разряды!$D$3,IF(H42&lt;=[1]Разряды!$E$30,[1]Разряды!$E$3,IF(H42&lt;=[1]Разряды!$F$30,[1]Разряды!$F$3,IF(H42&lt;=[1]Разряды!$G$30,[1]Разряды!$G$3,IF(H42&lt;=[1]Разряды!$H$30,[1]Разряды!$H$3,IF(H42&lt;=[1]Разряды!$I$30,[1]Разряды!$I$3,IF(H42&lt;=[1]Разряды!$J$30,[1]Разряды!$J$3,"б/р"))))))))</f>
        <v>1юр</v>
      </c>
      <c r="K42" s="26" t="s">
        <v>29</v>
      </c>
      <c r="L42" s="33" t="str">
        <f>IF(B42=0," ",VLOOKUP($B42,[1]Женщины!$B$1:$H$65536,7,FALSE))</f>
        <v>Лузина И.Н.</v>
      </c>
    </row>
    <row r="43" spans="1:12" ht="15.75">
      <c r="A43" s="40"/>
      <c r="B43" s="32"/>
      <c r="C43" s="33"/>
      <c r="D43" s="51"/>
      <c r="E43" s="35"/>
      <c r="F43" s="33"/>
      <c r="G43" s="33"/>
      <c r="H43" s="41"/>
      <c r="I43" s="52" t="s">
        <v>10</v>
      </c>
      <c r="J43" s="52"/>
      <c r="K43" s="53"/>
      <c r="L43" s="9" t="s">
        <v>30</v>
      </c>
    </row>
    <row r="44" spans="1:12">
      <c r="A44" s="26"/>
      <c r="B44" s="26"/>
      <c r="C44" s="26"/>
      <c r="D44" s="27"/>
      <c r="E44" s="26"/>
      <c r="F44" s="28" t="s">
        <v>31</v>
      </c>
      <c r="G44" s="28"/>
      <c r="H44" s="43"/>
      <c r="I44" s="52" t="s">
        <v>13</v>
      </c>
      <c r="J44" s="52"/>
      <c r="K44" s="53"/>
      <c r="L44" s="54" t="s">
        <v>32</v>
      </c>
    </row>
    <row r="45" spans="1:12">
      <c r="A45" s="31">
        <v>1</v>
      </c>
      <c r="B45" s="32">
        <v>454</v>
      </c>
      <c r="C45" s="33" t="str">
        <f>IF(B45=0," ",VLOOKUP(B45,[1]Женщины!B$1:H$65536,2,FALSE))</f>
        <v>Кузнецова Кристина</v>
      </c>
      <c r="D45" s="34" t="str">
        <f>IF(B45=0," ",VLOOKUP($B45,[1]Женщины!$B$1:$H$65536,3,FALSE))</f>
        <v>20.07.1995</v>
      </c>
      <c r="E45" s="35" t="str">
        <f>IF(B45=0," ",IF(VLOOKUP($B45,[1]Женщины!$B$1:$H$65536,4,FALSE)=0," ",VLOOKUP($B45,[1]Женщины!$B$1:$H$65536,4,FALSE)))</f>
        <v>КМС</v>
      </c>
      <c r="F45" s="33" t="str">
        <f>IF(B45=0," ",VLOOKUP($B45,[1]Женщины!$B$1:$H$65536,5,FALSE))</f>
        <v>Архангельская</v>
      </c>
      <c r="G45" s="33" t="str">
        <f>IF(B45=0," ",VLOOKUP($B45,[1]Женщины!$B$1:$H$65536,6,FALSE))</f>
        <v>Коряжма, ДЮСШ</v>
      </c>
      <c r="H45" s="55">
        <v>9.2824074074074068E-5</v>
      </c>
      <c r="I45" s="56">
        <v>9.2592592592592588E-5</v>
      </c>
      <c r="J45" s="27" t="str">
        <f>IF(H45=0," ",IF(H45&lt;=[1]Разряды!$D$30,[1]Разряды!$D$3,IF(H45&lt;=[1]Разряды!$E$30,[1]Разряды!$E$3,IF(H45&lt;=[1]Разряды!$F$30,[1]Разряды!$F$3,IF(H45&lt;=[1]Разряды!$G$30,[1]Разряды!$G$3,IF(H45&lt;=[1]Разряды!$H$30,[1]Разряды!$H$3,IF(H45&lt;=[1]Разряды!$I$30,[1]Разряды!$I$3,IF(H45&lt;=[1]Разряды!$J$30,[1]Разряды!$J$3,"б/р"))))))))</f>
        <v>1р</v>
      </c>
      <c r="K45" s="27">
        <v>20</v>
      </c>
      <c r="L45" s="33" t="str">
        <f>IF(B45=0," ",VLOOKUP($B45,[1]Женщины!$B$1:$H$65536,7,FALSE))</f>
        <v>Казанцев Л.А.</v>
      </c>
    </row>
    <row r="46" spans="1:12">
      <c r="A46" s="31">
        <v>2</v>
      </c>
      <c r="B46" s="32">
        <v>194</v>
      </c>
      <c r="C46" s="33" t="str">
        <f>IF(B46=0," ",VLOOKUP(B46,[1]Женщины!B$1:H$65536,2,FALSE))</f>
        <v>Киселева Валентина</v>
      </c>
      <c r="D46" s="34" t="str">
        <f>IF(B46=0," ",VLOOKUP($B46,[1]Женщины!$B$1:$H$65536,3,FALSE))</f>
        <v>16.07.1995</v>
      </c>
      <c r="E46" s="35" t="str">
        <f>IF(B46=0," ",IF(VLOOKUP($B46,[1]Женщины!$B$1:$H$65536,4,FALSE)=0," ",VLOOKUP($B46,[1]Женщины!$B$1:$H$65536,4,FALSE)))</f>
        <v>КМС</v>
      </c>
      <c r="F46" s="33" t="str">
        <f>IF(B46=0," ",VLOOKUP($B46,[1]Женщины!$B$1:$H$65536,5,FALSE))</f>
        <v>Вологодская</v>
      </c>
      <c r="G46" s="33" t="str">
        <f>IF(B46=0," ",VLOOKUP($B46,[1]Женщины!$B$1:$H$65536,6,FALSE))</f>
        <v>Череповец, ДЮСШ-2</v>
      </c>
      <c r="H46" s="36">
        <v>9.4560185185185169E-5</v>
      </c>
      <c r="I46" s="37">
        <v>9.3171296296296315E-5</v>
      </c>
      <c r="J46" s="27" t="str">
        <f>IF(H46=0," ",IF(H46&lt;=[1]Разряды!$D$30,[1]Разряды!$D$3,IF(H46&lt;=[1]Разряды!$E$30,[1]Разряды!$E$3,IF(H46&lt;=[1]Разряды!$F$30,[1]Разряды!$F$3,IF(H46&lt;=[1]Разряды!$G$30,[1]Разряды!$G$3,IF(H46&lt;=[1]Разряды!$H$30,[1]Разряды!$H$3,IF(H46&lt;=[1]Разряды!$I$30,[1]Разряды!$I$3,IF(H46&lt;=[1]Разряды!$J$30,[1]Разряды!$J$3,"б/р"))))))))</f>
        <v>1р</v>
      </c>
      <c r="K46" s="27">
        <v>17</v>
      </c>
      <c r="L46" s="33" t="str">
        <f>IF(B46=0," ",VLOOKUP($B46,[1]Женщины!$B$1:$H$65536,7,FALSE))</f>
        <v>Полторацкий С.В.</v>
      </c>
    </row>
    <row r="47" spans="1:12">
      <c r="A47" s="31">
        <v>3</v>
      </c>
      <c r="B47" s="32">
        <v>652</v>
      </c>
      <c r="C47" s="33" t="str">
        <f>IF(B47=0," ",VLOOKUP(B47,[1]Женщины!B$1:H$65536,2,FALSE))</f>
        <v>Тарасова Мария</v>
      </c>
      <c r="D47" s="34" t="str">
        <f>IF(B47=0," ",VLOOKUP($B47,[1]Женщины!$B$1:$H$65536,3,FALSE))</f>
        <v>1994</v>
      </c>
      <c r="E47" s="35" t="str">
        <f>IF(B47=0," ",IF(VLOOKUP($B47,[1]Женщины!$B$1:$H$65536,4,FALSE)=0," ",VLOOKUP($B47,[1]Женщины!$B$1:$H$65536,4,FALSE)))</f>
        <v>1р</v>
      </c>
      <c r="F47" s="33" t="str">
        <f>IF(B47=0," ",VLOOKUP($B47,[1]Женщины!$B$1:$H$65536,5,FALSE))</f>
        <v>Владимирская</v>
      </c>
      <c r="G47" s="33" t="str">
        <f>IF(B47=0," ",VLOOKUP($B47,[1]Женщины!$B$1:$H$65536,6,FALSE))</f>
        <v>Владимир, СДЮСШОР-7</v>
      </c>
      <c r="H47" s="41">
        <v>9.5370370370370376E-5</v>
      </c>
      <c r="I47" s="42">
        <v>9.4791666666666649E-5</v>
      </c>
      <c r="J47" s="27" t="str">
        <f>IF(H47=0," ",IF(H47&lt;=[1]Разряды!$D$30,[1]Разряды!$D$3,IF(H47&lt;=[1]Разряды!$E$30,[1]Разряды!$E$3,IF(H47&lt;=[1]Разряды!$F$30,[1]Разряды!$F$3,IF(H47&lt;=[1]Разряды!$G$30,[1]Разряды!$G$3,IF(H47&lt;=[1]Разряды!$H$30,[1]Разряды!$H$3,IF(H47&lt;=[1]Разряды!$I$30,[1]Разряды!$I$3,IF(H47&lt;=[1]Разряды!$J$30,[1]Разряды!$J$3,"б/р"))))))))</f>
        <v>1р</v>
      </c>
      <c r="K47" s="27">
        <v>15</v>
      </c>
      <c r="L47" s="33" t="str">
        <f>IF(B47=0," ",VLOOKUP($B47,[1]Женщины!$B$1:$H$65536,7,FALSE))</f>
        <v>Морочко М.А.</v>
      </c>
    </row>
    <row r="48" spans="1:12">
      <c r="A48" s="40">
        <v>4</v>
      </c>
      <c r="B48" s="32">
        <v>342</v>
      </c>
      <c r="C48" s="57" t="str">
        <f>IF(B48=0," ",VLOOKUP(B48,[1]Женщины!B$1:H$65536,2,FALSE))</f>
        <v>Омелянчук Анастасия</v>
      </c>
      <c r="D48" s="58" t="str">
        <f>IF(B48=0," ",VLOOKUP($B48,[1]Женщины!$B$1:$H$65536,3,FALSE))</f>
        <v>1995</v>
      </c>
      <c r="E48" s="59" t="str">
        <f>IF(B48=0," ",IF(VLOOKUP($B48,[1]Женщины!$B$1:$H$65536,4,FALSE)=0," ",VLOOKUP($B48,[1]Женщины!$B$1:$H$65536,4,FALSE)))</f>
        <v>1р</v>
      </c>
      <c r="F48" s="57" t="str">
        <f>IF(B48=0," ",VLOOKUP($B48,[1]Женщины!$B$1:$H$65536,5,FALSE))</f>
        <v>Мурманская</v>
      </c>
      <c r="G48" s="60" t="str">
        <f>IF(B48=0," ",VLOOKUP($B48,[1]Женщины!$B$1:$H$65536,6,FALSE))</f>
        <v>Мурманск, СДЮСШОР-4</v>
      </c>
      <c r="H48" s="36">
        <v>9.7569444444444437E-5</v>
      </c>
      <c r="I48" s="37">
        <v>9.5370370370370376E-5</v>
      </c>
      <c r="J48" s="61" t="str">
        <f>IF(H48=0," ",IF(H48&lt;=[1]Разряды!$D$30,[1]Разряды!$D$3,IF(H48&lt;=[1]Разряды!$E$30,[1]Разряды!$E$3,IF(H48&lt;=[1]Разряды!$F$30,[1]Разряды!$F$3,IF(H48&lt;=[1]Разряды!$G$30,[1]Разряды!$G$3,IF(H48&lt;=[1]Разряды!$H$30,[1]Разряды!$H$3,IF(H48&lt;=[1]Разряды!$I$30,[1]Разряды!$I$3,IF(H48&lt;=[1]Разряды!$J$30,[1]Разряды!$J$3,"б/р"))))))))</f>
        <v>2р</v>
      </c>
      <c r="K48" s="61">
        <v>14</v>
      </c>
      <c r="L48" s="62" t="str">
        <f>IF(B48=0," ",VLOOKUP($B48,[1]Женщины!$B$1:$H$65536,7,FALSE))</f>
        <v>Кацан В.В., Т.Н.</v>
      </c>
    </row>
    <row r="49" spans="1:12">
      <c r="A49" s="40">
        <v>5</v>
      </c>
      <c r="B49" s="32">
        <v>271</v>
      </c>
      <c r="C49" s="33" t="str">
        <f>IF(B49=0," ",VLOOKUP(B49,[1]Женщины!B$1:H$65536,2,FALSE))</f>
        <v>Мацкевичюте Валерия</v>
      </c>
      <c r="D49" s="34" t="str">
        <f>IF(B49=0," ",VLOOKUP($B49,[1]Женщины!$B$1:$H$65536,3,FALSE))</f>
        <v>22.08.1995</v>
      </c>
      <c r="E49" s="35" t="str">
        <f>IF(B49=0," ",IF(VLOOKUP($B49,[1]Женщины!$B$1:$H$65536,4,FALSE)=0," ",VLOOKUP($B49,[1]Женщины!$B$1:$H$65536,4,FALSE)))</f>
        <v>КМС</v>
      </c>
      <c r="F49" s="33" t="str">
        <f>IF(B49=0," ",VLOOKUP($B49,[1]Женщины!$B$1:$H$65536,5,FALSE))</f>
        <v>Калининградская</v>
      </c>
      <c r="G49" s="33" t="str">
        <f>IF(B49=0," ",VLOOKUP($B49,[1]Женщины!$B$1:$H$65536,6,FALSE))</f>
        <v>Калининград, СДЮСШОР-4</v>
      </c>
      <c r="H49" s="41">
        <v>9.2129629629629614E-5</v>
      </c>
      <c r="I49" s="37">
        <v>9.6064814814814816E-5</v>
      </c>
      <c r="J49" s="27" t="str">
        <f>IF(H49=0," ",IF(H49&lt;=[1]Разряды!$D$30,[1]Разряды!$D$3,IF(H49&lt;=[1]Разряды!$E$30,[1]Разряды!$E$3,IF(H49&lt;=[1]Разряды!$F$30,[1]Разряды!$F$3,IF(H49&lt;=[1]Разряды!$G$30,[1]Разряды!$G$3,IF(H49&lt;=[1]Разряды!$H$30,[1]Разряды!$H$3,IF(H49&lt;=[1]Разряды!$I$30,[1]Разряды!$I$3,IF(H49&lt;=[1]Разряды!$J$30,[1]Разряды!$J$3,"б/р"))))))))</f>
        <v>1р</v>
      </c>
      <c r="K49" s="27">
        <v>13</v>
      </c>
      <c r="L49" s="33" t="str">
        <f>IF(B49=0," ",VLOOKUP($B49,[1]Женщины!$B$1:$H$65536,7,FALSE))</f>
        <v>Иванова Т.А.</v>
      </c>
    </row>
    <row r="50" spans="1:12">
      <c r="A50" s="40">
        <v>6</v>
      </c>
      <c r="B50" s="32">
        <v>456</v>
      </c>
      <c r="C50" s="33" t="str">
        <f>IF(B50=0," ",VLOOKUP(B50,[1]Женщины!B$1:H$65536,2,FALSE))</f>
        <v>Шадрина Екатерина</v>
      </c>
      <c r="D50" s="34" t="str">
        <f>IF(B50=0," ",VLOOKUP($B50,[1]Женщины!$B$1:$H$65536,3,FALSE))</f>
        <v>1995</v>
      </c>
      <c r="E50" s="35" t="str">
        <f>IF(B50=0," ",IF(VLOOKUP($B50,[1]Женщины!$B$1:$H$65536,4,FALSE)=0," ",VLOOKUP($B50,[1]Женщины!$B$1:$H$65536,4,FALSE)))</f>
        <v>КМС</v>
      </c>
      <c r="F50" s="33" t="str">
        <f>IF(B50=0," ",VLOOKUP($B50,[1]Женщины!$B$1:$H$65536,5,FALSE))</f>
        <v>Архангельская</v>
      </c>
      <c r="G50" s="33" t="str">
        <f>IF(B50=0," ",VLOOKUP($B50,[1]Женщины!$B$1:$H$65536,6,FALSE))</f>
        <v>Коряжма, ДЮСШ</v>
      </c>
      <c r="H50" s="41">
        <v>9.675925925925927E-5</v>
      </c>
      <c r="I50" s="37">
        <v>9.699074074074075E-5</v>
      </c>
      <c r="J50" s="27" t="str">
        <f>IF(H50=0," ",IF(H50&lt;=[1]Разряды!$D$30,[1]Разряды!$D$3,IF(H50&lt;=[1]Разряды!$E$30,[1]Разряды!$E$3,IF(H50&lt;=[1]Разряды!$F$30,[1]Разряды!$F$3,IF(H50&lt;=[1]Разряды!$G$30,[1]Разряды!$G$3,IF(H50&lt;=[1]Разряды!$H$30,[1]Разряды!$H$3,IF(H50&lt;=[1]Разряды!$I$30,[1]Разряды!$I$3,IF(H50&lt;=[1]Разряды!$J$30,[1]Разряды!$J$3,"б/р"))))))))</f>
        <v>2р</v>
      </c>
      <c r="K50" s="27">
        <v>12</v>
      </c>
      <c r="L50" s="33" t="str">
        <f>IF(B50=0," ",VLOOKUP($B50,[1]Женщины!$B$1:$H$65536,7,FALSE))</f>
        <v>Казанцев Л.А.</v>
      </c>
    </row>
    <row r="51" spans="1:12">
      <c r="A51" s="40">
        <v>7</v>
      </c>
      <c r="B51" s="32">
        <v>518</v>
      </c>
      <c r="C51" s="33" t="str">
        <f>IF(B51=0," ",VLOOKUP(B51,[1]Женщины!B$1:H$65536,2,FALSE))</f>
        <v>Бойцева Дарья</v>
      </c>
      <c r="D51" s="34" t="str">
        <f>IF(B51=0," ",VLOOKUP($B51,[1]Женщины!$B$1:$H$65536,3,FALSE))</f>
        <v>1995</v>
      </c>
      <c r="E51" s="35" t="str">
        <f>IF(B51=0," ",IF(VLOOKUP($B51,[1]Женщины!$B$1:$H$65536,4,FALSE)=0," ",VLOOKUP($B51,[1]Женщины!$B$1:$H$65536,4,FALSE)))</f>
        <v>1р</v>
      </c>
      <c r="F51" s="33" t="str">
        <f>IF(B51=0," ",VLOOKUP($B51,[1]Женщины!$B$1:$H$65536,5,FALSE))</f>
        <v>2 Ярославская</v>
      </c>
      <c r="G51" s="33" t="str">
        <f>IF(B51=0," ",VLOOKUP($B51,[1]Женщины!$B$1:$H$65536,6,FALSE))</f>
        <v>Рыбинск, СДЮСШОР-2</v>
      </c>
      <c r="H51" s="36">
        <v>9.8611111111111111E-5</v>
      </c>
      <c r="I51" s="42"/>
      <c r="J51" s="27" t="str">
        <f>IF(H51=0," ",IF(H51&lt;=[1]Разряды!$D$30,[1]Разряды!$D$3,IF(H51&lt;=[1]Разряды!$E$30,[1]Разряды!$E$3,IF(H51&lt;=[1]Разряды!$F$30,[1]Разряды!$F$3,IF(H51&lt;=[1]Разряды!$G$30,[1]Разряды!$G$3,IF(H51&lt;=[1]Разряды!$H$30,[1]Разряды!$H$3,IF(H51&lt;=[1]Разряды!$I$30,[1]Разряды!$I$3,IF(H51&lt;=[1]Разряды!$J$30,[1]Разряды!$J$3,"б/р"))))))))</f>
        <v>2р</v>
      </c>
      <c r="K51" s="27">
        <v>11</v>
      </c>
      <c r="L51" s="33" t="str">
        <f>IF(B51=0," ",VLOOKUP($B51,[1]Женщины!$B$1:$H$65536,7,FALSE))</f>
        <v>Иванова И.М., Соколова Н.М.</v>
      </c>
    </row>
    <row r="52" spans="1:12">
      <c r="A52" s="40">
        <v>8</v>
      </c>
      <c r="B52" s="63">
        <v>201</v>
      </c>
      <c r="C52" s="33" t="str">
        <f>IF(B52=0," ",VLOOKUP(B52,[1]Женщины!B$1:H$65536,2,FALSE))</f>
        <v>Коновалова Александра</v>
      </c>
      <c r="D52" s="34" t="str">
        <f>IF(B52=0," ",VLOOKUP($B52,[1]Женщины!$B$1:$H$65536,3,FALSE))</f>
        <v>26.03.1995</v>
      </c>
      <c r="E52" s="35" t="str">
        <f>IF(B52=0," ",IF(VLOOKUP($B52,[1]Женщины!$B$1:$H$65536,4,FALSE)=0," ",VLOOKUP($B52,[1]Женщины!$B$1:$H$65536,4,FALSE)))</f>
        <v>1р</v>
      </c>
      <c r="F52" s="33" t="str">
        <f>IF(B52=0," ",VLOOKUP($B52,[1]Женщины!$B$1:$H$65536,5,FALSE))</f>
        <v>Вологодская</v>
      </c>
      <c r="G52" s="33" t="str">
        <f>IF(B52=0," ",VLOOKUP($B52,[1]Женщины!$B$1:$H$65536,6,FALSE))</f>
        <v>Череповец, ДЮСШ-2</v>
      </c>
      <c r="H52" s="43">
        <v>9.8726851851851851E-5</v>
      </c>
      <c r="I52" s="64"/>
      <c r="J52" s="27" t="str">
        <f>IF(H52=0," ",IF(H52&lt;=[1]Разряды!$D$30,[1]Разряды!$D$3,IF(H52&lt;=[1]Разряды!$E$30,[1]Разряды!$E$3,IF(H52&lt;=[1]Разряды!$F$30,[1]Разряды!$F$3,IF(H52&lt;=[1]Разряды!$G$30,[1]Разряды!$G$3,IF(H52&lt;=[1]Разряды!$H$30,[1]Разряды!$H$3,IF(H52&lt;=[1]Разряды!$I$30,[1]Разряды!$I$3,IF(H52&lt;=[1]Разряды!$J$30,[1]Разряды!$J$3,"б/р"))))))))</f>
        <v>2р</v>
      </c>
      <c r="K52" s="27">
        <v>10</v>
      </c>
      <c r="L52" s="33" t="str">
        <f>IF(B52=0," ",VLOOKUP($B52,[1]Женщины!$B$1:$H$65536,7,FALSE))</f>
        <v>Купцова Е.А.</v>
      </c>
    </row>
    <row r="53" spans="1:12" ht="15.75">
      <c r="A53" s="65"/>
      <c r="B53" s="65"/>
      <c r="C53" s="65"/>
      <c r="D53" s="65"/>
      <c r="E53" s="65"/>
      <c r="F53" s="65"/>
      <c r="G53" s="65"/>
      <c r="H53" s="59"/>
      <c r="I53" s="52" t="s">
        <v>10</v>
      </c>
      <c r="J53" s="52"/>
      <c r="K53" s="53"/>
      <c r="L53" s="66" t="s">
        <v>33</v>
      </c>
    </row>
    <row r="54" spans="1:12">
      <c r="A54" s="26"/>
      <c r="B54" s="26"/>
      <c r="C54" s="26"/>
      <c r="D54" s="27"/>
      <c r="E54" s="26"/>
      <c r="F54" s="28" t="s">
        <v>34</v>
      </c>
      <c r="G54" s="28"/>
      <c r="H54" s="67" t="s">
        <v>35</v>
      </c>
      <c r="I54" s="52" t="s">
        <v>13</v>
      </c>
      <c r="J54" s="52"/>
      <c r="K54" s="53"/>
      <c r="L54" s="66" t="s">
        <v>36</v>
      </c>
    </row>
    <row r="55" spans="1:12">
      <c r="A55" s="31">
        <v>1</v>
      </c>
      <c r="B55" s="32">
        <v>487</v>
      </c>
      <c r="C55" s="33" t="str">
        <f>IF(B55=0," ",VLOOKUP(B55,[1]Женщины!B$1:H$65536,2,FALSE))</f>
        <v>Шалонова Оксана</v>
      </c>
      <c r="D55" s="34" t="str">
        <f>IF(B55=0," ",VLOOKUP($B55,[1]Женщины!$B$1:$H$65536,3,FALSE))</f>
        <v>1993</v>
      </c>
      <c r="E55" s="35" t="str">
        <f>IF(B55=0," ",IF(VLOOKUP($B55,[1]Женщины!$B$1:$H$65536,4,FALSE)=0," ",VLOOKUP($B55,[1]Женщины!$B$1:$H$65536,4,FALSE)))</f>
        <v>КМС</v>
      </c>
      <c r="F55" s="33" t="str">
        <f>IF(B55=0," ",VLOOKUP($B55,[1]Женщины!$B$1:$H$65536,5,FALSE))</f>
        <v>1 Ярославская</v>
      </c>
      <c r="G55" s="33" t="str">
        <f>IF(B55=0," ",VLOOKUP($B55,[1]Женщины!$B$1:$H$65536,6,FALSE))</f>
        <v>Рыбинск, СДЮСШОР-2</v>
      </c>
      <c r="H55" s="41">
        <v>8.7615740740740753E-5</v>
      </c>
      <c r="I55" s="68">
        <v>8.6805555555555559E-5</v>
      </c>
      <c r="J55" s="26" t="s">
        <v>37</v>
      </c>
      <c r="K55" s="26" t="s">
        <v>38</v>
      </c>
      <c r="L55" s="69" t="str">
        <f>IF(B55=0," ",VLOOKUP($B55,[1]Женщины!$B$1:$H$65536,7,FALSE))</f>
        <v>Шалонов В.Л.</v>
      </c>
    </row>
    <row r="56" spans="1:12">
      <c r="A56" s="31">
        <v>2</v>
      </c>
      <c r="B56" s="32">
        <v>132</v>
      </c>
      <c r="C56" s="33" t="str">
        <f>IF(B56=0," ",VLOOKUP(B56,[1]Женщины!B$1:H$65536,2,FALSE))</f>
        <v>Кукушкина Анна</v>
      </c>
      <c r="D56" s="34" t="str">
        <f>IF(B56=0," ",VLOOKUP($B56,[1]Женщины!$B$1:$H$65536,3,FALSE))</f>
        <v>1992</v>
      </c>
      <c r="E56" s="35" t="str">
        <f>IF(B56=0," ",IF(VLOOKUP($B56,[1]Женщины!$B$1:$H$65536,4,FALSE)=0," ",VLOOKUP($B56,[1]Женщины!$B$1:$H$65536,4,FALSE)))</f>
        <v>КМС</v>
      </c>
      <c r="F56" s="33" t="str">
        <f>IF(B56=0," ",VLOOKUP($B56,[1]Женщины!$B$1:$H$65536,5,FALSE))</f>
        <v>Ивановская</v>
      </c>
      <c r="G56" s="33" t="str">
        <f>IF(B56=0," ",VLOOKUP($B56,[1]Женщины!$B$1:$H$65536,6,FALSE))</f>
        <v>Иваново, СДЮСШОР-6, СК ИГЭУ</v>
      </c>
      <c r="H56" s="41">
        <v>9.0856481481481474E-5</v>
      </c>
      <c r="I56" s="42">
        <v>9.0277777777777774E-5</v>
      </c>
      <c r="J56" s="26" t="s">
        <v>39</v>
      </c>
      <c r="K56" s="27">
        <v>17</v>
      </c>
      <c r="L56" s="33" t="str">
        <f>IF(B56=0," ",VLOOKUP($B56,[1]Женщины!$B$1:$H$65536,7,FALSE))</f>
        <v>Магницкий М.В.</v>
      </c>
    </row>
    <row r="57" spans="1:12">
      <c r="A57" s="31">
        <v>3</v>
      </c>
      <c r="B57" s="32">
        <v>133</v>
      </c>
      <c r="C57" s="33" t="str">
        <f>IF(B57=0," ",VLOOKUP(B57,[1]Женщины!B$1:H$65536,2,FALSE))</f>
        <v>Сенникова Дарья</v>
      </c>
      <c r="D57" s="34" t="str">
        <f>IF(B57=0," ",VLOOKUP($B57,[1]Женщины!$B$1:$H$65536,3,FALSE))</f>
        <v>1992</v>
      </c>
      <c r="E57" s="35" t="str">
        <f>IF(B57=0," ",IF(VLOOKUP($B57,[1]Женщины!$B$1:$H$65536,4,FALSE)=0," ",VLOOKUP($B57,[1]Женщины!$B$1:$H$65536,4,FALSE)))</f>
        <v>КМС</v>
      </c>
      <c r="F57" s="33" t="str">
        <f>IF(B57=0," ",VLOOKUP($B57,[1]Женщины!$B$1:$H$65536,5,FALSE))</f>
        <v>Ивановская</v>
      </c>
      <c r="G57" s="33" t="str">
        <f>IF(B57=0," ",VLOOKUP($B57,[1]Женщины!$B$1:$H$65536,6,FALSE))</f>
        <v>Иваново, СДЮСШОР-6, СК ИГЭУ</v>
      </c>
      <c r="H57" s="36">
        <v>9.1435185185185188E-5</v>
      </c>
      <c r="I57" s="37">
        <v>9.1666666666666668E-5</v>
      </c>
      <c r="J57" s="27" t="str">
        <f>IF(H57=0," ",IF(H57&lt;=[1]Разряды!$D$30,[1]Разряды!$D$3,IF(H57&lt;=[1]Разряды!$E$30,[1]Разряды!$E$3,IF(H57&lt;=[1]Разряды!$F$30,[1]Разряды!$F$3,IF(H57&lt;=[1]Разряды!$G$30,[1]Разряды!$G$3,IF(H57&lt;=[1]Разряды!$H$30,[1]Разряды!$H$3,IF(H57&lt;=[1]Разряды!$I$30,[1]Разряды!$I$3,IF(H57&lt;=[1]Разряды!$J$30,[1]Разряды!$J$3,"б/р"))))))))</f>
        <v>1р</v>
      </c>
      <c r="K57" s="27">
        <v>15</v>
      </c>
      <c r="L57" s="33" t="str">
        <f>IF(B57=0," ",VLOOKUP($B57,[1]Женщины!$B$1:$H$65536,7,FALSE))</f>
        <v>Магницкий М.В.</v>
      </c>
    </row>
    <row r="58" spans="1:12">
      <c r="A58" s="40">
        <v>4</v>
      </c>
      <c r="B58" s="59">
        <v>234</v>
      </c>
      <c r="C58" s="33" t="str">
        <f>IF(B58=0," ",VLOOKUP(B58,[1]Женщины!B$1:H$65536,2,FALSE))</f>
        <v>Деревцова Варвара</v>
      </c>
      <c r="D58" s="34" t="str">
        <f>IF(B58=0," ",VLOOKUP($B58,[1]Женщины!$B$1:$H$65536,3,FALSE))</f>
        <v>1993</v>
      </c>
      <c r="E58" s="35" t="str">
        <f>IF(B58=0," ",IF(VLOOKUP($B58,[1]Женщины!$B$1:$H$65536,4,FALSE)=0," ",VLOOKUP($B58,[1]Женщины!$B$1:$H$65536,4,FALSE)))</f>
        <v>КМС</v>
      </c>
      <c r="F58" s="33" t="str">
        <f>IF(B58=0," ",VLOOKUP($B58,[1]Женщины!$B$1:$H$65536,5,FALSE))</f>
        <v>р-ка Коми</v>
      </c>
      <c r="G58" s="33" t="str">
        <f>IF(B58=0," ",VLOOKUP($B58,[1]Женщины!$B$1:$H$65536,6,FALSE))</f>
        <v>Коми, Сыктывкар, КДЮСШ-1</v>
      </c>
      <c r="H58" s="41">
        <v>9.4560185185185169E-5</v>
      </c>
      <c r="I58" s="42">
        <v>9.4328703703703716E-5</v>
      </c>
      <c r="J58" s="27" t="str">
        <f>IF(H58=0," ",IF(H58&lt;=[1]Разряды!$D$30,[1]Разряды!$D$3,IF(H58&lt;=[1]Разряды!$E$30,[1]Разряды!$E$3,IF(H58&lt;=[1]Разряды!$F$30,[1]Разряды!$F$3,IF(H58&lt;=[1]Разряды!$G$30,[1]Разряды!$G$3,IF(H58&lt;=[1]Разряды!$H$30,[1]Разряды!$H$3,IF(H58&lt;=[1]Разряды!$I$30,[1]Разряды!$I$3,IF(H58&lt;=[1]Разряды!$J$30,[1]Разряды!$J$3,"б/р"))))))))</f>
        <v>1р</v>
      </c>
      <c r="K58" s="27">
        <v>14</v>
      </c>
      <c r="L58" s="33" t="str">
        <f>IF(B58=0," ",VLOOKUP($B58,[1]Женщины!$B$1:$H$65536,7,FALSE))</f>
        <v>Панюкова М.А.</v>
      </c>
    </row>
    <row r="59" spans="1:12">
      <c r="A59" s="40">
        <v>5</v>
      </c>
      <c r="B59" s="32">
        <v>556</v>
      </c>
      <c r="C59" s="33" t="str">
        <f>IF(B59=0," ",VLOOKUP(B59,[1]Женщины!B$1:H$65536,2,FALSE))</f>
        <v>Григорьева Ольга</v>
      </c>
      <c r="D59" s="34" t="str">
        <f>IF(B59=0," ",VLOOKUP($B59,[1]Женщины!$B$1:$H$65536,3,FALSE))</f>
        <v>11.12.1992</v>
      </c>
      <c r="E59" s="35" t="str">
        <f>IF(B59=0," ",IF(VLOOKUP($B59,[1]Женщины!$B$1:$H$65536,4,FALSE)=0," ",VLOOKUP($B59,[1]Женщины!$B$1:$H$65536,4,FALSE)))</f>
        <v>1р</v>
      </c>
      <c r="F59" s="33" t="str">
        <f>IF(B59=0," ",VLOOKUP($B59,[1]Женщины!$B$1:$H$65536,5,FALSE))</f>
        <v>Новгородская</v>
      </c>
      <c r="G59" s="33" t="str">
        <f>IF(B59=0," ",VLOOKUP($B59,[1]Женщины!$B$1:$H$65536,6,FALSE))</f>
        <v>В.Новгород</v>
      </c>
      <c r="H59" s="36">
        <v>9.5949074074074076E-5</v>
      </c>
      <c r="I59" s="37">
        <v>9.525462962962965E-5</v>
      </c>
      <c r="J59" s="27" t="str">
        <f>IF(H59=0," ",IF(H59&lt;=[1]Разряды!$D$30,[1]Разряды!$D$3,IF(H59&lt;=[1]Разряды!$E$30,[1]Разряды!$E$3,IF(H59&lt;=[1]Разряды!$F$30,[1]Разряды!$F$3,IF(H59&lt;=[1]Разряды!$G$30,[1]Разряды!$G$3,IF(H59&lt;=[1]Разряды!$H$30,[1]Разряды!$H$3,IF(H59&lt;=[1]Разряды!$I$30,[1]Разряды!$I$3,IF(H59&lt;=[1]Разряды!$J$30,[1]Разряды!$J$3,"б/р"))))))))</f>
        <v>2р</v>
      </c>
      <c r="K59" s="27">
        <v>13</v>
      </c>
      <c r="L59" s="33" t="str">
        <f>IF(B59=0," ",VLOOKUP($B59,[1]Женщины!$B$1:$H$65536,7,FALSE))</f>
        <v>Чибисов С.П.</v>
      </c>
    </row>
    <row r="60" spans="1:12">
      <c r="A60" s="40">
        <v>6</v>
      </c>
      <c r="B60" s="32">
        <v>483</v>
      </c>
      <c r="C60" s="70" t="str">
        <f>IF(B60=0," ",VLOOKUP(B60,[1]Женщины!B$1:H$65536,2,FALSE))</f>
        <v>Преловская Мария</v>
      </c>
      <c r="D60" s="58" t="str">
        <f>IF(B60=0," ",VLOOKUP($B60,[1]Женщины!$B$1:$H$65536,3,FALSE))</f>
        <v>1993</v>
      </c>
      <c r="E60" s="59" t="str">
        <f>IF(B60=0," ",IF(VLOOKUP($B60,[1]Женщины!$B$1:$H$65536,4,FALSE)=0," ",VLOOKUP($B60,[1]Женщины!$B$1:$H$65536,4,FALSE)))</f>
        <v>1р</v>
      </c>
      <c r="F60" s="70" t="str">
        <f>IF(B60=0," ",VLOOKUP($B60,[1]Женщины!$B$1:$H$65536,5,FALSE))</f>
        <v>1 Ярославская</v>
      </c>
      <c r="G60" s="70" t="str">
        <f>IF(B60=0," ",VLOOKUP($B60,[1]Женщины!$B$1:$H$65536,6,FALSE))</f>
        <v>Рыбинск, СДЮСШОР-2</v>
      </c>
      <c r="H60" s="36">
        <v>9.618055555555557E-5</v>
      </c>
      <c r="I60" s="37">
        <v>9.618055555555557E-5</v>
      </c>
      <c r="J60" s="61" t="str">
        <f>IF(H60=0," ",IF(H60&lt;=[1]Разряды!$D$30,[1]Разряды!$D$3,IF(H60&lt;=[1]Разряды!$E$30,[1]Разряды!$E$3,IF(H60&lt;=[1]Разряды!$F$30,[1]Разряды!$F$3,IF(H60&lt;=[1]Разряды!$G$30,[1]Разряды!$G$3,IF(H60&lt;=[1]Разряды!$H$30,[1]Разряды!$H$3,IF(H60&lt;=[1]Разряды!$I$30,[1]Разряды!$I$3,IF(H60&lt;=[1]Разряды!$J$30,[1]Разряды!$J$3,"б/р"))))))))</f>
        <v>2р</v>
      </c>
      <c r="K60" s="61">
        <v>0</v>
      </c>
      <c r="L60" s="71" t="str">
        <f>IF(B60=0," ",VLOOKUP($B60,[1]Женщины!$B$1:$H$65536,7,FALSE))</f>
        <v>Кузнецова А.Л.</v>
      </c>
    </row>
    <row r="61" spans="1:12">
      <c r="A61" s="40">
        <v>7</v>
      </c>
      <c r="B61" s="32">
        <v>236</v>
      </c>
      <c r="C61" s="33" t="str">
        <f>IF(B61=0," ",VLOOKUP(B61,[1]Женщины!B$1:H$65536,2,FALSE))</f>
        <v>Дудалева Ольга</v>
      </c>
      <c r="D61" s="34" t="str">
        <f>IF(B61=0," ",VLOOKUP($B61,[1]Женщины!$B$1:$H$65536,3,FALSE))</f>
        <v>1991</v>
      </c>
      <c r="E61" s="35" t="str">
        <f>IF(B61=0," ",IF(VLOOKUP($B61,[1]Женщины!$B$1:$H$65536,4,FALSE)=0," ",VLOOKUP($B61,[1]Женщины!$B$1:$H$65536,4,FALSE)))</f>
        <v>1р</v>
      </c>
      <c r="F61" s="33" t="str">
        <f>IF(B61=0," ",VLOOKUP($B61,[1]Женщины!$B$1:$H$65536,5,FALSE))</f>
        <v>р-ка Коми</v>
      </c>
      <c r="G61" s="33" t="str">
        <f>IF(B61=0," ",VLOOKUP($B61,[1]Женщины!$B$1:$H$65536,6,FALSE))</f>
        <v>Коми, Сыктывкар, КДЮСШ-1</v>
      </c>
      <c r="H61" s="36">
        <v>9.6874999999999997E-5</v>
      </c>
      <c r="I61" s="42"/>
      <c r="J61" s="27" t="str">
        <f>IF(H61=0," ",IF(H61&lt;=[1]Разряды!$D$30,[1]Разряды!$D$3,IF(H61&lt;=[1]Разряды!$E$30,[1]Разряды!$E$3,IF(H61&lt;=[1]Разряды!$F$30,[1]Разряды!$F$3,IF(H61&lt;=[1]Разряды!$G$30,[1]Разряды!$G$3,IF(H61&lt;=[1]Разряды!$H$30,[1]Разряды!$H$3,IF(H61&lt;=[1]Разряды!$I$30,[1]Разряды!$I$3,IF(H61&lt;=[1]Разряды!$J$30,[1]Разряды!$J$3,"б/р"))))))))</f>
        <v>2р</v>
      </c>
      <c r="K61" s="27">
        <v>0</v>
      </c>
      <c r="L61" s="33" t="str">
        <f>IF(B61=0," ",VLOOKUP($B61,[1]Женщины!$B$1:$H$65536,7,FALSE))</f>
        <v>Панюкова М.А.</v>
      </c>
    </row>
    <row r="62" spans="1:12">
      <c r="A62" s="40">
        <v>8</v>
      </c>
      <c r="B62" s="32">
        <v>360</v>
      </c>
      <c r="C62" s="33" t="str">
        <f>IF(B62=0," ",VLOOKUP(B62,[1]Женщины!B$1:H$65536,2,FALSE))</f>
        <v>Федорова Наталья</v>
      </c>
      <c r="D62" s="34" t="str">
        <f>IF(B62=0," ",VLOOKUP($B62,[1]Женщины!$B$1:$H$65536,3,FALSE))</f>
        <v>02.06.1993</v>
      </c>
      <c r="E62" s="35" t="str">
        <f>IF(B62=0," ",IF(VLOOKUP($B62,[1]Женщины!$B$1:$H$65536,4,FALSE)=0," ",VLOOKUP($B62,[1]Женщины!$B$1:$H$65536,4,FALSE)))</f>
        <v>1р</v>
      </c>
      <c r="F62" s="33" t="str">
        <f>IF(B62=0," ",VLOOKUP($B62,[1]Женщины!$B$1:$H$65536,5,FALSE))</f>
        <v>Псковская</v>
      </c>
      <c r="G62" s="33" t="str">
        <f>IF(B62=0," ",VLOOKUP($B62,[1]Женщины!$B$1:$H$65536,6,FALSE))</f>
        <v>Псков</v>
      </c>
      <c r="H62" s="36">
        <v>9.710648148148149E-5</v>
      </c>
      <c r="I62" s="36"/>
      <c r="J62" s="27" t="str">
        <f>IF(H62=0," ",IF(H62&lt;=[1]Разряды!$D$30,[1]Разряды!$D$3,IF(H62&lt;=[1]Разряды!$E$30,[1]Разряды!$E$3,IF(H62&lt;=[1]Разряды!$F$30,[1]Разряды!$F$3,IF(H62&lt;=[1]Разряды!$G$30,[1]Разряды!$G$3,IF(H62&lt;=[1]Разряды!$H$30,[1]Разряды!$H$3,IF(H62&lt;=[1]Разряды!$I$30,[1]Разряды!$I$3,IF(H62&lt;=[1]Разряды!$J$30,[1]Разряды!$J$3,"б/р"))))))))</f>
        <v>2р</v>
      </c>
      <c r="K62" s="27">
        <v>0</v>
      </c>
      <c r="L62" s="33" t="str">
        <f>IF(B62=0," ",VLOOKUP($B62,[1]Женщины!$B$1:$H$65536,7,FALSE))</f>
        <v>Ершов В.Ю.</v>
      </c>
    </row>
    <row r="63" spans="1:12">
      <c r="A63" s="40">
        <v>9</v>
      </c>
      <c r="B63" s="32">
        <v>151</v>
      </c>
      <c r="C63" s="33" t="str">
        <f>IF(B63=0," ",VLOOKUP(B63,[1]Женщины!B$1:H$65536,2,FALSE))</f>
        <v>Афонина Ирина</v>
      </c>
      <c r="D63" s="34" t="str">
        <f>IF(B63=0," ",VLOOKUP($B63,[1]Женщины!$B$1:$H$65536,3,FALSE))</f>
        <v>28.02.1993</v>
      </c>
      <c r="E63" s="35" t="str">
        <f>IF(B63=0," ",IF(VLOOKUP($B63,[1]Женщины!$B$1:$H$65536,4,FALSE)=0," ",VLOOKUP($B63,[1]Женщины!$B$1:$H$65536,4,FALSE)))</f>
        <v>1р</v>
      </c>
      <c r="F63" s="33" t="str">
        <f>IF(B63=0," ",VLOOKUP($B63,[1]Женщины!$B$1:$H$65536,5,FALSE))</f>
        <v>Ивановская</v>
      </c>
      <c r="G63" s="33" t="str">
        <f>IF(B63=0," ",VLOOKUP($B63,[1]Женщины!$B$1:$H$65536,6,FALSE))</f>
        <v>Иваново</v>
      </c>
      <c r="H63" s="36">
        <v>9.768518518518519E-5</v>
      </c>
      <c r="I63" s="36"/>
      <c r="J63" s="27" t="str">
        <f>IF(H63=0," ",IF(H63&lt;=[1]Разряды!$D$30,[1]Разряды!$D$3,IF(H63&lt;=[1]Разряды!$E$30,[1]Разряды!$E$3,IF(H63&lt;=[1]Разряды!$F$30,[1]Разряды!$F$3,IF(H63&lt;=[1]Разряды!$G$30,[1]Разряды!$G$3,IF(H63&lt;=[1]Разряды!$H$30,[1]Разряды!$H$3,IF(H63&lt;=[1]Разряды!$I$30,[1]Разряды!$I$3,IF(H63&lt;=[1]Разряды!$J$30,[1]Разряды!$J$3,"б/р"))))))))</f>
        <v>2р</v>
      </c>
      <c r="K63" s="27" t="s">
        <v>29</v>
      </c>
      <c r="L63" s="33" t="str">
        <f>IF(B63=0," ",VLOOKUP($B63,[1]Женщины!$B$1:$H$65536,7,FALSE))</f>
        <v>Рябчикова Л.В.</v>
      </c>
    </row>
    <row r="64" spans="1:12">
      <c r="A64" s="40">
        <v>10</v>
      </c>
      <c r="B64" s="63">
        <v>724</v>
      </c>
      <c r="C64" s="33" t="str">
        <f>IF(B64=0," ",VLOOKUP(B64,[1]Женщины!B$1:H$65536,2,FALSE))</f>
        <v>Маханова Ксения</v>
      </c>
      <c r="D64" s="34" t="str">
        <f>IF(B64=0," ",VLOOKUP($B64,[1]Женщины!$B$1:$H$65536,3,FALSE))</f>
        <v>24.06.1993</v>
      </c>
      <c r="E64" s="35" t="str">
        <f>IF(B64=0," ",IF(VLOOKUP($B64,[1]Женщины!$B$1:$H$65536,4,FALSE)=0," ",VLOOKUP($B64,[1]Женщины!$B$1:$H$65536,4,FALSE)))</f>
        <v>2р</v>
      </c>
      <c r="F64" s="33" t="str">
        <f>IF(B64=0," ",VLOOKUP($B64,[1]Женщины!$B$1:$H$65536,5,FALSE))</f>
        <v>Ярославская</v>
      </c>
      <c r="G64" s="33" t="str">
        <f>IF(B64=0," ",VLOOKUP($B64,[1]Женщины!$B$1:$H$65536,6,FALSE))</f>
        <v>Ярославль, СДЮСШОР-19</v>
      </c>
      <c r="H64" s="41">
        <v>9.9537037037037045E-5</v>
      </c>
      <c r="I64" s="37"/>
      <c r="J64" s="27" t="str">
        <f>IF(H64=0," ",IF(H64&lt;=[1]Разряды!$D$30,[1]Разряды!$D$3,IF(H64&lt;=[1]Разряды!$E$30,[1]Разряды!$E$3,IF(H64&lt;=[1]Разряды!$F$30,[1]Разряды!$F$3,IF(H64&lt;=[1]Разряды!$G$30,[1]Разряды!$G$3,IF(H64&lt;=[1]Разряды!$H$30,[1]Разряды!$H$3,IF(H64&lt;=[1]Разряды!$I$30,[1]Разряды!$I$3,IF(H64&lt;=[1]Разряды!$J$30,[1]Разряды!$J$3,"б/р"))))))))</f>
        <v>2р</v>
      </c>
      <c r="K64" s="27" t="s">
        <v>29</v>
      </c>
      <c r="L64" s="33" t="str">
        <f>IF(B64=0," ",VLOOKUP($B64,[1]Женщины!$B$1:$H$65536,7,FALSE))</f>
        <v>Станкевич В.А.</v>
      </c>
    </row>
    <row r="65" spans="1:12" ht="15.75">
      <c r="A65" s="40"/>
      <c r="B65" s="32"/>
      <c r="C65" s="33"/>
      <c r="D65" s="34"/>
      <c r="E65" s="35"/>
      <c r="F65" s="33"/>
      <c r="G65" s="33"/>
      <c r="H65" s="41"/>
      <c r="I65" s="52" t="s">
        <v>10</v>
      </c>
      <c r="J65" s="52"/>
      <c r="K65" s="53"/>
      <c r="L65" s="9" t="s">
        <v>40</v>
      </c>
    </row>
    <row r="66" spans="1:12">
      <c r="A66" s="26"/>
      <c r="B66" s="26"/>
      <c r="C66" s="26"/>
      <c r="D66" s="72"/>
      <c r="E66" s="26"/>
      <c r="F66" s="28" t="s">
        <v>41</v>
      </c>
      <c r="G66" s="28"/>
      <c r="H66" s="67" t="s">
        <v>35</v>
      </c>
      <c r="I66" s="52" t="s">
        <v>13</v>
      </c>
      <c r="J66" s="52"/>
      <c r="K66" s="53"/>
      <c r="L66" s="66" t="s">
        <v>42</v>
      </c>
    </row>
    <row r="67" spans="1:12">
      <c r="A67" s="31">
        <v>1</v>
      </c>
      <c r="B67" s="32">
        <v>219</v>
      </c>
      <c r="C67" s="33" t="str">
        <f>IF(B67=0," ",VLOOKUP(B67,[1]Женщины!B$1:H$65536,2,FALSE))</f>
        <v>Козлова Елена</v>
      </c>
      <c r="D67" s="34" t="str">
        <f>IF(B67=0," ",VLOOKUP($B67,[1]Женщины!$B$1:$H$65536,3,FALSE))</f>
        <v>19.09.1988</v>
      </c>
      <c r="E67" s="35" t="str">
        <f>IF(B67=0," ",IF(VLOOKUP($B67,[1]Женщины!$B$1:$H$65536,4,FALSE)=0," ",VLOOKUP($B67,[1]Женщины!$B$1:$H$65536,4,FALSE)))</f>
        <v>МС</v>
      </c>
      <c r="F67" s="33" t="str">
        <f>IF(B67=0," ",VLOOKUP($B67,[1]Женщины!$B$1:$H$65536,5,FALSE))</f>
        <v>Вологодская</v>
      </c>
      <c r="G67" s="33" t="str">
        <f>IF(B67=0," ",VLOOKUP($B67,[1]Женщины!$B$1:$H$65536,6,FALSE))</f>
        <v>Вологда, БУ ФКиСВО "ЦСП"</v>
      </c>
      <c r="H67" s="73">
        <v>8.6805555555555559E-5</v>
      </c>
      <c r="I67" s="68">
        <v>8.5300925925925938E-5</v>
      </c>
      <c r="J67" s="26" t="s">
        <v>37</v>
      </c>
      <c r="K67" s="26" t="s">
        <v>38</v>
      </c>
      <c r="L67" s="69" t="str">
        <f>IF(B67=0," ",VLOOKUP($B67,[1]Женщины!$B$1:$H$65536,7,FALSE))</f>
        <v>Смелов Н.А., Кожин Б.И.</v>
      </c>
    </row>
    <row r="68" spans="1:12">
      <c r="A68" s="31">
        <v>2</v>
      </c>
      <c r="B68" s="32">
        <v>372</v>
      </c>
      <c r="C68" s="33" t="str">
        <f>IF(B68=0," ",VLOOKUP(B68,[1]Женщины!B$1:H$65536,2,FALSE))</f>
        <v>Головина Анна</v>
      </c>
      <c r="D68" s="34" t="str">
        <f>IF(B68=0," ",VLOOKUP($B68,[1]Женщины!$B$1:$H$65536,3,FALSE))</f>
        <v>25.06.1989</v>
      </c>
      <c r="E68" s="35" t="str">
        <f>IF(B68=0," ",IF(VLOOKUP($B68,[1]Женщины!$B$1:$H$65536,4,FALSE)=0," ",VLOOKUP($B68,[1]Женщины!$B$1:$H$65536,4,FALSE)))</f>
        <v>МС</v>
      </c>
      <c r="F68" s="33" t="str">
        <f>IF(B68=0," ",VLOOKUP($B68,[1]Женщины!$B$1:$H$65536,5,FALSE))</f>
        <v>Архангельская</v>
      </c>
      <c r="G68" s="33" t="str">
        <f>IF(B68=0," ",VLOOKUP($B68,[1]Женщины!$B$1:$H$65536,6,FALSE))</f>
        <v>Архангельск, ЦСП "Поморье"</v>
      </c>
      <c r="H68" s="36">
        <v>8.6805555555555559E-5</v>
      </c>
      <c r="I68" s="37">
        <v>8.6574074074074079E-5</v>
      </c>
      <c r="J68" s="26" t="s">
        <v>37</v>
      </c>
      <c r="K68" s="26" t="s">
        <v>43</v>
      </c>
      <c r="L68" s="33" t="str">
        <f>IF(B68=0," ",VLOOKUP($B68,[1]Женщины!$B$1:$H$65536,7,FALSE))</f>
        <v>Смирнов А.Б., Солодов А.В.</v>
      </c>
    </row>
    <row r="69" spans="1:12">
      <c r="A69" s="31">
        <v>3</v>
      </c>
      <c r="B69" s="59">
        <v>280</v>
      </c>
      <c r="C69" s="33" t="str">
        <f>IF(B69=0," ",VLOOKUP(B69,[1]Женщины!B$1:H$65536,2,FALSE))</f>
        <v>Шокшуева Юлия</v>
      </c>
      <c r="D69" s="34" t="str">
        <f>IF(B69=0," ",VLOOKUP($B69,[1]Женщины!$B$1:$H$65536,3,FALSE))</f>
        <v>1988</v>
      </c>
      <c r="E69" s="35" t="str">
        <f>IF(B69=0," ",IF(VLOOKUP($B69,[1]Женщины!$B$1:$H$65536,4,FALSE)=0," ",VLOOKUP($B69,[1]Женщины!$B$1:$H$65536,4,FALSE)))</f>
        <v>КМС</v>
      </c>
      <c r="F69" s="33" t="str">
        <f>IF(B69=0," ",VLOOKUP($B69,[1]Женщины!$B$1:$H$65536,5,FALSE))</f>
        <v>р-ка Коми</v>
      </c>
      <c r="G69" s="33" t="str">
        <f>IF(B69=0," ",VLOOKUP($B69,[1]Женщины!$B$1:$H$65536,6,FALSE))</f>
        <v>Коми, Сыктывкар, КДЮСШ-1</v>
      </c>
      <c r="H69" s="41">
        <v>8.877314814814814E-5</v>
      </c>
      <c r="I69" s="42">
        <v>8.7499999999999999E-5</v>
      </c>
      <c r="J69" s="27" t="str">
        <f>IF(H69=0," ",IF(H69&lt;=[1]Разряды!$D$30,[1]Разряды!$D$3,IF(H69&lt;=[1]Разряды!$E$30,[1]Разряды!$E$3,IF(H69&lt;=[1]Разряды!$F$30,[1]Разряды!$F$3,IF(H69&lt;=[1]Разряды!$G$30,[1]Разряды!$G$3,IF(H69&lt;=[1]Разряды!$H$30,[1]Разряды!$H$3,IF(H69&lt;=[1]Разряды!$I$30,[1]Разряды!$I$3,IF(H69&lt;=[1]Разряды!$J$30,[1]Разряды!$J$3,"б/р"))))))))</f>
        <v>кмс</v>
      </c>
      <c r="K69" s="27">
        <v>15</v>
      </c>
      <c r="L69" s="33" t="str">
        <f>IF(B69=0," ",VLOOKUP($B69,[1]Женщины!$B$1:$H$65536,7,FALSE))</f>
        <v>Панюкова М.А.</v>
      </c>
    </row>
    <row r="70" spans="1:12">
      <c r="A70" s="40">
        <v>4</v>
      </c>
      <c r="B70" s="32">
        <v>471</v>
      </c>
      <c r="C70" s="33" t="str">
        <f>IF(B70=0," ",VLOOKUP(B70,[1]Женщины!B$1:H$65536,2,FALSE))</f>
        <v>Котлярова Надежда</v>
      </c>
      <c r="D70" s="34" t="str">
        <f>IF(B70=0," ",VLOOKUP($B70,[1]Женщины!$B$1:$H$65536,3,FALSE))</f>
        <v>12.06.1989</v>
      </c>
      <c r="E70" s="35" t="str">
        <f>IF(B70=0," ",IF(VLOOKUP($B70,[1]Женщины!$B$1:$H$65536,4,FALSE)=0," ",VLOOKUP($B70,[1]Женщины!$B$1:$H$65536,4,FALSE)))</f>
        <v>МС</v>
      </c>
      <c r="F70" s="33" t="str">
        <f>IF(B70=0," ",VLOOKUP($B70,[1]Женщины!$B$1:$H$65536,5,FALSE))</f>
        <v>р-ка Карелия</v>
      </c>
      <c r="G70" s="33" t="str">
        <f>IF(B70=0," ",VLOOKUP($B70,[1]Женщины!$B$1:$H$65536,6,FALSE))</f>
        <v>Петрозаводск</v>
      </c>
      <c r="H70" s="36">
        <v>8.8194444444444453E-5</v>
      </c>
      <c r="I70" s="42">
        <v>8.8078703703703699E-5</v>
      </c>
      <c r="J70" s="27" t="str">
        <f>IF(H70=0," ",IF(H70&lt;=[1]Разряды!$D$30,[1]Разряды!$D$3,IF(H70&lt;=[1]Разряды!$E$30,[1]Разряды!$E$3,IF(H70&lt;=[1]Разряды!$F$30,[1]Разряды!$F$3,IF(H70&lt;=[1]Разряды!$G$30,[1]Разряды!$G$3,IF(H70&lt;=[1]Разряды!$H$30,[1]Разряды!$H$3,IF(H70&lt;=[1]Разряды!$I$30,[1]Разряды!$I$3,IF(H70&lt;=[1]Разряды!$J$30,[1]Разряды!$J$3,"б/р"))))))))</f>
        <v>кмс</v>
      </c>
      <c r="K70" s="27">
        <v>14</v>
      </c>
      <c r="L70" s="33" t="str">
        <f>IF(B70=0," ",VLOOKUP($B70,[1]Женщины!$B$1:$H$65536,7,FALSE))</f>
        <v>Воробьёв С.А.</v>
      </c>
    </row>
    <row r="71" spans="1:12">
      <c r="A71" s="40">
        <v>5</v>
      </c>
      <c r="B71" s="32">
        <v>497</v>
      </c>
      <c r="C71" s="33" t="str">
        <f>IF(B71=0," ",VLOOKUP(B71,[1]Женщины!B$1:H$65536,2,FALSE))</f>
        <v>Стикачева Анастасия</v>
      </c>
      <c r="D71" s="34" t="str">
        <f>IF(B71=0," ",VLOOKUP($B71,[1]Женщины!$B$1:$H$65536,3,FALSE))</f>
        <v>12.04.1988</v>
      </c>
      <c r="E71" s="35" t="str">
        <f>IF(B71=0," ",IF(VLOOKUP($B71,[1]Женщины!$B$1:$H$65536,4,FALSE)=0," ",VLOOKUP($B71,[1]Женщины!$B$1:$H$65536,4,FALSE)))</f>
        <v>МС</v>
      </c>
      <c r="F71" s="33" t="str">
        <f>IF(B71=0," ",VLOOKUP($B71,[1]Женщины!$B$1:$H$65536,5,FALSE))</f>
        <v>1 Ярославская</v>
      </c>
      <c r="G71" s="33" t="str">
        <f>IF(B71=0," ",VLOOKUP($B71,[1]Женщины!$B$1:$H$65536,6,FALSE))</f>
        <v>Рыбинск, СДЮСШОР-2</v>
      </c>
      <c r="H71" s="41">
        <v>8.9236111111111113E-5</v>
      </c>
      <c r="I71" s="42">
        <v>8.8657407407407413E-5</v>
      </c>
      <c r="J71" s="27" t="str">
        <f>IF(H71=0," ",IF(H71&lt;=[1]Разряды!$D$30,[1]Разряды!$D$3,IF(H71&lt;=[1]Разряды!$E$30,[1]Разряды!$E$3,IF(H71&lt;=[1]Разряды!$F$30,[1]Разряды!$F$3,IF(H71&lt;=[1]Разряды!$G$30,[1]Разряды!$G$3,IF(H71&lt;=[1]Разряды!$H$30,[1]Разряды!$H$3,IF(H71&lt;=[1]Разряды!$I$30,[1]Разряды!$I$3,IF(H71&lt;=[1]Разряды!$J$30,[1]Разряды!$J$3,"б/р"))))))))</f>
        <v>кмс</v>
      </c>
      <c r="K71" s="27">
        <v>13</v>
      </c>
      <c r="L71" s="33" t="str">
        <f>IF(B71=0," ",VLOOKUP($B71,[1]Женщины!$B$1:$H$65536,7,FALSE))</f>
        <v>Пивентьевы С.А. И.В.</v>
      </c>
    </row>
    <row r="72" spans="1:12">
      <c r="A72" s="40">
        <v>6</v>
      </c>
      <c r="B72" s="32">
        <v>221</v>
      </c>
      <c r="C72" s="33" t="str">
        <f>IF(B72=0," ",VLOOKUP(B72,[1]Женщины!B$1:H$65536,2,FALSE))</f>
        <v>Жуковская Оксана</v>
      </c>
      <c r="D72" s="34" t="str">
        <f>IF(B72=0," ",VLOOKUP($B72,[1]Женщины!$B$1:$H$65536,3,FALSE))</f>
        <v>24.09.1984</v>
      </c>
      <c r="E72" s="35" t="str">
        <f>IF(B72=0," ",IF(VLOOKUP($B72,[1]Женщины!$B$1:$H$65536,4,FALSE)=0," ",VLOOKUP($B72,[1]Женщины!$B$1:$H$65536,4,FALSE)))</f>
        <v>МСМК</v>
      </c>
      <c r="F72" s="33" t="str">
        <f>IF(B72=0," ",VLOOKUP($B72,[1]Женщины!$B$1:$H$65536,5,FALSE))</f>
        <v>Вологодская</v>
      </c>
      <c r="G72" s="33" t="str">
        <f>IF(B72=0," ",VLOOKUP($B72,[1]Женщины!$B$1:$H$65536,6,FALSE))</f>
        <v>Вологда, БУ ФКиСВО "ЦСП СКО"</v>
      </c>
      <c r="H72" s="36">
        <v>8.9699074074074087E-5</v>
      </c>
      <c r="I72" s="42">
        <v>8.9467592592592593E-5</v>
      </c>
      <c r="J72" s="27" t="str">
        <f>IF(H72=0," ",IF(H72&lt;=[1]Разряды!$D$30,[1]Разряды!$D$3,IF(H72&lt;=[1]Разряды!$E$30,[1]Разряды!$E$3,IF(H72&lt;=[1]Разряды!$F$30,[1]Разряды!$F$3,IF(H72&lt;=[1]Разряды!$G$30,[1]Разряды!$G$3,IF(H72&lt;=[1]Разряды!$H$30,[1]Разряды!$H$3,IF(H72&lt;=[1]Разряды!$I$30,[1]Разряды!$I$3,IF(H72&lt;=[1]Разряды!$J$30,[1]Разряды!$J$3,"б/р"))))))))</f>
        <v>кмс</v>
      </c>
      <c r="K72" s="27">
        <v>12</v>
      </c>
      <c r="L72" s="39" t="str">
        <f>IF(B72=0," ",VLOOKUP($B72,[1]Женщины!$B$1:$H$65536,7,FALSE))</f>
        <v>Синицкий А.Д., Бурчевский В.З.</v>
      </c>
    </row>
    <row r="73" spans="1:12">
      <c r="A73" s="40">
        <v>7</v>
      </c>
      <c r="B73" s="32">
        <v>356</v>
      </c>
      <c r="C73" s="33" t="str">
        <f>IF(B73=0," ",VLOOKUP(B73,[1]Женщины!B$1:H$65536,2,FALSE))</f>
        <v>Богданова Алена</v>
      </c>
      <c r="D73" s="34" t="str">
        <f>IF(B73=0," ",VLOOKUP($B73,[1]Женщины!$B$1:$H$65536,3,FALSE))</f>
        <v>11.04.1989</v>
      </c>
      <c r="E73" s="35" t="str">
        <f>IF(B73=0," ",IF(VLOOKUP($B73,[1]Женщины!$B$1:$H$65536,4,FALSE)=0," ",VLOOKUP($B73,[1]Женщины!$B$1:$H$65536,4,FALSE)))</f>
        <v>КМС</v>
      </c>
      <c r="F73" s="33" t="str">
        <f>IF(B73=0," ",VLOOKUP($B73,[1]Женщины!$B$1:$H$65536,5,FALSE))</f>
        <v>Псковская</v>
      </c>
      <c r="G73" s="33" t="str">
        <f>IF(B73=0," ",VLOOKUP($B73,[1]Женщины!$B$1:$H$65536,6,FALSE))</f>
        <v>Псков</v>
      </c>
      <c r="H73" s="41">
        <v>9.3055555555555535E-5</v>
      </c>
      <c r="I73" s="42"/>
      <c r="J73" s="27" t="str">
        <f>IF(H73=0," ",IF(H73&lt;=[1]Разряды!$D$30,[1]Разряды!$D$3,IF(H73&lt;=[1]Разряды!$E$30,[1]Разряды!$E$3,IF(H73&lt;=[1]Разряды!$F$30,[1]Разряды!$F$3,IF(H73&lt;=[1]Разряды!$G$30,[1]Разряды!$G$3,IF(H73&lt;=[1]Разряды!$H$30,[1]Разряды!$H$3,IF(H73&lt;=[1]Разряды!$I$30,[1]Разряды!$I$3,IF(H73&lt;=[1]Разряды!$J$30,[1]Разряды!$J$3,"б/р"))))))))</f>
        <v>1р</v>
      </c>
      <c r="K73" s="27">
        <v>0</v>
      </c>
      <c r="L73" s="33" t="str">
        <f>IF(B73=0," ",VLOOKUP($B73,[1]Женщины!$B$1:$H$65536,7,FALSE))</f>
        <v>Ершов В.Ю.</v>
      </c>
    </row>
    <row r="74" spans="1:12">
      <c r="A74" s="40">
        <v>8</v>
      </c>
      <c r="B74" s="74">
        <v>225</v>
      </c>
      <c r="C74" s="33" t="str">
        <f>IF(B74=0," ",VLOOKUP(B74,[1]Женщины!B$1:H$65536,2,FALSE))</f>
        <v>Кокорина Кристина</v>
      </c>
      <c r="D74" s="34" t="str">
        <f>IF(B74=0," ",VLOOKUP($B74,[1]Женщины!$B$1:$H$65536,3,FALSE))</f>
        <v>16.04.1990</v>
      </c>
      <c r="E74" s="35" t="str">
        <f>IF(B74=0," ",IF(VLOOKUP($B74,[1]Женщины!$B$1:$H$65536,4,FALSE)=0," ",VLOOKUP($B74,[1]Женщины!$B$1:$H$65536,4,FALSE)))</f>
        <v>КМС</v>
      </c>
      <c r="F74" s="33" t="str">
        <f>IF(B74=0," ",VLOOKUP($B74,[1]Женщины!$B$1:$H$65536,5,FALSE))</f>
        <v>Вологодская</v>
      </c>
      <c r="G74" s="33" t="str">
        <f>IF(B74=0," ",VLOOKUP($B74,[1]Женщины!$B$1:$H$65536,6,FALSE))</f>
        <v>Вологда, Динамо</v>
      </c>
      <c r="H74" s="36">
        <v>9.4675925925925936E-5</v>
      </c>
      <c r="I74" s="41"/>
      <c r="J74" s="27" t="str">
        <f>IF(H74=0," ",IF(H74&lt;=[1]Разряды!$D$30,[1]Разряды!$D$3,IF(H74&lt;=[1]Разряды!$E$30,[1]Разряды!$E$3,IF(H74&lt;=[1]Разряды!$F$30,[1]Разряды!$F$3,IF(H74&lt;=[1]Разряды!$G$30,[1]Разряды!$G$3,IF(H74&lt;=[1]Разряды!$H$30,[1]Разряды!$H$3,IF(H74&lt;=[1]Разряды!$I$30,[1]Разряды!$I$3,IF(H74&lt;=[1]Разряды!$J$30,[1]Разряды!$J$3,"б/р"))))))))</f>
        <v>1р</v>
      </c>
      <c r="K74" s="27">
        <v>0</v>
      </c>
      <c r="L74" s="33" t="str">
        <f>IF(B74=0," ",VLOOKUP($B74,[1]Женщины!$B$1:$H$65536,7,FALSE))</f>
        <v>Груздев А.А.</v>
      </c>
    </row>
    <row r="75" spans="1:12" ht="15.75" thickBot="1">
      <c r="A75" s="44"/>
      <c r="B75" s="45"/>
      <c r="C75" s="46" t="str">
        <f>IF(B75=0," ",VLOOKUP(B75,[1]Женщины!B$1:H$65536,2,FALSE))</f>
        <v xml:space="preserve"> </v>
      </c>
      <c r="D75" s="75" t="str">
        <f>IF(B75=0," ",VLOOKUP($B75,[1]Женщины!$B$1:$H$65536,3,FALSE))</f>
        <v xml:space="preserve"> </v>
      </c>
      <c r="E75" s="48" t="str">
        <f>IF(B75=0," ",IF(VLOOKUP($B75,[1]Женщины!$B$1:$H$65536,4,FALSE)=0," ",VLOOKUP($B75,[1]Женщины!$B$1:$H$65536,4,FALSE)))</f>
        <v xml:space="preserve"> </v>
      </c>
      <c r="F75" s="46" t="str">
        <f>IF(B75=0," ",VLOOKUP($B75,[1]Женщины!$B$1:$H$65536,5,FALSE))</f>
        <v xml:space="preserve"> </v>
      </c>
      <c r="G75" s="46" t="str">
        <f>IF(B75=0," ",VLOOKUP($B75,[1]Женщины!$B$1:$H$65536,6,FALSE))</f>
        <v xml:space="preserve"> </v>
      </c>
      <c r="H75" s="49"/>
      <c r="I75" s="49"/>
      <c r="J75" s="50" t="str">
        <f>IF(H75=0," ",IF(H75&lt;=[1]Разряды!$D$30,[1]Разряды!$D$3,IF(H75&lt;=[1]Разряды!$E$30,[1]Разряды!$E$3,IF(H75&lt;=[1]Разряды!$F$30,[1]Разряды!$F$3,IF(H75&lt;=[1]Разряды!$G$30,[1]Разряды!$G$3,IF(H75&lt;=[1]Разряды!$H$30,[1]Разряды!$H$3,IF(H75&lt;=[1]Разряды!$I$30,[1]Разряды!$I$3,IF(H75&lt;=[1]Разряды!$J$30,[1]Разряды!$J$3,"б/р"))))))))</f>
        <v xml:space="preserve"> </v>
      </c>
      <c r="K75" s="50"/>
      <c r="L75" s="46" t="str">
        <f>IF(B75=0," ",VLOOKUP($B75,[1]Женщины!$B$1:$H$65536,7,FALSE))</f>
        <v xml:space="preserve"> </v>
      </c>
    </row>
    <row r="76" spans="1:12" ht="15.75" thickTop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</row>
    <row r="77" spans="1:12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</row>
    <row r="78" spans="1:12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</row>
    <row r="79" spans="1:12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</row>
    <row r="80" spans="1:12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</row>
    <row r="81" spans="1:12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</row>
    <row r="82" spans="1:12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</row>
    <row r="83" spans="1:12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</row>
  </sheetData>
  <mergeCells count="26">
    <mergeCell ref="F66:G66"/>
    <mergeCell ref="I66:J66"/>
    <mergeCell ref="F44:G44"/>
    <mergeCell ref="I44:J44"/>
    <mergeCell ref="I53:J53"/>
    <mergeCell ref="F54:G54"/>
    <mergeCell ref="I54:J54"/>
    <mergeCell ref="I65:J65"/>
    <mergeCell ref="I43:J43"/>
    <mergeCell ref="K8:K9"/>
    <mergeCell ref="L8:L9"/>
    <mergeCell ref="F10:G10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A1:L1"/>
    <mergeCell ref="A2:L2"/>
    <mergeCell ref="F4:G4"/>
    <mergeCell ref="I6:J6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44"/>
  <sheetViews>
    <sheetView topLeftCell="A27" workbookViewId="0">
      <selection activeCell="I38" sqref="I38"/>
    </sheetView>
  </sheetViews>
  <sheetFormatPr defaultRowHeight="15"/>
  <cols>
    <col min="1" max="1" width="4" style="248" customWidth="1"/>
    <col min="2" max="2" width="5.5703125" style="249" bestFit="1" customWidth="1"/>
    <col min="3" max="3" width="21.28515625" style="249" customWidth="1"/>
    <col min="4" max="4" width="10.140625" style="249" bestFit="1" customWidth="1"/>
    <col min="5" max="5" width="6.42578125" style="249" customWidth="1"/>
    <col min="6" max="6" width="15.140625" style="249" customWidth="1"/>
    <col min="7" max="7" width="25.42578125" style="250" customWidth="1"/>
    <col min="8" max="9" width="5.42578125" style="249" customWidth="1"/>
    <col min="10" max="10" width="5.42578125" customWidth="1"/>
    <col min="11" max="11" width="5" customWidth="1"/>
    <col min="12" max="12" width="5.42578125" customWidth="1"/>
    <col min="13" max="13" width="5.28515625" customWidth="1"/>
    <col min="14" max="14" width="5.7109375" customWidth="1"/>
    <col min="15" max="15" width="6.7109375" customWidth="1"/>
    <col min="16" max="16" width="6.28515625" customWidth="1"/>
    <col min="17" max="17" width="5.42578125" customWidth="1"/>
    <col min="18" max="18" width="24.42578125" customWidth="1"/>
  </cols>
  <sheetData>
    <row r="1" spans="1:18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0.25">
      <c r="A2" s="2" t="s">
        <v>44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5.75">
      <c r="A3" s="3" t="s">
        <v>141</v>
      </c>
      <c r="B3" s="166"/>
      <c r="C3" s="166"/>
      <c r="D3" s="167" t="s">
        <v>119</v>
      </c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</row>
    <row r="4" spans="1:18" ht="18">
      <c r="A4" s="3" t="s">
        <v>142</v>
      </c>
      <c r="B4" s="168"/>
      <c r="C4" s="168"/>
      <c r="D4" s="169" t="s">
        <v>137</v>
      </c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</row>
    <row r="5" spans="1:18" ht="15.75">
      <c r="A5" s="3" t="s">
        <v>143</v>
      </c>
      <c r="B5" s="170"/>
      <c r="C5" s="170"/>
      <c r="D5" s="171" t="s">
        <v>3</v>
      </c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</row>
    <row r="6" spans="1:18" ht="18">
      <c r="A6" s="10" t="s">
        <v>144</v>
      </c>
      <c r="B6" s="10"/>
      <c r="C6" s="215"/>
      <c r="D6" s="215"/>
      <c r="E6" s="172"/>
      <c r="F6" s="173" t="s">
        <v>28</v>
      </c>
      <c r="G6" s="173"/>
      <c r="H6" s="173"/>
      <c r="I6" s="173"/>
      <c r="J6" s="173"/>
      <c r="K6" s="173"/>
      <c r="L6" s="173"/>
      <c r="M6" s="174"/>
      <c r="N6" s="103" t="s">
        <v>8</v>
      </c>
      <c r="O6" s="103"/>
      <c r="P6" s="103"/>
      <c r="Q6" s="103"/>
      <c r="R6" s="103"/>
    </row>
    <row r="7" spans="1:18" ht="18">
      <c r="A7" s="3" t="s">
        <v>145</v>
      </c>
      <c r="B7" s="175"/>
      <c r="C7" s="175"/>
      <c r="D7" s="168"/>
      <c r="E7" s="172"/>
      <c r="F7" s="172"/>
      <c r="G7" s="176" t="s">
        <v>146</v>
      </c>
      <c r="H7" s="178"/>
      <c r="I7" s="239" t="s">
        <v>121</v>
      </c>
      <c r="J7" s="179"/>
      <c r="K7" s="239"/>
      <c r="L7" s="239"/>
      <c r="M7" s="239"/>
      <c r="N7" s="182" t="s">
        <v>147</v>
      </c>
      <c r="O7" s="239"/>
      <c r="P7" s="181"/>
      <c r="Q7" s="182"/>
      <c r="R7" s="182"/>
    </row>
    <row r="8" spans="1:18">
      <c r="A8" s="19" t="s">
        <v>122</v>
      </c>
      <c r="B8" s="18" t="s">
        <v>123</v>
      </c>
      <c r="C8" s="84" t="s">
        <v>17</v>
      </c>
      <c r="D8" s="22" t="s">
        <v>125</v>
      </c>
      <c r="E8" s="19" t="s">
        <v>126</v>
      </c>
      <c r="F8" s="19" t="s">
        <v>20</v>
      </c>
      <c r="G8" s="19" t="s">
        <v>127</v>
      </c>
      <c r="H8" s="183" t="s">
        <v>128</v>
      </c>
      <c r="I8" s="184"/>
      <c r="J8" s="184"/>
      <c r="K8" s="184"/>
      <c r="L8" s="184"/>
      <c r="M8" s="184"/>
      <c r="N8" s="185"/>
      <c r="O8" s="19" t="s">
        <v>22</v>
      </c>
      <c r="P8" s="18" t="s">
        <v>23</v>
      </c>
      <c r="Q8" s="18" t="s">
        <v>24</v>
      </c>
      <c r="R8" s="84" t="s">
        <v>25</v>
      </c>
    </row>
    <row r="9" spans="1:18">
      <c r="A9" s="186"/>
      <c r="B9" s="187"/>
      <c r="C9" s="191"/>
      <c r="D9" s="188"/>
      <c r="E9" s="186"/>
      <c r="F9" s="186"/>
      <c r="G9" s="186"/>
      <c r="H9" s="22">
        <v>1</v>
      </c>
      <c r="I9" s="22">
        <v>2</v>
      </c>
      <c r="J9" s="22">
        <v>3</v>
      </c>
      <c r="K9" s="190"/>
      <c r="L9" s="22">
        <v>4</v>
      </c>
      <c r="M9" s="22">
        <v>5</v>
      </c>
      <c r="N9" s="22">
        <v>6</v>
      </c>
      <c r="O9" s="186"/>
      <c r="P9" s="187"/>
      <c r="Q9" s="187"/>
      <c r="R9" s="191"/>
    </row>
    <row r="10" spans="1:18">
      <c r="A10" s="85"/>
      <c r="B10" s="23"/>
      <c r="C10" s="86"/>
      <c r="D10" s="25"/>
      <c r="E10" s="85"/>
      <c r="F10" s="85"/>
      <c r="G10" s="85"/>
      <c r="H10" s="25"/>
      <c r="I10" s="25"/>
      <c r="J10" s="25"/>
      <c r="K10" s="193"/>
      <c r="L10" s="25"/>
      <c r="M10" s="25"/>
      <c r="N10" s="25"/>
      <c r="O10" s="85"/>
      <c r="P10" s="23"/>
      <c r="Q10" s="23"/>
      <c r="R10" s="86"/>
    </row>
    <row r="11" spans="1:18" ht="23.25">
      <c r="A11" s="31">
        <v>1</v>
      </c>
      <c r="B11" s="63">
        <v>633</v>
      </c>
      <c r="C11" s="33" t="str">
        <f>IF(B11=0," ",VLOOKUP(B11,[1]Женщины!B$1:H$65536,2,FALSE))</f>
        <v>Иванова Елизавета</v>
      </c>
      <c r="D11" s="194" t="str">
        <f>IF(B11=0," ",VLOOKUP($B11,[1]Женщины!$B$1:$H$65536,3,FALSE))</f>
        <v>1998</v>
      </c>
      <c r="E11" s="35" t="str">
        <f>IF(B11=0," ",IF(VLOOKUP($B11,[1]Женщины!$B$1:$H$65536,4,FALSE)=0," ",VLOOKUP($B11,[1]Женщины!$B$1:$H$65536,4,FALSE)))</f>
        <v>3р</v>
      </c>
      <c r="F11" s="33" t="str">
        <f>IF(B11=0," ",VLOOKUP($B11,[1]Женщины!$B$1:$H$65536,5,FALSE))</f>
        <v>Владимирская</v>
      </c>
      <c r="G11" s="96" t="str">
        <f>IF(B11=0," ",VLOOKUP($B11,[1]Женщины!$B$1:$H$65536,6,FALSE))</f>
        <v>Александров, СДЮСШОР им. О.Даниловой</v>
      </c>
      <c r="H11" s="196">
        <v>10.61</v>
      </c>
      <c r="I11" s="196">
        <v>10.43</v>
      </c>
      <c r="J11" s="217">
        <v>11.17</v>
      </c>
      <c r="K11" s="218"/>
      <c r="L11" s="217">
        <v>11.43</v>
      </c>
      <c r="M11" s="217">
        <v>11.58</v>
      </c>
      <c r="N11" s="196">
        <v>11.06</v>
      </c>
      <c r="O11" s="219">
        <v>11.58</v>
      </c>
      <c r="P11" s="38" t="str">
        <f>IF(O11=0," ",IF(O11&gt;=[1]Разряды!$D$49,[1]Разряды!$D$3,IF(O11&gt;=[1]Разряды!$E$49,[1]Разряды!$E$3,IF(O11&gt;=[1]Разряды!$F$49,[1]Разряды!$F$3,IF(O11&gt;=[1]Разряды!$G$43,[1]Разряды!$G$3,IF(O11&gt;=[1]Разряды!$H$49,[1]Разряды!$H$3,IF(O11&gt;=[1]Разряды!$I$49,[1]Разряды!$I$3,IF(O11&gt;=[1]Разряды!$J$49,[1]Разряды!$J$3,"б/р"))))))))</f>
        <v>2р</v>
      </c>
      <c r="Q11" s="35" t="s">
        <v>139</v>
      </c>
      <c r="R11" s="33" t="str">
        <f>IF(B11=0," ",VLOOKUP($B11,[1]Женщины!$B$1:$H$65536,7,FALSE))</f>
        <v>Сычев А.С.</v>
      </c>
    </row>
    <row r="12" spans="1:18">
      <c r="A12" s="31">
        <v>2</v>
      </c>
      <c r="B12" s="63">
        <v>509</v>
      </c>
      <c r="C12" s="33" t="str">
        <f>IF(B12=0," ",VLOOKUP(B12,[1]Женщины!B$1:H$65536,2,FALSE))</f>
        <v>Сунгурова Анастасия</v>
      </c>
      <c r="D12" s="194" t="str">
        <f>IF(B12=0," ",VLOOKUP($B12,[1]Женщины!$B$1:$H$65536,3,FALSE))</f>
        <v>1998</v>
      </c>
      <c r="E12" s="35" t="str">
        <f>IF(B12=0," ",IF(VLOOKUP($B12,[1]Женщины!$B$1:$H$65536,4,FALSE)=0," ",VLOOKUP($B12,[1]Женщины!$B$1:$H$65536,4,FALSE)))</f>
        <v>2р</v>
      </c>
      <c r="F12" s="33" t="str">
        <f>IF(B12=0," ",VLOOKUP($B12,[1]Женщины!$B$1:$H$65536,5,FALSE))</f>
        <v>Ярославская</v>
      </c>
      <c r="G12" s="39" t="str">
        <f>IF(B12=0," ",VLOOKUP($B12,[1]Женщины!$B$1:$H$65536,6,FALSE))</f>
        <v>Рыбинск, СДЮСШОР-2</v>
      </c>
      <c r="H12" s="196" t="s">
        <v>138</v>
      </c>
      <c r="I12" s="196" t="s">
        <v>138</v>
      </c>
      <c r="J12" s="196">
        <v>10.73</v>
      </c>
      <c r="K12" s="218"/>
      <c r="L12" s="217">
        <v>10.36</v>
      </c>
      <c r="M12" s="217">
        <v>10.89</v>
      </c>
      <c r="N12" s="196" t="s">
        <v>138</v>
      </c>
      <c r="O12" s="219">
        <v>10.89</v>
      </c>
      <c r="P12" s="38" t="str">
        <f>IF(O12=0," ",IF(O12&gt;=[1]Разряды!$D$49,[1]Разряды!$D$3,IF(O12&gt;=[1]Разряды!$E$49,[1]Разряды!$E$3,IF(O12&gt;=[1]Разряды!$F$49,[1]Разряды!$F$3,IF(O12&gt;=[1]Разряды!$G$43,[1]Разряды!$G$3,IF(O12&gt;=[1]Разряды!$H$49,[1]Разряды!$H$3,IF(O12&gt;=[1]Разряды!$I$49,[1]Разряды!$I$3,IF(O12&gt;=[1]Разряды!$J$49,[1]Разряды!$J$3,"б/р"))))))))</f>
        <v>2р</v>
      </c>
      <c r="Q12" s="35" t="s">
        <v>29</v>
      </c>
      <c r="R12" s="33" t="str">
        <f>IF(B12=0," ",VLOOKUP($B12,[1]Женщины!$B$1:$H$65536,7,FALSE))</f>
        <v>Пивентьевы С.А. И.В.</v>
      </c>
    </row>
    <row r="13" spans="1:18">
      <c r="A13" s="31">
        <v>3</v>
      </c>
      <c r="B13" s="63">
        <v>537</v>
      </c>
      <c r="C13" s="33" t="str">
        <f>IF(B13=0," ",VLOOKUP(B13,[1]Женщины!B$1:H$65536,2,FALSE))</f>
        <v>Афиркина Елизавета</v>
      </c>
      <c r="D13" s="194" t="str">
        <f>IF(B13=0," ",VLOOKUP($B13,[1]Женщины!$B$1:$H$65536,3,FALSE))</f>
        <v>12.07.1997</v>
      </c>
      <c r="E13" s="35" t="str">
        <f>IF(B13=0," ",IF(VLOOKUP($B13,[1]Женщины!$B$1:$H$65536,4,FALSE)=0," ",VLOOKUP($B13,[1]Женщины!$B$1:$H$65536,4,FALSE)))</f>
        <v>2р</v>
      </c>
      <c r="F13" s="33" t="str">
        <f>IF(B13=0," ",VLOOKUP($B13,[1]Женщины!$B$1:$H$65536,5,FALSE))</f>
        <v>Новгородская</v>
      </c>
      <c r="G13" s="33" t="str">
        <f>IF(B13=0," ",VLOOKUP($B13,[1]Женщины!$B$1:$H$65536,6,FALSE))</f>
        <v>В.Новгород</v>
      </c>
      <c r="H13" s="196">
        <v>10.06</v>
      </c>
      <c r="I13" s="196">
        <v>10.18</v>
      </c>
      <c r="J13" s="217">
        <v>10.39</v>
      </c>
      <c r="K13" s="218"/>
      <c r="L13" s="217">
        <v>10.45</v>
      </c>
      <c r="M13" s="217">
        <v>10.4</v>
      </c>
      <c r="N13" s="196">
        <v>10.52</v>
      </c>
      <c r="O13" s="219">
        <v>10.52</v>
      </c>
      <c r="P13" s="38" t="str">
        <f>IF(O13=0," ",IF(O13&gt;=[1]Разряды!$D$49,[1]Разряды!$D$3,IF(O13&gt;=[1]Разряды!$E$49,[1]Разряды!$E$3,IF(O13&gt;=[1]Разряды!$F$49,[1]Разряды!$F$3,IF(O13&gt;=[1]Разряды!$G$43,[1]Разряды!$G$3,IF(O13&gt;=[1]Разряды!$H$49,[1]Разряды!$H$3,IF(O13&gt;=[1]Разряды!$I$49,[1]Разряды!$I$3,IF(O13&gt;=[1]Разряды!$J$49,[1]Разряды!$J$3,"б/р"))))))))</f>
        <v>2р</v>
      </c>
      <c r="Q13" s="35" t="s">
        <v>140</v>
      </c>
      <c r="R13" s="33" t="str">
        <f>IF(B13=0," ",VLOOKUP($B13,[1]Женщины!$B$1:$H$65536,7,FALSE))</f>
        <v>Титяк Т.А.</v>
      </c>
    </row>
    <row r="14" spans="1:18">
      <c r="A14" s="59">
        <v>4</v>
      </c>
      <c r="B14" s="138">
        <v>4</v>
      </c>
      <c r="C14" s="33" t="str">
        <f>IF(B14=0," ",VLOOKUP(B14,[1]Женщины!B$1:H$65536,2,FALSE))</f>
        <v>Кислова Алёна</v>
      </c>
      <c r="D14" s="194" t="str">
        <f>IF(B14=0," ",VLOOKUP($B14,[1]Женщины!$B$1:$H$65536,3,FALSE))</f>
        <v>02.12.1997</v>
      </c>
      <c r="E14" s="35" t="str">
        <f>IF(B14=0," ",IF(VLOOKUP($B14,[1]Женщины!$B$1:$H$65536,4,FALSE)=0," ",VLOOKUP($B14,[1]Женщины!$B$1:$H$65536,4,FALSE)))</f>
        <v>2р</v>
      </c>
      <c r="F14" s="33" t="str">
        <f>IF(B14=0," ",VLOOKUP($B14,[1]Женщины!$B$1:$H$65536,5,FALSE))</f>
        <v>Костромская</v>
      </c>
      <c r="G14" s="33" t="str">
        <f>IF(B14=0," ",VLOOKUP($B14,[1]Женщины!$B$1:$H$65536,6,FALSE))</f>
        <v>Кострома, КСДЮСШОР</v>
      </c>
      <c r="H14" s="196">
        <v>9.2100000000000009</v>
      </c>
      <c r="I14" s="196">
        <v>9.17</v>
      </c>
      <c r="J14" s="217">
        <v>9.44</v>
      </c>
      <c r="K14" s="218"/>
      <c r="L14" s="217">
        <v>10.28</v>
      </c>
      <c r="M14" s="217">
        <v>9.92</v>
      </c>
      <c r="N14" s="196">
        <v>10.220000000000001</v>
      </c>
      <c r="O14" s="219">
        <v>10.28</v>
      </c>
      <c r="P14" s="38" t="str">
        <f>IF(O14=0," ",IF(O14&gt;=[1]Разряды!$D$49,[1]Разряды!$D$3,IF(O14&gt;=[1]Разряды!$E$49,[1]Разряды!$E$3,IF(O14&gt;=[1]Разряды!$F$49,[1]Разряды!$F$3,IF(O14&gt;=[1]Разряды!$G$43,[1]Разряды!$G$3,IF(O14&gt;=[1]Разряды!$H$49,[1]Разряды!$H$3,IF(O14&gt;=[1]Разряды!$I$49,[1]Разряды!$I$3,IF(O14&gt;=[1]Разряды!$J$49,[1]Разряды!$J$3,"б/р"))))))))</f>
        <v>2р</v>
      </c>
      <c r="Q14" s="35" t="s">
        <v>148</v>
      </c>
      <c r="R14" s="33" t="str">
        <f>IF(B14=0," ",VLOOKUP($B14,[1]Женщины!$B$1:$H$65536,7,FALSE))</f>
        <v>Куликов В.П.</v>
      </c>
    </row>
    <row r="15" spans="1:18">
      <c r="A15" s="59">
        <v>5</v>
      </c>
      <c r="B15" s="138">
        <v>573</v>
      </c>
      <c r="C15" s="33" t="str">
        <f>IF(B15=0," ",VLOOKUP(B15,[1]Женщины!B$1:H$65536,2,FALSE))</f>
        <v>Кокарева Ксения</v>
      </c>
      <c r="D15" s="194" t="str">
        <f>IF(B15=0," ",VLOOKUP($B15,[1]Женщины!$B$1:$H$65536,3,FALSE))</f>
        <v>07.12.1998</v>
      </c>
      <c r="E15" s="35" t="str">
        <f>IF(B15=0," ",IF(VLOOKUP($B15,[1]Женщины!$B$1:$H$65536,4,FALSE)=0," ",VLOOKUP($B15,[1]Женщины!$B$1:$H$65536,4,FALSE)))</f>
        <v>2р</v>
      </c>
      <c r="F15" s="33" t="str">
        <f>IF(B15=0," ",VLOOKUP($B15,[1]Женщины!$B$1:$H$65536,5,FALSE))</f>
        <v>Ярославская</v>
      </c>
      <c r="G15" s="33" t="str">
        <f>IF(B15=0," ",VLOOKUP($B15,[1]Женщины!$B$1:$H$65536,6,FALSE))</f>
        <v>Рыбинск, СДЮСШОР-8</v>
      </c>
      <c r="H15" s="196">
        <v>9.4499999999999993</v>
      </c>
      <c r="I15" s="196">
        <v>8.6999999999999993</v>
      </c>
      <c r="J15" s="217">
        <v>10</v>
      </c>
      <c r="K15" s="218"/>
      <c r="L15" s="217">
        <v>9.7899999999999991</v>
      </c>
      <c r="M15" s="217">
        <v>9.26</v>
      </c>
      <c r="N15" s="196" t="s">
        <v>138</v>
      </c>
      <c r="O15" s="219">
        <v>10</v>
      </c>
      <c r="P15" s="38" t="str">
        <f>IF(O15=0," ",IF(O15&gt;=[1]Разряды!$D$49,[1]Разряды!$D$3,IF(O15&gt;=[1]Разряды!$E$49,[1]Разряды!$E$3,IF(O15&gt;=[1]Разряды!$F$49,[1]Разряды!$F$3,IF(O15&gt;=[1]Разряды!$G$43,[1]Разряды!$G$3,IF(O15&gt;=[1]Разряды!$H$49,[1]Разряды!$H$3,IF(O15&gt;=[1]Разряды!$I$49,[1]Разряды!$I$3,IF(O15&gt;=[1]Разряды!$J$49,[1]Разряды!$J$3,"б/р"))))))))</f>
        <v>2р</v>
      </c>
      <c r="Q15" s="35" t="s">
        <v>29</v>
      </c>
      <c r="R15" s="33" t="str">
        <f>IF(B15=0," ",VLOOKUP($B15,[1]Женщины!$B$1:$H$65536,7,FALSE))</f>
        <v>Дорожкины В.К., О.Н.</v>
      </c>
    </row>
    <row r="16" spans="1:18">
      <c r="A16" s="59">
        <v>6</v>
      </c>
      <c r="B16" s="138">
        <v>195</v>
      </c>
      <c r="C16" s="33" t="str">
        <f>IF(B16=0," ",VLOOKUP(B16,[1]Женщины!B$1:H$65536,2,FALSE))</f>
        <v>Гадаева Кристина</v>
      </c>
      <c r="D16" s="194" t="str">
        <f>IF(B16=0," ",VLOOKUP($B16,[1]Женщины!$B$1:$H$65536,3,FALSE))</f>
        <v>01.02.1997</v>
      </c>
      <c r="E16" s="35" t="str">
        <f>IF(B16=0," ",IF(VLOOKUP($B16,[1]Женщины!$B$1:$H$65536,4,FALSE)=0," ",VLOOKUP($B16,[1]Женщины!$B$1:$H$65536,4,FALSE)))</f>
        <v>3р</v>
      </c>
      <c r="F16" s="33" t="str">
        <f>IF(B16=0," ",VLOOKUP($B16,[1]Женщины!$B$1:$H$65536,5,FALSE))</f>
        <v>Ярославская</v>
      </c>
      <c r="G16" s="39" t="str">
        <f>IF(B16=0," ",VLOOKUP($B16,[1]Женщины!$B$1:$H$65536,6,FALSE))</f>
        <v>Ярославль, ГОБУ ЯО СДЮСШОР</v>
      </c>
      <c r="H16" s="196">
        <v>9.49</v>
      </c>
      <c r="I16" s="196">
        <v>9.77</v>
      </c>
      <c r="J16" s="217">
        <v>9.16</v>
      </c>
      <c r="K16" s="218"/>
      <c r="L16" s="217">
        <v>8.9600000000000009</v>
      </c>
      <c r="M16" s="196" t="s">
        <v>138</v>
      </c>
      <c r="N16" s="196" t="s">
        <v>138</v>
      </c>
      <c r="O16" s="219">
        <v>9.77</v>
      </c>
      <c r="P16" s="38" t="str">
        <f>IF(O16=0," ",IF(O16&gt;=[1]Разряды!$D$49,[1]Разряды!$D$3,IF(O16&gt;=[1]Разряды!$E$49,[1]Разряды!$E$3,IF(O16&gt;=[1]Разряды!$F$49,[1]Разряды!$F$3,IF(O16&gt;=[1]Разряды!$G$43,[1]Разряды!$G$3,IF(O16&gt;=[1]Разряды!$H$49,[1]Разряды!$H$3,IF(O16&gt;=[1]Разряды!$I$49,[1]Разряды!$I$3,IF(O16&gt;=[1]Разряды!$J$49,[1]Разряды!$J$3,"б/р"))))))))</f>
        <v>1юр</v>
      </c>
      <c r="Q16" s="35" t="s">
        <v>29</v>
      </c>
      <c r="R16" s="33" t="str">
        <f>IF(B16=0," ",VLOOKUP($B16,[1]Женщины!$B$1:$H$65536,7,FALSE))</f>
        <v>бр. Нальгиева А.А.</v>
      </c>
    </row>
    <row r="17" spans="1:18">
      <c r="A17" s="59">
        <v>7</v>
      </c>
      <c r="B17" s="138">
        <v>619</v>
      </c>
      <c r="C17" s="33" t="str">
        <f>IF(B17=0," ",VLOOKUP(B17,[1]Женщины!B$1:H$65536,2,FALSE))</f>
        <v>Рыжаева Светлана</v>
      </c>
      <c r="D17" s="194" t="str">
        <f>IF(B17=0," ",VLOOKUP($B17,[1]Женщины!$B$1:$H$65536,3,FALSE))</f>
        <v>26.06.1998</v>
      </c>
      <c r="E17" s="35" t="str">
        <f>IF(B17=0," ",IF(VLOOKUP($B17,[1]Женщины!$B$1:$H$65536,4,FALSE)=0," ",VLOOKUP($B17,[1]Женщины!$B$1:$H$65536,4,FALSE)))</f>
        <v>2р</v>
      </c>
      <c r="F17" s="33" t="str">
        <f>IF(B17=0," ",VLOOKUP($B17,[1]Женщины!$B$1:$H$65536,5,FALSE))</f>
        <v>Владимирская</v>
      </c>
      <c r="G17" s="33" t="str">
        <f>IF(B17=0," ",VLOOKUP($B17,[1]Женщины!$B$1:$H$65536,6,FALSE))</f>
        <v>Владимир, СДЮСШОР-4</v>
      </c>
      <c r="H17" s="196">
        <v>8.98</v>
      </c>
      <c r="I17" s="196">
        <v>9.06</v>
      </c>
      <c r="J17" s="217">
        <v>6.67</v>
      </c>
      <c r="K17" s="218"/>
      <c r="L17" s="217">
        <v>9.2100000000000009</v>
      </c>
      <c r="M17" s="217">
        <v>9.1999999999999993</v>
      </c>
      <c r="N17" s="196">
        <v>9.4499999999999993</v>
      </c>
      <c r="O17" s="219">
        <v>9.67</v>
      </c>
      <c r="P17" s="38" t="str">
        <f>IF(O17=0," ",IF(O17&gt;=[1]Разряды!$D$49,[1]Разряды!$D$3,IF(O17&gt;=[1]Разряды!$E$49,[1]Разряды!$E$3,IF(O17&gt;=[1]Разряды!$F$49,[1]Разряды!$F$3,IF(O17&gt;=[1]Разряды!$G$43,[1]Разряды!$G$3,IF(O17&gt;=[1]Разряды!$H$49,[1]Разряды!$H$3,IF(O17&gt;=[1]Разряды!$I$49,[1]Разряды!$I$3,IF(O17&gt;=[1]Разряды!$J$49,[1]Разряды!$J$3,"б/р"))))))))</f>
        <v>1юр</v>
      </c>
      <c r="Q17" s="35" t="s">
        <v>29</v>
      </c>
      <c r="R17" s="39" t="str">
        <f>IF(B17=0," ",VLOOKUP($B17,[1]Женщины!$B$1:$H$65536,7,FALSE))</f>
        <v>Смышлякова В.П., Архипов Е.А.</v>
      </c>
    </row>
    <row r="18" spans="1:18">
      <c r="A18" s="59">
        <v>8</v>
      </c>
      <c r="B18" s="138">
        <v>577</v>
      </c>
      <c r="C18" s="33" t="str">
        <f>IF(B18=0," ",VLOOKUP(B18,[1]Женщины!B$1:H$65536,2,FALSE))</f>
        <v>Иванова Мария</v>
      </c>
      <c r="D18" s="194" t="str">
        <f>IF(B18=0," ",VLOOKUP($B18,[1]Женщины!$B$1:$H$65536,3,FALSE))</f>
        <v>1998</v>
      </c>
      <c r="E18" s="35" t="str">
        <f>IF(B18=0," ",IF(VLOOKUP($B18,[1]Женщины!$B$1:$H$65536,4,FALSE)=0," ",VLOOKUP($B18,[1]Женщины!$B$1:$H$65536,4,FALSE)))</f>
        <v>3р</v>
      </c>
      <c r="F18" s="33" t="str">
        <f>IF(B18=0," ",VLOOKUP($B18,[1]Женщины!$B$1:$H$65536,5,FALSE))</f>
        <v>Ярославская</v>
      </c>
      <c r="G18" s="33" t="str">
        <f>IF(B18=0," ",VLOOKUP($B18,[1]Женщины!$B$1:$H$65536,6,FALSE))</f>
        <v>Рыбинск, СДЮСШОР-2</v>
      </c>
      <c r="H18" s="196">
        <v>7.74</v>
      </c>
      <c r="I18" s="196">
        <v>8.8800000000000008</v>
      </c>
      <c r="J18" s="217">
        <v>8.0500000000000007</v>
      </c>
      <c r="K18" s="218"/>
      <c r="L18" s="217">
        <v>8.86</v>
      </c>
      <c r="M18" s="217">
        <v>9.11</v>
      </c>
      <c r="N18" s="196">
        <v>8.6999999999999993</v>
      </c>
      <c r="O18" s="219">
        <v>9.11</v>
      </c>
      <c r="P18" s="38" t="str">
        <f>IF(O18=0," ",IF(O18&gt;=[1]Разряды!$D$49,[1]Разряды!$D$3,IF(O18&gt;=[1]Разряды!$E$49,[1]Разряды!$E$3,IF(O18&gt;=[1]Разряды!$F$49,[1]Разряды!$F$3,IF(O18&gt;=[1]Разряды!$G$43,[1]Разряды!$G$3,IF(O18&gt;=[1]Разряды!$H$49,[1]Разряды!$H$3,IF(O18&gt;=[1]Разряды!$I$49,[1]Разряды!$I$3,IF(O18&gt;=[1]Разряды!$J$49,[1]Разряды!$J$3,"б/р"))))))))</f>
        <v>1юр</v>
      </c>
      <c r="Q18" s="35" t="s">
        <v>29</v>
      </c>
      <c r="R18" s="33" t="str">
        <f>IF(B18=0," ",VLOOKUP($B18,[1]Женщины!$B$1:$H$65536,7,FALSE))</f>
        <v>Пивентьевы С.А. И.В.</v>
      </c>
    </row>
    <row r="19" spans="1:18">
      <c r="A19" s="59">
        <v>9</v>
      </c>
      <c r="B19" s="138">
        <v>192</v>
      </c>
      <c r="C19" s="33" t="str">
        <f>IF(B19=0," ",VLOOKUP(B19,[1]Женщины!B$1:H$65536,2,FALSE))</f>
        <v>Чистякова Татьяна</v>
      </c>
      <c r="D19" s="194" t="str">
        <f>IF(B19=0," ",VLOOKUP($B19,[1]Женщины!$B$1:$H$65536,3,FALSE))</f>
        <v>15.06.1997</v>
      </c>
      <c r="E19" s="35" t="str">
        <f>IF(B19=0," ",IF(VLOOKUP($B19,[1]Женщины!$B$1:$H$65536,4,FALSE)=0," ",VLOOKUP($B19,[1]Женщины!$B$1:$H$65536,4,FALSE)))</f>
        <v>3р</v>
      </c>
      <c r="F19" s="33" t="str">
        <f>IF(B19=0," ",VLOOKUP($B19,[1]Женщины!$B$1:$H$65536,5,FALSE))</f>
        <v>Ярославская</v>
      </c>
      <c r="G19" s="39" t="str">
        <f>IF(B19=0," ",VLOOKUP($B19,[1]Женщины!$B$1:$H$65536,6,FALSE))</f>
        <v>Ярославль, ГОБУ ЯО СДЮСШОР</v>
      </c>
      <c r="H19" s="196">
        <v>7.68</v>
      </c>
      <c r="I19" s="196">
        <v>7.68</v>
      </c>
      <c r="J19" s="217">
        <v>7.6</v>
      </c>
      <c r="K19" s="218"/>
      <c r="L19" s="196" t="s">
        <v>129</v>
      </c>
      <c r="M19" s="196" t="s">
        <v>129</v>
      </c>
      <c r="N19" s="196" t="s">
        <v>129</v>
      </c>
      <c r="O19" s="219">
        <v>7.68</v>
      </c>
      <c r="P19" s="38" t="str">
        <f>IF(O19=0," ",IF(O19&gt;=[1]Разряды!$D$49,[1]Разряды!$D$3,IF(O19&gt;=[1]Разряды!$E$49,[1]Разряды!$E$3,IF(O19&gt;=[1]Разряды!$F$49,[1]Разряды!$F$3,IF(O19&gt;=[1]Разряды!$G$43,[1]Разряды!$G$3,IF(O19&gt;=[1]Разряды!$H$49,[1]Разряды!$H$3,IF(O19&gt;=[1]Разряды!$I$49,[1]Разряды!$I$3,IF(O19&gt;=[1]Разряды!$J$49,[1]Разряды!$J$3,"б/р"))))))))</f>
        <v>1юр</v>
      </c>
      <c r="Q19" s="35" t="s">
        <v>29</v>
      </c>
      <c r="R19" s="33" t="str">
        <f>IF(B19=0," ",VLOOKUP($B19,[1]Женщины!$B$1:$H$65536,7,FALSE))</f>
        <v>бр. Нальгиева А.А.</v>
      </c>
    </row>
    <row r="20" spans="1:18" ht="16.5" thickBot="1">
      <c r="A20" s="223"/>
      <c r="B20" s="223"/>
      <c r="C20" s="224"/>
      <c r="D20" s="225"/>
      <c r="E20" s="225"/>
      <c r="F20" s="224"/>
      <c r="G20" s="224"/>
      <c r="H20" s="204"/>
      <c r="I20" s="204"/>
      <c r="J20" s="204"/>
      <c r="K20" s="202"/>
      <c r="L20" s="201"/>
      <c r="M20" s="205"/>
      <c r="N20" s="205"/>
      <c r="O20" s="246"/>
      <c r="P20" s="223"/>
      <c r="Q20" s="223"/>
      <c r="R20" s="227"/>
    </row>
    <row r="21" spans="1:18" ht="16.5" thickTop="1">
      <c r="A21" s="228"/>
      <c r="B21" s="228"/>
      <c r="C21" s="229"/>
      <c r="D21" s="212"/>
      <c r="E21" s="212"/>
      <c r="F21" s="229"/>
      <c r="G21" s="229"/>
      <c r="H21" s="206"/>
      <c r="I21" s="80"/>
      <c r="J21" s="80"/>
      <c r="K21" s="80"/>
      <c r="L21" s="80"/>
      <c r="M21" s="207"/>
      <c r="N21" s="207"/>
      <c r="O21" s="230"/>
      <c r="P21" s="228"/>
      <c r="Q21" s="228"/>
      <c r="R21" s="213"/>
    </row>
    <row r="22" spans="1:18" ht="18">
      <c r="A22"/>
      <c r="B22" s="247"/>
      <c r="C22" s="247"/>
      <c r="D22" s="247"/>
      <c r="E22" s="172"/>
      <c r="F22" s="173" t="s">
        <v>31</v>
      </c>
      <c r="G22" s="173"/>
      <c r="H22" s="173"/>
      <c r="I22" s="173"/>
      <c r="J22" s="173"/>
      <c r="K22" s="173"/>
      <c r="L22" s="173"/>
      <c r="M22" s="174"/>
      <c r="N22" s="103" t="s">
        <v>8</v>
      </c>
      <c r="O22" s="103"/>
      <c r="P22" s="103"/>
      <c r="Q22" s="103"/>
      <c r="R22" s="103"/>
    </row>
    <row r="23" spans="1:18" ht="18">
      <c r="A23" s="3" t="s">
        <v>145</v>
      </c>
      <c r="B23" s="175"/>
      <c r="C23" s="175"/>
      <c r="D23" s="168"/>
      <c r="E23" s="172"/>
      <c r="F23" s="172"/>
      <c r="G23" s="176" t="s">
        <v>149</v>
      </c>
      <c r="H23" s="177"/>
      <c r="I23" s="239" t="s">
        <v>121</v>
      </c>
      <c r="J23" s="179"/>
      <c r="K23" s="239"/>
      <c r="L23" s="239"/>
      <c r="M23" s="239"/>
      <c r="N23" s="182" t="s">
        <v>147</v>
      </c>
      <c r="O23" s="239"/>
      <c r="P23" s="181"/>
      <c r="Q23" s="181"/>
      <c r="R23" s="182"/>
    </row>
    <row r="24" spans="1:18">
      <c r="A24" s="19" t="s">
        <v>122</v>
      </c>
      <c r="B24" s="18" t="s">
        <v>123</v>
      </c>
      <c r="C24" s="84" t="s">
        <v>17</v>
      </c>
      <c r="D24" s="22" t="s">
        <v>125</v>
      </c>
      <c r="E24" s="19" t="s">
        <v>126</v>
      </c>
      <c r="F24" s="19" t="s">
        <v>20</v>
      </c>
      <c r="G24" s="19" t="s">
        <v>127</v>
      </c>
      <c r="H24" s="183" t="s">
        <v>128</v>
      </c>
      <c r="I24" s="184"/>
      <c r="J24" s="184"/>
      <c r="K24" s="184"/>
      <c r="L24" s="184"/>
      <c r="M24" s="184"/>
      <c r="N24" s="185"/>
      <c r="O24" s="19" t="s">
        <v>22</v>
      </c>
      <c r="P24" s="18" t="s">
        <v>23</v>
      </c>
      <c r="Q24" s="18" t="s">
        <v>24</v>
      </c>
      <c r="R24" s="84" t="s">
        <v>25</v>
      </c>
    </row>
    <row r="25" spans="1:18">
      <c r="A25" s="186"/>
      <c r="B25" s="187"/>
      <c r="C25" s="191"/>
      <c r="D25" s="188"/>
      <c r="E25" s="186"/>
      <c r="F25" s="186"/>
      <c r="G25" s="186"/>
      <c r="H25" s="22">
        <v>1</v>
      </c>
      <c r="I25" s="22">
        <v>2</v>
      </c>
      <c r="J25" s="22">
        <v>3</v>
      </c>
      <c r="K25" s="190"/>
      <c r="L25" s="22">
        <v>4</v>
      </c>
      <c r="M25" s="22">
        <v>5</v>
      </c>
      <c r="N25" s="22">
        <v>6</v>
      </c>
      <c r="O25" s="186"/>
      <c r="P25" s="187"/>
      <c r="Q25" s="187"/>
      <c r="R25" s="191"/>
    </row>
    <row r="26" spans="1:18">
      <c r="A26" s="85"/>
      <c r="B26" s="23"/>
      <c r="C26" s="86"/>
      <c r="D26" s="25"/>
      <c r="E26" s="85"/>
      <c r="F26" s="85"/>
      <c r="G26" s="85"/>
      <c r="H26" s="25"/>
      <c r="I26" s="25"/>
      <c r="J26" s="25"/>
      <c r="K26" s="193"/>
      <c r="L26" s="25"/>
      <c r="M26" s="25"/>
      <c r="N26" s="25"/>
      <c r="O26" s="85"/>
      <c r="P26" s="23"/>
      <c r="Q26" s="23"/>
      <c r="R26" s="86"/>
    </row>
    <row r="27" spans="1:18">
      <c r="A27" s="31">
        <v>1</v>
      </c>
      <c r="B27" s="32">
        <v>189</v>
      </c>
      <c r="C27" s="33" t="str">
        <f>IF(B27=0," ",VLOOKUP(B27,[1]Женщины!B$1:H$65536,2,FALSE))</f>
        <v>Петухова Александра</v>
      </c>
      <c r="D27" s="34" t="str">
        <f>IF(B27=0," ",VLOOKUP($B27,[1]Женщины!$B$1:$H$65536,3,FALSE))</f>
        <v>21.06.1995</v>
      </c>
      <c r="E27" s="35" t="str">
        <f>IF(B27=0," ",IF(VLOOKUP($B27,[1]Женщины!$B$1:$H$65536,4,FALSE)=0," ",VLOOKUP($B27,[1]Женщины!$B$1:$H$65536,4,FALSE)))</f>
        <v>3р</v>
      </c>
      <c r="F27" s="33" t="str">
        <f>IF(B27=0," ",VLOOKUP($B27,[1]Женщины!$B$1:$H$65536,5,FALSE))</f>
        <v>Ярославская</v>
      </c>
      <c r="G27" s="39" t="str">
        <f>IF(B27=0," ",VLOOKUP($B27,[1]Женщины!$B$1:$H$65536,6,FALSE))</f>
        <v>Ярославль, ГОБУ ЯО СДЮСШОР</v>
      </c>
      <c r="H27" s="231">
        <v>8.4499999999999993</v>
      </c>
      <c r="I27" s="196" t="s">
        <v>138</v>
      </c>
      <c r="J27" s="232">
        <v>8.7200000000000006</v>
      </c>
      <c r="K27" s="195"/>
      <c r="L27" s="196">
        <v>8.93</v>
      </c>
      <c r="M27" s="232">
        <v>8.52</v>
      </c>
      <c r="N27" s="231" t="s">
        <v>138</v>
      </c>
      <c r="O27" s="219">
        <v>8.93</v>
      </c>
      <c r="P27" s="38" t="str">
        <f>IF(O27=0," ",IF(O27&gt;=[1]Разряды!$E$49,[1]Разряды!$E$3,IF(O27&gt;=[1]Разряды!$F$49,[1]Разряды!$F$3,IF(O27&gt;=[1]Разряды!$G$49,[1]Разряды!$G$3,IF(O27&gt;=[1]Разряды!$H$49,[1]Разряды!$H$3,IF(O27&gt;=[1]Разряды!$I$49,[1]Разряды!$I$3,IF(O27&gt;=[1]Разряды!$J$49,[1]Разряды!$J$3,"б/р")))))))</f>
        <v>3р</v>
      </c>
      <c r="Q27" s="35" t="s">
        <v>29</v>
      </c>
      <c r="R27" s="33" t="str">
        <f>IF(B27=0," ",VLOOKUP($B27,[1]Женщины!$B$1:$H$65536,7,FALSE))</f>
        <v>бр. Нальгиева А.А.</v>
      </c>
    </row>
    <row r="28" spans="1:18" ht="16.5" thickBot="1">
      <c r="A28" s="223"/>
      <c r="B28" s="223"/>
      <c r="C28" s="224"/>
      <c r="D28" s="225"/>
      <c r="E28" s="225"/>
      <c r="F28" s="224"/>
      <c r="G28" s="224"/>
      <c r="H28" s="204"/>
      <c r="I28" s="204"/>
      <c r="J28" s="204"/>
      <c r="K28" s="202"/>
      <c r="L28" s="201"/>
      <c r="M28" s="205"/>
      <c r="N28" s="205"/>
      <c r="O28" s="246"/>
      <c r="P28" s="223"/>
      <c r="Q28" s="223"/>
      <c r="R28" s="227"/>
    </row>
    <row r="29" spans="1:18" ht="16.5" thickTop="1">
      <c r="A29" s="228"/>
      <c r="B29" s="228"/>
      <c r="C29" s="229"/>
      <c r="D29" s="212"/>
      <c r="E29" s="212"/>
      <c r="F29" s="229"/>
      <c r="G29" s="229"/>
      <c r="H29" s="206"/>
      <c r="I29" s="206"/>
      <c r="J29" s="206"/>
      <c r="K29" s="206"/>
      <c r="L29" s="206"/>
      <c r="M29" s="206"/>
      <c r="N29" s="206"/>
      <c r="O29" s="230"/>
      <c r="P29" s="228"/>
      <c r="Q29" s="228"/>
      <c r="R29" s="213"/>
    </row>
    <row r="30" spans="1:18" ht="18">
      <c r="A30"/>
      <c r="B30" s="203"/>
      <c r="C30" s="203"/>
      <c r="D30" s="203"/>
      <c r="E30" s="172"/>
      <c r="F30" s="173" t="s">
        <v>34</v>
      </c>
      <c r="G30" s="173"/>
      <c r="H30" s="173"/>
      <c r="I30" s="173"/>
      <c r="J30" s="173"/>
      <c r="K30" s="173"/>
      <c r="L30" s="173"/>
      <c r="M30" s="174"/>
      <c r="N30" s="103" t="s">
        <v>8</v>
      </c>
      <c r="O30" s="103"/>
      <c r="P30" s="103"/>
      <c r="Q30" s="103"/>
      <c r="R30" s="103"/>
    </row>
    <row r="31" spans="1:18" ht="18">
      <c r="A31" s="3" t="s">
        <v>145</v>
      </c>
      <c r="B31" s="175"/>
      <c r="C31" s="175"/>
      <c r="D31" s="168"/>
      <c r="E31" s="172"/>
      <c r="F31" s="172"/>
      <c r="G31" s="176" t="s">
        <v>149</v>
      </c>
      <c r="H31" s="177"/>
      <c r="I31" s="239" t="s">
        <v>121</v>
      </c>
      <c r="J31" s="179"/>
      <c r="K31" s="239"/>
      <c r="L31" s="239"/>
      <c r="M31" s="239"/>
      <c r="N31" s="182" t="s">
        <v>147</v>
      </c>
      <c r="O31" s="239"/>
      <c r="P31" s="181"/>
      <c r="Q31" s="181"/>
      <c r="R31" s="182"/>
    </row>
    <row r="32" spans="1:18">
      <c r="A32" s="19" t="s">
        <v>122</v>
      </c>
      <c r="B32" s="18" t="s">
        <v>123</v>
      </c>
      <c r="C32" s="84" t="s">
        <v>17</v>
      </c>
      <c r="D32" s="22" t="s">
        <v>125</v>
      </c>
      <c r="E32" s="19" t="s">
        <v>126</v>
      </c>
      <c r="F32" s="19" t="s">
        <v>20</v>
      </c>
      <c r="G32" s="19" t="s">
        <v>127</v>
      </c>
      <c r="H32" s="183" t="s">
        <v>128</v>
      </c>
      <c r="I32" s="184"/>
      <c r="J32" s="184"/>
      <c r="K32" s="184"/>
      <c r="L32" s="184"/>
      <c r="M32" s="184"/>
      <c r="N32" s="185"/>
      <c r="O32" s="19" t="s">
        <v>22</v>
      </c>
      <c r="P32" s="18" t="s">
        <v>23</v>
      </c>
      <c r="Q32" s="18" t="s">
        <v>24</v>
      </c>
      <c r="R32" s="84" t="s">
        <v>25</v>
      </c>
    </row>
    <row r="33" spans="1:18">
      <c r="A33" s="186"/>
      <c r="B33" s="187"/>
      <c r="C33" s="191"/>
      <c r="D33" s="188"/>
      <c r="E33" s="186"/>
      <c r="F33" s="186"/>
      <c r="G33" s="186"/>
      <c r="H33" s="22">
        <v>1</v>
      </c>
      <c r="I33" s="22">
        <v>2</v>
      </c>
      <c r="J33" s="22">
        <v>3</v>
      </c>
      <c r="K33" s="190"/>
      <c r="L33" s="22">
        <v>4</v>
      </c>
      <c r="M33" s="22">
        <v>5</v>
      </c>
      <c r="N33" s="22">
        <v>6</v>
      </c>
      <c r="O33" s="186"/>
      <c r="P33" s="187"/>
      <c r="Q33" s="187"/>
      <c r="R33" s="191"/>
    </row>
    <row r="34" spans="1:18">
      <c r="A34" s="85"/>
      <c r="B34" s="23"/>
      <c r="C34" s="86"/>
      <c r="D34" s="25"/>
      <c r="E34" s="85"/>
      <c r="F34" s="85"/>
      <c r="G34" s="85"/>
      <c r="H34" s="25"/>
      <c r="I34" s="25"/>
      <c r="J34" s="25"/>
      <c r="K34" s="193"/>
      <c r="L34" s="25"/>
      <c r="M34" s="25"/>
      <c r="N34" s="25"/>
      <c r="O34" s="85"/>
      <c r="P34" s="23"/>
      <c r="Q34" s="23"/>
      <c r="R34" s="86"/>
    </row>
    <row r="35" spans="1:18">
      <c r="A35" s="31">
        <v>1</v>
      </c>
      <c r="B35" s="32">
        <v>324</v>
      </c>
      <c r="C35" s="33" t="str">
        <f>IF(B35=0," ",VLOOKUP(B35,[1]Женщины!B$1:H$65536,2,FALSE))</f>
        <v>Чистякова Юлия</v>
      </c>
      <c r="D35" s="34" t="str">
        <f>IF(B35=0," ",VLOOKUP($B35,[1]Женщины!$B$1:$H$65536,3,FALSE))</f>
        <v>04.11.1992</v>
      </c>
      <c r="E35" s="35" t="str">
        <f>IF(B35=0," ",IF(VLOOKUP($B35,[1]Женщины!$B$1:$H$65536,4,FALSE)=0," ",VLOOKUP($B35,[1]Женщины!$B$1:$H$65536,4,FALSE)))</f>
        <v>1р</v>
      </c>
      <c r="F35" s="33" t="str">
        <f>IF(B35=0," ",VLOOKUP($B35,[1]Женщины!$B$1:$H$65536,5,FALSE))</f>
        <v>2 Ярославская</v>
      </c>
      <c r="G35" s="39" t="str">
        <f>IF(B35=0," ",VLOOKUP($B35,[1]Женщины!$B$1:$H$65536,6,FALSE))</f>
        <v>Ярославль, ГОБУ ЯО СДЮСШОР</v>
      </c>
      <c r="H35" s="196">
        <v>7.49</v>
      </c>
      <c r="I35" s="196">
        <v>7.4</v>
      </c>
      <c r="J35" s="217">
        <v>6.72</v>
      </c>
      <c r="K35" s="218"/>
      <c r="L35" s="196">
        <v>7.89</v>
      </c>
      <c r="M35" s="196">
        <v>8</v>
      </c>
      <c r="N35" s="196">
        <v>7.67</v>
      </c>
      <c r="O35" s="219">
        <v>8</v>
      </c>
      <c r="P35" s="38" t="str">
        <f>IF(O35=0," ",IF(O35&gt;=[1]Разряды!$E$49,[1]Разряды!$E$3,IF(O35&gt;=[1]Разряды!$F$49,[1]Разряды!$F$3,IF(O35&gt;=[1]Разряды!$G$49,[1]Разряды!$G$3,IF(O35&gt;=[1]Разряды!$H$49,[1]Разряды!$H$3,IF(O35&gt;=[1]Разряды!$I$49,[1]Разряды!$I$3,IF(O35&gt;=[1]Разряды!$J$49,[1]Разряды!$J$3,"б/р")))))))</f>
        <v>1юр</v>
      </c>
      <c r="Q35" s="35" t="s">
        <v>29</v>
      </c>
      <c r="R35" s="33" t="str">
        <f>IF(B35=0," ",VLOOKUP($B35,[1]Женщины!$B$1:$H$65536,7,FALSE))</f>
        <v>бр. Бабашкина</v>
      </c>
    </row>
    <row r="36" spans="1:18" ht="16.5" thickBot="1">
      <c r="A36" s="223"/>
      <c r="B36" s="223"/>
      <c r="C36" s="224"/>
      <c r="D36" s="225"/>
      <c r="E36" s="225"/>
      <c r="F36" s="224"/>
      <c r="G36" s="224"/>
      <c r="H36" s="204"/>
      <c r="I36" s="204"/>
      <c r="J36" s="204"/>
      <c r="K36" s="202"/>
      <c r="L36" s="201"/>
      <c r="M36" s="205"/>
      <c r="N36" s="205"/>
      <c r="O36" s="246"/>
      <c r="P36" s="223"/>
      <c r="Q36" s="223"/>
      <c r="R36" s="227"/>
    </row>
    <row r="37" spans="1:18" ht="16.5" thickTop="1">
      <c r="A37" s="228"/>
      <c r="B37" s="228"/>
      <c r="C37" s="229"/>
      <c r="D37" s="212"/>
      <c r="E37" s="212"/>
      <c r="F37" s="229"/>
      <c r="G37" s="229"/>
      <c r="H37" s="206"/>
      <c r="I37" s="206"/>
      <c r="J37" s="206"/>
      <c r="K37" s="206"/>
      <c r="L37" s="206"/>
      <c r="M37" s="206"/>
      <c r="N37" s="206"/>
      <c r="O37" s="230"/>
      <c r="P37" s="228"/>
      <c r="Q37" s="228"/>
      <c r="R37" s="213"/>
    </row>
    <row r="38" spans="1:18" ht="15.75">
      <c r="A38" s="228"/>
      <c r="B38" s="228"/>
      <c r="C38" s="229"/>
      <c r="D38" s="212"/>
      <c r="E38" s="212"/>
      <c r="F38" s="229"/>
      <c r="G38" s="229"/>
      <c r="H38" s="206"/>
      <c r="I38" s="206"/>
      <c r="J38" s="206"/>
      <c r="K38" s="206"/>
      <c r="L38" s="206"/>
      <c r="M38" s="206"/>
      <c r="N38" s="206"/>
      <c r="O38" s="230"/>
      <c r="P38" s="228"/>
      <c r="Q38" s="228"/>
      <c r="R38" s="213"/>
    </row>
    <row r="39" spans="1:18" ht="15.75">
      <c r="A39" s="228"/>
      <c r="B39" s="228"/>
      <c r="C39" s="229"/>
      <c r="D39" s="212"/>
      <c r="E39" s="212"/>
      <c r="F39" s="229"/>
      <c r="G39" s="229"/>
      <c r="H39" s="206"/>
      <c r="I39" s="206"/>
      <c r="J39" s="206"/>
      <c r="K39" s="206"/>
      <c r="L39" s="206"/>
      <c r="M39" s="206"/>
      <c r="N39" s="206"/>
      <c r="O39" s="230"/>
      <c r="P39" s="228"/>
      <c r="Q39" s="228"/>
      <c r="R39" s="213"/>
    </row>
    <row r="40" spans="1:18" ht="15.75">
      <c r="A40" s="228"/>
      <c r="B40" s="228"/>
      <c r="C40" s="229"/>
      <c r="D40" s="212"/>
      <c r="E40" s="212"/>
      <c r="F40" s="229"/>
      <c r="G40" s="229"/>
      <c r="H40" s="206"/>
      <c r="I40" s="206"/>
      <c r="J40" s="206"/>
      <c r="K40" s="206"/>
      <c r="L40" s="206"/>
      <c r="M40" s="206"/>
      <c r="N40" s="206"/>
      <c r="O40" s="230"/>
      <c r="P40" s="228"/>
      <c r="Q40" s="228"/>
      <c r="R40" s="213"/>
    </row>
    <row r="41" spans="1:18" ht="15.75">
      <c r="A41" s="228"/>
      <c r="B41" s="228"/>
      <c r="C41" s="229"/>
      <c r="D41" s="212"/>
      <c r="E41" s="212"/>
      <c r="F41" s="229"/>
      <c r="G41" s="229"/>
      <c r="H41" s="206"/>
      <c r="I41" s="206"/>
      <c r="J41" s="206"/>
      <c r="K41" s="206"/>
      <c r="L41" s="206"/>
      <c r="M41" s="206"/>
      <c r="N41" s="206"/>
      <c r="O41" s="230"/>
      <c r="P41" s="228"/>
      <c r="Q41" s="228"/>
      <c r="R41" s="213"/>
    </row>
    <row r="42" spans="1:18" ht="15.75">
      <c r="A42" s="228"/>
      <c r="B42" s="228"/>
      <c r="C42" s="229"/>
      <c r="D42" s="212"/>
      <c r="E42" s="212"/>
      <c r="F42" s="229"/>
      <c r="G42" s="229"/>
      <c r="H42" s="206"/>
      <c r="I42" s="206"/>
      <c r="J42" s="206"/>
      <c r="K42" s="206"/>
      <c r="L42" s="206"/>
      <c r="M42" s="206"/>
      <c r="N42" s="206"/>
      <c r="O42" s="230"/>
      <c r="P42" s="228"/>
      <c r="Q42" s="228"/>
      <c r="R42" s="213"/>
    </row>
    <row r="43" spans="1:18" ht="15.75">
      <c r="A43" s="228"/>
      <c r="B43" s="228"/>
      <c r="C43" s="229"/>
      <c r="D43" s="212"/>
      <c r="E43" s="212"/>
      <c r="F43" s="229"/>
      <c r="G43" s="229"/>
      <c r="H43" s="206"/>
      <c r="I43" s="206"/>
      <c r="J43" s="206"/>
      <c r="K43" s="206"/>
      <c r="L43" s="206"/>
      <c r="M43" s="206"/>
      <c r="N43" s="206"/>
      <c r="O43" s="230"/>
      <c r="P43" s="228"/>
      <c r="Q43" s="228"/>
      <c r="R43" s="213"/>
    </row>
    <row r="44" spans="1:18" ht="15.75">
      <c r="A44" s="228"/>
      <c r="B44" s="228"/>
      <c r="C44" s="229"/>
      <c r="D44" s="212"/>
      <c r="E44" s="212"/>
      <c r="F44" s="229"/>
      <c r="G44" s="229"/>
      <c r="H44" s="206"/>
      <c r="I44" s="206"/>
      <c r="J44" s="206"/>
      <c r="K44" s="206"/>
      <c r="L44" s="206"/>
      <c r="M44" s="206"/>
      <c r="N44" s="206"/>
      <c r="O44" s="230"/>
      <c r="P44" s="228"/>
      <c r="Q44" s="228"/>
      <c r="R44" s="213"/>
    </row>
  </sheetData>
  <mergeCells count="67">
    <mergeCell ref="R32:R34"/>
    <mergeCell ref="H33:H34"/>
    <mergeCell ref="I33:I34"/>
    <mergeCell ref="J33:J34"/>
    <mergeCell ref="L33:L34"/>
    <mergeCell ref="M33:M34"/>
    <mergeCell ref="N33:N34"/>
    <mergeCell ref="F32:F34"/>
    <mergeCell ref="G32:G34"/>
    <mergeCell ref="H32:N32"/>
    <mergeCell ref="O32:O34"/>
    <mergeCell ref="P32:P34"/>
    <mergeCell ref="Q32:Q34"/>
    <mergeCell ref="M25:M26"/>
    <mergeCell ref="N25:N26"/>
    <mergeCell ref="B30:D30"/>
    <mergeCell ref="F30:L30"/>
    <mergeCell ref="N30:R30"/>
    <mergeCell ref="A32:A34"/>
    <mergeCell ref="B32:B34"/>
    <mergeCell ref="C32:C34"/>
    <mergeCell ref="D32:D34"/>
    <mergeCell ref="E32:E34"/>
    <mergeCell ref="G24:G26"/>
    <mergeCell ref="H24:N24"/>
    <mergeCell ref="O24:O26"/>
    <mergeCell ref="P24:P26"/>
    <mergeCell ref="Q24:Q26"/>
    <mergeCell ref="R24:R26"/>
    <mergeCell ref="H25:H26"/>
    <mergeCell ref="I25:I26"/>
    <mergeCell ref="J25:J26"/>
    <mergeCell ref="L25:L26"/>
    <mergeCell ref="N9:N10"/>
    <mergeCell ref="B22:D22"/>
    <mergeCell ref="F22:L22"/>
    <mergeCell ref="N22:R22"/>
    <mergeCell ref="A24:A26"/>
    <mergeCell ref="B24:B26"/>
    <mergeCell ref="C24:C26"/>
    <mergeCell ref="D24:D26"/>
    <mergeCell ref="E24:E26"/>
    <mergeCell ref="F24:F26"/>
    <mergeCell ref="H8:N8"/>
    <mergeCell ref="O8:O10"/>
    <mergeCell ref="P8:P10"/>
    <mergeCell ref="Q8:Q10"/>
    <mergeCell ref="R8:R10"/>
    <mergeCell ref="H9:H10"/>
    <mergeCell ref="I9:I10"/>
    <mergeCell ref="J9:J10"/>
    <mergeCell ref="L9:L10"/>
    <mergeCell ref="M9:M10"/>
    <mergeCell ref="D5:R5"/>
    <mergeCell ref="F6:L6"/>
    <mergeCell ref="N6:R6"/>
    <mergeCell ref="A8:A10"/>
    <mergeCell ref="B8:B10"/>
    <mergeCell ref="C8:C10"/>
    <mergeCell ref="D8:D10"/>
    <mergeCell ref="E8:E10"/>
    <mergeCell ref="F8:F10"/>
    <mergeCell ref="G8:G10"/>
    <mergeCell ref="A1:R1"/>
    <mergeCell ref="A2:R2"/>
    <mergeCell ref="D3:R3"/>
    <mergeCell ref="D4:R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32"/>
  <sheetViews>
    <sheetView workbookViewId="0">
      <selection activeCell="G26" sqref="G26"/>
    </sheetView>
  </sheetViews>
  <sheetFormatPr defaultRowHeight="15"/>
  <cols>
    <col min="1" max="1" width="3.5703125" style="133" customWidth="1"/>
    <col min="2" max="2" width="4.7109375" style="133" customWidth="1"/>
    <col min="3" max="3" width="5.5703125" customWidth="1"/>
    <col min="4" max="4" width="23" style="133" customWidth="1"/>
    <col min="5" max="5" width="9.85546875" style="133" customWidth="1"/>
    <col min="6" max="6" width="6.28515625" customWidth="1"/>
    <col min="7" max="7" width="13" customWidth="1"/>
    <col min="8" max="8" width="24.85546875" customWidth="1"/>
    <col min="9" max="9" width="4.85546875" style="236" customWidth="1"/>
    <col min="10" max="10" width="4.140625" bestFit="1" customWidth="1"/>
    <col min="11" max="11" width="5" bestFit="1" customWidth="1"/>
    <col min="12" max="13" width="4.140625" bestFit="1" customWidth="1"/>
    <col min="14" max="14" width="5" customWidth="1"/>
    <col min="15" max="16" width="4.42578125" customWidth="1"/>
    <col min="17" max="19" width="5" customWidth="1"/>
    <col min="20" max="20" width="4" customWidth="1"/>
    <col min="21" max="21" width="4.42578125" customWidth="1"/>
    <col min="22" max="22" width="5.85546875" customWidth="1"/>
    <col min="23" max="23" width="4.7109375" customWidth="1"/>
    <col min="24" max="24" width="4.28515625" customWidth="1"/>
    <col min="25" max="25" width="14.85546875" customWidth="1"/>
  </cols>
  <sheetData>
    <row r="1" spans="1:25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0.25">
      <c r="A2" s="3" t="s">
        <v>150</v>
      </c>
      <c r="B2" s="106"/>
      <c r="C2" s="106"/>
      <c r="D2" s="106"/>
      <c r="E2" s="2" t="s">
        <v>59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.75">
      <c r="A3" s="3" t="s">
        <v>151</v>
      </c>
      <c r="B3" s="166"/>
      <c r="C3" s="166"/>
      <c r="D3" s="166"/>
      <c r="E3" s="167" t="s">
        <v>119</v>
      </c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</row>
    <row r="4" spans="1:25" ht="18">
      <c r="A4" s="3" t="s">
        <v>152</v>
      </c>
      <c r="B4" s="168"/>
      <c r="C4" s="168"/>
      <c r="D4" s="168"/>
      <c r="E4" s="169" t="s">
        <v>153</v>
      </c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</row>
    <row r="5" spans="1:25" ht="18">
      <c r="A5" s="10" t="s">
        <v>154</v>
      </c>
      <c r="B5" s="215"/>
      <c r="C5" s="215"/>
      <c r="D5" s="172"/>
      <c r="E5" s="172"/>
      <c r="F5" s="172"/>
      <c r="G5" s="251" t="s">
        <v>28</v>
      </c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10"/>
      <c r="S5" s="210"/>
      <c r="T5" s="9" t="s">
        <v>155</v>
      </c>
      <c r="U5" s="9"/>
      <c r="V5" s="9"/>
      <c r="W5" s="9"/>
      <c r="X5" s="9"/>
      <c r="Y5" s="9"/>
    </row>
    <row r="6" spans="1:25" ht="18">
      <c r="A6" s="3" t="s">
        <v>156</v>
      </c>
      <c r="B6" s="252"/>
      <c r="C6" s="168"/>
      <c r="D6" s="172"/>
      <c r="E6" s="172"/>
      <c r="F6" s="172"/>
      <c r="G6" s="177"/>
      <c r="H6" s="177"/>
      <c r="I6" s="177"/>
      <c r="J6" s="177"/>
      <c r="K6" s="177"/>
      <c r="L6" s="239" t="s">
        <v>121</v>
      </c>
      <c r="M6" s="239"/>
      <c r="N6" s="239"/>
      <c r="O6" s="239"/>
      <c r="P6" s="239"/>
      <c r="Q6" s="239"/>
      <c r="R6" s="239"/>
      <c r="S6" s="239"/>
      <c r="T6" s="253" t="s">
        <v>157</v>
      </c>
      <c r="U6" s="239"/>
      <c r="V6" s="239"/>
      <c r="X6" s="253"/>
      <c r="Y6" s="253"/>
    </row>
    <row r="7" spans="1:25" ht="18">
      <c r="A7" s="254" t="s">
        <v>15</v>
      </c>
      <c r="B7" s="254" t="s">
        <v>158</v>
      </c>
      <c r="C7" s="19" t="s">
        <v>123</v>
      </c>
      <c r="D7" s="84" t="s">
        <v>17</v>
      </c>
      <c r="E7" s="254" t="s">
        <v>125</v>
      </c>
      <c r="F7" s="254" t="s">
        <v>126</v>
      </c>
      <c r="G7" s="19" t="s">
        <v>20</v>
      </c>
      <c r="H7" s="19" t="s">
        <v>127</v>
      </c>
      <c r="I7" s="255" t="s">
        <v>159</v>
      </c>
      <c r="J7" s="256"/>
      <c r="K7" s="256"/>
      <c r="L7" s="256"/>
      <c r="M7" s="256"/>
      <c r="N7" s="256"/>
      <c r="O7" s="256"/>
      <c r="P7" s="256"/>
      <c r="Q7" s="256"/>
      <c r="R7" s="257"/>
      <c r="S7" s="258"/>
      <c r="T7" s="259" t="s">
        <v>160</v>
      </c>
      <c r="U7" s="260" t="s">
        <v>161</v>
      </c>
      <c r="V7" s="84" t="s">
        <v>162</v>
      </c>
      <c r="W7" s="261" t="s">
        <v>23</v>
      </c>
      <c r="X7" s="18" t="s">
        <v>163</v>
      </c>
      <c r="Y7" s="84" t="s">
        <v>25</v>
      </c>
    </row>
    <row r="8" spans="1:25">
      <c r="A8" s="262"/>
      <c r="B8" s="262"/>
      <c r="C8" s="187"/>
      <c r="D8" s="188"/>
      <c r="E8" s="262"/>
      <c r="F8" s="262"/>
      <c r="G8" s="187"/>
      <c r="H8" s="187"/>
      <c r="I8" s="22">
        <v>135</v>
      </c>
      <c r="J8" s="22">
        <v>140</v>
      </c>
      <c r="K8" s="22">
        <v>145</v>
      </c>
      <c r="L8" s="22">
        <v>150</v>
      </c>
      <c r="M8" s="22">
        <v>155</v>
      </c>
      <c r="N8" s="22">
        <v>159</v>
      </c>
      <c r="O8" s="22">
        <v>163</v>
      </c>
      <c r="P8" s="22">
        <v>167</v>
      </c>
      <c r="Q8" s="22"/>
      <c r="R8" s="22"/>
      <c r="S8" s="238"/>
      <c r="T8" s="263"/>
      <c r="U8" s="264"/>
      <c r="V8" s="191"/>
      <c r="W8" s="265"/>
      <c r="X8" s="187"/>
      <c r="Y8" s="191"/>
    </row>
    <row r="9" spans="1:25">
      <c r="A9" s="266"/>
      <c r="B9" s="266"/>
      <c r="C9" s="23"/>
      <c r="D9" s="25"/>
      <c r="E9" s="266"/>
      <c r="F9" s="266"/>
      <c r="G9" s="23"/>
      <c r="H9" s="23"/>
      <c r="I9" s="25"/>
      <c r="J9" s="25"/>
      <c r="K9" s="25"/>
      <c r="L9" s="25"/>
      <c r="M9" s="25"/>
      <c r="N9" s="25"/>
      <c r="O9" s="25"/>
      <c r="P9" s="25"/>
      <c r="Q9" s="25"/>
      <c r="R9" s="25"/>
      <c r="S9" s="91"/>
      <c r="T9" s="267"/>
      <c r="U9" s="268"/>
      <c r="V9" s="86"/>
      <c r="W9" s="269"/>
      <c r="X9" s="23"/>
      <c r="Y9" s="86"/>
    </row>
    <row r="10" spans="1:25">
      <c r="A10" s="160">
        <v>1</v>
      </c>
      <c r="B10" s="233">
        <v>150</v>
      </c>
      <c r="C10" s="35">
        <v>152</v>
      </c>
      <c r="D10" s="33" t="str">
        <f>IF(C10=0," ",VLOOKUP(C10,[1]Женщины!B$1:I$65536,2,FALSE))</f>
        <v>Арутюнова Дарья</v>
      </c>
      <c r="E10" s="194" t="str">
        <f>IF(C10=0," ",VLOOKUP($C10,[1]Женщины!$B$1:$H$65536,3,FALSE))</f>
        <v>21.03.1996</v>
      </c>
      <c r="F10" s="35" t="str">
        <f>IF(C10=0," ",IF(VLOOKUP($C10,[1]Женщины!$B$1:$H$65536,4,FALSE)=0," ",VLOOKUP($C10,[1]Женщины!$B$1:$H$65536,4,FALSE)))</f>
        <v>КМС</v>
      </c>
      <c r="G10" s="33" t="str">
        <f>IF(C10=0," ",VLOOKUP($C10,[1]Женщины!$B$1:$H$65536,5,FALSE))</f>
        <v>1 Ярославская</v>
      </c>
      <c r="H10" s="39" t="str">
        <f>IF(C10=0," ",VLOOKUP($C10,[1]Женщины!$B$1:$H$65536,6,FALSE))</f>
        <v>Ярославль, ГОБУ ЯО СДЮСШОР</v>
      </c>
      <c r="I10" s="231"/>
      <c r="J10" s="231"/>
      <c r="K10" s="35"/>
      <c r="L10" s="231" t="s">
        <v>164</v>
      </c>
      <c r="M10" s="231" t="s">
        <v>164</v>
      </c>
      <c r="N10" s="231" t="s">
        <v>164</v>
      </c>
      <c r="O10" s="231" t="s">
        <v>164</v>
      </c>
      <c r="P10" s="231" t="s">
        <v>165</v>
      </c>
      <c r="Q10" s="231"/>
      <c r="R10" s="231"/>
      <c r="S10" s="231"/>
      <c r="T10" s="270">
        <v>1</v>
      </c>
      <c r="U10" s="270"/>
      <c r="V10" s="271">
        <v>1.63</v>
      </c>
      <c r="W10" s="38" t="str">
        <f>IF(V10=0," ",IF(V10&gt;=[1]Разряды!$D$41,[1]Разряды!$D$3,IF(V10&gt;=[1]Разряды!$E$41,[1]Разряды!$E$3,IF(V10&gt;=[1]Разряды!$F$41,[1]Разряды!$F$3,IF(V10&gt;=[1]Разряды!$G$41,[1]Разряды!$G$3,IF(V10&gt;=[1]Разряды!$H$41,[1]Разряды!$H$3,IF(V10&gt;=[1]Разряды!$I$41,[1]Разряды!$I$3,IF(V10&gt;=[1]Разряды!$J$41,[1]Разряды!$J$3,"б/р"))))))))</f>
        <v>1р</v>
      </c>
      <c r="X10" s="38">
        <v>20</v>
      </c>
      <c r="Y10" s="33" t="str">
        <f>IF(C10=0," ",VLOOKUP($C10,[1]Женщины!$B$1:$H$65536,7,FALSE))</f>
        <v>бр. Бабашкина</v>
      </c>
    </row>
    <row r="11" spans="1:25">
      <c r="A11" s="160">
        <v>2</v>
      </c>
      <c r="B11" s="233">
        <v>145</v>
      </c>
      <c r="C11" s="35">
        <v>174</v>
      </c>
      <c r="D11" s="33" t="str">
        <f>IF(C11=0," ",VLOOKUP(C11,[1]Женщины!B$1:I$65536,2,FALSE))</f>
        <v>Гарбаренко Алина</v>
      </c>
      <c r="E11" s="194" t="str">
        <f>IF(C11=0," ",VLOOKUP($C11,[1]Женщины!$B$1:$H$65536,3,FALSE))</f>
        <v>07.09.1998</v>
      </c>
      <c r="F11" s="35" t="str">
        <f>IF(C11=0," ",IF(VLOOKUP($C11,[1]Женщины!$B$1:$H$65536,4,FALSE)=0," ",VLOOKUP($C11,[1]Женщины!$B$1:$H$65536,4,FALSE)))</f>
        <v>1р</v>
      </c>
      <c r="G11" s="33" t="str">
        <f>IF(C11=0," ",VLOOKUP($C11,[1]Женщины!$B$1:$H$65536,5,FALSE))</f>
        <v>Ярославская</v>
      </c>
      <c r="H11" s="39" t="str">
        <f>IF(C11=0," ",VLOOKUP($C11,[1]Женщины!$B$1:$H$65536,6,FALSE))</f>
        <v>Ярославль, ГОБУ ЯО СДЮСШОР</v>
      </c>
      <c r="I11" s="231"/>
      <c r="J11" s="231"/>
      <c r="K11" s="35" t="s">
        <v>164</v>
      </c>
      <c r="L11" s="231" t="s">
        <v>164</v>
      </c>
      <c r="M11" s="231" t="s">
        <v>164</v>
      </c>
      <c r="N11" s="231" t="s">
        <v>164</v>
      </c>
      <c r="O11" s="231" t="s">
        <v>165</v>
      </c>
      <c r="P11" s="231"/>
      <c r="Q11" s="231"/>
      <c r="R11" s="231"/>
      <c r="S11" s="231"/>
      <c r="T11" s="270">
        <v>1</v>
      </c>
      <c r="U11" s="270"/>
      <c r="V11" s="271">
        <v>1.59</v>
      </c>
      <c r="W11" s="38" t="str">
        <f>IF(V11=0," ",IF(V11&gt;=[1]Разряды!$D$41,[1]Разряды!$D$3,IF(V11&gt;=[1]Разряды!$E$41,[1]Разряды!$E$3,IF(V11&gt;=[1]Разряды!$F$41,[1]Разряды!$F$3,IF(V11&gt;=[1]Разряды!$G$41,[1]Разряды!$G$3,IF(V11&gt;=[1]Разряды!$H$41,[1]Разряды!$H$3,IF(V11&gt;=[1]Разряды!$I$41,[1]Разряды!$I$3,IF(V11&gt;=[1]Разряды!$J$41,[1]Разряды!$J$3,"б/р"))))))))</f>
        <v>2р</v>
      </c>
      <c r="X11" s="35" t="s">
        <v>29</v>
      </c>
      <c r="Y11" s="33" t="str">
        <f>IF(C11=0," ",VLOOKUP($C11,[1]Женщины!$B$1:$H$65536,7,FALSE))</f>
        <v>бр. Бабашкина</v>
      </c>
    </row>
    <row r="12" spans="1:25">
      <c r="A12" s="160">
        <v>3</v>
      </c>
      <c r="B12" s="233">
        <v>140</v>
      </c>
      <c r="C12" s="35">
        <v>173</v>
      </c>
      <c r="D12" s="33" t="str">
        <f>IF(C12=0," ",VLOOKUP(C12,[1]Женщины!B$1:I$65536,2,FALSE))</f>
        <v>Сапронова Анастасия</v>
      </c>
      <c r="E12" s="194" t="str">
        <f>IF(C12=0," ",VLOOKUP($C12,[1]Женщины!$B$1:$H$65536,3,FALSE))</f>
        <v>12.10.1998</v>
      </c>
      <c r="F12" s="35" t="str">
        <f>IF(C12=0," ",IF(VLOOKUP($C12,[1]Женщины!$B$1:$H$65536,4,FALSE)=0," ",VLOOKUP($C12,[1]Женщины!$B$1:$H$65536,4,FALSE)))</f>
        <v>2р</v>
      </c>
      <c r="G12" s="33" t="str">
        <f>IF(C12=0," ",VLOOKUP($C12,[1]Женщины!$B$1:$H$65536,5,FALSE))</f>
        <v>Ярославская</v>
      </c>
      <c r="H12" s="39" t="str">
        <f>IF(C12=0," ",VLOOKUP($C12,[1]Женщины!$B$1:$H$65536,6,FALSE))</f>
        <v>Ярославль, ГОБУ ЯО СДЮСШОР</v>
      </c>
      <c r="I12" s="231"/>
      <c r="J12" s="231" t="s">
        <v>164</v>
      </c>
      <c r="K12" s="35" t="s">
        <v>164</v>
      </c>
      <c r="L12" s="231" t="s">
        <v>166</v>
      </c>
      <c r="M12" s="231" t="s">
        <v>166</v>
      </c>
      <c r="N12" s="231" t="s">
        <v>167</v>
      </c>
      <c r="O12" s="231" t="s">
        <v>165</v>
      </c>
      <c r="P12" s="231"/>
      <c r="Q12" s="231"/>
      <c r="R12" s="231"/>
      <c r="S12" s="231"/>
      <c r="T12" s="270">
        <v>3</v>
      </c>
      <c r="U12" s="270">
        <v>4</v>
      </c>
      <c r="V12" s="271">
        <v>1.59</v>
      </c>
      <c r="W12" s="38" t="str">
        <f>IF(V12=0," ",IF(V12&gt;=[1]Разряды!$D$41,[1]Разряды!$D$3,IF(V12&gt;=[1]Разряды!$E$41,[1]Разряды!$E$3,IF(V12&gt;=[1]Разряды!$F$41,[1]Разряды!$F$3,IF(V12&gt;=[1]Разряды!$G$41,[1]Разряды!$G$3,IF(V12&gt;=[1]Разряды!$H$41,[1]Разряды!$H$3,IF(V12&gt;=[1]Разряды!$I$41,[1]Разряды!$I$3,IF(V12&gt;=[1]Разряды!$J$41,[1]Разряды!$J$3,"б/р"))))))))</f>
        <v>2р</v>
      </c>
      <c r="X12" s="35" t="s">
        <v>29</v>
      </c>
      <c r="Y12" s="33" t="str">
        <f>IF(C12=0," ",VLOOKUP($C12,[1]Женщины!$B$1:$H$65536,7,FALSE))</f>
        <v>бр. Бабашкина</v>
      </c>
    </row>
    <row r="13" spans="1:25">
      <c r="A13" s="35">
        <v>4</v>
      </c>
      <c r="B13" s="233">
        <v>140</v>
      </c>
      <c r="C13" s="35">
        <v>185</v>
      </c>
      <c r="D13" s="33" t="str">
        <f>IF(C13=0," ",VLOOKUP(C13,[1]Женщины!B$1:I$65536,2,FALSE))</f>
        <v>Незнакомова Дарья</v>
      </c>
      <c r="E13" s="194" t="str">
        <f>IF(C13=0," ",VLOOKUP($C13,[1]Женщины!$B$1:$H$65536,3,FALSE))</f>
        <v>08.10.1999</v>
      </c>
      <c r="F13" s="35" t="str">
        <f>IF(C13=0," ",IF(VLOOKUP($C13,[1]Женщины!$B$1:$H$65536,4,FALSE)=0," ",VLOOKUP($C13,[1]Женщины!$B$1:$H$65536,4,FALSE)))</f>
        <v>2р</v>
      </c>
      <c r="G13" s="33" t="str">
        <f>IF(C13=0," ",VLOOKUP($C13,[1]Женщины!$B$1:$H$65536,5,FALSE))</f>
        <v>Ярославская</v>
      </c>
      <c r="H13" s="39" t="str">
        <f>IF(C13=0," ",VLOOKUP($C13,[1]Женщины!$B$1:$H$65536,6,FALSE))</f>
        <v>Ярославль, ГОБУ ЯО СДЮСШОР</v>
      </c>
      <c r="I13" s="231"/>
      <c r="J13" s="231" t="s">
        <v>164</v>
      </c>
      <c r="K13" s="35" t="s">
        <v>164</v>
      </c>
      <c r="L13" s="231" t="s">
        <v>164</v>
      </c>
      <c r="M13" s="231" t="s">
        <v>167</v>
      </c>
      <c r="N13" s="231" t="s">
        <v>168</v>
      </c>
      <c r="O13" s="231"/>
      <c r="P13" s="231"/>
      <c r="Q13" s="231"/>
      <c r="R13" s="231"/>
      <c r="S13" s="231"/>
      <c r="T13" s="270">
        <v>3</v>
      </c>
      <c r="U13" s="270">
        <v>2</v>
      </c>
      <c r="V13" s="271">
        <v>1.55</v>
      </c>
      <c r="W13" s="38" t="str">
        <f>IF(V13=0," ",IF(V13&gt;=[1]Разряды!$D$41,[1]Разряды!$D$3,IF(V13&gt;=[1]Разряды!$E$41,[1]Разряды!$E$3,IF(V13&gt;=[1]Разряды!$F$41,[1]Разряды!$F$3,IF(V13&gt;=[1]Разряды!$G$41,[1]Разряды!$G$3,IF(V13&gt;=[1]Разряды!$H$41,[1]Разряды!$H$3,IF(V13&gt;=[1]Разряды!$I$41,[1]Разряды!$I$3,IF(V13&gt;=[1]Разряды!$J$41,[1]Разряды!$J$3,"б/р"))))))))</f>
        <v>2р</v>
      </c>
      <c r="X13" s="35" t="s">
        <v>29</v>
      </c>
      <c r="Y13" s="33" t="str">
        <f>IF(C13=0," ",VLOOKUP($C13,[1]Женщины!$B$1:$H$65536,7,FALSE))</f>
        <v>бр. Бабашкина</v>
      </c>
    </row>
    <row r="14" spans="1:25">
      <c r="A14" s="88">
        <v>5</v>
      </c>
      <c r="B14" s="272">
        <v>135</v>
      </c>
      <c r="C14" s="35">
        <v>97</v>
      </c>
      <c r="D14" s="33" t="str">
        <f>IF(C14=0," ",VLOOKUP(C14,[1]Женщины!B$1:I$65536,2,FALSE))</f>
        <v>Васендина Евгения</v>
      </c>
      <c r="E14" s="194" t="str">
        <f>IF(C14=0," ",VLOOKUP($C14,[1]Женщины!$B$1:$H$65536,3,FALSE))</f>
        <v>29.10.1997</v>
      </c>
      <c r="F14" s="35" t="str">
        <f>IF(C14=0," ",IF(VLOOKUP($C14,[1]Женщины!$B$1:$H$65536,4,FALSE)=0," ",VLOOKUP($C14,[1]Женщины!$B$1:$H$65536,4,FALSE)))</f>
        <v>2р</v>
      </c>
      <c r="G14" s="39" t="str">
        <f>IF(C14=0," ",VLOOKUP($C14,[1]Женщины!$B$1:$H$65536,5,FALSE))</f>
        <v>Ярославская</v>
      </c>
      <c r="H14" s="39" t="str">
        <f>IF(C14=0," ",VLOOKUP($C14,[1]Женщины!$B$1:$H$65536,6,FALSE))</f>
        <v>Ярославль, ГОБУ ЯО СДЮСШОР</v>
      </c>
      <c r="I14" s="231" t="s">
        <v>164</v>
      </c>
      <c r="J14" s="231" t="s">
        <v>164</v>
      </c>
      <c r="K14" s="35" t="s">
        <v>164</v>
      </c>
      <c r="L14" s="231" t="s">
        <v>164</v>
      </c>
      <c r="M14" s="231" t="s">
        <v>165</v>
      </c>
      <c r="N14" s="231"/>
      <c r="O14" s="231"/>
      <c r="P14" s="231"/>
      <c r="Q14" s="231"/>
      <c r="R14" s="231"/>
      <c r="S14" s="231"/>
      <c r="T14" s="270">
        <v>1</v>
      </c>
      <c r="U14" s="270"/>
      <c r="V14" s="271">
        <v>1.5</v>
      </c>
      <c r="W14" s="38" t="str">
        <f>IF(V14=0," ",IF(V14&gt;=[1]Разряды!$D$41,[1]Разряды!$D$3,IF(V14&gt;=[1]Разряды!$E$41,[1]Разряды!$E$3,IF(V14&gt;=[1]Разряды!$F$41,[1]Разряды!$F$3,IF(V14&gt;=[1]Разряды!$G$41,[1]Разряды!$G$3,IF(V14&gt;=[1]Разряды!$H$41,[1]Разряды!$H$3,IF(V14&gt;=[1]Разряды!$I$41,[1]Разряды!$I$3,IF(V14&gt;=[1]Разряды!$J$41,[1]Разряды!$J$3,"б/р"))))))))</f>
        <v>2р</v>
      </c>
      <c r="X14" s="35" t="s">
        <v>29</v>
      </c>
      <c r="Y14" s="33" t="str">
        <f>IF(C14=0," ",VLOOKUP($C14,[1]Женщины!$B$1:$H$65536,7,FALSE))</f>
        <v>бр. Бабашкина</v>
      </c>
    </row>
    <row r="15" spans="1:25" ht="16.5" thickBot="1">
      <c r="A15" s="50"/>
      <c r="B15" s="273"/>
      <c r="C15" s="227"/>
      <c r="D15" s="274"/>
      <c r="E15" s="225"/>
      <c r="F15" s="200"/>
      <c r="G15" s="200"/>
      <c r="H15" s="200"/>
      <c r="I15" s="275"/>
      <c r="J15" s="275"/>
      <c r="K15" s="225"/>
      <c r="L15" s="275"/>
      <c r="M15" s="275"/>
      <c r="N15" s="275"/>
      <c r="O15" s="275"/>
      <c r="P15" s="275"/>
      <c r="Q15" s="275"/>
      <c r="R15" s="275"/>
      <c r="S15" s="275"/>
      <c r="T15" s="276"/>
      <c r="U15" s="276"/>
      <c r="V15" s="277"/>
      <c r="W15" s="223"/>
      <c r="X15" s="223"/>
      <c r="Y15" s="227"/>
    </row>
    <row r="16" spans="1:25" ht="18.75" thickTop="1">
      <c r="A16" s="10"/>
      <c r="B16" s="215"/>
      <c r="C16" s="215"/>
      <c r="D16" s="172"/>
      <c r="E16" s="172"/>
      <c r="F16" s="172"/>
      <c r="G16" s="251" t="s">
        <v>31</v>
      </c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10"/>
      <c r="S16" s="210"/>
      <c r="T16" s="9" t="s">
        <v>155</v>
      </c>
      <c r="U16" s="9"/>
      <c r="V16" s="9"/>
      <c r="W16" s="9"/>
      <c r="X16" s="9"/>
      <c r="Y16" s="9"/>
    </row>
    <row r="17" spans="1:25" ht="18">
      <c r="A17" s="3" t="s">
        <v>156</v>
      </c>
      <c r="B17" s="252"/>
      <c r="C17" s="168"/>
      <c r="D17" s="172"/>
      <c r="E17" s="172"/>
      <c r="F17" s="172"/>
      <c r="G17" s="177"/>
      <c r="H17" s="177"/>
      <c r="I17" s="177"/>
      <c r="J17" s="177"/>
      <c r="K17" s="177"/>
      <c r="L17" s="239" t="s">
        <v>121</v>
      </c>
      <c r="M17" s="239"/>
      <c r="N17" s="239"/>
      <c r="O17" s="239"/>
      <c r="P17" s="239"/>
      <c r="Q17" s="239"/>
      <c r="R17" s="239"/>
      <c r="S17" s="239"/>
      <c r="T17" s="253" t="s">
        <v>169</v>
      </c>
      <c r="U17" s="239"/>
      <c r="V17" s="253"/>
      <c r="W17" s="239"/>
      <c r="X17" s="253"/>
      <c r="Y17" s="239"/>
    </row>
    <row r="18" spans="1:25" ht="18">
      <c r="A18" s="254" t="s">
        <v>15</v>
      </c>
      <c r="B18" s="254" t="s">
        <v>158</v>
      </c>
      <c r="C18" s="19" t="s">
        <v>123</v>
      </c>
      <c r="D18" s="84" t="s">
        <v>17</v>
      </c>
      <c r="E18" s="254" t="s">
        <v>125</v>
      </c>
      <c r="F18" s="254" t="s">
        <v>126</v>
      </c>
      <c r="G18" s="19" t="s">
        <v>20</v>
      </c>
      <c r="H18" s="19" t="s">
        <v>127</v>
      </c>
      <c r="I18" s="255" t="s">
        <v>159</v>
      </c>
      <c r="J18" s="256"/>
      <c r="K18" s="256"/>
      <c r="L18" s="256"/>
      <c r="M18" s="256"/>
      <c r="N18" s="256"/>
      <c r="O18" s="256"/>
      <c r="P18" s="256"/>
      <c r="Q18" s="256"/>
      <c r="R18" s="257"/>
      <c r="S18" s="258"/>
      <c r="T18" s="259" t="s">
        <v>160</v>
      </c>
      <c r="U18" s="260" t="s">
        <v>161</v>
      </c>
      <c r="V18" s="84" t="s">
        <v>162</v>
      </c>
      <c r="W18" s="261" t="s">
        <v>23</v>
      </c>
      <c r="X18" s="18" t="s">
        <v>163</v>
      </c>
      <c r="Y18" s="84" t="s">
        <v>25</v>
      </c>
    </row>
    <row r="19" spans="1:25">
      <c r="A19" s="262"/>
      <c r="B19" s="262"/>
      <c r="C19" s="187"/>
      <c r="D19" s="188"/>
      <c r="E19" s="262"/>
      <c r="F19" s="262"/>
      <c r="G19" s="187"/>
      <c r="H19" s="187"/>
      <c r="I19" s="22">
        <v>150</v>
      </c>
      <c r="J19" s="22">
        <v>155</v>
      </c>
      <c r="K19" s="22">
        <v>159</v>
      </c>
      <c r="L19" s="22">
        <v>163</v>
      </c>
      <c r="M19" s="22">
        <v>167</v>
      </c>
      <c r="N19" s="22">
        <v>170</v>
      </c>
      <c r="O19" s="22"/>
      <c r="P19" s="22"/>
      <c r="Q19" s="22"/>
      <c r="R19" s="22"/>
      <c r="S19" s="238"/>
      <c r="T19" s="263"/>
      <c r="U19" s="264"/>
      <c r="V19" s="191"/>
      <c r="W19" s="265"/>
      <c r="X19" s="187"/>
      <c r="Y19" s="191"/>
    </row>
    <row r="20" spans="1:25">
      <c r="A20" s="266"/>
      <c r="B20" s="266"/>
      <c r="C20" s="23"/>
      <c r="D20" s="25"/>
      <c r="E20" s="266"/>
      <c r="F20" s="266"/>
      <c r="G20" s="23"/>
      <c r="H20" s="2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91"/>
      <c r="T20" s="267"/>
      <c r="U20" s="268"/>
      <c r="V20" s="86"/>
      <c r="W20" s="269"/>
      <c r="X20" s="23"/>
      <c r="Y20" s="86"/>
    </row>
    <row r="21" spans="1:25">
      <c r="A21" s="160">
        <v>1</v>
      </c>
      <c r="B21" s="233">
        <v>150</v>
      </c>
      <c r="C21" s="38">
        <v>53</v>
      </c>
      <c r="D21" s="33" t="str">
        <f>IF(C21=0," ",VLOOKUP(C21,[1]Женщины!B$1:I$65536,2,FALSE))</f>
        <v>Прянишева Ольга</v>
      </c>
      <c r="E21" s="194" t="str">
        <f>IF(C21=0," ",VLOOKUP($C21,[1]Женщины!$B$1:$H$65536,3,FALSE))</f>
        <v>1995</v>
      </c>
      <c r="F21" s="35" t="str">
        <f>IF(C21=0," ",IF(VLOOKUP($C21,[1]Женщины!$B$1:$H$65536,4,FALSE)=0," ",VLOOKUP($C21,[1]Женщины!$B$1:$H$65536,4,FALSE)))</f>
        <v>1р</v>
      </c>
      <c r="G21" s="33" t="str">
        <f>IF(C21=0," ",VLOOKUP($C21,[1]Женщины!$B$1:$H$65536,5,FALSE))</f>
        <v>Ивановская</v>
      </c>
      <c r="H21" s="39" t="str">
        <f>IF(C21=0," ",VLOOKUP($C21,[1]Женщины!$B$1:$H$65536,6,FALSE))</f>
        <v>Кинешма, СДЮСШОР</v>
      </c>
      <c r="I21" s="231" t="s">
        <v>164</v>
      </c>
      <c r="J21" s="231" t="s">
        <v>164</v>
      </c>
      <c r="K21" s="35" t="s">
        <v>164</v>
      </c>
      <c r="L21" s="231" t="s">
        <v>167</v>
      </c>
      <c r="M21" s="231" t="s">
        <v>166</v>
      </c>
      <c r="N21" s="231" t="s">
        <v>138</v>
      </c>
      <c r="O21" s="231"/>
      <c r="P21" s="231"/>
      <c r="Q21" s="231"/>
      <c r="R21" s="231"/>
      <c r="S21" s="231"/>
      <c r="T21" s="270">
        <v>2</v>
      </c>
      <c r="U21" s="270">
        <v>3</v>
      </c>
      <c r="V21" s="271">
        <v>1.67</v>
      </c>
      <c r="W21" s="38" t="str">
        <f>IF(V21=0," ",IF(V21&gt;=[1]Разряды!$D$41,[1]Разряды!$D$3,IF(V21&gt;=[1]Разряды!$E$41,[1]Разряды!$E$3,IF(V21&gt;=[1]Разряды!$F$41,[1]Разряды!$F$3,IF(V21&gt;=[1]Разряды!$G$41,[1]Разряды!$G$3,IF(V21&gt;=[1]Разряды!$H$41,[1]Разряды!$H$3,IF(V21&gt;=[1]Разряды!$I$41,[1]Разряды!$I$3,IF(V21&gt;=[1]Разряды!$J$41,[1]Разряды!$J$3,"б/р"))))))))</f>
        <v>1р</v>
      </c>
      <c r="X21" s="35">
        <v>20</v>
      </c>
      <c r="Y21" s="33" t="str">
        <f>IF(C21=0," ",VLOOKUP($C21,[1]Женщины!$B$1:$H$65536,7,FALSE))</f>
        <v>Кузинов Н.В.</v>
      </c>
    </row>
    <row r="22" spans="1:25">
      <c r="A22" s="160">
        <v>2</v>
      </c>
      <c r="B22" s="233">
        <v>150</v>
      </c>
      <c r="C22" s="38">
        <v>337</v>
      </c>
      <c r="D22" s="33" t="str">
        <f>IF(C22=0," ",VLOOKUP(C22,[1]Женщины!B$1:I$65536,2,FALSE))</f>
        <v>Лайтинен Элина</v>
      </c>
      <c r="E22" s="194" t="str">
        <f>IF(C22=0," ",VLOOKUP($C22,[1]Женщины!$B$1:$H$65536,3,FALSE))</f>
        <v>23.04.1995</v>
      </c>
      <c r="F22" s="35" t="str">
        <f>IF(C22=0," ",IF(VLOOKUP($C22,[1]Женщины!$B$1:$H$65536,4,FALSE)=0," ",VLOOKUP($C22,[1]Женщины!$B$1:$H$65536,4,FALSE)))</f>
        <v>КМС</v>
      </c>
      <c r="G22" s="33" t="str">
        <f>IF(C22=0," ",VLOOKUP($C22,[1]Женщины!$B$1:$H$65536,5,FALSE))</f>
        <v>р-ка Карелия</v>
      </c>
      <c r="H22" s="39" t="str">
        <f>IF(C22=0," ",VLOOKUP($C22,[1]Женщины!$B$1:$H$65536,6,FALSE))</f>
        <v>Петрозаводск</v>
      </c>
      <c r="I22" s="231" t="s">
        <v>164</v>
      </c>
      <c r="J22" s="231" t="s">
        <v>164</v>
      </c>
      <c r="K22" s="35" t="s">
        <v>164</v>
      </c>
      <c r="L22" s="231" t="s">
        <v>164</v>
      </c>
      <c r="M22" s="231" t="s">
        <v>165</v>
      </c>
      <c r="N22" s="231"/>
      <c r="O22" s="231"/>
      <c r="P22" s="231"/>
      <c r="Q22" s="231"/>
      <c r="R22" s="231"/>
      <c r="S22" s="231"/>
      <c r="T22" s="270">
        <v>1</v>
      </c>
      <c r="U22" s="270"/>
      <c r="V22" s="271">
        <v>1.63</v>
      </c>
      <c r="W22" s="38" t="str">
        <f>IF(V22=0," ",IF(V22&gt;=[1]Разряды!$D$41,[1]Разряды!$D$3,IF(V22&gt;=[1]Разряды!$E$41,[1]Разряды!$E$3,IF(V22&gt;=[1]Разряды!$F$41,[1]Разряды!$F$3,IF(V22&gt;=[1]Разряды!$G$41,[1]Разряды!$G$3,IF(V22&gt;=[1]Разряды!$H$41,[1]Разряды!$H$3,IF(V22&gt;=[1]Разряды!$I$41,[1]Разряды!$I$3,IF(V22&gt;=[1]Разряды!$J$41,[1]Разряды!$J$3,"б/р"))))))))</f>
        <v>1р</v>
      </c>
      <c r="X22" s="38">
        <v>17</v>
      </c>
      <c r="Y22" s="33" t="str">
        <f>IF(C22=0," ",VLOOKUP($C22,[1]Женщины!$B$1:$H$65536,7,FALSE))</f>
        <v>Лайтинен А.А.</v>
      </c>
    </row>
    <row r="23" spans="1:25">
      <c r="A23" s="278">
        <v>3</v>
      </c>
      <c r="B23" s="272">
        <v>150</v>
      </c>
      <c r="C23" s="38">
        <v>95</v>
      </c>
      <c r="D23" s="33" t="str">
        <f>IF(C23=0," ",VLOOKUP(C23,[1]Женщины!B$1:I$65536,2,FALSE))</f>
        <v>Кузьмина Анна</v>
      </c>
      <c r="E23" s="194" t="str">
        <f>IF(C23=0," ",VLOOKUP($C23,[1]Женщины!$B$1:$H$65536,3,FALSE))</f>
        <v>11.02.1994</v>
      </c>
      <c r="F23" s="35" t="str">
        <f>IF(C23=0," ",IF(VLOOKUP($C23,[1]Женщины!$B$1:$H$65536,4,FALSE)=0," ",VLOOKUP($C23,[1]Женщины!$B$1:$H$65536,4,FALSE)))</f>
        <v>1р</v>
      </c>
      <c r="G23" s="33" t="str">
        <f>IF(C23=0," ",VLOOKUP($C23,[1]Женщины!$B$1:$H$65536,5,FALSE))</f>
        <v>Ярославская</v>
      </c>
      <c r="H23" s="39" t="str">
        <f>IF(C23=0," ",VLOOKUP($C23,[1]Женщины!$B$1:$H$65536,6,FALSE))</f>
        <v>Ярославль, ГОБУ ЯО СДЮСШОР</v>
      </c>
      <c r="I23" s="231" t="s">
        <v>164</v>
      </c>
      <c r="J23" s="231" t="s">
        <v>167</v>
      </c>
      <c r="K23" s="35" t="s">
        <v>164</v>
      </c>
      <c r="L23" s="231" t="s">
        <v>165</v>
      </c>
      <c r="M23" s="231"/>
      <c r="N23" s="231"/>
      <c r="O23" s="231"/>
      <c r="P23" s="231"/>
      <c r="Q23" s="231"/>
      <c r="R23" s="231"/>
      <c r="S23" s="231"/>
      <c r="T23" s="270">
        <v>1</v>
      </c>
      <c r="U23" s="270">
        <v>2</v>
      </c>
      <c r="V23" s="271">
        <v>1.59</v>
      </c>
      <c r="W23" s="38" t="str">
        <f>IF(V23=0," ",IF(V23&gt;=[1]Разряды!$D$41,[1]Разряды!$D$3,IF(V23&gt;=[1]Разряды!$E$41,[1]Разряды!$E$3,IF(V23&gt;=[1]Разряды!$F$41,[1]Разряды!$F$3,IF(V23&gt;=[1]Разряды!$G$41,[1]Разряды!$G$3,IF(V23&gt;=[1]Разряды!$H$41,[1]Разряды!$H$3,IF(V23&gt;=[1]Разряды!$I$41,[1]Разряды!$I$3,IF(V23&gt;=[1]Разряды!$J$41,[1]Разряды!$J$3,"б/р"))))))))</f>
        <v>2р</v>
      </c>
      <c r="X23" s="35" t="s">
        <v>29</v>
      </c>
      <c r="Y23" s="33" t="str">
        <f>IF(C23=0," ",VLOOKUP($C23,[1]Женщины!$B$1:$H$65536,7,FALSE))</f>
        <v>бр. Бабашкина</v>
      </c>
    </row>
    <row r="24" spans="1:25" ht="16.5" thickBot="1">
      <c r="A24" s="50"/>
      <c r="B24" s="273"/>
      <c r="C24" s="227"/>
      <c r="D24" s="274"/>
      <c r="E24" s="225"/>
      <c r="F24" s="200"/>
      <c r="G24" s="200"/>
      <c r="H24" s="200"/>
      <c r="I24" s="275"/>
      <c r="J24" s="275"/>
      <c r="K24" s="225"/>
      <c r="L24" s="275"/>
      <c r="M24" s="275"/>
      <c r="N24" s="275"/>
      <c r="O24" s="275"/>
      <c r="P24" s="275"/>
      <c r="Q24" s="275"/>
      <c r="R24" s="275"/>
      <c r="S24" s="275"/>
      <c r="T24" s="276"/>
      <c r="U24" s="276"/>
      <c r="V24" s="277"/>
      <c r="W24" s="223"/>
      <c r="X24" s="223"/>
      <c r="Y24" s="227"/>
    </row>
    <row r="25" spans="1:25" ht="18.75" thickTop="1">
      <c r="A25" s="10"/>
      <c r="B25" s="215"/>
      <c r="C25" s="215"/>
      <c r="D25" s="172"/>
      <c r="E25" s="172"/>
      <c r="F25" s="172"/>
      <c r="G25" s="251" t="s">
        <v>34</v>
      </c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10"/>
      <c r="S25" s="210"/>
      <c r="T25" s="103" t="s">
        <v>155</v>
      </c>
      <c r="U25" s="103"/>
      <c r="V25" s="103"/>
      <c r="W25" s="103"/>
      <c r="X25" s="103"/>
      <c r="Y25" s="103"/>
    </row>
    <row r="26" spans="1:25" ht="18">
      <c r="A26" s="3" t="s">
        <v>156</v>
      </c>
      <c r="B26" s="252"/>
      <c r="C26" s="168"/>
      <c r="D26" s="172"/>
      <c r="E26" s="172"/>
      <c r="F26" s="172"/>
      <c r="G26" s="177"/>
      <c r="H26" s="177"/>
      <c r="I26" s="177"/>
      <c r="J26" s="177"/>
      <c r="K26" s="177"/>
      <c r="L26" s="279"/>
      <c r="M26" s="279"/>
      <c r="N26" s="279"/>
      <c r="O26" s="279"/>
      <c r="P26" s="279"/>
      <c r="Q26" s="279"/>
      <c r="R26" s="279"/>
      <c r="S26" s="279"/>
      <c r="T26" s="279"/>
      <c r="U26" s="279"/>
      <c r="V26" s="279"/>
      <c r="W26" s="280" t="s">
        <v>169</v>
      </c>
      <c r="X26" s="280"/>
      <c r="Y26" s="280"/>
    </row>
    <row r="27" spans="1:25" ht="18">
      <c r="A27" s="254" t="s">
        <v>15</v>
      </c>
      <c r="B27" s="254" t="s">
        <v>158</v>
      </c>
      <c r="C27" s="19" t="s">
        <v>123</v>
      </c>
      <c r="D27" s="84" t="s">
        <v>17</v>
      </c>
      <c r="E27" s="254" t="s">
        <v>125</v>
      </c>
      <c r="F27" s="254" t="s">
        <v>126</v>
      </c>
      <c r="G27" s="19" t="s">
        <v>20</v>
      </c>
      <c r="H27" s="19" t="s">
        <v>127</v>
      </c>
      <c r="I27" s="255" t="s">
        <v>159</v>
      </c>
      <c r="J27" s="256"/>
      <c r="K27" s="256"/>
      <c r="L27" s="256"/>
      <c r="M27" s="256"/>
      <c r="N27" s="256"/>
      <c r="O27" s="256"/>
      <c r="P27" s="256"/>
      <c r="Q27" s="256"/>
      <c r="R27" s="257"/>
      <c r="S27" s="258"/>
      <c r="T27" s="259" t="s">
        <v>160</v>
      </c>
      <c r="U27" s="260" t="s">
        <v>161</v>
      </c>
      <c r="V27" s="84" t="s">
        <v>162</v>
      </c>
      <c r="W27" s="261" t="s">
        <v>23</v>
      </c>
      <c r="X27" s="18" t="s">
        <v>163</v>
      </c>
      <c r="Y27" s="84" t="s">
        <v>25</v>
      </c>
    </row>
    <row r="28" spans="1:25">
      <c r="A28" s="262"/>
      <c r="B28" s="262"/>
      <c r="C28" s="187"/>
      <c r="D28" s="188"/>
      <c r="E28" s="262"/>
      <c r="F28" s="262"/>
      <c r="G28" s="187"/>
      <c r="H28" s="187"/>
      <c r="I28" s="22">
        <v>145</v>
      </c>
      <c r="J28" s="22">
        <v>150</v>
      </c>
      <c r="K28" s="22">
        <v>155</v>
      </c>
      <c r="L28" s="22">
        <v>159</v>
      </c>
      <c r="M28" s="22">
        <v>163</v>
      </c>
      <c r="N28" s="22">
        <v>167</v>
      </c>
      <c r="O28" s="22"/>
      <c r="P28" s="22"/>
      <c r="Q28" s="22"/>
      <c r="R28" s="22"/>
      <c r="S28" s="238"/>
      <c r="T28" s="263"/>
      <c r="U28" s="264"/>
      <c r="V28" s="191"/>
      <c r="W28" s="265"/>
      <c r="X28" s="187"/>
      <c r="Y28" s="191"/>
    </row>
    <row r="29" spans="1:25">
      <c r="A29" s="266"/>
      <c r="B29" s="266"/>
      <c r="C29" s="23"/>
      <c r="D29" s="25"/>
      <c r="E29" s="266"/>
      <c r="F29" s="266"/>
      <c r="G29" s="23"/>
      <c r="H29" s="23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91"/>
      <c r="T29" s="267"/>
      <c r="U29" s="268"/>
      <c r="V29" s="86"/>
      <c r="W29" s="269"/>
      <c r="X29" s="23"/>
      <c r="Y29" s="86"/>
    </row>
    <row r="30" spans="1:25">
      <c r="A30" s="31">
        <v>1</v>
      </c>
      <c r="B30" s="234">
        <v>145</v>
      </c>
      <c r="C30" s="59">
        <v>78</v>
      </c>
      <c r="D30" s="57" t="str">
        <f>IF(C30=0," ",VLOOKUP(C30,[1]Женщины!B$1:I$65536,2,FALSE))</f>
        <v>Шалопина Агата</v>
      </c>
      <c r="E30" s="197" t="str">
        <f>IF(C30=0," ",VLOOKUP($C30,[1]Женщины!$B$1:$H$65536,3,FALSE))</f>
        <v>1991</v>
      </c>
      <c r="F30" s="59" t="str">
        <f>IF(C30=0," ",IF(VLOOKUP($C30,[1]Женщины!$B$1:$H$65536,4,FALSE)=0," ",VLOOKUP($C30,[1]Женщины!$B$1:$H$65536,4,FALSE)))</f>
        <v>1р</v>
      </c>
      <c r="G30" s="62" t="str">
        <f>IF(C30=0," ",VLOOKUP($C30,[1]Женщины!$B$1:$H$65536,5,FALSE))</f>
        <v>Ивановская</v>
      </c>
      <c r="H30" s="57" t="str">
        <f>IF(C30=0," ",VLOOKUP($C30,[1]Женщины!$B$1:$H$65536,6,FALSE))</f>
        <v>Иваново</v>
      </c>
      <c r="I30" s="235" t="s">
        <v>164</v>
      </c>
      <c r="J30" s="235" t="s">
        <v>164</v>
      </c>
      <c r="K30" s="59" t="s">
        <v>164</v>
      </c>
      <c r="L30" s="235" t="s">
        <v>166</v>
      </c>
      <c r="M30" s="235" t="s">
        <v>167</v>
      </c>
      <c r="N30" s="235" t="s">
        <v>165</v>
      </c>
      <c r="O30" s="235"/>
      <c r="P30" s="235"/>
      <c r="Q30" s="235"/>
      <c r="R30" s="235"/>
      <c r="S30" s="235"/>
      <c r="T30" s="281">
        <v>3</v>
      </c>
      <c r="U30" s="281">
        <v>3</v>
      </c>
      <c r="V30" s="282">
        <v>1.63</v>
      </c>
      <c r="W30" s="40" t="str">
        <f>IF(V30=0," ",IF(V30&gt;=[1]Разряды!$D$41,[1]Разряды!$D$3,IF(V30&gt;=[1]Разряды!$E$41,[1]Разряды!$E$3,IF(V30&gt;=[1]Разряды!$F$41,[1]Разряды!$F$3,IF(V30&gt;=[1]Разряды!$G$41,[1]Разряды!$G$3,IF(V30&gt;=[1]Разряды!$H$41,[1]Разряды!$H$3,IF(V30&gt;=[1]Разряды!$I$41,[1]Разряды!$I$3,IF(V30&gt;=[1]Разряды!$J$41,[1]Разряды!$J$3,"б/р"))))))))</f>
        <v>1р</v>
      </c>
      <c r="X30" s="59" t="s">
        <v>29</v>
      </c>
      <c r="Y30" s="209" t="str">
        <f>IF(C30=0," ",VLOOKUP($C30,[1]Женщины!$B$1:$H$65536,7,FALSE))</f>
        <v>Смирнов С.А.</v>
      </c>
    </row>
    <row r="31" spans="1:25" ht="16.5" thickBot="1">
      <c r="A31" s="50"/>
      <c r="B31" s="273"/>
      <c r="C31" s="227"/>
      <c r="D31" s="274"/>
      <c r="E31" s="225"/>
      <c r="F31" s="200"/>
      <c r="G31" s="200"/>
      <c r="H31" s="200"/>
      <c r="I31" s="275"/>
      <c r="J31" s="275"/>
      <c r="K31" s="225"/>
      <c r="L31" s="275"/>
      <c r="M31" s="275"/>
      <c r="N31" s="275"/>
      <c r="O31" s="275"/>
      <c r="P31" s="275"/>
      <c r="Q31" s="275"/>
      <c r="R31" s="275"/>
      <c r="S31" s="275"/>
      <c r="T31" s="276"/>
      <c r="U31" s="276"/>
      <c r="V31" s="277"/>
      <c r="W31" s="223"/>
      <c r="X31" s="223"/>
      <c r="Y31" s="227"/>
    </row>
    <row r="32" spans="1:25" ht="15.75" thickTop="1"/>
  </sheetData>
  <mergeCells count="85">
    <mergeCell ref="Y27:Y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I27:R27"/>
    <mergeCell ref="T27:T29"/>
    <mergeCell ref="U27:U29"/>
    <mergeCell ref="V27:V29"/>
    <mergeCell ref="W27:W29"/>
    <mergeCell ref="X27:X29"/>
    <mergeCell ref="R28:R29"/>
    <mergeCell ref="L26:V26"/>
    <mergeCell ref="W26:Y26"/>
    <mergeCell ref="A27:A29"/>
    <mergeCell ref="B27:B29"/>
    <mergeCell ref="C27:C29"/>
    <mergeCell ref="D27:D29"/>
    <mergeCell ref="E27:E29"/>
    <mergeCell ref="F27:F29"/>
    <mergeCell ref="G27:G29"/>
    <mergeCell ref="H27:H29"/>
    <mergeCell ref="O19:O20"/>
    <mergeCell ref="P19:P20"/>
    <mergeCell ref="Q19:Q20"/>
    <mergeCell ref="R19:R20"/>
    <mergeCell ref="G25:Q25"/>
    <mergeCell ref="T25:Y25"/>
    <mergeCell ref="I19:I20"/>
    <mergeCell ref="J19:J20"/>
    <mergeCell ref="K19:K20"/>
    <mergeCell ref="L19:L20"/>
    <mergeCell ref="M19:M20"/>
    <mergeCell ref="N19:N20"/>
    <mergeCell ref="T18:T20"/>
    <mergeCell ref="U18:U20"/>
    <mergeCell ref="V18:V20"/>
    <mergeCell ref="W18:W20"/>
    <mergeCell ref="X18:X20"/>
    <mergeCell ref="Y18:Y20"/>
    <mergeCell ref="G16:Q16"/>
    <mergeCell ref="A18:A20"/>
    <mergeCell ref="B18:B20"/>
    <mergeCell ref="C18:C20"/>
    <mergeCell ref="D18:D20"/>
    <mergeCell ref="E18:E20"/>
    <mergeCell ref="F18:F20"/>
    <mergeCell ref="G18:G20"/>
    <mergeCell ref="H18:H20"/>
    <mergeCell ref="I18:R18"/>
    <mergeCell ref="W7:W9"/>
    <mergeCell ref="X7:X9"/>
    <mergeCell ref="Y7:Y9"/>
    <mergeCell ref="I8:I9"/>
    <mergeCell ref="J8:J9"/>
    <mergeCell ref="K8:K9"/>
    <mergeCell ref="L8:L9"/>
    <mergeCell ref="M8:M9"/>
    <mergeCell ref="N8:N9"/>
    <mergeCell ref="O8:O9"/>
    <mergeCell ref="G7:G9"/>
    <mergeCell ref="H7:H9"/>
    <mergeCell ref="I7:R7"/>
    <mergeCell ref="T7:T9"/>
    <mergeCell ref="U7:U9"/>
    <mergeCell ref="V7:V9"/>
    <mergeCell ref="P8:P9"/>
    <mergeCell ref="Q8:Q9"/>
    <mergeCell ref="R8:R9"/>
    <mergeCell ref="A7:A9"/>
    <mergeCell ref="B7:B9"/>
    <mergeCell ref="C7:C9"/>
    <mergeCell ref="D7:D9"/>
    <mergeCell ref="E7:E9"/>
    <mergeCell ref="F7:F9"/>
    <mergeCell ref="A1:Y1"/>
    <mergeCell ref="E2:Y2"/>
    <mergeCell ref="E3:Y3"/>
    <mergeCell ref="E4:Y4"/>
    <mergeCell ref="G5:Q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41"/>
  <sheetViews>
    <sheetView workbookViewId="0">
      <selection activeCell="E38" sqref="E38"/>
    </sheetView>
  </sheetViews>
  <sheetFormatPr defaultRowHeight="15"/>
  <cols>
    <col min="1" max="1" width="4.5703125" customWidth="1"/>
    <col min="2" max="2" width="5.28515625" customWidth="1"/>
    <col min="3" max="3" width="4.5703125" customWidth="1"/>
    <col min="4" max="4" width="20.42578125" customWidth="1"/>
    <col min="5" max="5" width="9.28515625" customWidth="1"/>
    <col min="6" max="6" width="5.7109375" customWidth="1"/>
    <col min="7" max="7" width="13.140625" bestFit="1" customWidth="1"/>
    <col min="8" max="8" width="25" customWidth="1"/>
    <col min="9" max="15" width="4" bestFit="1" customWidth="1"/>
    <col min="16" max="19" width="4" customWidth="1"/>
    <col min="20" max="20" width="4" bestFit="1" customWidth="1"/>
    <col min="21" max="21" width="4.28515625" customWidth="1"/>
    <col min="22" max="22" width="6" customWidth="1"/>
    <col min="23" max="24" width="4.7109375" customWidth="1"/>
    <col min="25" max="25" width="18.28515625" customWidth="1"/>
  </cols>
  <sheetData>
    <row r="1" spans="1:25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0.25">
      <c r="A2" s="3" t="s">
        <v>173</v>
      </c>
      <c r="B2" s="106"/>
      <c r="C2" s="106"/>
      <c r="D2" s="106"/>
      <c r="E2" s="106"/>
      <c r="F2" s="2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.75">
      <c r="A3" s="3" t="s">
        <v>174</v>
      </c>
      <c r="B3" s="166"/>
      <c r="C3" s="166"/>
      <c r="D3" s="166"/>
      <c r="E3" s="166"/>
      <c r="F3" s="167" t="s">
        <v>119</v>
      </c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</row>
    <row r="4" spans="1:25" ht="18">
      <c r="A4" s="3" t="s">
        <v>175</v>
      </c>
      <c r="B4" s="168"/>
      <c r="C4" s="168"/>
      <c r="D4" s="168"/>
      <c r="E4" s="168"/>
      <c r="F4" s="169" t="s">
        <v>176</v>
      </c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</row>
    <row r="5" spans="1:25" ht="18">
      <c r="A5" s="10" t="s">
        <v>177</v>
      </c>
      <c r="B5" s="215"/>
      <c r="C5" s="215"/>
      <c r="D5" s="172"/>
      <c r="E5" s="172"/>
      <c r="F5" s="172"/>
      <c r="G5" s="251" t="s">
        <v>31</v>
      </c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103" t="s">
        <v>8</v>
      </c>
      <c r="U5" s="103"/>
      <c r="V5" s="103"/>
      <c r="W5" s="103"/>
      <c r="X5" s="103"/>
      <c r="Y5" s="103"/>
    </row>
    <row r="6" spans="1:25" ht="18">
      <c r="A6" s="3" t="s">
        <v>178</v>
      </c>
      <c r="B6" s="252"/>
      <c r="C6" s="168"/>
      <c r="D6" s="172"/>
      <c r="E6" s="172"/>
      <c r="F6" s="172"/>
      <c r="G6" s="177"/>
      <c r="H6" s="177"/>
      <c r="I6" s="177"/>
      <c r="J6" s="177"/>
      <c r="K6" s="177"/>
      <c r="L6" s="279" t="s">
        <v>121</v>
      </c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80" t="s">
        <v>170</v>
      </c>
      <c r="X6" s="280"/>
      <c r="Y6" s="280"/>
    </row>
    <row r="7" spans="1:25" ht="18">
      <c r="A7" s="254" t="s">
        <v>15</v>
      </c>
      <c r="B7" s="254" t="s">
        <v>158</v>
      </c>
      <c r="C7" s="19" t="s">
        <v>123</v>
      </c>
      <c r="D7" s="19" t="s">
        <v>17</v>
      </c>
      <c r="E7" s="254" t="s">
        <v>125</v>
      </c>
      <c r="F7" s="254" t="s">
        <v>126</v>
      </c>
      <c r="G7" s="19" t="s">
        <v>20</v>
      </c>
      <c r="H7" s="19" t="s">
        <v>127</v>
      </c>
      <c r="I7" s="286" t="s">
        <v>159</v>
      </c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59" t="s">
        <v>160</v>
      </c>
      <c r="U7" s="260" t="s">
        <v>161</v>
      </c>
      <c r="V7" s="84" t="s">
        <v>162</v>
      </c>
      <c r="W7" s="288" t="s">
        <v>23</v>
      </c>
      <c r="X7" s="289" t="s">
        <v>24</v>
      </c>
      <c r="Y7" s="84" t="s">
        <v>25</v>
      </c>
    </row>
    <row r="8" spans="1:25">
      <c r="A8" s="262"/>
      <c r="B8" s="262"/>
      <c r="C8" s="187"/>
      <c r="D8" s="187"/>
      <c r="E8" s="262"/>
      <c r="F8" s="262"/>
      <c r="G8" s="187"/>
      <c r="H8" s="187"/>
      <c r="I8" s="22">
        <v>300</v>
      </c>
      <c r="J8" s="22">
        <v>320</v>
      </c>
      <c r="K8" s="22">
        <v>340</v>
      </c>
      <c r="L8" s="22">
        <v>350</v>
      </c>
      <c r="M8" s="22">
        <v>360</v>
      </c>
      <c r="N8" s="22">
        <v>370</v>
      </c>
      <c r="O8" s="22">
        <v>380</v>
      </c>
      <c r="P8" s="22"/>
      <c r="Q8" s="22"/>
      <c r="R8" s="22"/>
      <c r="S8" s="22"/>
      <c r="T8" s="263"/>
      <c r="U8" s="264"/>
      <c r="V8" s="191"/>
      <c r="W8" s="290"/>
      <c r="X8" s="291"/>
      <c r="Y8" s="191"/>
    </row>
    <row r="9" spans="1:25">
      <c r="A9" s="266"/>
      <c r="B9" s="266"/>
      <c r="C9" s="23"/>
      <c r="D9" s="23"/>
      <c r="E9" s="266"/>
      <c r="F9" s="266"/>
      <c r="G9" s="23"/>
      <c r="H9" s="23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67"/>
      <c r="U9" s="268"/>
      <c r="V9" s="86"/>
      <c r="W9" s="292"/>
      <c r="X9" s="293"/>
      <c r="Y9" s="86"/>
    </row>
    <row r="10" spans="1:25">
      <c r="A10" s="160">
        <v>1</v>
      </c>
      <c r="B10" s="233" t="s">
        <v>179</v>
      </c>
      <c r="C10" s="38">
        <v>269</v>
      </c>
      <c r="D10" s="33" t="str">
        <f>IF(C10=0," ",VLOOKUP(C10,[1]Женщины!B$1:I$65536,2,FALSE))</f>
        <v>Баскова Мария</v>
      </c>
      <c r="E10" s="194" t="str">
        <f>IF(C10=0," ",VLOOKUP($C10,[1]Женщины!$B$1:$H$65536,3,FALSE))</f>
        <v>26.10.1995</v>
      </c>
      <c r="F10" s="35" t="str">
        <f>IF(C10=0," ",IF(VLOOKUP($C10,[1]Женщины!$B$1:$H$65536,4,FALSE)=0," ",VLOOKUP($C10,[1]Женщины!$B$1:$H$65536,4,FALSE)))</f>
        <v>КМС</v>
      </c>
      <c r="G10" s="33" t="str">
        <f>IF(C10=0," ",VLOOKUP($C10,[1]Женщины!$B$1:$H$65536,5,FALSE))</f>
        <v>1 Ярославская</v>
      </c>
      <c r="H10" s="39" t="str">
        <f>IF(C10=0," ",VLOOKUP($C10,[1]Женщины!$B$1:$H$65536,6,FALSE))</f>
        <v>Ярославль, ГОБУ ЯО СДЮСШОР</v>
      </c>
      <c r="I10" s="231"/>
      <c r="J10" s="231"/>
      <c r="K10" s="35"/>
      <c r="L10" s="231"/>
      <c r="M10" s="231" t="s">
        <v>164</v>
      </c>
      <c r="N10" s="231" t="s">
        <v>167</v>
      </c>
      <c r="O10" s="231" t="s">
        <v>165</v>
      </c>
      <c r="P10" s="231"/>
      <c r="Q10" s="231"/>
      <c r="R10" s="231"/>
      <c r="S10" s="231"/>
      <c r="T10" s="270">
        <v>3</v>
      </c>
      <c r="U10" s="270">
        <v>2</v>
      </c>
      <c r="V10" s="271">
        <v>3.7</v>
      </c>
      <c r="W10" s="38" t="str">
        <f>IF(V10=0," ",IF(V10&gt;=[1]Разряды!$D$44,[1]Разряды!$D$3,IF(V10&gt;=[1]Разряды!$E$44,[1]Разряды!$E$3,IF(V10&gt;=[1]Разряды!$F$44,[1]Разряды!$F$3,IF(V10&gt;=[1]Разряды!$G$44,[1]Разряды!$G$3,IF(V10&gt;=[1]Разряды!$H$44,[1]Разряды!$H$3,IF(V10&gt;=[1]Разряды!$I$44,[1]Разряды!$I$3,IF(V10&gt;=[1]Разряды!$J$44,[1]Разряды!$J$3,"б/р"))))))))</f>
        <v>кмс</v>
      </c>
      <c r="X10" s="38">
        <v>20</v>
      </c>
      <c r="Y10" s="33" t="str">
        <f>IF(C10=0," ",VLOOKUP($C10,[1]Женщины!$B$1:$H$65536,7,FALSE))</f>
        <v>Скулябин А.Б.</v>
      </c>
    </row>
    <row r="11" spans="1:25">
      <c r="A11" s="160">
        <v>2</v>
      </c>
      <c r="B11" s="233" t="s">
        <v>180</v>
      </c>
      <c r="C11" s="38">
        <v>767</v>
      </c>
      <c r="D11" s="33" t="str">
        <f>IF(C11=0," ",VLOOKUP(C11,[1]Женщины!B$1:I$65536,2,FALSE))</f>
        <v>Молькова Таисия</v>
      </c>
      <c r="E11" s="194" t="str">
        <f>IF(C11=0," ",VLOOKUP($C11,[1]Женщины!$B$1:$H$65536,3,FALSE))</f>
        <v>21.05.1995</v>
      </c>
      <c r="F11" s="35" t="str">
        <f>IF(C11=0," ",IF(VLOOKUP($C11,[1]Женщины!$B$1:$H$65536,4,FALSE)=0," ",VLOOKUP($C11,[1]Женщины!$B$1:$H$65536,4,FALSE)))</f>
        <v>МС</v>
      </c>
      <c r="G11" s="33" t="str">
        <f>IF(C11=0," ",VLOOKUP($C11,[1]Женщины!$B$1:$H$65536,5,FALSE))</f>
        <v>1 Ярославская</v>
      </c>
      <c r="H11" s="39" t="str">
        <f>IF(C11=0," ",VLOOKUP($C11,[1]Женщины!$B$1:$H$65536,6,FALSE))</f>
        <v>Ярославль, ГОБУ ЯО СДЮСШОР</v>
      </c>
      <c r="I11" s="231"/>
      <c r="J11" s="231"/>
      <c r="K11" s="35" t="s">
        <v>164</v>
      </c>
      <c r="L11" s="231" t="s">
        <v>164</v>
      </c>
      <c r="M11" s="231" t="s">
        <v>166</v>
      </c>
      <c r="N11" s="231" t="s">
        <v>165</v>
      </c>
      <c r="O11" s="231"/>
      <c r="P11" s="231"/>
      <c r="Q11" s="231"/>
      <c r="R11" s="231"/>
      <c r="S11" s="231"/>
      <c r="T11" s="270">
        <v>2</v>
      </c>
      <c r="U11" s="270">
        <v>1</v>
      </c>
      <c r="V11" s="271">
        <v>3.6</v>
      </c>
      <c r="W11" s="38" t="str">
        <f>IF(V11=0," ",IF(V11&gt;=[1]Разряды!$D$44,[1]Разряды!$D$3,IF(V11&gt;=[1]Разряды!$E$44,[1]Разряды!$E$3,IF(V11&gt;=[1]Разряды!$F$44,[1]Разряды!$F$3,IF(V11&gt;=[1]Разряды!$G$44,[1]Разряды!$G$3,IF(V11&gt;=[1]Разряды!$H$44,[1]Разряды!$H$3,IF(V11&gt;=[1]Разряды!$I$44,[1]Разряды!$I$3,IF(V11&gt;=[1]Разряды!$J$44,[1]Разряды!$J$3,"б/р"))))))))</f>
        <v>кмс</v>
      </c>
      <c r="X11" s="38">
        <v>17</v>
      </c>
      <c r="Y11" s="33" t="str">
        <f>IF(C11=0," ",VLOOKUP($C11,[1]Женщины!$B$1:$H$65536,7,FALSE))</f>
        <v>Скулябин А.Б.</v>
      </c>
    </row>
    <row r="12" spans="1:25">
      <c r="A12" s="160">
        <v>3</v>
      </c>
      <c r="B12" s="233" t="s">
        <v>181</v>
      </c>
      <c r="C12" s="38">
        <v>323</v>
      </c>
      <c r="D12" s="33" t="str">
        <f>IF(C12=0," ",VLOOKUP(C12,[1]Женщины!B$1:I$65536,2,FALSE))</f>
        <v>Васильева Елизавета</v>
      </c>
      <c r="E12" s="194" t="str">
        <f>IF(C12=0," ",VLOOKUP($C12,[1]Женщины!$B$1:$H$65536,3,FALSE))</f>
        <v>28.02.1995</v>
      </c>
      <c r="F12" s="35" t="str">
        <f>IF(C12=0," ",IF(VLOOKUP($C12,[1]Женщины!$B$1:$H$65536,4,FALSE)=0," ",VLOOKUP($C12,[1]Женщины!$B$1:$H$65536,4,FALSE)))</f>
        <v>КМС</v>
      </c>
      <c r="G12" s="33" t="str">
        <f>IF(C12=0," ",VLOOKUP($C12,[1]Женщины!$B$1:$H$65536,5,FALSE))</f>
        <v>1 Ярославская</v>
      </c>
      <c r="H12" s="39" t="str">
        <f>IF(C12=0," ",VLOOKUP($C12,[1]Женщины!$B$1:$H$65536,6,FALSE))</f>
        <v>Ярославль, ГОБУ ЯО СДЮСШОР</v>
      </c>
      <c r="I12" s="231" t="s">
        <v>164</v>
      </c>
      <c r="J12" s="231" t="s">
        <v>166</v>
      </c>
      <c r="K12" s="35" t="s">
        <v>167</v>
      </c>
      <c r="L12" s="231" t="s">
        <v>165</v>
      </c>
      <c r="M12" s="231"/>
      <c r="N12" s="231"/>
      <c r="O12" s="231"/>
      <c r="P12" s="231"/>
      <c r="Q12" s="231"/>
      <c r="R12" s="231"/>
      <c r="S12" s="231"/>
      <c r="T12" s="270">
        <v>3</v>
      </c>
      <c r="U12" s="270">
        <v>3</v>
      </c>
      <c r="V12" s="271">
        <v>3.4</v>
      </c>
      <c r="W12" s="38" t="str">
        <f>IF(V12=0," ",IF(V12&gt;=[1]Разряды!$D$44,[1]Разряды!$D$3,IF(V12&gt;=[1]Разряды!$E$44,[1]Разряды!$E$3,IF(V12&gt;=[1]Разряды!$F$44,[1]Разряды!$F$3,IF(V12&gt;=[1]Разряды!$G$44,[1]Разряды!$G$3,IF(V12&gt;=[1]Разряды!$H$44,[1]Разряды!$H$3,IF(V12&gt;=[1]Разряды!$I$44,[1]Разряды!$I$3,IF(V12&gt;=[1]Разряды!$J$44,[1]Разряды!$J$3,"б/р"))))))))</f>
        <v>кмс</v>
      </c>
      <c r="X12" s="38">
        <v>15</v>
      </c>
      <c r="Y12" s="33" t="str">
        <f>IF(C12=0," ",VLOOKUP($C12,[1]Женщины!$B$1:$H$65536,7,FALSE))</f>
        <v>Скулябин А.Б.</v>
      </c>
    </row>
    <row r="13" spans="1:25" ht="16.5" thickBot="1">
      <c r="A13" s="50"/>
      <c r="B13" s="273"/>
      <c r="C13" s="227"/>
      <c r="D13" s="274"/>
      <c r="E13" s="225"/>
      <c r="F13" s="200"/>
      <c r="G13" s="200"/>
      <c r="H13" s="200"/>
      <c r="I13" s="275"/>
      <c r="J13" s="275"/>
      <c r="K13" s="225"/>
      <c r="L13" s="275"/>
      <c r="M13" s="275"/>
      <c r="N13" s="275"/>
      <c r="O13" s="275"/>
      <c r="P13" s="275"/>
      <c r="Q13" s="275"/>
      <c r="R13" s="275"/>
      <c r="S13" s="275"/>
      <c r="T13" s="276"/>
      <c r="U13" s="276"/>
      <c r="V13" s="294"/>
      <c r="W13" s="223"/>
      <c r="X13" s="223"/>
      <c r="Y13" s="227"/>
    </row>
    <row r="14" spans="1:25" ht="16.5" thickTop="1">
      <c r="A14" s="283" t="s">
        <v>172</v>
      </c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12"/>
      <c r="W14" s="212"/>
      <c r="X14" s="212"/>
      <c r="Y14" s="213"/>
    </row>
    <row r="15" spans="1:25" ht="18">
      <c r="B15" s="203"/>
      <c r="C15" s="203"/>
      <c r="D15" s="172"/>
      <c r="E15" s="172"/>
      <c r="F15" s="172"/>
      <c r="G15" s="251" t="s">
        <v>34</v>
      </c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103" t="s">
        <v>8</v>
      </c>
      <c r="U15" s="103"/>
      <c r="V15" s="103"/>
      <c r="W15" s="103"/>
      <c r="X15" s="103"/>
      <c r="Y15" s="103"/>
    </row>
    <row r="16" spans="1:25" ht="18">
      <c r="A16" s="3" t="s">
        <v>178</v>
      </c>
      <c r="B16" s="252"/>
      <c r="C16" s="168"/>
      <c r="D16" s="172"/>
      <c r="E16" s="172"/>
      <c r="F16" s="172"/>
      <c r="G16" s="177"/>
      <c r="H16" s="177"/>
      <c r="I16" s="177"/>
      <c r="J16" s="177"/>
      <c r="K16" s="177"/>
      <c r="L16" s="279" t="s">
        <v>121</v>
      </c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80" t="s">
        <v>170</v>
      </c>
      <c r="X16" s="280"/>
      <c r="Y16" s="280"/>
    </row>
    <row r="17" spans="1:25" ht="18">
      <c r="A17" s="254" t="s">
        <v>15</v>
      </c>
      <c r="B17" s="254" t="s">
        <v>158</v>
      </c>
      <c r="C17" s="19" t="s">
        <v>123</v>
      </c>
      <c r="D17" s="19" t="s">
        <v>17</v>
      </c>
      <c r="E17" s="254" t="s">
        <v>125</v>
      </c>
      <c r="F17" s="254" t="s">
        <v>126</v>
      </c>
      <c r="G17" s="19" t="s">
        <v>20</v>
      </c>
      <c r="H17" s="19" t="s">
        <v>127</v>
      </c>
      <c r="I17" s="286" t="s">
        <v>159</v>
      </c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59" t="s">
        <v>160</v>
      </c>
      <c r="U17" s="260" t="s">
        <v>161</v>
      </c>
      <c r="V17" s="84" t="s">
        <v>162</v>
      </c>
      <c r="W17" s="288" t="s">
        <v>23</v>
      </c>
      <c r="X17" s="289" t="s">
        <v>24</v>
      </c>
      <c r="Y17" s="84" t="s">
        <v>25</v>
      </c>
    </row>
    <row r="18" spans="1:25">
      <c r="A18" s="262"/>
      <c r="B18" s="262"/>
      <c r="C18" s="187"/>
      <c r="D18" s="187"/>
      <c r="E18" s="262"/>
      <c r="F18" s="262"/>
      <c r="G18" s="187"/>
      <c r="H18" s="187"/>
      <c r="I18" s="22">
        <v>350</v>
      </c>
      <c r="J18" s="22">
        <v>360</v>
      </c>
      <c r="K18" s="22">
        <v>370</v>
      </c>
      <c r="L18" s="22">
        <v>380</v>
      </c>
      <c r="M18" s="22"/>
      <c r="N18" s="22"/>
      <c r="O18" s="22"/>
      <c r="P18" s="22"/>
      <c r="Q18" s="22"/>
      <c r="R18" s="22"/>
      <c r="S18" s="22"/>
      <c r="T18" s="263"/>
      <c r="U18" s="264"/>
      <c r="V18" s="191"/>
      <c r="W18" s="290"/>
      <c r="X18" s="291"/>
      <c r="Y18" s="191"/>
    </row>
    <row r="19" spans="1:25">
      <c r="A19" s="266"/>
      <c r="B19" s="266"/>
      <c r="C19" s="23"/>
      <c r="D19" s="23"/>
      <c r="E19" s="266"/>
      <c r="F19" s="266"/>
      <c r="G19" s="23"/>
      <c r="H19" s="23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67"/>
      <c r="U19" s="268"/>
      <c r="V19" s="86"/>
      <c r="W19" s="292"/>
      <c r="X19" s="293"/>
      <c r="Y19" s="86"/>
    </row>
    <row r="20" spans="1:25">
      <c r="A20" s="160">
        <v>1</v>
      </c>
      <c r="B20" s="233" t="s">
        <v>182</v>
      </c>
      <c r="C20" s="38">
        <v>262</v>
      </c>
      <c r="D20" s="33" t="str">
        <f>IF(C20=0," ",VLOOKUP(C20,[1]Женщины!B$1:I$65536,2,FALSE))</f>
        <v>Комарова Кристина</v>
      </c>
      <c r="E20" s="194" t="str">
        <f>IF(C20=0," ",VLOOKUP($C20,[1]Женщины!$B$1:$H$65536,3,FALSE))</f>
        <v>30.01.1992</v>
      </c>
      <c r="F20" s="35" t="str">
        <f>IF(C20=0," ",IF(VLOOKUP($C20,[1]Женщины!$B$1:$H$65536,4,FALSE)=0," ",VLOOKUP($C20,[1]Женщины!$B$1:$H$65536,4,FALSE)))</f>
        <v>МС</v>
      </c>
      <c r="G20" s="33" t="str">
        <f>IF(C20=0," ",VLOOKUP($C20,[1]Женщины!$B$1:$H$65536,5,FALSE))</f>
        <v>1 Ярославская</v>
      </c>
      <c r="H20" s="39" t="str">
        <f>IF(C20=0," ",VLOOKUP($C20,[1]Женщины!$B$1:$H$65536,6,FALSE))</f>
        <v>Ярославль, ГОБУ ЯО СДЮСШОР</v>
      </c>
      <c r="I20" s="231" t="s">
        <v>164</v>
      </c>
      <c r="J20" s="231" t="s">
        <v>166</v>
      </c>
      <c r="K20" s="35" t="s">
        <v>164</v>
      </c>
      <c r="L20" s="231" t="s">
        <v>165</v>
      </c>
      <c r="M20" s="231"/>
      <c r="N20" s="231"/>
      <c r="O20" s="231"/>
      <c r="P20" s="231"/>
      <c r="Q20" s="231"/>
      <c r="R20" s="231"/>
      <c r="S20" s="231"/>
      <c r="T20" s="270">
        <v>1</v>
      </c>
      <c r="U20" s="270">
        <v>1</v>
      </c>
      <c r="V20" s="271">
        <v>3.7</v>
      </c>
      <c r="W20" s="38" t="str">
        <f>IF(V20=0," ",IF(V20&gt;=[1]Разряды!$D$44,[1]Разряды!$D$3,IF(V20&gt;=[1]Разряды!$E$44,[1]Разряды!$E$3,IF(V20&gt;=[1]Разряды!$F$44,[1]Разряды!$F$3,IF(V20&gt;=[1]Разряды!$G$44,[1]Разряды!$G$3,IF(V20&gt;=[1]Разряды!$H$44,[1]Разряды!$H$3,IF(V20&gt;=[1]Разряды!$I$44,[1]Разряды!$I$3,IF(V20&gt;=[1]Разряды!$J$44,[1]Разряды!$J$3,"б/р"))))))))</f>
        <v>кмс</v>
      </c>
      <c r="X20" s="38">
        <v>20</v>
      </c>
      <c r="Y20" s="33" t="str">
        <f>IF(C20=0," ",VLOOKUP($C20,[1]Женщины!$B$1:$H$65536,7,FALSE))</f>
        <v>Скулябин А.Б.</v>
      </c>
    </row>
    <row r="21" spans="1:25" ht="16.5" thickBot="1">
      <c r="A21" s="50"/>
      <c r="B21" s="273"/>
      <c r="C21" s="227"/>
      <c r="D21" s="274"/>
      <c r="E21" s="225"/>
      <c r="F21" s="200"/>
      <c r="G21" s="200"/>
      <c r="H21" s="200"/>
      <c r="I21" s="275"/>
      <c r="J21" s="275"/>
      <c r="K21" s="225"/>
      <c r="L21" s="275"/>
      <c r="M21" s="275"/>
      <c r="N21" s="275"/>
      <c r="O21" s="275"/>
      <c r="P21" s="275"/>
      <c r="Q21" s="275"/>
      <c r="R21" s="275"/>
      <c r="S21" s="275"/>
      <c r="T21" s="276"/>
      <c r="U21" s="276"/>
      <c r="V21" s="294"/>
      <c r="W21" s="223"/>
      <c r="X21" s="223"/>
      <c r="Y21" s="227"/>
    </row>
    <row r="22" spans="1:25" ht="16.5" thickTop="1">
      <c r="A22" s="82"/>
      <c r="B22" s="237"/>
      <c r="C22" s="213"/>
      <c r="D22" s="214"/>
      <c r="E22" s="212"/>
      <c r="F22" s="131"/>
      <c r="G22" s="131"/>
      <c r="H22" s="131"/>
      <c r="I22" s="212"/>
      <c r="J22" s="212"/>
      <c r="K22" s="212"/>
      <c r="L22" s="212"/>
      <c r="M22" s="212"/>
      <c r="N22" s="212"/>
      <c r="O22" s="212"/>
      <c r="P22" s="295"/>
      <c r="Q22" s="295"/>
      <c r="R22" s="295"/>
      <c r="S22" s="295"/>
      <c r="T22" s="295"/>
      <c r="U22" s="295"/>
      <c r="V22" s="295"/>
      <c r="W22" s="228"/>
      <c r="X22" s="228"/>
      <c r="Y22" s="213"/>
    </row>
    <row r="23" spans="1:25" ht="15.75">
      <c r="A23" s="82"/>
      <c r="B23" s="237"/>
      <c r="C23" s="213"/>
      <c r="D23" s="214"/>
      <c r="E23" s="212"/>
      <c r="F23" s="131"/>
      <c r="G23" s="131"/>
      <c r="H23" s="131"/>
      <c r="I23" s="212"/>
      <c r="J23" s="212"/>
      <c r="K23" s="212"/>
      <c r="L23" s="212"/>
      <c r="M23" s="212"/>
      <c r="N23" s="212"/>
      <c r="O23" s="212"/>
      <c r="P23" s="295"/>
      <c r="Q23" s="295"/>
      <c r="R23" s="295"/>
      <c r="S23" s="295"/>
      <c r="T23" s="295"/>
      <c r="U23" s="295"/>
      <c r="V23" s="295"/>
      <c r="W23" s="228"/>
      <c r="X23" s="228"/>
      <c r="Y23" s="213"/>
    </row>
    <row r="24" spans="1:25" ht="15.75">
      <c r="A24" s="82"/>
      <c r="B24" s="237"/>
      <c r="C24" s="213"/>
      <c r="D24" s="214"/>
      <c r="E24" s="212"/>
      <c r="F24" s="131"/>
      <c r="G24" s="131"/>
      <c r="H24" s="131"/>
      <c r="I24" s="212"/>
      <c r="J24" s="212"/>
      <c r="K24" s="212"/>
      <c r="L24" s="212"/>
      <c r="M24" s="212"/>
      <c r="N24" s="212"/>
      <c r="O24" s="212"/>
      <c r="P24" s="295"/>
      <c r="Q24" s="295"/>
      <c r="R24" s="295"/>
      <c r="S24" s="295"/>
      <c r="T24" s="295"/>
      <c r="U24" s="295"/>
      <c r="V24" s="295"/>
      <c r="W24" s="228"/>
      <c r="X24" s="228"/>
      <c r="Y24" s="213"/>
    </row>
    <row r="25" spans="1:25" ht="15.75">
      <c r="A25" s="82"/>
      <c r="B25" s="237"/>
      <c r="C25" s="213"/>
      <c r="D25" s="214"/>
      <c r="E25" s="212"/>
      <c r="F25" s="131"/>
      <c r="G25" s="131"/>
      <c r="H25" s="131"/>
      <c r="I25" s="212"/>
      <c r="J25" s="212"/>
      <c r="K25" s="212"/>
      <c r="L25" s="212"/>
      <c r="M25" s="212"/>
      <c r="N25" s="212"/>
      <c r="O25" s="212"/>
      <c r="P25" s="295"/>
      <c r="Q25" s="295"/>
      <c r="R25" s="295"/>
      <c r="S25" s="295"/>
      <c r="T25" s="295"/>
      <c r="U25" s="295"/>
      <c r="V25" s="295"/>
      <c r="W25" s="228"/>
      <c r="X25" s="228"/>
      <c r="Y25" s="213"/>
    </row>
    <row r="26" spans="1:25" ht="15.75">
      <c r="A26" s="82"/>
      <c r="B26" s="237"/>
      <c r="C26" s="213"/>
      <c r="D26" s="214"/>
      <c r="E26" s="212"/>
      <c r="F26" s="131"/>
      <c r="G26" s="131"/>
      <c r="H26" s="131"/>
      <c r="I26" s="212"/>
      <c r="J26" s="212"/>
      <c r="K26" s="212"/>
      <c r="L26" s="212"/>
      <c r="M26" s="212"/>
      <c r="N26" s="212"/>
      <c r="O26" s="212"/>
      <c r="P26" s="295"/>
      <c r="Q26" s="295"/>
      <c r="R26" s="295"/>
      <c r="S26" s="295"/>
      <c r="T26" s="295"/>
      <c r="U26" s="295"/>
      <c r="V26" s="295"/>
      <c r="W26" s="228"/>
      <c r="X26" s="228"/>
      <c r="Y26" s="213"/>
    </row>
    <row r="27" spans="1:25" ht="15.75">
      <c r="A27" s="82"/>
      <c r="B27" s="237"/>
      <c r="C27" s="213"/>
      <c r="D27" s="214"/>
      <c r="E27" s="212"/>
      <c r="F27" s="131"/>
      <c r="G27" s="131"/>
      <c r="H27" s="131"/>
      <c r="I27" s="212"/>
      <c r="J27" s="212"/>
      <c r="K27" s="212"/>
      <c r="L27" s="212"/>
      <c r="M27" s="212"/>
      <c r="N27" s="212"/>
      <c r="O27" s="212"/>
      <c r="P27" s="295"/>
      <c r="Q27" s="295"/>
      <c r="R27" s="295"/>
      <c r="S27" s="295"/>
      <c r="T27" s="295"/>
      <c r="U27" s="295"/>
      <c r="V27" s="295"/>
      <c r="W27" s="228"/>
      <c r="X27" s="228"/>
      <c r="Y27" s="213"/>
    </row>
    <row r="28" spans="1:25" ht="15.75">
      <c r="A28" s="82"/>
      <c r="B28" s="237"/>
      <c r="C28" s="213"/>
      <c r="D28" s="214"/>
      <c r="E28" s="212"/>
      <c r="F28" s="131"/>
      <c r="G28" s="131"/>
      <c r="H28" s="131"/>
      <c r="I28" s="212"/>
      <c r="J28" s="212"/>
      <c r="K28" s="212"/>
      <c r="L28" s="212"/>
      <c r="M28" s="212"/>
      <c r="N28" s="212"/>
      <c r="O28" s="212"/>
      <c r="P28" s="295"/>
      <c r="Q28" s="295"/>
      <c r="R28" s="295"/>
      <c r="S28" s="295"/>
      <c r="T28" s="295"/>
      <c r="U28" s="295"/>
      <c r="V28" s="295"/>
      <c r="W28" s="228"/>
      <c r="X28" s="228"/>
      <c r="Y28" s="213"/>
    </row>
    <row r="29" spans="1:25" ht="15.75">
      <c r="A29" s="82"/>
      <c r="B29" s="237"/>
      <c r="C29" s="213"/>
      <c r="D29" s="214"/>
      <c r="E29" s="212"/>
      <c r="F29" s="131"/>
      <c r="G29" s="131"/>
      <c r="H29" s="131"/>
      <c r="I29" s="212"/>
      <c r="J29" s="212"/>
      <c r="K29" s="212"/>
      <c r="L29" s="212"/>
      <c r="M29" s="212"/>
      <c r="N29" s="212"/>
      <c r="O29" s="212"/>
      <c r="P29" s="295"/>
      <c r="Q29" s="295"/>
      <c r="R29" s="295"/>
      <c r="S29" s="295"/>
      <c r="T29" s="295"/>
      <c r="U29" s="295"/>
      <c r="V29" s="295"/>
      <c r="W29" s="228"/>
      <c r="X29" s="228"/>
      <c r="Y29" s="213"/>
    </row>
    <row r="30" spans="1:25" ht="15.75">
      <c r="A30" s="82"/>
      <c r="B30" s="237"/>
      <c r="C30" s="213"/>
      <c r="D30" s="214"/>
      <c r="E30" s="212"/>
      <c r="F30" s="131"/>
      <c r="G30" s="131"/>
      <c r="H30" s="131"/>
      <c r="I30" s="212"/>
      <c r="J30" s="212"/>
      <c r="K30" s="212"/>
      <c r="L30" s="212"/>
      <c r="M30" s="212"/>
      <c r="N30" s="212"/>
      <c r="O30" s="212"/>
      <c r="P30" s="295"/>
      <c r="Q30" s="295"/>
      <c r="R30" s="295"/>
      <c r="S30" s="295"/>
      <c r="T30" s="295"/>
      <c r="U30" s="295"/>
      <c r="V30" s="295"/>
      <c r="W30" s="228"/>
      <c r="X30" s="228"/>
      <c r="Y30" s="213"/>
    </row>
    <row r="31" spans="1:25" ht="15.75">
      <c r="A31" s="82"/>
      <c r="B31" s="237"/>
      <c r="C31" s="213"/>
      <c r="D31" s="214"/>
      <c r="E31" s="212"/>
      <c r="F31" s="131"/>
      <c r="G31" s="131"/>
      <c r="H31" s="131"/>
      <c r="I31" s="212"/>
      <c r="J31" s="212"/>
      <c r="K31" s="212"/>
      <c r="L31" s="212"/>
      <c r="M31" s="212"/>
      <c r="N31" s="212"/>
      <c r="O31" s="212"/>
      <c r="P31" s="295"/>
      <c r="Q31" s="295"/>
      <c r="R31" s="295"/>
      <c r="S31" s="295"/>
      <c r="T31" s="295"/>
      <c r="U31" s="295"/>
      <c r="V31" s="295"/>
      <c r="W31" s="228"/>
      <c r="X31" s="228"/>
      <c r="Y31" s="213"/>
    </row>
    <row r="32" spans="1:25" ht="15.75">
      <c r="A32" s="82"/>
      <c r="B32" s="237"/>
      <c r="C32" s="213"/>
      <c r="D32" s="214"/>
      <c r="E32" s="212"/>
      <c r="F32" s="131"/>
      <c r="G32" s="131"/>
      <c r="H32" s="131"/>
      <c r="I32" s="212"/>
      <c r="J32" s="212"/>
      <c r="K32" s="212"/>
      <c r="L32" s="212"/>
      <c r="M32" s="212"/>
      <c r="N32" s="212"/>
      <c r="O32" s="212"/>
      <c r="P32" s="295"/>
      <c r="Q32" s="295"/>
      <c r="R32" s="295"/>
      <c r="S32" s="295"/>
      <c r="T32" s="295"/>
      <c r="U32" s="295"/>
      <c r="V32" s="295"/>
      <c r="W32" s="228"/>
      <c r="X32" s="228"/>
      <c r="Y32" s="213"/>
    </row>
    <row r="33" spans="1:25" ht="15.75">
      <c r="A33" s="82"/>
      <c r="B33" s="237"/>
      <c r="C33" s="213"/>
      <c r="D33" s="214"/>
      <c r="E33" s="212"/>
      <c r="F33" s="131"/>
      <c r="G33" s="131"/>
      <c r="H33" s="131"/>
      <c r="I33" s="212"/>
      <c r="J33" s="212"/>
      <c r="K33" s="212"/>
      <c r="L33" s="212"/>
      <c r="M33" s="212"/>
      <c r="N33" s="212"/>
      <c r="O33" s="212"/>
      <c r="P33" s="295"/>
      <c r="Q33" s="295"/>
      <c r="R33" s="295"/>
      <c r="S33" s="295"/>
      <c r="T33" s="295"/>
      <c r="U33" s="295"/>
      <c r="V33" s="295"/>
      <c r="W33" s="228"/>
      <c r="X33" s="228"/>
      <c r="Y33" s="213"/>
    </row>
    <row r="34" spans="1:25" ht="15.75">
      <c r="A34" s="82"/>
      <c r="B34" s="237"/>
      <c r="C34" s="213"/>
      <c r="D34" s="214"/>
      <c r="E34" s="212"/>
      <c r="F34" s="131"/>
      <c r="G34" s="131"/>
      <c r="H34" s="131"/>
      <c r="I34" s="212"/>
      <c r="J34" s="212"/>
      <c r="K34" s="212"/>
      <c r="L34" s="212"/>
      <c r="M34" s="212"/>
      <c r="N34" s="212"/>
      <c r="O34" s="212"/>
      <c r="P34" s="295"/>
      <c r="Q34" s="295"/>
      <c r="R34" s="295"/>
      <c r="S34" s="295"/>
      <c r="T34" s="295"/>
      <c r="U34" s="295"/>
      <c r="V34" s="295"/>
      <c r="W34" s="228"/>
      <c r="X34" s="228"/>
      <c r="Y34" s="213"/>
    </row>
    <row r="35" spans="1:25" ht="15.75">
      <c r="A35" s="82"/>
      <c r="B35" s="237"/>
      <c r="C35" s="213"/>
      <c r="D35" s="214"/>
      <c r="E35" s="212"/>
      <c r="F35" s="131"/>
      <c r="G35" s="131"/>
      <c r="H35" s="131"/>
      <c r="I35" s="212"/>
      <c r="J35" s="212"/>
      <c r="K35" s="212"/>
      <c r="L35" s="212"/>
      <c r="M35" s="212"/>
      <c r="N35" s="212"/>
      <c r="O35" s="212"/>
      <c r="P35" s="295"/>
      <c r="Q35" s="295"/>
      <c r="R35" s="295"/>
      <c r="S35" s="295"/>
      <c r="T35" s="295"/>
      <c r="U35" s="295"/>
      <c r="V35" s="295"/>
      <c r="W35" s="228"/>
      <c r="X35" s="228"/>
      <c r="Y35" s="213"/>
    </row>
    <row r="36" spans="1:25" ht="15.75">
      <c r="A36" s="82"/>
      <c r="B36" s="237"/>
      <c r="C36" s="213"/>
      <c r="D36" s="214"/>
      <c r="E36" s="212"/>
      <c r="F36" s="131"/>
      <c r="G36" s="131"/>
      <c r="H36" s="131"/>
      <c r="I36" s="212"/>
      <c r="J36" s="212"/>
      <c r="K36" s="212"/>
      <c r="L36" s="212"/>
      <c r="M36" s="212"/>
      <c r="N36" s="212"/>
      <c r="O36" s="212"/>
      <c r="P36" s="295"/>
      <c r="Q36" s="295"/>
      <c r="R36" s="295"/>
      <c r="S36" s="295"/>
      <c r="T36" s="295"/>
      <c r="U36" s="295"/>
      <c r="V36" s="295"/>
      <c r="W36" s="228"/>
      <c r="X36" s="228"/>
      <c r="Y36" s="213"/>
    </row>
    <row r="37" spans="1:25" ht="15.75">
      <c r="A37" s="82"/>
      <c r="B37" s="237"/>
      <c r="C37" s="213"/>
      <c r="D37" s="214"/>
      <c r="E37" s="212"/>
      <c r="F37" s="131"/>
      <c r="G37" s="131"/>
      <c r="H37" s="131"/>
      <c r="I37" s="212"/>
      <c r="J37" s="212"/>
      <c r="K37" s="212"/>
      <c r="L37" s="212"/>
      <c r="M37" s="212"/>
      <c r="N37" s="212"/>
      <c r="O37" s="212"/>
      <c r="P37" s="295"/>
      <c r="Q37" s="295"/>
      <c r="R37" s="295"/>
      <c r="S37" s="295"/>
      <c r="T37" s="295"/>
      <c r="U37" s="295"/>
      <c r="V37" s="295"/>
      <c r="W37" s="228"/>
      <c r="X37" s="228"/>
      <c r="Y37" s="213"/>
    </row>
    <row r="38" spans="1:25" ht="15.75">
      <c r="A38" s="82"/>
      <c r="B38" s="237"/>
      <c r="C38" s="213"/>
      <c r="D38" s="214"/>
      <c r="E38" s="212"/>
      <c r="F38" s="131"/>
      <c r="G38" s="131"/>
      <c r="H38" s="131"/>
      <c r="I38" s="212"/>
      <c r="J38" s="212"/>
      <c r="K38" s="212"/>
      <c r="L38" s="212"/>
      <c r="M38" s="212"/>
      <c r="N38" s="212"/>
      <c r="O38" s="212"/>
      <c r="P38" s="295"/>
      <c r="Q38" s="295"/>
      <c r="R38" s="295"/>
      <c r="S38" s="295"/>
      <c r="T38" s="295"/>
      <c r="U38" s="295"/>
      <c r="V38" s="295"/>
      <c r="W38" s="228"/>
      <c r="X38" s="228"/>
      <c r="Y38" s="213"/>
    </row>
    <row r="39" spans="1:25" ht="15.75">
      <c r="A39" s="82"/>
      <c r="B39" s="237"/>
      <c r="C39" s="213"/>
      <c r="D39" s="214"/>
      <c r="E39" s="212"/>
      <c r="F39" s="131"/>
      <c r="G39" s="131"/>
      <c r="H39" s="131"/>
      <c r="I39" s="212"/>
      <c r="J39" s="212"/>
      <c r="K39" s="212"/>
      <c r="L39" s="212"/>
      <c r="M39" s="212"/>
      <c r="N39" s="212"/>
      <c r="O39" s="212"/>
      <c r="P39" s="295"/>
      <c r="Q39" s="295"/>
      <c r="R39" s="295"/>
      <c r="S39" s="295"/>
      <c r="T39" s="295"/>
      <c r="U39" s="295"/>
      <c r="V39" s="295"/>
      <c r="W39" s="228"/>
      <c r="X39" s="228"/>
      <c r="Y39" s="213"/>
    </row>
    <row r="40" spans="1:25" ht="15.75">
      <c r="A40" s="82"/>
      <c r="B40" s="237"/>
      <c r="C40" s="213"/>
      <c r="D40" s="214"/>
      <c r="E40" s="212"/>
      <c r="F40" s="131"/>
      <c r="G40" s="131"/>
      <c r="H40" s="131"/>
      <c r="I40" s="212"/>
      <c r="J40" s="212"/>
      <c r="K40" s="212"/>
      <c r="L40" s="212"/>
      <c r="M40" s="212"/>
      <c r="N40" s="212"/>
      <c r="O40" s="212"/>
      <c r="P40" s="295"/>
      <c r="Q40" s="295"/>
      <c r="R40" s="295"/>
      <c r="S40" s="295"/>
      <c r="T40" s="295"/>
      <c r="U40" s="295"/>
      <c r="V40" s="295"/>
      <c r="W40" s="228"/>
      <c r="X40" s="228"/>
      <c r="Y40" s="213"/>
    </row>
    <row r="41" spans="1:25" ht="15.75">
      <c r="A41" s="82"/>
      <c r="B41" s="237"/>
      <c r="C41" s="213"/>
      <c r="D41" s="214"/>
      <c r="E41" s="212"/>
      <c r="F41" s="131"/>
      <c r="G41" s="131"/>
      <c r="H41" s="131"/>
      <c r="I41" s="212"/>
      <c r="J41" s="212"/>
      <c r="K41" s="212"/>
      <c r="L41" s="212"/>
      <c r="M41" s="212"/>
      <c r="N41" s="212"/>
      <c r="O41" s="212"/>
      <c r="P41" s="295"/>
      <c r="Q41" s="295"/>
      <c r="R41" s="295"/>
      <c r="S41" s="295"/>
      <c r="T41" s="295"/>
      <c r="U41" s="295"/>
      <c r="V41" s="295"/>
      <c r="W41" s="228"/>
      <c r="X41" s="228"/>
      <c r="Y41" s="213"/>
    </row>
  </sheetData>
  <mergeCells count="66">
    <mergeCell ref="W17:W19"/>
    <mergeCell ref="X17:X19"/>
    <mergeCell ref="Y17:Y19"/>
    <mergeCell ref="I18:I19"/>
    <mergeCell ref="J18:J19"/>
    <mergeCell ref="K18:K19"/>
    <mergeCell ref="L18:L19"/>
    <mergeCell ref="M18:M19"/>
    <mergeCell ref="N18:N19"/>
    <mergeCell ref="O18:O19"/>
    <mergeCell ref="G17:G19"/>
    <mergeCell ref="H17:H19"/>
    <mergeCell ref="I17:S17"/>
    <mergeCell ref="T17:T19"/>
    <mergeCell ref="U17:U19"/>
    <mergeCell ref="V17:V19"/>
    <mergeCell ref="P18:P19"/>
    <mergeCell ref="Q18:Q19"/>
    <mergeCell ref="R18:R19"/>
    <mergeCell ref="S18:S19"/>
    <mergeCell ref="A17:A19"/>
    <mergeCell ref="B17:B19"/>
    <mergeCell ref="C17:C19"/>
    <mergeCell ref="D17:D19"/>
    <mergeCell ref="E17:E19"/>
    <mergeCell ref="F17:F19"/>
    <mergeCell ref="A14:U14"/>
    <mergeCell ref="B15:C15"/>
    <mergeCell ref="G15:S15"/>
    <mergeCell ref="T15:Y15"/>
    <mergeCell ref="L16:V16"/>
    <mergeCell ref="W16:Y16"/>
    <mergeCell ref="Y7:Y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I7:S7"/>
    <mergeCell ref="T7:T9"/>
    <mergeCell ref="U7:U9"/>
    <mergeCell ref="V7:V9"/>
    <mergeCell ref="W7:W9"/>
    <mergeCell ref="X7:X9"/>
    <mergeCell ref="R8:R9"/>
    <mergeCell ref="S8:S9"/>
    <mergeCell ref="L6:V6"/>
    <mergeCell ref="W6:Y6"/>
    <mergeCell ref="A7:A9"/>
    <mergeCell ref="B7:B9"/>
    <mergeCell ref="C7:C9"/>
    <mergeCell ref="D7:D9"/>
    <mergeCell ref="E7:E9"/>
    <mergeCell ref="F7:F9"/>
    <mergeCell ref="G7:G9"/>
    <mergeCell ref="H7:H9"/>
    <mergeCell ref="A1:Y1"/>
    <mergeCell ref="F2:Y2"/>
    <mergeCell ref="F3:Y3"/>
    <mergeCell ref="F4:Y4"/>
    <mergeCell ref="G5:S5"/>
    <mergeCell ref="T5:Y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41"/>
  <sheetViews>
    <sheetView workbookViewId="0">
      <selection activeCell="A42" sqref="A42:XFD87"/>
    </sheetView>
  </sheetViews>
  <sheetFormatPr defaultRowHeight="15"/>
  <cols>
    <col min="1" max="1" width="3.5703125" customWidth="1"/>
    <col min="2" max="2" width="4.85546875" customWidth="1"/>
    <col min="3" max="3" width="25" customWidth="1"/>
    <col min="4" max="4" width="8.7109375" customWidth="1"/>
    <col min="5" max="5" width="5.28515625" customWidth="1"/>
    <col min="6" max="6" width="15.28515625" customWidth="1"/>
    <col min="7" max="7" width="25.28515625" customWidth="1"/>
    <col min="8" max="8" width="5.7109375" customWidth="1"/>
    <col min="9" max="9" width="5.85546875" customWidth="1"/>
    <col min="10" max="10" width="5.5703125" customWidth="1"/>
    <col min="11" max="11" width="2" customWidth="1"/>
    <col min="12" max="12" width="6.7109375" customWidth="1"/>
    <col min="13" max="13" width="6.140625" customWidth="1"/>
    <col min="14" max="14" width="6" customWidth="1"/>
    <col min="15" max="15" width="6.85546875" customWidth="1"/>
    <col min="16" max="16" width="5.85546875" customWidth="1"/>
    <col min="17" max="17" width="3.5703125" customWidth="1"/>
    <col min="18" max="18" width="22" customWidth="1"/>
  </cols>
  <sheetData>
    <row r="1" spans="1:18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0.25">
      <c r="A2" s="2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5.75">
      <c r="A3" s="3" t="s">
        <v>184</v>
      </c>
      <c r="B3" s="166"/>
      <c r="C3" s="166"/>
      <c r="D3" s="167" t="s">
        <v>119</v>
      </c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</row>
    <row r="4" spans="1:18" ht="18">
      <c r="A4" s="3" t="s">
        <v>185</v>
      </c>
      <c r="B4" s="168"/>
      <c r="C4" s="168"/>
      <c r="D4" s="169" t="s">
        <v>183</v>
      </c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</row>
    <row r="5" spans="1:18" ht="15.75">
      <c r="A5" s="3" t="s">
        <v>186</v>
      </c>
      <c r="B5" s="170"/>
      <c r="C5" s="170"/>
      <c r="D5" s="171" t="s">
        <v>3</v>
      </c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</row>
    <row r="6" spans="1:18" ht="18">
      <c r="A6" s="10" t="s">
        <v>187</v>
      </c>
      <c r="B6" s="215"/>
      <c r="C6" s="215"/>
      <c r="D6" s="215"/>
      <c r="E6" s="172"/>
      <c r="F6" s="173" t="s">
        <v>28</v>
      </c>
      <c r="G6" s="173"/>
      <c r="H6" s="173"/>
      <c r="I6" s="173"/>
      <c r="J6" s="173"/>
      <c r="K6" s="173"/>
      <c r="L6" s="173"/>
      <c r="M6" s="174"/>
      <c r="N6" s="103" t="s">
        <v>8</v>
      </c>
      <c r="O6" s="103"/>
      <c r="P6" s="103"/>
      <c r="Q6" s="103"/>
      <c r="R6" s="103"/>
    </row>
    <row r="7" spans="1:18" ht="18">
      <c r="A7" s="3" t="s">
        <v>188</v>
      </c>
      <c r="B7" s="175"/>
      <c r="C7" s="175"/>
      <c r="D7" s="168"/>
      <c r="E7" s="172"/>
      <c r="F7" s="172"/>
      <c r="G7" s="172"/>
      <c r="H7" s="177"/>
      <c r="I7" s="178"/>
      <c r="J7" s="179"/>
      <c r="K7" s="179"/>
      <c r="L7" s="180" t="s">
        <v>121</v>
      </c>
      <c r="M7" s="180"/>
      <c r="N7" s="180"/>
      <c r="O7" s="180"/>
      <c r="P7" s="180"/>
      <c r="Q7" s="181"/>
      <c r="R7" s="182" t="s">
        <v>171</v>
      </c>
    </row>
    <row r="8" spans="1:18">
      <c r="A8" s="19" t="s">
        <v>122</v>
      </c>
      <c r="B8" s="18" t="s">
        <v>123</v>
      </c>
      <c r="C8" s="84" t="s">
        <v>17</v>
      </c>
      <c r="D8" s="22" t="s">
        <v>125</v>
      </c>
      <c r="E8" s="19" t="s">
        <v>126</v>
      </c>
      <c r="F8" s="19" t="s">
        <v>20</v>
      </c>
      <c r="G8" s="19" t="s">
        <v>127</v>
      </c>
      <c r="H8" s="183" t="s">
        <v>128</v>
      </c>
      <c r="I8" s="184"/>
      <c r="J8" s="184"/>
      <c r="K8" s="184"/>
      <c r="L8" s="184"/>
      <c r="M8" s="184"/>
      <c r="N8" s="185"/>
      <c r="O8" s="19" t="s">
        <v>22</v>
      </c>
      <c r="P8" s="18" t="s">
        <v>23</v>
      </c>
      <c r="Q8" s="18" t="s">
        <v>24</v>
      </c>
      <c r="R8" s="84" t="s">
        <v>25</v>
      </c>
    </row>
    <row r="9" spans="1:18">
      <c r="A9" s="186"/>
      <c r="B9" s="187"/>
      <c r="C9" s="188"/>
      <c r="D9" s="188"/>
      <c r="E9" s="187"/>
      <c r="F9" s="187"/>
      <c r="G9" s="187"/>
      <c r="H9" s="189">
        <v>1</v>
      </c>
      <c r="I9" s="22">
        <v>2</v>
      </c>
      <c r="J9" s="22">
        <v>3</v>
      </c>
      <c r="K9" s="190"/>
      <c r="L9" s="22">
        <v>4</v>
      </c>
      <c r="M9" s="22">
        <v>5</v>
      </c>
      <c r="N9" s="22">
        <v>6</v>
      </c>
      <c r="O9" s="186"/>
      <c r="P9" s="187"/>
      <c r="Q9" s="187"/>
      <c r="R9" s="191"/>
    </row>
    <row r="10" spans="1:18">
      <c r="A10" s="85"/>
      <c r="B10" s="23"/>
      <c r="C10" s="25"/>
      <c r="D10" s="25"/>
      <c r="E10" s="23"/>
      <c r="F10" s="23"/>
      <c r="G10" s="23"/>
      <c r="H10" s="192"/>
      <c r="I10" s="25"/>
      <c r="J10" s="25"/>
      <c r="K10" s="193"/>
      <c r="L10" s="25"/>
      <c r="M10" s="25"/>
      <c r="N10" s="25"/>
      <c r="O10" s="85"/>
      <c r="P10" s="23"/>
      <c r="Q10" s="23"/>
      <c r="R10" s="86"/>
    </row>
    <row r="11" spans="1:18">
      <c r="A11" s="31">
        <v>1</v>
      </c>
      <c r="B11" s="32">
        <v>145</v>
      </c>
      <c r="C11" s="33" t="str">
        <f>IF(B11=0," ",VLOOKUP(B11,[1]Женщины!B$1:H$65536,2,FALSE))</f>
        <v>Иванова Алёна</v>
      </c>
      <c r="D11" s="194" t="str">
        <f>IF(B11=0," ",VLOOKUP($B11,[1]Женщины!$B$1:$H$65536,3,FALSE))</f>
        <v>29.07.1997</v>
      </c>
      <c r="E11" s="35" t="str">
        <f>IF(B11=0," ",IF(VLOOKUP($B11,[1]Женщины!$B$1:$H$65536,4,FALSE)=0," ",VLOOKUP($B11,[1]Женщины!$B$1:$H$65536,4,FALSE)))</f>
        <v>2р</v>
      </c>
      <c r="F11" s="33" t="str">
        <f>IF(B11=0," ",VLOOKUP($B11,[1]Женщины!$B$1:$H$65536,5,FALSE))</f>
        <v>Ивановская</v>
      </c>
      <c r="G11" s="33" t="str">
        <f>IF(B11=0," ",VLOOKUP($B11,[1]Женщины!$B$1:$H$65536,6,FALSE))</f>
        <v>Кинешма, СДЮСШОР</v>
      </c>
      <c r="H11" s="196">
        <v>10.82</v>
      </c>
      <c r="I11" s="196" t="s">
        <v>138</v>
      </c>
      <c r="J11" s="196" t="s">
        <v>138</v>
      </c>
      <c r="K11" s="218"/>
      <c r="L11" s="196">
        <v>10.99</v>
      </c>
      <c r="M11" s="196">
        <v>10.86</v>
      </c>
      <c r="N11" s="196" t="s">
        <v>138</v>
      </c>
      <c r="O11" s="219">
        <v>10.99</v>
      </c>
      <c r="P11" s="38" t="str">
        <f>IF(O11=0," ",IF(O11&gt;=[1]Разряды!$D$43,[1]Разряды!$D$3,IF(O11&gt;=[1]Разряды!$E$43,[1]Разряды!$E$3,IF(O11&gt;=[1]Разряды!$F$43,[1]Разряды!$F$3,IF(O11&gt;=[1]Разряды!$G$43,[1]Разряды!$G$3,IF(O11&gt;=[1]Разряды!$H$43,[1]Разряды!$H$3,IF(O11&gt;=[1]Разряды!$I$43,[1]Разряды!$I$3,IF(O11&gt;=[1]Разряды!$J$43,[1]Разряды!$J$3,"б/р"))))))))</f>
        <v>3р</v>
      </c>
      <c r="Q11" s="35">
        <v>20</v>
      </c>
      <c r="R11" s="33" t="str">
        <f>IF(B11=0," ",VLOOKUP($B11,[1]Женщины!$B$1:$H$65536,7,FALSE))</f>
        <v>Кузинов Н.В.</v>
      </c>
    </row>
    <row r="12" spans="1:18">
      <c r="A12" s="31">
        <v>2</v>
      </c>
      <c r="B12" s="32">
        <v>60</v>
      </c>
      <c r="C12" s="33" t="str">
        <f>IF(B12=0," ",VLOOKUP(B12,[1]Женщины!B$1:H$65536,2,FALSE))</f>
        <v>Мешалкина Алина</v>
      </c>
      <c r="D12" s="194" t="str">
        <f>IF(B12=0," ",VLOOKUP($B12,[1]Женщины!$B$1:$H$65536,3,FALSE))</f>
        <v>1997</v>
      </c>
      <c r="E12" s="35" t="str">
        <f>IF(B12=0," ",IF(VLOOKUP($B12,[1]Женщины!$B$1:$H$65536,4,FALSE)=0," ",VLOOKUP($B12,[1]Женщины!$B$1:$H$65536,4,FALSE)))</f>
        <v>1р</v>
      </c>
      <c r="F12" s="33" t="str">
        <f>IF(B12=0," ",VLOOKUP($B12,[1]Женщины!$B$1:$H$65536,5,FALSE))</f>
        <v>Ивановская</v>
      </c>
      <c r="G12" s="33" t="str">
        <f>IF(B12=0," ",VLOOKUP($B12,[1]Женщины!$B$1:$H$65536,6,FALSE))</f>
        <v>Иваново</v>
      </c>
      <c r="H12" s="196">
        <v>10.71</v>
      </c>
      <c r="I12" s="196" t="s">
        <v>138</v>
      </c>
      <c r="J12" s="196" t="s">
        <v>138</v>
      </c>
      <c r="K12" s="218"/>
      <c r="L12" s="196" t="s">
        <v>138</v>
      </c>
      <c r="M12" s="217">
        <v>10.8</v>
      </c>
      <c r="N12" s="196">
        <v>10.7</v>
      </c>
      <c r="O12" s="219">
        <v>10.8</v>
      </c>
      <c r="P12" s="38" t="str">
        <f>IF(O12=0," ",IF(O12&gt;=[1]Разряды!$D$43,[1]Разряды!$D$3,IF(O12&gt;=[1]Разряды!$E$43,[1]Разряды!$E$3,IF(O12&gt;=[1]Разряды!$F$43,[1]Разряды!$F$3,IF(O12&gt;=[1]Разряды!$G$43,[1]Разряды!$G$3,IF(O12&gt;=[1]Разряды!$H$43,[1]Разряды!$H$3,IF(O12&gt;=[1]Разряды!$I$43,[1]Разряды!$I$3,IF(O12&gt;=[1]Разряды!$J$43,[1]Разряды!$J$3,"б/р"))))))))</f>
        <v>3р</v>
      </c>
      <c r="Q12" s="38">
        <v>17</v>
      </c>
      <c r="R12" s="33" t="str">
        <f>IF(B12=0," ",VLOOKUP($B12,[1]Женщины!$B$1:$H$65536,7,FALSE))</f>
        <v>Рябова И.Д.</v>
      </c>
    </row>
    <row r="13" spans="1:18">
      <c r="A13" s="31">
        <v>3</v>
      </c>
      <c r="B13" s="32">
        <v>66</v>
      </c>
      <c r="C13" s="33" t="str">
        <f>IF(B13=0," ",VLOOKUP(B13,[1]Женщины!B$1:H$65536,2,FALSE))</f>
        <v>Князева Александра</v>
      </c>
      <c r="D13" s="194" t="str">
        <f>IF(B13=0," ",VLOOKUP($B13,[1]Женщины!$B$1:$H$65536,3,FALSE))</f>
        <v>1997</v>
      </c>
      <c r="E13" s="35" t="str">
        <f>IF(B13=0," ",IF(VLOOKUP($B13,[1]Женщины!$B$1:$H$65536,4,FALSE)=0," ",VLOOKUP($B13,[1]Женщины!$B$1:$H$65536,4,FALSE)))</f>
        <v>2р</v>
      </c>
      <c r="F13" s="33" t="str">
        <f>IF(B13=0," ",VLOOKUP($B13,[1]Женщины!$B$1:$H$65536,5,FALSE))</f>
        <v>Ивановская</v>
      </c>
      <c r="G13" s="33" t="str">
        <f>IF(B13=0," ",VLOOKUP($B13,[1]Женщины!$B$1:$H$65536,6,FALSE))</f>
        <v>Иваново, ДЮСШ-1</v>
      </c>
      <c r="H13" s="196" t="s">
        <v>138</v>
      </c>
      <c r="I13" s="196">
        <v>9.6999999999999993</v>
      </c>
      <c r="J13" s="196" t="s">
        <v>138</v>
      </c>
      <c r="K13" s="218"/>
      <c r="L13" s="217">
        <v>10.53</v>
      </c>
      <c r="M13" s="217">
        <v>10.130000000000001</v>
      </c>
      <c r="N13" s="196" t="s">
        <v>138</v>
      </c>
      <c r="O13" s="219">
        <v>10.53</v>
      </c>
      <c r="P13" s="38" t="str">
        <f>IF(O13=0," ",IF(O13&gt;=[1]Разряды!$D$43,[1]Разряды!$D$3,IF(O13&gt;=[1]Разряды!$E$43,[1]Разряды!$E$3,IF(O13&gt;=[1]Разряды!$F$43,[1]Разряды!$F$3,IF(O13&gt;=[1]Разряды!$G$43,[1]Разряды!$G$3,IF(O13&gt;=[1]Разряды!$H$43,[1]Разряды!$H$3,IF(O13&gt;=[1]Разряды!$I$43,[1]Разряды!$I$3,IF(O13&gt;=[1]Разряды!$J$43,[1]Разряды!$J$3,"б/р"))))))))</f>
        <v>3р</v>
      </c>
      <c r="Q13" s="35">
        <v>15</v>
      </c>
      <c r="R13" s="33" t="str">
        <f>IF(B13=0," ",VLOOKUP($B13,[1]Женщины!$B$1:$H$65536,7,FALSE))</f>
        <v>Скобцов А.Ф.</v>
      </c>
    </row>
    <row r="14" spans="1:18" ht="16.5" thickBot="1">
      <c r="A14" s="223"/>
      <c r="B14" s="223"/>
      <c r="C14" s="224"/>
      <c r="D14" s="296"/>
      <c r="E14" s="225"/>
      <c r="F14" s="224"/>
      <c r="G14" s="224"/>
      <c r="H14" s="204"/>
      <c r="I14" s="204"/>
      <c r="J14" s="204"/>
      <c r="K14" s="202"/>
      <c r="L14" s="201"/>
      <c r="M14" s="205"/>
      <c r="N14" s="205"/>
      <c r="O14" s="226"/>
      <c r="P14" s="223"/>
      <c r="Q14" s="223"/>
      <c r="R14" s="227"/>
    </row>
    <row r="15" spans="1:18" ht="18.75" thickTop="1">
      <c r="B15" s="203"/>
      <c r="C15" s="203"/>
      <c r="D15" s="203"/>
      <c r="E15" s="172"/>
      <c r="F15" s="173" t="s">
        <v>31</v>
      </c>
      <c r="G15" s="173"/>
      <c r="H15" s="173"/>
      <c r="I15" s="173"/>
      <c r="J15" s="173"/>
      <c r="K15" s="173"/>
      <c r="L15" s="173"/>
      <c r="M15" s="174"/>
      <c r="N15" s="103" t="s">
        <v>8</v>
      </c>
      <c r="O15" s="103"/>
      <c r="P15" s="103"/>
      <c r="Q15" s="103"/>
      <c r="R15" s="103"/>
    </row>
    <row r="16" spans="1:18" ht="18">
      <c r="A16" s="3" t="s">
        <v>188</v>
      </c>
      <c r="B16" s="175"/>
      <c r="C16" s="175"/>
      <c r="D16" s="168"/>
      <c r="E16" s="172"/>
      <c r="F16" s="172"/>
      <c r="G16" s="172"/>
      <c r="H16" s="177"/>
      <c r="I16" s="178"/>
      <c r="J16" s="179"/>
      <c r="K16" s="179"/>
      <c r="L16" s="180" t="s">
        <v>121</v>
      </c>
      <c r="M16" s="180"/>
      <c r="N16" s="180"/>
      <c r="O16" s="180"/>
      <c r="P16" s="180"/>
      <c r="Q16" s="181"/>
      <c r="R16" s="182" t="s">
        <v>171</v>
      </c>
    </row>
    <row r="17" spans="1:18">
      <c r="A17" s="19" t="s">
        <v>122</v>
      </c>
      <c r="B17" s="18" t="s">
        <v>123</v>
      </c>
      <c r="C17" s="84" t="s">
        <v>17</v>
      </c>
      <c r="D17" s="22" t="s">
        <v>125</v>
      </c>
      <c r="E17" s="19" t="s">
        <v>126</v>
      </c>
      <c r="F17" s="19" t="s">
        <v>20</v>
      </c>
      <c r="G17" s="19" t="s">
        <v>127</v>
      </c>
      <c r="H17" s="183" t="s">
        <v>128</v>
      </c>
      <c r="I17" s="184"/>
      <c r="J17" s="184"/>
      <c r="K17" s="184"/>
      <c r="L17" s="184"/>
      <c r="M17" s="184"/>
      <c r="N17" s="185"/>
      <c r="O17" s="19" t="s">
        <v>22</v>
      </c>
      <c r="P17" s="18" t="s">
        <v>23</v>
      </c>
      <c r="Q17" s="18" t="s">
        <v>24</v>
      </c>
      <c r="R17" s="84" t="s">
        <v>25</v>
      </c>
    </row>
    <row r="18" spans="1:18">
      <c r="A18" s="186"/>
      <c r="B18" s="187"/>
      <c r="C18" s="188"/>
      <c r="D18" s="188"/>
      <c r="E18" s="187"/>
      <c r="F18" s="187"/>
      <c r="G18" s="187"/>
      <c r="H18" s="189">
        <v>1</v>
      </c>
      <c r="I18" s="22">
        <v>2</v>
      </c>
      <c r="J18" s="22">
        <v>3</v>
      </c>
      <c r="K18" s="190"/>
      <c r="L18" s="22">
        <v>4</v>
      </c>
      <c r="M18" s="22">
        <v>5</v>
      </c>
      <c r="N18" s="22">
        <v>6</v>
      </c>
      <c r="O18" s="186"/>
      <c r="P18" s="187"/>
      <c r="Q18" s="187"/>
      <c r="R18" s="191"/>
    </row>
    <row r="19" spans="1:18">
      <c r="A19" s="85"/>
      <c r="B19" s="23"/>
      <c r="C19" s="25"/>
      <c r="D19" s="25"/>
      <c r="E19" s="23"/>
      <c r="F19" s="23"/>
      <c r="G19" s="23"/>
      <c r="H19" s="192"/>
      <c r="I19" s="25"/>
      <c r="J19" s="25"/>
      <c r="K19" s="193"/>
      <c r="L19" s="25"/>
      <c r="M19" s="25"/>
      <c r="N19" s="25"/>
      <c r="O19" s="85"/>
      <c r="P19" s="23"/>
      <c r="Q19" s="23"/>
      <c r="R19" s="86"/>
    </row>
    <row r="20" spans="1:18">
      <c r="A20" s="31">
        <v>1</v>
      </c>
      <c r="B20" s="32">
        <v>328</v>
      </c>
      <c r="C20" s="33" t="str">
        <f>IF(B20=0," ",VLOOKUP(B20,[1]Женщины!B$1:H$65536,2,FALSE))</f>
        <v>Васильченко Надежда</v>
      </c>
      <c r="D20" s="194" t="str">
        <f>IF(B20=0," ",VLOOKUP($B20,[1]Женщины!$B$1:$H$65536,3,FALSE))</f>
        <v>25.10.1994</v>
      </c>
      <c r="E20" s="35" t="str">
        <f>IF(B20=0," ",IF(VLOOKUP($B20,[1]Женщины!$B$1:$H$65536,4,FALSE)=0," ",VLOOKUP($B20,[1]Женщины!$B$1:$H$65536,4,FALSE)))</f>
        <v>КМС</v>
      </c>
      <c r="F20" s="33" t="str">
        <f>IF(B20=0," ",VLOOKUP($B20,[1]Женщины!$B$1:$H$65536,5,FALSE))</f>
        <v>Калининградская</v>
      </c>
      <c r="G20" s="33" t="str">
        <f>IF(B20=0," ",VLOOKUP($B20,[1]Женщины!$B$1:$H$65536,6,FALSE))</f>
        <v>Калининград, СДЮСШОР-4</v>
      </c>
      <c r="H20" s="196">
        <v>11.7</v>
      </c>
      <c r="I20" s="196">
        <v>11.5</v>
      </c>
      <c r="J20" s="217">
        <v>11.57</v>
      </c>
      <c r="K20" s="218"/>
      <c r="L20" s="217">
        <v>11.82</v>
      </c>
      <c r="M20" s="217">
        <v>11.92</v>
      </c>
      <c r="N20" s="196">
        <v>11.77</v>
      </c>
      <c r="O20" s="219">
        <v>11.92</v>
      </c>
      <c r="P20" s="38" t="str">
        <f>IF(O20=0," ",IF(O20&gt;=[1]Разряды!$D$43,[1]Разряды!$D$3,IF(O20&gt;=[1]Разряды!$E$43,[1]Разряды!$E$3,IF(O20&gt;=[1]Разряды!$F$43,[1]Разряды!$F$3,IF(O20&gt;=[1]Разряды!$G$43,[1]Разряды!$G$3,IF(O20&gt;=[1]Разряды!$H$43,[1]Разряды!$H$3,IF(O20&gt;=[1]Разряды!$I$43,[1]Разряды!$I$3,IF(O20&gt;=[1]Разряды!$J$43,[1]Разряды!$J$3,"б/р"))))))))</f>
        <v>2р</v>
      </c>
      <c r="Q20" s="38">
        <v>20</v>
      </c>
      <c r="R20" s="39" t="str">
        <f>IF(B20=0," ",VLOOKUP($B20,[1]Женщины!$B$1:$H$65536,7,FALSE))</f>
        <v>Балашов С.Г., Балашова В.А.</v>
      </c>
    </row>
    <row r="21" spans="1:18">
      <c r="A21" s="31"/>
      <c r="B21" s="32">
        <v>686</v>
      </c>
      <c r="C21" s="33" t="str">
        <f>IF(B21=0," ",VLOOKUP(B21,[1]Женщины!B$1:H$65536,2,FALSE))</f>
        <v>Бородина Анастасия</v>
      </c>
      <c r="D21" s="194" t="str">
        <f>IF(B21=0," ",VLOOKUP($B21,[1]Женщины!$B$1:$H$65536,3,FALSE))</f>
        <v>23.10.1995</v>
      </c>
      <c r="E21" s="35" t="str">
        <f>IF(B21=0," ",IF(VLOOKUP($B21,[1]Женщины!$B$1:$H$65536,4,FALSE)=0," ",VLOOKUP($B21,[1]Женщины!$B$1:$H$65536,4,FALSE)))</f>
        <v>2р</v>
      </c>
      <c r="F21" s="33" t="str">
        <f>IF(B21=0," ",VLOOKUP($B21,[1]Женщины!$B$1:$H$65536,5,FALSE))</f>
        <v>Ярославская</v>
      </c>
      <c r="G21" s="33" t="str">
        <f>IF(B21=0," ",VLOOKUP($B21,[1]Женщины!$B$1:$H$65536,6,FALSE))</f>
        <v>Рыбинск, СДЮСШОР-8</v>
      </c>
      <c r="H21" s="196" t="s">
        <v>138</v>
      </c>
      <c r="I21" s="196" t="s">
        <v>138</v>
      </c>
      <c r="J21" s="196" t="s">
        <v>138</v>
      </c>
      <c r="K21" s="218"/>
      <c r="L21" s="196" t="s">
        <v>138</v>
      </c>
      <c r="M21" s="196" t="s">
        <v>138</v>
      </c>
      <c r="N21" s="196" t="s">
        <v>138</v>
      </c>
      <c r="O21" s="219" t="s">
        <v>129</v>
      </c>
      <c r="P21" s="38"/>
      <c r="Q21" s="35" t="s">
        <v>29</v>
      </c>
      <c r="R21" s="33" t="str">
        <f>IF(B21=0," ",VLOOKUP($B21,[1]Женщины!$B$1:$H$65536,7,FALSE))</f>
        <v>Дорожкины В.К., О.Н.</v>
      </c>
    </row>
    <row r="22" spans="1:18" ht="16.5" thickBot="1">
      <c r="A22" s="223"/>
      <c r="B22" s="223"/>
      <c r="C22" s="224"/>
      <c r="D22" s="225"/>
      <c r="E22" s="225"/>
      <c r="F22" s="224"/>
      <c r="G22" s="224"/>
      <c r="H22" s="204"/>
      <c r="I22" s="204"/>
      <c r="J22" s="204"/>
      <c r="K22" s="202"/>
      <c r="L22" s="201"/>
      <c r="M22" s="205"/>
      <c r="N22" s="205"/>
      <c r="O22" s="226"/>
      <c r="P22" s="223"/>
      <c r="Q22" s="223"/>
      <c r="R22" s="227"/>
    </row>
    <row r="23" spans="1:18" ht="18.75" thickTop="1">
      <c r="B23" s="203"/>
      <c r="C23" s="203"/>
      <c r="D23" s="203"/>
      <c r="E23" s="172"/>
      <c r="F23" s="173" t="s">
        <v>34</v>
      </c>
      <c r="G23" s="173"/>
      <c r="H23" s="173"/>
      <c r="I23" s="173"/>
      <c r="J23" s="173"/>
      <c r="K23" s="173"/>
      <c r="L23" s="173"/>
      <c r="M23" s="174"/>
      <c r="N23" s="103" t="s">
        <v>8</v>
      </c>
      <c r="O23" s="103"/>
      <c r="P23" s="103"/>
      <c r="Q23" s="103"/>
      <c r="R23" s="103"/>
    </row>
    <row r="24" spans="1:18" ht="18">
      <c r="A24" s="3" t="s">
        <v>188</v>
      </c>
      <c r="B24" s="175"/>
      <c r="C24" s="175"/>
      <c r="D24" s="168"/>
      <c r="E24" s="172"/>
      <c r="F24" s="172"/>
      <c r="G24" s="172"/>
      <c r="H24" s="177"/>
      <c r="I24" s="178"/>
      <c r="J24" s="179"/>
      <c r="K24" s="179"/>
      <c r="L24" s="180" t="s">
        <v>121</v>
      </c>
      <c r="M24" s="180"/>
      <c r="N24" s="180"/>
      <c r="O24" s="180"/>
      <c r="P24" s="180"/>
      <c r="Q24" s="181"/>
      <c r="R24" s="182" t="s">
        <v>189</v>
      </c>
    </row>
    <row r="25" spans="1:18">
      <c r="A25" s="19" t="s">
        <v>122</v>
      </c>
      <c r="B25" s="18" t="s">
        <v>123</v>
      </c>
      <c r="C25" s="84" t="s">
        <v>17</v>
      </c>
      <c r="D25" s="22" t="s">
        <v>125</v>
      </c>
      <c r="E25" s="19" t="s">
        <v>126</v>
      </c>
      <c r="F25" s="19" t="s">
        <v>20</v>
      </c>
      <c r="G25" s="19" t="s">
        <v>127</v>
      </c>
      <c r="H25" s="183" t="s">
        <v>128</v>
      </c>
      <c r="I25" s="184"/>
      <c r="J25" s="184"/>
      <c r="K25" s="184"/>
      <c r="L25" s="184"/>
      <c r="M25" s="184"/>
      <c r="N25" s="185"/>
      <c r="O25" s="19" t="s">
        <v>22</v>
      </c>
      <c r="P25" s="18" t="s">
        <v>23</v>
      </c>
      <c r="Q25" s="18" t="s">
        <v>24</v>
      </c>
      <c r="R25" s="84" t="s">
        <v>25</v>
      </c>
    </row>
    <row r="26" spans="1:18">
      <c r="A26" s="186"/>
      <c r="B26" s="187"/>
      <c r="C26" s="188"/>
      <c r="D26" s="188"/>
      <c r="E26" s="187"/>
      <c r="F26" s="187"/>
      <c r="G26" s="187"/>
      <c r="H26" s="189">
        <v>1</v>
      </c>
      <c r="I26" s="22">
        <v>2</v>
      </c>
      <c r="J26" s="22">
        <v>3</v>
      </c>
      <c r="K26" s="190"/>
      <c r="L26" s="22">
        <v>4</v>
      </c>
      <c r="M26" s="22">
        <v>5</v>
      </c>
      <c r="N26" s="22">
        <v>6</v>
      </c>
      <c r="O26" s="186"/>
      <c r="P26" s="187"/>
      <c r="Q26" s="187"/>
      <c r="R26" s="191"/>
    </row>
    <row r="27" spans="1:18">
      <c r="A27" s="85"/>
      <c r="B27" s="23"/>
      <c r="C27" s="25"/>
      <c r="D27" s="25"/>
      <c r="E27" s="23"/>
      <c r="F27" s="23"/>
      <c r="G27" s="23"/>
      <c r="H27" s="192"/>
      <c r="I27" s="25"/>
      <c r="J27" s="25"/>
      <c r="K27" s="193"/>
      <c r="L27" s="25"/>
      <c r="M27" s="25"/>
      <c r="N27" s="25"/>
      <c r="O27" s="85"/>
      <c r="P27" s="23"/>
      <c r="Q27" s="23"/>
      <c r="R27" s="86"/>
    </row>
    <row r="28" spans="1:18">
      <c r="A28" s="211">
        <v>1</v>
      </c>
      <c r="B28" s="297">
        <v>332</v>
      </c>
      <c r="C28" s="150" t="str">
        <f>IF(B28=0," ",VLOOKUP(B28,[1]Женщины!B$1:H$65536,2,FALSE))</f>
        <v>Мезенова Наталья</v>
      </c>
      <c r="D28" s="242" t="str">
        <f>IF(B28=0," ",VLOOKUP($B28,[1]Женщины!$B$1:$H$65536,3,FALSE))</f>
        <v>07.06.1991</v>
      </c>
      <c r="E28" s="149" t="str">
        <f>IF(B28=0," ",IF(VLOOKUP($B28,[1]Женщины!$B$1:$H$65536,4,FALSE)=0," ",VLOOKUP($B28,[1]Женщины!$B$1:$H$65536,4,FALSE)))</f>
        <v>КМС</v>
      </c>
      <c r="F28" s="150" t="str">
        <f>IF(B28=0," ",VLOOKUP($B28,[1]Женщины!$B$1:$H$65536,5,FALSE))</f>
        <v>Калининградская</v>
      </c>
      <c r="G28" s="150" t="str">
        <f>IF(B28=0," ",VLOOKUP($B28,[1]Женщины!$B$1:$H$65536,6,FALSE))</f>
        <v>Калининград</v>
      </c>
      <c r="H28" s="245">
        <v>11.8</v>
      </c>
      <c r="I28" s="245" t="s">
        <v>138</v>
      </c>
      <c r="J28" s="245">
        <v>12.09</v>
      </c>
      <c r="K28" s="244"/>
      <c r="L28" s="245" t="s">
        <v>129</v>
      </c>
      <c r="M28" s="245">
        <v>12</v>
      </c>
      <c r="N28" s="245">
        <v>11.69</v>
      </c>
      <c r="O28" s="298">
        <v>12.09</v>
      </c>
      <c r="P28" s="241" t="str">
        <f>IF(O28=0," ",IF(O28&gt;=[1]Разряды!$D$43,[1]Разряды!$D$3,IF(O28&gt;=[1]Разряды!$E$43,[1]Разряды!$E$3,IF(O28&gt;=[1]Разряды!$F$43,[1]Разряды!$F$3,IF(O28&gt;=[1]Разряды!$G$43,[1]Разряды!$G$3,IF(O28&gt;=[1]Разряды!$H$43,[1]Разряды!$H$3,IF(O28&gt;=[1]Разряды!$I$43,[1]Разряды!$I$3,IF(O28&gt;=[1]Разряды!$J$43,[1]Разряды!$J$3,"б/р"))))))))</f>
        <v>2р</v>
      </c>
      <c r="Q28" s="241">
        <v>0</v>
      </c>
      <c r="R28" s="243" t="str">
        <f>IF(B28=0," ",VLOOKUP($B28,[1]Женщины!$B$1:$H$65536,7,FALSE))</f>
        <v>Балашов С.Г., Балашова В.А.</v>
      </c>
    </row>
    <row r="29" spans="1:18" ht="15.75" thickBot="1">
      <c r="A29" s="163">
        <v>2</v>
      </c>
      <c r="B29" s="45">
        <v>347</v>
      </c>
      <c r="C29" s="46" t="str">
        <f>IF(B29=0," ",VLOOKUP(B29,[1]Женщины!B$1:H$65536,2,FALSE))</f>
        <v>Кузнецова Екатерина</v>
      </c>
      <c r="D29" s="240" t="str">
        <f>IF(B29=0," ",VLOOKUP($B29,[1]Женщины!$B$1:$H$65536,3,FALSE))</f>
        <v>1993</v>
      </c>
      <c r="E29" s="48" t="str">
        <f>IF(B29=0," ",IF(VLOOKUP($B29,[1]Женщины!$B$1:$H$65536,4,FALSE)=0," ",VLOOKUP($B29,[1]Женщины!$B$1:$H$65536,4,FALSE)))</f>
        <v>1р</v>
      </c>
      <c r="F29" s="46" t="str">
        <f>IF(B29=0," ",VLOOKUP($B29,[1]Женщины!$B$1:$H$65536,5,FALSE))</f>
        <v>1 Ярославская</v>
      </c>
      <c r="G29" s="46" t="str">
        <f>IF(B29=0," ",VLOOKUP($B29,[1]Женщины!$B$1:$H$65536,6,FALSE))</f>
        <v>Рыбинск, СДЮСШОР-2</v>
      </c>
      <c r="H29" s="284" t="s">
        <v>138</v>
      </c>
      <c r="I29" s="205">
        <v>11.49</v>
      </c>
      <c r="J29" s="284">
        <v>11.39</v>
      </c>
      <c r="K29" s="202"/>
      <c r="L29" s="205">
        <v>11.21</v>
      </c>
      <c r="M29" s="284" t="s">
        <v>129</v>
      </c>
      <c r="N29" s="284">
        <v>11.37</v>
      </c>
      <c r="O29" s="299">
        <v>11.49</v>
      </c>
      <c r="P29" s="50" t="str">
        <f>IF(O29=0," ",IF(O29&gt;=[1]Разряды!$D$43,[1]Разряды!$D$3,IF(O29&gt;=[1]Разряды!$E$43,[1]Разряды!$E$3,IF(O29&gt;=[1]Разряды!$F$43,[1]Разряды!$F$3,IF(O29&gt;=[1]Разряды!$G$43,[1]Разряды!$G$3,IF(O29&gt;=[1]Разряды!$H$43,[1]Разряды!$H$3,IF(O29&gt;=[1]Разряды!$I$43,[1]Разряды!$I$3,IF(O29&gt;=[1]Разряды!$J$43,[1]Разряды!$J$3,"б/р"))))))))</f>
        <v>2р</v>
      </c>
      <c r="Q29" s="50">
        <v>0</v>
      </c>
      <c r="R29" s="46" t="str">
        <f>IF(B29=0," ",VLOOKUP($B29,[1]Женщины!$B$1:$H$65536,7,FALSE))</f>
        <v>Кузнецова А.Л.</v>
      </c>
    </row>
    <row r="30" spans="1:18" ht="18.75" thickTop="1">
      <c r="B30" s="203"/>
      <c r="C30" s="203"/>
      <c r="D30" s="203"/>
      <c r="E30" s="172"/>
      <c r="F30" s="173" t="s">
        <v>41</v>
      </c>
      <c r="G30" s="173"/>
      <c r="H30" s="173"/>
      <c r="I30" s="173"/>
      <c r="J30" s="173"/>
      <c r="K30" s="173"/>
      <c r="L30" s="173"/>
      <c r="M30" s="174"/>
      <c r="N30" s="103" t="s">
        <v>8</v>
      </c>
      <c r="O30" s="103"/>
      <c r="P30" s="103"/>
      <c r="Q30" s="103"/>
      <c r="R30" s="103"/>
    </row>
    <row r="31" spans="1:18" ht="18">
      <c r="A31" s="3" t="s">
        <v>188</v>
      </c>
      <c r="B31" s="175"/>
      <c r="C31" s="175"/>
      <c r="D31" s="168"/>
      <c r="E31" s="172"/>
      <c r="F31" s="172"/>
      <c r="G31" s="172"/>
      <c r="H31" s="177"/>
      <c r="I31" s="178"/>
      <c r="J31" s="179"/>
      <c r="K31" s="179"/>
      <c r="L31" s="180" t="s">
        <v>121</v>
      </c>
      <c r="M31" s="180"/>
      <c r="N31" s="180"/>
      <c r="O31" s="180"/>
      <c r="P31" s="180"/>
      <c r="Q31" s="181"/>
      <c r="R31" s="182" t="s">
        <v>189</v>
      </c>
    </row>
    <row r="32" spans="1:18">
      <c r="A32" s="19" t="s">
        <v>122</v>
      </c>
      <c r="B32" s="18" t="s">
        <v>123</v>
      </c>
      <c r="C32" s="84" t="s">
        <v>17</v>
      </c>
      <c r="D32" s="22" t="s">
        <v>125</v>
      </c>
      <c r="E32" s="19" t="s">
        <v>126</v>
      </c>
      <c r="F32" s="19" t="s">
        <v>20</v>
      </c>
      <c r="G32" s="19" t="s">
        <v>127</v>
      </c>
      <c r="H32" s="183" t="s">
        <v>128</v>
      </c>
      <c r="I32" s="184"/>
      <c r="J32" s="184"/>
      <c r="K32" s="184"/>
      <c r="L32" s="184"/>
      <c r="M32" s="184"/>
      <c r="N32" s="185"/>
      <c r="O32" s="19" t="s">
        <v>22</v>
      </c>
      <c r="P32" s="18" t="s">
        <v>23</v>
      </c>
      <c r="Q32" s="18" t="s">
        <v>24</v>
      </c>
      <c r="R32" s="84" t="s">
        <v>25</v>
      </c>
    </row>
    <row r="33" spans="1:18">
      <c r="A33" s="186"/>
      <c r="B33" s="187"/>
      <c r="C33" s="188"/>
      <c r="D33" s="188"/>
      <c r="E33" s="187"/>
      <c r="F33" s="187"/>
      <c r="G33" s="187"/>
      <c r="H33" s="189">
        <v>1</v>
      </c>
      <c r="I33" s="22">
        <v>2</v>
      </c>
      <c r="J33" s="22">
        <v>3</v>
      </c>
      <c r="K33" s="190"/>
      <c r="L33" s="22">
        <v>4</v>
      </c>
      <c r="M33" s="22">
        <v>5</v>
      </c>
      <c r="N33" s="22">
        <v>6</v>
      </c>
      <c r="O33" s="186"/>
      <c r="P33" s="187"/>
      <c r="Q33" s="187"/>
      <c r="R33" s="191"/>
    </row>
    <row r="34" spans="1:18">
      <c r="A34" s="85"/>
      <c r="B34" s="23"/>
      <c r="C34" s="25"/>
      <c r="D34" s="25"/>
      <c r="E34" s="23"/>
      <c r="F34" s="23"/>
      <c r="G34" s="23"/>
      <c r="H34" s="192"/>
      <c r="I34" s="25"/>
      <c r="J34" s="25"/>
      <c r="K34" s="193"/>
      <c r="L34" s="25"/>
      <c r="M34" s="25"/>
      <c r="N34" s="25"/>
      <c r="O34" s="85"/>
      <c r="P34" s="23"/>
      <c r="Q34" s="23"/>
      <c r="R34" s="86"/>
    </row>
    <row r="35" spans="1:18">
      <c r="A35" s="31">
        <v>1</v>
      </c>
      <c r="B35" s="32">
        <v>579</v>
      </c>
      <c r="C35" s="33" t="str">
        <f>IF(B35=0," ",VLOOKUP(B35,[1]Женщины!B$1:H$65536,2,FALSE))</f>
        <v>Коробова Людмила</v>
      </c>
      <c r="D35" s="34" t="str">
        <f>IF(B35=0," ",VLOOKUP($B35,[1]Женщины!$B$1:$H$65536,3,FALSE))</f>
        <v>1987</v>
      </c>
      <c r="E35" s="35" t="str">
        <f>IF(B35=0," ",IF(VLOOKUP($B35,[1]Женщины!$B$1:$H$65536,4,FALSE)=0," ",VLOOKUP($B35,[1]Женщины!$B$1:$H$65536,4,FALSE)))</f>
        <v>1р</v>
      </c>
      <c r="F35" s="33" t="str">
        <f>IF(B35=0," ",VLOOKUP($B35,[1]Женщины!$B$1:$H$65536,5,FALSE))</f>
        <v>Ярославская</v>
      </c>
      <c r="G35" s="33" t="str">
        <f>IF(B35=0," ",VLOOKUP($B35,[1]Женщины!$B$1:$H$65536,6,FALSE))</f>
        <v>Рыбинск, СДЮСШОР-2</v>
      </c>
      <c r="H35" s="196">
        <v>11.86</v>
      </c>
      <c r="I35" s="196" t="s">
        <v>138</v>
      </c>
      <c r="J35" s="196" t="s">
        <v>138</v>
      </c>
      <c r="K35" s="218"/>
      <c r="L35" s="196" t="s">
        <v>138</v>
      </c>
      <c r="M35" s="217">
        <v>11.96</v>
      </c>
      <c r="N35" s="196">
        <v>12.12</v>
      </c>
      <c r="O35" s="219">
        <v>12.12</v>
      </c>
      <c r="P35" s="38" t="str">
        <f>IF(O35=0," ",IF(O35&gt;=[1]Разряды!$D$43,[1]Разряды!$D$3,IF(O35&gt;=[1]Разряды!$E$43,[1]Разряды!$E$3,IF(O35&gt;=[1]Разряды!$F$43,[1]Разряды!$F$3,IF(O35&gt;=[1]Разряды!$G$43,[1]Разряды!$G$3,IF(O35&gt;=[1]Разряды!$H$43,[1]Разряды!$H$3,IF(O35&gt;=[1]Разряды!$I$43,[1]Разряды!$I$3,IF(O35&gt;=[1]Разряды!$J$43,[1]Разряды!$J$3,"б/р"))))))))</f>
        <v>1р</v>
      </c>
      <c r="Q35" s="35" t="s">
        <v>29</v>
      </c>
      <c r="R35" s="33" t="str">
        <f>IF(B35=0," ",VLOOKUP($B35,[1]Женщины!$B$1:$H$65536,7,FALSE))</f>
        <v>Бордукова Н.А.</v>
      </c>
    </row>
    <row r="36" spans="1:18">
      <c r="A36" s="31">
        <v>2</v>
      </c>
      <c r="B36" s="32">
        <v>29</v>
      </c>
      <c r="C36" s="33" t="str">
        <f>IF(B36=0," ",VLOOKUP(B36,[1]Женщины!B$1:H$65536,2,FALSE))</f>
        <v>Петропавловская Екатерина</v>
      </c>
      <c r="D36" s="194" t="str">
        <f>IF(B36=0," ",VLOOKUP($B36,[1]Женщины!$B$1:$H$65536,3,FALSE))</f>
        <v>1990</v>
      </c>
      <c r="E36" s="35" t="str">
        <f>IF(B36=0," ",IF(VLOOKUP($B36,[1]Женщины!$B$1:$H$65536,4,FALSE)=0," ",VLOOKUP($B36,[1]Женщины!$B$1:$H$65536,4,FALSE)))</f>
        <v>КМС</v>
      </c>
      <c r="F36" s="33" t="str">
        <f>IF(B36=0," ",VLOOKUP($B36,[1]Женщины!$B$1:$H$65536,5,FALSE))</f>
        <v>Ивановская</v>
      </c>
      <c r="G36" s="39" t="str">
        <f>IF(B36=0," ",VLOOKUP($B36,[1]Женщины!$B$1:$H$65536,6,FALSE))</f>
        <v>Иваново, СДЮСШОР-6, СК ИГЭУ</v>
      </c>
      <c r="H36" s="196" t="s">
        <v>138</v>
      </c>
      <c r="I36" s="196">
        <v>11.94</v>
      </c>
      <c r="J36" s="196" t="s">
        <v>129</v>
      </c>
      <c r="K36" s="218"/>
      <c r="L36" s="196" t="s">
        <v>138</v>
      </c>
      <c r="M36" s="217">
        <v>11.58</v>
      </c>
      <c r="N36" s="196" t="s">
        <v>138</v>
      </c>
      <c r="O36" s="219">
        <v>11.94</v>
      </c>
      <c r="P36" s="38" t="str">
        <f>IF(O36=0," ",IF(O36&gt;=[1]Разряды!$D$43,[1]Разряды!$D$3,IF(O36&gt;=[1]Разряды!$E$43,[1]Разряды!$E$3,IF(O36&gt;=[1]Разряды!$F$43,[1]Разряды!$F$3,IF(O36&gt;=[1]Разряды!$G$43,[1]Разряды!$G$3,IF(O36&gt;=[1]Разряды!$H$43,[1]Разряды!$H$3,IF(O36&gt;=[1]Разряды!$I$43,[1]Разряды!$I$3,IF(O36&gt;=[1]Разряды!$J$43,[1]Разряды!$J$3,"б/р"))))))))</f>
        <v>2р</v>
      </c>
      <c r="Q36" s="35">
        <v>0</v>
      </c>
      <c r="R36" s="33" t="str">
        <f>IF(B36=0," ",VLOOKUP($B36,[1]Женщины!$B$1:$H$65536,7,FALSE))</f>
        <v>Кустов В.Н.</v>
      </c>
    </row>
    <row r="37" spans="1:18" ht="16.5" thickBot="1">
      <c r="A37" s="223"/>
      <c r="B37" s="223"/>
      <c r="C37" s="224"/>
      <c r="D37" s="225"/>
      <c r="E37" s="225"/>
      <c r="F37" s="224"/>
      <c r="G37" s="224"/>
      <c r="H37" s="204"/>
      <c r="I37" s="204"/>
      <c r="J37" s="204"/>
      <c r="K37" s="202"/>
      <c r="L37" s="201"/>
      <c r="M37" s="205"/>
      <c r="N37" s="205"/>
      <c r="O37" s="226"/>
      <c r="P37" s="223"/>
      <c r="Q37" s="223"/>
      <c r="R37" s="227"/>
    </row>
    <row r="38" spans="1:18" ht="16.5" thickTop="1">
      <c r="A38" s="228"/>
      <c r="B38" s="228"/>
      <c r="C38" s="229"/>
      <c r="D38" s="212"/>
      <c r="E38" s="212"/>
      <c r="F38" s="229"/>
      <c r="G38" s="229"/>
      <c r="H38" s="206"/>
      <c r="I38" s="206"/>
      <c r="J38" s="206"/>
      <c r="K38" s="206"/>
      <c r="L38" s="206"/>
      <c r="M38" s="206"/>
      <c r="N38" s="206"/>
      <c r="O38" s="230"/>
      <c r="P38" s="228"/>
      <c r="Q38" s="228"/>
      <c r="R38" s="213"/>
    </row>
    <row r="39" spans="1:18" ht="15.75">
      <c r="A39" s="228"/>
      <c r="B39" s="228"/>
      <c r="C39" s="229"/>
      <c r="D39" s="212"/>
      <c r="E39" s="212"/>
      <c r="F39" s="229"/>
      <c r="G39" s="229"/>
      <c r="H39" s="206"/>
      <c r="I39" s="206"/>
      <c r="J39" s="206"/>
      <c r="K39" s="206"/>
      <c r="L39" s="206"/>
      <c r="M39" s="206"/>
      <c r="N39" s="206"/>
      <c r="O39" s="230"/>
      <c r="P39" s="228"/>
      <c r="Q39" s="228"/>
      <c r="R39" s="213"/>
    </row>
    <row r="40" spans="1:18" ht="15.75">
      <c r="A40" s="228"/>
      <c r="B40" s="228"/>
      <c r="C40" s="229"/>
      <c r="D40" s="212"/>
      <c r="E40" s="212"/>
      <c r="F40" s="229"/>
      <c r="G40" s="229"/>
      <c r="H40" s="206"/>
      <c r="I40" s="206"/>
      <c r="J40" s="206"/>
      <c r="K40" s="206"/>
      <c r="L40" s="206"/>
      <c r="M40" s="206"/>
      <c r="N40" s="206"/>
      <c r="O40" s="230"/>
      <c r="P40" s="228"/>
      <c r="Q40" s="228"/>
      <c r="R40" s="213"/>
    </row>
    <row r="41" spans="1:18" ht="15.75">
      <c r="A41" s="228"/>
      <c r="B41" s="228"/>
      <c r="C41" s="229"/>
      <c r="D41" s="212"/>
      <c r="E41" s="212"/>
      <c r="F41" s="229"/>
      <c r="G41" s="229"/>
      <c r="H41" s="206"/>
      <c r="I41" s="206"/>
      <c r="J41" s="206"/>
      <c r="K41" s="206"/>
      <c r="L41" s="206"/>
      <c r="M41" s="206"/>
      <c r="N41" s="206"/>
      <c r="O41" s="230"/>
      <c r="P41" s="228"/>
      <c r="Q41" s="228"/>
      <c r="R41" s="213"/>
    </row>
  </sheetData>
  <mergeCells count="92">
    <mergeCell ref="M33:M34"/>
    <mergeCell ref="N33:N34"/>
    <mergeCell ref="G32:G34"/>
    <mergeCell ref="H32:N32"/>
    <mergeCell ref="O32:O34"/>
    <mergeCell ref="P32:P34"/>
    <mergeCell ref="Q32:Q34"/>
    <mergeCell ref="R32:R34"/>
    <mergeCell ref="H33:H34"/>
    <mergeCell ref="I33:I34"/>
    <mergeCell ref="J33:J34"/>
    <mergeCell ref="L33:L34"/>
    <mergeCell ref="A32:A34"/>
    <mergeCell ref="B32:B34"/>
    <mergeCell ref="C32:C34"/>
    <mergeCell ref="D32:D34"/>
    <mergeCell ref="E32:E34"/>
    <mergeCell ref="F32:F34"/>
    <mergeCell ref="M26:M27"/>
    <mergeCell ref="N26:N27"/>
    <mergeCell ref="B30:D30"/>
    <mergeCell ref="F30:L30"/>
    <mergeCell ref="N30:R30"/>
    <mergeCell ref="L31:P31"/>
    <mergeCell ref="G25:G27"/>
    <mergeCell ref="H25:N25"/>
    <mergeCell ref="O25:O27"/>
    <mergeCell ref="P25:P27"/>
    <mergeCell ref="Q25:Q27"/>
    <mergeCell ref="R25:R27"/>
    <mergeCell ref="H26:H27"/>
    <mergeCell ref="I26:I27"/>
    <mergeCell ref="J26:J27"/>
    <mergeCell ref="L26:L27"/>
    <mergeCell ref="A25:A27"/>
    <mergeCell ref="B25:B27"/>
    <mergeCell ref="C25:C27"/>
    <mergeCell ref="D25:D27"/>
    <mergeCell ref="E25:E27"/>
    <mergeCell ref="F25:F27"/>
    <mergeCell ref="M18:M19"/>
    <mergeCell ref="N18:N19"/>
    <mergeCell ref="B23:D23"/>
    <mergeCell ref="F23:L23"/>
    <mergeCell ref="N23:R23"/>
    <mergeCell ref="L24:P24"/>
    <mergeCell ref="G17:G19"/>
    <mergeCell ref="H17:N17"/>
    <mergeCell ref="O17:O19"/>
    <mergeCell ref="P17:P19"/>
    <mergeCell ref="Q17:Q19"/>
    <mergeCell ref="R17:R19"/>
    <mergeCell ref="H18:H19"/>
    <mergeCell ref="I18:I19"/>
    <mergeCell ref="J18:J19"/>
    <mergeCell ref="L18:L19"/>
    <mergeCell ref="A17:A19"/>
    <mergeCell ref="B17:B19"/>
    <mergeCell ref="C17:C19"/>
    <mergeCell ref="D17:D19"/>
    <mergeCell ref="E17:E19"/>
    <mergeCell ref="F17:F19"/>
    <mergeCell ref="M9:M10"/>
    <mergeCell ref="N9:N10"/>
    <mergeCell ref="B15:D15"/>
    <mergeCell ref="F15:L15"/>
    <mergeCell ref="N15:R15"/>
    <mergeCell ref="L16:P16"/>
    <mergeCell ref="G8:G10"/>
    <mergeCell ref="H8:N8"/>
    <mergeCell ref="O8:O10"/>
    <mergeCell ref="P8:P10"/>
    <mergeCell ref="Q8:Q10"/>
    <mergeCell ref="R8:R10"/>
    <mergeCell ref="H9:H10"/>
    <mergeCell ref="I9:I10"/>
    <mergeCell ref="J9:J10"/>
    <mergeCell ref="L9:L10"/>
    <mergeCell ref="D5:R5"/>
    <mergeCell ref="F6:L6"/>
    <mergeCell ref="N6:R6"/>
    <mergeCell ref="L7:P7"/>
    <mergeCell ref="A8:A10"/>
    <mergeCell ref="B8:B10"/>
    <mergeCell ref="C8:C10"/>
    <mergeCell ref="D8:D10"/>
    <mergeCell ref="E8:E10"/>
    <mergeCell ref="F8:F10"/>
    <mergeCell ref="A1:R1"/>
    <mergeCell ref="A2:R2"/>
    <mergeCell ref="D3:R3"/>
    <mergeCell ref="D4:R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74"/>
  <sheetViews>
    <sheetView workbookViewId="0">
      <selection activeCell="N18" sqref="N18"/>
    </sheetView>
  </sheetViews>
  <sheetFormatPr defaultRowHeight="15"/>
  <cols>
    <col min="1" max="1" width="3.85546875" customWidth="1"/>
    <col min="2" max="2" width="5.5703125" bestFit="1" customWidth="1"/>
    <col min="3" max="3" width="25.7109375" customWidth="1"/>
    <col min="4" max="4" width="9.85546875" customWidth="1"/>
    <col min="5" max="5" width="6.7109375" customWidth="1"/>
    <col min="6" max="6" width="14" bestFit="1" customWidth="1"/>
    <col min="7" max="7" width="35.7109375" customWidth="1"/>
    <col min="8" max="8" width="12.140625" customWidth="1"/>
    <col min="9" max="9" width="7" bestFit="1" customWidth="1"/>
    <col min="10" max="10" width="6.85546875" customWidth="1"/>
    <col min="11" max="11" width="26.140625" customWidth="1"/>
  </cols>
  <sheetData>
    <row r="1" spans="1:11" ht="20.25">
      <c r="A1" s="2" t="s">
        <v>59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00" t="s">
        <v>190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</row>
    <row r="3" spans="1:11">
      <c r="A3" s="3" t="s">
        <v>191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</row>
    <row r="4" spans="1:11">
      <c r="A4" s="3" t="s">
        <v>192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</row>
    <row r="5" spans="1:11">
      <c r="A5" s="3" t="s">
        <v>193</v>
      </c>
      <c r="B5" s="302"/>
      <c r="C5" s="302"/>
      <c r="D5" s="303"/>
      <c r="E5" s="133"/>
      <c r="H5" s="304" t="s">
        <v>8</v>
      </c>
      <c r="I5" s="304"/>
      <c r="J5" s="304"/>
      <c r="K5" s="304"/>
    </row>
    <row r="6" spans="1:11">
      <c r="A6" s="10" t="s">
        <v>194</v>
      </c>
      <c r="B6" s="305"/>
      <c r="C6" s="305"/>
      <c r="D6" s="306"/>
      <c r="F6" s="307" t="s">
        <v>195</v>
      </c>
      <c r="G6" s="307"/>
      <c r="H6" s="308" t="s">
        <v>69</v>
      </c>
      <c r="I6" s="308"/>
      <c r="J6" s="13"/>
      <c r="K6" s="134" t="s">
        <v>196</v>
      </c>
    </row>
    <row r="7" spans="1:11">
      <c r="A7" s="3" t="s">
        <v>197</v>
      </c>
      <c r="B7" s="309"/>
      <c r="C7" s="309"/>
      <c r="D7" s="306"/>
      <c r="F7" s="14"/>
      <c r="G7" s="14"/>
      <c r="H7" s="14" t="s">
        <v>28</v>
      </c>
      <c r="I7" s="14"/>
    </row>
    <row r="8" spans="1:11">
      <c r="A8" s="310" t="s">
        <v>122</v>
      </c>
      <c r="B8" s="310" t="s">
        <v>123</v>
      </c>
      <c r="C8" s="19" t="s">
        <v>17</v>
      </c>
      <c r="D8" s="311" t="s">
        <v>125</v>
      </c>
      <c r="E8" s="19" t="s">
        <v>198</v>
      </c>
      <c r="F8" s="312" t="s">
        <v>20</v>
      </c>
      <c r="G8" s="19" t="s">
        <v>127</v>
      </c>
      <c r="H8" s="313" t="s">
        <v>22</v>
      </c>
      <c r="I8" s="19" t="s">
        <v>199</v>
      </c>
      <c r="J8" s="19" t="s">
        <v>200</v>
      </c>
      <c r="K8" s="84" t="s">
        <v>25</v>
      </c>
    </row>
    <row r="9" spans="1:11" ht="15.75" thickBot="1">
      <c r="A9" s="314"/>
      <c r="B9" s="314"/>
      <c r="C9" s="315"/>
      <c r="D9" s="316"/>
      <c r="E9" s="315"/>
      <c r="F9" s="317"/>
      <c r="G9" s="318"/>
      <c r="H9" s="319"/>
      <c r="I9" s="320"/>
      <c r="J9" s="318"/>
      <c r="K9" s="321"/>
    </row>
    <row r="10" spans="1:11" ht="15.75" thickTop="1">
      <c r="A10" s="322">
        <v>1</v>
      </c>
      <c r="B10" s="125">
        <v>799</v>
      </c>
      <c r="C10" s="69" t="str">
        <f>IF(B10=0," ",VLOOKUP(B10,[1]Женщины!B$1:H$65536,2,FALSE))</f>
        <v>Майсумова Альбина</v>
      </c>
      <c r="D10" s="323" t="str">
        <f>IF(B10=0," ",VLOOKUP($B10,[1]Женщины!$B$1:$H$65536,3,FALSE))</f>
        <v>1996</v>
      </c>
      <c r="E10" s="26" t="str">
        <f>IF(B10=0," ",IF(VLOOKUP($B10,[1]Женщины!$B$1:$H$65536,4,FALSE)=0," ",VLOOKUP($B10,[1]Женщины!$B$1:$H$65536,4,FALSE)))</f>
        <v>1р</v>
      </c>
      <c r="F10" s="156" t="str">
        <f>IF(B10=0," ",VLOOKUP($B10,[1]Женщины!$B$1:$H$65536,5,FALSE))</f>
        <v>Вологодская</v>
      </c>
      <c r="G10" s="69" t="str">
        <f>IF(B10=0," ",VLOOKUP($B10,[1]Женщины!$B$1:$H$65536,6,FALSE))</f>
        <v>Шексна, ДЮСШ</v>
      </c>
      <c r="H10" s="324">
        <v>1.272337962962963E-3</v>
      </c>
      <c r="I10" s="325" t="str">
        <f>IF(H10=0," ",IF(H10&lt;=[1]Разряды!$D$36,[1]Разряды!$D$3,IF(H10&lt;=[1]Разряды!$E$36,[1]Разряды!$E$3,IF(H10&lt;=[1]Разряды!$F$36,[1]Разряды!$F$3,IF(H10&lt;=[1]Разряды!$G$36,[1]Разряды!$G$3,IF(H10&lt;=[1]Разряды!$H$36,[1]Разряды!$H$3,IF(H10&lt;=[1]Разряды!$I$36,[1]Разряды!$I$3,IF(H10&lt;=[1]Разряды!$J$36,[1]Разряды!$J$3,"б/р"))))))))</f>
        <v>2р</v>
      </c>
      <c r="J10" s="326"/>
      <c r="K10" s="69" t="str">
        <f>IF(B10=0," ",VLOOKUP($B10,[1]Женщины!$B$1:$H$65536,7,FALSE))</f>
        <v>Кожин Б.И., Воробьева О.Н.</v>
      </c>
    </row>
    <row r="11" spans="1:11">
      <c r="A11" s="327"/>
      <c r="B11" s="32">
        <v>207</v>
      </c>
      <c r="C11" s="33" t="str">
        <f>IF(B11=0," ",VLOOKUP(B11,[1]Женщины!B$1:H$65536,2,FALSE))</f>
        <v>Степанова Елизавета</v>
      </c>
      <c r="D11" s="194" t="str">
        <f>IF(B11=0," ",VLOOKUP($B11,[1]Женщины!$B$1:$H$65536,3,FALSE))</f>
        <v>15.01.1996</v>
      </c>
      <c r="E11" s="35" t="str">
        <f>IF(B11=0," ",IF(VLOOKUP($B11,[1]Женщины!$B$1:$H$65536,4,FALSE)=0," ",VLOOKUP($B11,[1]Женщины!$B$1:$H$65536,4,FALSE)))</f>
        <v>1р</v>
      </c>
      <c r="F11" s="39" t="str">
        <f>IF(B11=0," ",VLOOKUP($B11,[1]Женщины!$B$1:$H$65536,5,FALSE))</f>
        <v>Вологодская</v>
      </c>
      <c r="G11" s="33" t="str">
        <f>IF(B11=0," ",VLOOKUP($B11,[1]Женщины!$B$1:$H$65536,6,FALSE))</f>
        <v>Череповец, ДЮСШ-2</v>
      </c>
      <c r="H11" s="328"/>
      <c r="I11" s="329"/>
      <c r="J11" s="330">
        <v>20</v>
      </c>
      <c r="K11" s="33" t="str">
        <f>IF(B11=0," ",VLOOKUP($B11,[1]Женщины!$B$1:$H$65536,7,FALSE))</f>
        <v>Купцова Е.А.</v>
      </c>
    </row>
    <row r="12" spans="1:11">
      <c r="A12" s="327"/>
      <c r="B12" s="32">
        <v>208</v>
      </c>
      <c r="C12" s="33" t="str">
        <f>IF(B12=0," ",VLOOKUP(B12,[1]Женщины!B$1:H$65536,2,FALSE))</f>
        <v>Зобнина Елизавета</v>
      </c>
      <c r="D12" s="194" t="str">
        <f>IF(B12=0," ",VLOOKUP($B12,[1]Женщины!$B$1:$H$65536,3,FALSE))</f>
        <v>05.03.1998</v>
      </c>
      <c r="E12" s="35" t="str">
        <f>IF(B12=0," ",IF(VLOOKUP($B12,[1]Женщины!$B$1:$H$65536,4,FALSE)=0," ",VLOOKUP($B12,[1]Женщины!$B$1:$H$65536,4,FALSE)))</f>
        <v>1р</v>
      </c>
      <c r="F12" s="39" t="str">
        <f>IF(B12=0," ",VLOOKUP($B12,[1]Женщины!$B$1:$H$65536,5,FALSE))</f>
        <v>Вологодская</v>
      </c>
      <c r="G12" s="33" t="str">
        <f>IF(B12=0," ",VLOOKUP($B12,[1]Женщины!$B$1:$H$65536,6,FALSE))</f>
        <v>Череповец, ДЮСШ-2</v>
      </c>
      <c r="H12" s="328"/>
      <c r="I12" s="329"/>
      <c r="J12" s="330"/>
      <c r="K12" s="39" t="str">
        <f>IF(B12=0," ",VLOOKUP($B12,[1]Женщины!$B$1:$H$65536,7,FALSE))</f>
        <v>Боголюбов В.Л., Карепин Ю.С.</v>
      </c>
    </row>
    <row r="13" spans="1:11" ht="15.75" thickBot="1">
      <c r="A13" s="331"/>
      <c r="B13" s="45">
        <v>210</v>
      </c>
      <c r="C13" s="46" t="str">
        <f>IF(B13=0," ",VLOOKUP(B13,[1]Женщины!B$1:H$65536,2,FALSE))</f>
        <v>Аверина Ульяна</v>
      </c>
      <c r="D13" s="240" t="str">
        <f>IF(B13=0," ",VLOOKUP($B13,[1]Женщины!$B$1:$H$65536,3,FALSE))</f>
        <v>10.10.1996</v>
      </c>
      <c r="E13" s="48" t="str">
        <f>IF(B13=0," ",IF(VLOOKUP($B13,[1]Женщины!$B$1:$H$65536,4,FALSE)=0," ",VLOOKUP($B13,[1]Женщины!$B$1:$H$65536,4,FALSE)))</f>
        <v>1р</v>
      </c>
      <c r="F13" s="126" t="str">
        <f>IF(B13=0," ",VLOOKUP($B13,[1]Женщины!$B$1:$H$65536,5,FALSE))</f>
        <v>Вологодская</v>
      </c>
      <c r="G13" s="46" t="str">
        <f>IF(B13=0," ",VLOOKUP($B13,[1]Женщины!$B$1:$H$65536,6,FALSE))</f>
        <v>Череповец, ДЮСШ-2</v>
      </c>
      <c r="H13" s="332"/>
      <c r="I13" s="333"/>
      <c r="J13" s="334"/>
      <c r="K13" s="46" t="str">
        <f>IF(B13=0," ",VLOOKUP($B13,[1]Женщины!$B$1:$H$65536,7,FALSE))</f>
        <v>Лебедев А.В.</v>
      </c>
    </row>
    <row r="14" spans="1:11" ht="15.75" thickTop="1">
      <c r="A14" s="322">
        <v>2</v>
      </c>
      <c r="B14" s="335">
        <v>171</v>
      </c>
      <c r="C14" s="336" t="str">
        <f>IF(B14=0," ",VLOOKUP(B14,[1]Женщины!B$1:H$65536,2,FALSE))</f>
        <v>Фролова Екатерина</v>
      </c>
      <c r="D14" s="337" t="str">
        <f>IF(B14=0," ",VLOOKUP($B14,[1]Женщины!$B$1:$H$65536,3,FALSE))</f>
        <v>02.03.1997</v>
      </c>
      <c r="E14" s="338" t="str">
        <f>IF(B14=0," ",IF(VLOOKUP($B14,[1]Женщины!$B$1:$H$65536,4,FALSE)=0," ",VLOOKUP($B14,[1]Женщины!$B$1:$H$65536,4,FALSE)))</f>
        <v>1р</v>
      </c>
      <c r="F14" s="339" t="str">
        <f>IF(B14=0," ",VLOOKUP($B14,[1]Женщины!$B$1:$H$65536,5,FALSE))</f>
        <v>1 Ярославская</v>
      </c>
      <c r="G14" s="336" t="str">
        <f>IF(B14=0," ",VLOOKUP($B14,[1]Женщины!$B$1:$H$65536,6,FALSE))</f>
        <v>Ярославль, ГОБУ ЯО СДЮСШОР</v>
      </c>
      <c r="H14" s="324">
        <v>1.2851851851851852E-3</v>
      </c>
      <c r="I14" s="325" t="str">
        <f>IF(H14=0," ",IF(H14&lt;=[1]Разряды!$D$36,[1]Разряды!$D$3,IF(H14&lt;=[1]Разряды!$E$36,[1]Разряды!$E$3,IF(H14&lt;=[1]Разряды!$F$36,[1]Разряды!$F$3,IF(H14&lt;=[1]Разряды!$G$36,[1]Разряды!$G$3,IF(H14&lt;=[1]Разряды!$H$36,[1]Разряды!$H$3,IF(H14&lt;=[1]Разряды!$I$36,[1]Разряды!$I$3,IF(H14&lt;=[1]Разряды!$J$36,[1]Разряды!$J$3,"б/р"))))))))</f>
        <v>2р</v>
      </c>
      <c r="J14" s="340"/>
      <c r="K14" s="336" t="str">
        <f>IF(B14=0," ",VLOOKUP($B14,[1]Женщины!$B$1:$H$65536,7,FALSE))</f>
        <v>Филинова С.К.</v>
      </c>
    </row>
    <row r="15" spans="1:11">
      <c r="A15" s="327"/>
      <c r="B15" s="32">
        <v>710</v>
      </c>
      <c r="C15" s="33" t="str">
        <f>IF(B15=0," ",VLOOKUP(B15,[1]Женщины!B$1:H$65536,2,FALSE))</f>
        <v>Андреева Анастасия</v>
      </c>
      <c r="D15" s="194" t="str">
        <f>IF(B15=0," ",VLOOKUP($B15,[1]Женщины!$B$1:$H$65536,3,FALSE))</f>
        <v>21.01.1998</v>
      </c>
      <c r="E15" s="35" t="str">
        <f>IF(B15=0," ",IF(VLOOKUP($B15,[1]Женщины!$B$1:$H$65536,4,FALSE)=0," ",VLOOKUP($B15,[1]Женщины!$B$1:$H$65536,4,FALSE)))</f>
        <v>2р</v>
      </c>
      <c r="F15" s="39" t="str">
        <f>IF(B15=0," ",VLOOKUP($B15,[1]Женщины!$B$1:$H$65536,5,FALSE))</f>
        <v>1 Ярославская</v>
      </c>
      <c r="G15" s="33" t="str">
        <f>IF(B15=0," ",VLOOKUP($B15,[1]Женщины!$B$1:$H$65536,6,FALSE))</f>
        <v>Ярославль, СДЮСШОР-19</v>
      </c>
      <c r="H15" s="328"/>
      <c r="I15" s="329"/>
      <c r="J15" s="330" t="s">
        <v>29</v>
      </c>
      <c r="K15" s="33" t="str">
        <f>IF(B15=0," ",VLOOKUP($B15,[1]Женщины!$B$1:$H$65536,7,FALSE))</f>
        <v>Тюленев С.А., Литвинова М.Ф.</v>
      </c>
    </row>
    <row r="16" spans="1:11">
      <c r="A16" s="327"/>
      <c r="B16" s="32">
        <v>750</v>
      </c>
      <c r="C16" s="33" t="str">
        <f>IF(B16=0," ",VLOOKUP(B16,[1]Женщины!B$1:H$65536,2,FALSE))</f>
        <v>Суслова Алена</v>
      </c>
      <c r="D16" s="194" t="str">
        <f>IF(B16=0," ",VLOOKUP($B16,[1]Женщины!$B$1:$H$65536,3,FALSE))</f>
        <v>18.04.1997</v>
      </c>
      <c r="E16" s="35" t="str">
        <f>IF(B16=0," ",IF(VLOOKUP($B16,[1]Женщины!$B$1:$H$65536,4,FALSE)=0," ",VLOOKUP($B16,[1]Женщины!$B$1:$H$65536,4,FALSE)))</f>
        <v>1р</v>
      </c>
      <c r="F16" s="39" t="str">
        <f>IF(B16=0," ",VLOOKUP($B16,[1]Женщины!$B$1:$H$65536,5,FALSE))</f>
        <v>Ярославская</v>
      </c>
      <c r="G16" s="33" t="str">
        <f>IF(B16=0," ",VLOOKUP($B16,[1]Женщины!$B$1:$H$65536,6,FALSE))</f>
        <v>Ярославль, СДЮСШОР-19</v>
      </c>
      <c r="H16" s="328"/>
      <c r="I16" s="329"/>
      <c r="J16" s="330"/>
      <c r="K16" s="33" t="str">
        <f>IF(B16=0," ",VLOOKUP($B16,[1]Женщины!$B$1:$H$65536,7,FALSE))</f>
        <v>Сошников А.В.</v>
      </c>
    </row>
    <row r="17" spans="1:11" ht="15.75" thickBot="1">
      <c r="A17" s="331"/>
      <c r="B17" s="45">
        <v>481</v>
      </c>
      <c r="C17" s="46" t="str">
        <f>IF(B17=0," ",VLOOKUP(B17,[1]Женщины!B$1:H$65536,2,FALSE))</f>
        <v>Дмитриева Алина</v>
      </c>
      <c r="D17" s="240" t="str">
        <f>IF(B17=0," ",VLOOKUP($B17,[1]Женщины!$B$1:$H$65536,3,FALSE))</f>
        <v>1996</v>
      </c>
      <c r="E17" s="48" t="str">
        <f>IF(B17=0," ",IF(VLOOKUP($B17,[1]Женщины!$B$1:$H$65536,4,FALSE)=0," ",VLOOKUP($B17,[1]Женщины!$B$1:$H$65536,4,FALSE)))</f>
        <v>1р</v>
      </c>
      <c r="F17" s="126" t="str">
        <f>IF(B17=0," ",VLOOKUP($B17,[1]Женщины!$B$1:$H$65536,5,FALSE))</f>
        <v>1 Ярославская</v>
      </c>
      <c r="G17" s="46" t="str">
        <f>IF(B17=0," ",VLOOKUP($B17,[1]Женщины!$B$1:$H$65536,6,FALSE))</f>
        <v>Рыбинск, СДЮСШОР-2</v>
      </c>
      <c r="H17" s="332"/>
      <c r="I17" s="333"/>
      <c r="J17" s="334"/>
      <c r="K17" s="46" t="str">
        <f>IF(B17=0," ",VLOOKUP($B17,[1]Женщины!$B$1:$H$65536,7,FALSE))</f>
        <v>Кузнецова А.Л.</v>
      </c>
    </row>
    <row r="18" spans="1:11" ht="15.75" thickTop="1">
      <c r="A18" s="322">
        <v>3</v>
      </c>
      <c r="B18" s="125">
        <v>4</v>
      </c>
      <c r="C18" s="69" t="str">
        <f>IF(B18=0," ",VLOOKUP(B18,[1]Женщины!B$1:H$65536,2,FALSE))</f>
        <v>Кислова Алёна</v>
      </c>
      <c r="D18" s="194" t="str">
        <f>IF(B18=0," ",VLOOKUP($B18,[1]Женщины!$B$1:$H$65536,3,FALSE))</f>
        <v>02.12.1997</v>
      </c>
      <c r="E18" s="26" t="str">
        <f>IF(B18=0," ",IF(VLOOKUP($B18,[1]Женщины!$B$1:$H$65536,4,FALSE)=0," ",VLOOKUP($B18,[1]Женщины!$B$1:$H$65536,4,FALSE)))</f>
        <v>2р</v>
      </c>
      <c r="F18" s="156" t="str">
        <f>IF(B18=0," ",VLOOKUP($B18,[1]Женщины!$B$1:$H$65536,5,FALSE))</f>
        <v>Костромская</v>
      </c>
      <c r="G18" s="69" t="str">
        <f>IF(B18=0," ",VLOOKUP($B18,[1]Женщины!$B$1:$H$65536,6,FALSE))</f>
        <v>Кострома, КСДЮСШОР</v>
      </c>
      <c r="H18" s="324">
        <v>1.3668981481481481E-3</v>
      </c>
      <c r="I18" s="325" t="str">
        <f>IF(H18=0," ",IF(H18&lt;=[1]Разряды!$D$36,[1]Разряды!$D$3,IF(H18&lt;=[1]Разряды!$E$36,[1]Разряды!$E$3,IF(H18&lt;=[1]Разряды!$F$36,[1]Разряды!$F$3,IF(H18&lt;=[1]Разряды!$G$36,[1]Разряды!$G$3,IF(H18&lt;=[1]Разряды!$H$36,[1]Разряды!$H$3,IF(H18&lt;=[1]Разряды!$I$36,[1]Разряды!$I$3,IF(H18&lt;=[1]Разряды!$J$36,[1]Разряды!$J$3,"б/р"))))))))</f>
        <v>3р</v>
      </c>
      <c r="J18" s="326"/>
      <c r="K18" s="69" t="str">
        <f>IF(B18=0," ",VLOOKUP($B18,[1]Женщины!$B$1:$H$65536,7,FALSE))</f>
        <v>Куликов В.П.</v>
      </c>
    </row>
    <row r="19" spans="1:11">
      <c r="A19" s="327"/>
      <c r="B19" s="32">
        <v>107</v>
      </c>
      <c r="C19" s="33" t="str">
        <f>IF(B19=0," ",VLOOKUP(B19,[1]Женщины!B$1:H$65536,2,FALSE))</f>
        <v>Королева Елена</v>
      </c>
      <c r="D19" s="194" t="str">
        <f>IF(B19=0," ",VLOOKUP($B19,[1]Женщины!$B$1:$H$65536,3,FALSE))</f>
        <v>10.03.1996</v>
      </c>
      <c r="E19" s="35" t="str">
        <f>IF(B19=0," ",IF(VLOOKUP($B19,[1]Женщины!$B$1:$H$65536,4,FALSE)=0," ",VLOOKUP($B19,[1]Женщины!$B$1:$H$65536,4,FALSE)))</f>
        <v>2р</v>
      </c>
      <c r="F19" s="39" t="str">
        <f>IF(B19=0," ",VLOOKUP($B19,[1]Женщины!$B$1:$H$65536,5,FALSE))</f>
        <v>Костромская</v>
      </c>
      <c r="G19" s="33" t="str">
        <f>IF(B19=0," ",VLOOKUP($B19,[1]Женщины!$B$1:$H$65536,6,FALSE))</f>
        <v>Кострома, КСДЮСШОР</v>
      </c>
      <c r="H19" s="328"/>
      <c r="I19" s="329"/>
      <c r="J19" s="330">
        <v>17</v>
      </c>
      <c r="K19" s="33" t="str">
        <f>IF(B19=0," ",VLOOKUP($B19,[1]Женщины!$B$1:$H$65536,7,FALSE))</f>
        <v>Ефалов Н.Л.</v>
      </c>
    </row>
    <row r="20" spans="1:11">
      <c r="A20" s="327"/>
      <c r="B20" s="32">
        <v>105</v>
      </c>
      <c r="C20" s="33" t="str">
        <f>IF(B20=0," ",VLOOKUP(B20,[1]Женщины!B$1:H$65536,2,FALSE))</f>
        <v>Сверчкова Полина</v>
      </c>
      <c r="D20" s="194" t="str">
        <f>IF(B20=0," ",VLOOKUP($B20,[1]Женщины!$B$1:$H$65536,3,FALSE))</f>
        <v>14.03.1997</v>
      </c>
      <c r="E20" s="35" t="str">
        <f>IF(B20=0," ",IF(VLOOKUP($B20,[1]Женщины!$B$1:$H$65536,4,FALSE)=0," ",VLOOKUP($B20,[1]Женщины!$B$1:$H$65536,4,FALSE)))</f>
        <v>1р</v>
      </c>
      <c r="F20" s="39" t="str">
        <f>IF(B20=0," ",VLOOKUP($B20,[1]Женщины!$B$1:$H$65536,5,FALSE))</f>
        <v>Костромская</v>
      </c>
      <c r="G20" s="33" t="str">
        <f>IF(B20=0," ",VLOOKUP($B20,[1]Женщины!$B$1:$H$65536,6,FALSE))</f>
        <v>Кострома, КСДЮСШОР</v>
      </c>
      <c r="H20" s="328"/>
      <c r="I20" s="329"/>
      <c r="J20" s="330"/>
      <c r="K20" s="33" t="str">
        <f>IF(B20=0," ",VLOOKUP($B20,[1]Женщины!$B$1:$H$65536,7,FALSE))</f>
        <v>Дружков А.Н.</v>
      </c>
    </row>
    <row r="21" spans="1:11" ht="15.75" thickBot="1">
      <c r="A21" s="331"/>
      <c r="B21" s="45">
        <v>108</v>
      </c>
      <c r="C21" s="46" t="str">
        <f>IF(B21=0," ",VLOOKUP(B21,[1]Женщины!B$1:H$65536,2,FALSE))</f>
        <v>Веселова Анастасия</v>
      </c>
      <c r="D21" s="240" t="str">
        <f>IF(B21=0," ",VLOOKUP($B21,[1]Женщины!$B$1:$H$65536,3,FALSE))</f>
        <v>17.08.1997</v>
      </c>
      <c r="E21" s="48" t="str">
        <f>IF(B21=0," ",IF(VLOOKUP($B21,[1]Женщины!$B$1:$H$65536,4,FALSE)=0," ",VLOOKUP($B21,[1]Женщины!$B$1:$H$65536,4,FALSE)))</f>
        <v>2р</v>
      </c>
      <c r="F21" s="126" t="str">
        <f>IF(B21=0," ",VLOOKUP($B21,[1]Женщины!$B$1:$H$65536,5,FALSE))</f>
        <v>Костромская</v>
      </c>
      <c r="G21" s="46" t="str">
        <f>IF(B21=0," ",VLOOKUP($B21,[1]Женщины!$B$1:$H$65536,6,FALSE))</f>
        <v>Кострома, КСДЮСШОР</v>
      </c>
      <c r="H21" s="332"/>
      <c r="I21" s="333"/>
      <c r="J21" s="334"/>
      <c r="K21" s="46" t="str">
        <f>IF(B21=0," ",VLOOKUP($B21,[1]Женщины!$B$1:$H$65536,7,FALSE))</f>
        <v>Куликов В.П.</v>
      </c>
    </row>
    <row r="22" spans="1:11" ht="15.75" thickTop="1">
      <c r="A22" s="322"/>
      <c r="B22" s="125">
        <v>277</v>
      </c>
      <c r="C22" s="69" t="str">
        <f>IF(B22=0," ",VLOOKUP(B22,[1]Женщины!B$1:H$65536,2,FALSE))</f>
        <v>Сизова Екатерина</v>
      </c>
      <c r="D22" s="323" t="str">
        <f>IF(B22=0," ",VLOOKUP($B22,[1]Женщины!$B$1:$H$65536,3,FALSE))</f>
        <v>09.02.1997</v>
      </c>
      <c r="E22" s="26" t="str">
        <f>IF(B22=0," ",IF(VLOOKUP($B22,[1]Женщины!$B$1:$H$65536,4,FALSE)=0," ",VLOOKUP($B22,[1]Женщины!$B$1:$H$65536,4,FALSE)))</f>
        <v>1р</v>
      </c>
      <c r="F22" s="156" t="str">
        <f>IF(B22=0," ",VLOOKUP($B22,[1]Женщины!$B$1:$H$65536,5,FALSE))</f>
        <v>Калининградская</v>
      </c>
      <c r="G22" s="69" t="str">
        <f>IF(B22=0," ",VLOOKUP($B22,[1]Женщины!$B$1:$H$65536,6,FALSE))</f>
        <v>Калининград, СДЮСШОР-4</v>
      </c>
      <c r="H22" s="324" t="s">
        <v>201</v>
      </c>
      <c r="I22" s="325"/>
      <c r="J22" s="326"/>
      <c r="K22" s="156" t="str">
        <f>IF(B22=0," ",VLOOKUP($B22,[1]Женщины!$B$1:$H$65536,7,FALSE))</f>
        <v>Степочкина Е.К., Тимофеева Л.А.</v>
      </c>
    </row>
    <row r="23" spans="1:11">
      <c r="A23" s="327"/>
      <c r="B23" s="32">
        <v>272</v>
      </c>
      <c r="C23" s="33" t="str">
        <f>IF(B23=0," ",VLOOKUP(B23,[1]Женщины!B$1:H$65536,2,FALSE))</f>
        <v>Кравцова Анастасия</v>
      </c>
      <c r="D23" s="194" t="str">
        <f>IF(B23=0," ",VLOOKUP($B23,[1]Женщины!$B$1:$H$65536,3,FALSE))</f>
        <v>23.04.1996</v>
      </c>
      <c r="E23" s="35" t="str">
        <f>IF(B23=0," ",IF(VLOOKUP($B23,[1]Женщины!$B$1:$H$65536,4,FALSE)=0," ",VLOOKUP($B23,[1]Женщины!$B$1:$H$65536,4,FALSE)))</f>
        <v>1р</v>
      </c>
      <c r="F23" s="39" t="str">
        <f>IF(B23=0," ",VLOOKUP($B23,[1]Женщины!$B$1:$H$65536,5,FALSE))</f>
        <v>Калининградская</v>
      </c>
      <c r="G23" s="33" t="str">
        <f>IF(B23=0," ",VLOOKUP($B23,[1]Женщины!$B$1:$H$65536,6,FALSE))</f>
        <v>Калининград, СДЮСШОР-4</v>
      </c>
      <c r="H23" s="328"/>
      <c r="I23" s="329"/>
      <c r="J23" s="330">
        <v>0</v>
      </c>
      <c r="K23" s="33" t="str">
        <f>IF(B23=0," ",VLOOKUP($B23,[1]Женщины!$B$1:$H$65536,7,FALSE))</f>
        <v>Иванова Т.А.</v>
      </c>
    </row>
    <row r="24" spans="1:11">
      <c r="A24" s="327"/>
      <c r="B24" s="32">
        <v>278</v>
      </c>
      <c r="C24" s="33" t="str">
        <f>IF(B24=0," ",VLOOKUP(B24,[1]Женщины!B$1:H$65536,2,FALSE))</f>
        <v>Андреева Елизавета</v>
      </c>
      <c r="D24" s="194" t="str">
        <f>IF(B24=0," ",VLOOKUP($B24,[1]Женщины!$B$1:$H$65536,3,FALSE))</f>
        <v>09.10.1997</v>
      </c>
      <c r="E24" s="35" t="str">
        <f>IF(B24=0," ",IF(VLOOKUP($B24,[1]Женщины!$B$1:$H$65536,4,FALSE)=0," ",VLOOKUP($B24,[1]Женщины!$B$1:$H$65536,4,FALSE)))</f>
        <v>КМС</v>
      </c>
      <c r="F24" s="39" t="str">
        <f>IF(B24=0," ",VLOOKUP($B24,[1]Женщины!$B$1:$H$65536,5,FALSE))</f>
        <v>Калининградская</v>
      </c>
      <c r="G24" s="33" t="str">
        <f>IF(B24=0," ",VLOOKUP($B24,[1]Женщины!$B$1:$H$65536,6,FALSE))</f>
        <v>Калининград, СДЮСШОР-4</v>
      </c>
      <c r="H24" s="328"/>
      <c r="I24" s="329"/>
      <c r="J24" s="330"/>
      <c r="K24" s="33" t="str">
        <f>IF(B24=0," ",VLOOKUP($B24,[1]Женщины!$B$1:$H$65536,7,FALSE))</f>
        <v>Гадиатова Н.В., Гадиатов С.</v>
      </c>
    </row>
    <row r="25" spans="1:11" ht="15.75" thickBot="1">
      <c r="A25" s="331"/>
      <c r="B25" s="45">
        <v>276</v>
      </c>
      <c r="C25" s="46" t="str">
        <f>IF(B25=0," ",VLOOKUP(B25,[1]Женщины!B$1:H$65536,2,FALSE))</f>
        <v>Погудо Елизавета</v>
      </c>
      <c r="D25" s="240" t="str">
        <f>IF(B25=0," ",VLOOKUP($B25,[1]Женщины!$B$1:$H$65536,3,FALSE))</f>
        <v>06.12.1996</v>
      </c>
      <c r="E25" s="48" t="str">
        <f>IF(B25=0," ",IF(VLOOKUP($B25,[1]Женщины!$B$1:$H$65536,4,FALSE)=0," ",VLOOKUP($B25,[1]Женщины!$B$1:$H$65536,4,FALSE)))</f>
        <v>1р</v>
      </c>
      <c r="F25" s="126" t="str">
        <f>IF(B25=0," ",VLOOKUP($B25,[1]Женщины!$B$1:$H$65536,5,FALSE))</f>
        <v>Калининградская</v>
      </c>
      <c r="G25" s="46" t="str">
        <f>IF(B25=0," ",VLOOKUP($B25,[1]Женщины!$B$1:$H$65536,6,FALSE))</f>
        <v>Калининград, СДЮСШОР-4</v>
      </c>
      <c r="H25" s="332"/>
      <c r="I25" s="333"/>
      <c r="J25" s="334"/>
      <c r="K25" s="46" t="str">
        <f>IF(B25=0," ",VLOOKUP($B25,[1]Женщины!$B$1:$H$65536,7,FALSE))</f>
        <v>Шабанов В.В.</v>
      </c>
    </row>
    <row r="26" spans="1:11" ht="15.75" thickTop="1">
      <c r="A26" s="165"/>
      <c r="B26" s="78"/>
      <c r="C26" s="79"/>
      <c r="D26" s="341"/>
      <c r="E26" s="81"/>
      <c r="F26" s="342"/>
      <c r="G26" s="79"/>
      <c r="H26" s="343"/>
      <c r="I26" s="77"/>
      <c r="J26" s="326"/>
      <c r="K26" s="79"/>
    </row>
    <row r="27" spans="1:11">
      <c r="A27" s="10"/>
      <c r="B27" s="305"/>
      <c r="C27" s="305"/>
      <c r="D27" s="306"/>
      <c r="F27" s="307" t="s">
        <v>195</v>
      </c>
      <c r="G27" s="307"/>
      <c r="H27" s="308" t="s">
        <v>69</v>
      </c>
      <c r="I27" s="308"/>
      <c r="J27" s="13"/>
      <c r="K27" s="134" t="s">
        <v>196</v>
      </c>
    </row>
    <row r="28" spans="1:11">
      <c r="A28" s="301"/>
      <c r="B28" s="309"/>
      <c r="C28" s="309"/>
      <c r="D28" s="306"/>
      <c r="F28" s="344" t="s">
        <v>31</v>
      </c>
      <c r="G28" s="344"/>
      <c r="H28" s="308"/>
      <c r="I28" s="308"/>
      <c r="J28" s="13"/>
      <c r="K28" s="134"/>
    </row>
    <row r="29" spans="1:11">
      <c r="A29" s="310" t="s">
        <v>122</v>
      </c>
      <c r="B29" s="310" t="s">
        <v>123</v>
      </c>
      <c r="C29" s="312" t="s">
        <v>124</v>
      </c>
      <c r="D29" s="311" t="s">
        <v>125</v>
      </c>
      <c r="E29" s="312" t="s">
        <v>202</v>
      </c>
      <c r="F29" s="312" t="s">
        <v>20</v>
      </c>
      <c r="G29" s="312" t="s">
        <v>45</v>
      </c>
      <c r="H29" s="313" t="s">
        <v>22</v>
      </c>
      <c r="I29" s="19" t="s">
        <v>199</v>
      </c>
      <c r="J29" s="19" t="s">
        <v>200</v>
      </c>
      <c r="K29" s="84" t="s">
        <v>25</v>
      </c>
    </row>
    <row r="30" spans="1:11" ht="15.75" thickBot="1">
      <c r="A30" s="314"/>
      <c r="B30" s="314"/>
      <c r="C30" s="314"/>
      <c r="D30" s="316"/>
      <c r="E30" s="314"/>
      <c r="F30" s="317"/>
      <c r="G30" s="317"/>
      <c r="H30" s="319"/>
      <c r="I30" s="320"/>
      <c r="J30" s="318"/>
      <c r="K30" s="321"/>
    </row>
    <row r="31" spans="1:11" ht="15.75" thickTop="1">
      <c r="A31" s="322">
        <v>1</v>
      </c>
      <c r="B31" s="335">
        <v>454</v>
      </c>
      <c r="C31" s="336" t="str">
        <f>IF(B31=0," ",VLOOKUP(B31,[1]Женщины!B$1:H$65536,2,FALSE))</f>
        <v>Кузнецова Кристина</v>
      </c>
      <c r="D31" s="337" t="str">
        <f>IF(B31=0," ",VLOOKUP($B31,[1]Женщины!$B$1:$H$65536,3,FALSE))</f>
        <v>20.07.1995</v>
      </c>
      <c r="E31" s="338" t="str">
        <f>IF(B31=0," ",IF(VLOOKUP($B31,[1]Женщины!$B$1:$H$65536,4,FALSE)=0," ",VLOOKUP($B31,[1]Женщины!$B$1:$H$65536,4,FALSE)))</f>
        <v>КМС</v>
      </c>
      <c r="F31" s="339" t="str">
        <f>IF(B31=0," ",VLOOKUP($B31,[1]Женщины!$B$1:$H$65536,5,FALSE))</f>
        <v>Архангельская</v>
      </c>
      <c r="G31" s="336" t="str">
        <f>IF(B31=0," ",VLOOKUP($B31,[1]Женщины!$B$1:$H$65536,6,FALSE))</f>
        <v>Коряжма, ДЮСШ</v>
      </c>
      <c r="H31" s="324">
        <v>1.2670138888888889E-3</v>
      </c>
      <c r="I31" s="325" t="str">
        <f>IF(H31=0," ",IF(H31&lt;=[1]Разряды!$D$36,[1]Разряды!$D$3,IF(H31&lt;=[1]Разряды!$E$36,[1]Разряды!$E$3,IF(H31&lt;=[1]Разряды!$F$36,[1]Разряды!$F$3,IF(H31&lt;=[1]Разряды!$G$36,[1]Разряды!$G$3,IF(H31&lt;=[1]Разряды!$H$36,[1]Разряды!$H$3,IF(H31&lt;=[1]Разряды!$I$36,[1]Разряды!$I$3,IF(H31&lt;=[1]Разряды!$J$36,[1]Разряды!$J$3,"б/р"))))))))</f>
        <v>2р</v>
      </c>
      <c r="J31" s="340"/>
      <c r="K31" s="336" t="str">
        <f>IF(B31=0," ",VLOOKUP($B31,[1]Женщины!$B$1:$H$65536,7,FALSE))</f>
        <v>Казанцев Л.А.</v>
      </c>
    </row>
    <row r="32" spans="1:11">
      <c r="A32" s="327"/>
      <c r="B32" s="32">
        <v>456</v>
      </c>
      <c r="C32" s="33" t="str">
        <f>IF(B32=0," ",VLOOKUP(B32,[1]Женщины!B$1:H$65536,2,FALSE))</f>
        <v>Шадрина Екатерина</v>
      </c>
      <c r="D32" s="194" t="str">
        <f>IF(B32=0," ",VLOOKUP($B32,[1]Женщины!$B$1:$H$65536,3,FALSE))</f>
        <v>1995</v>
      </c>
      <c r="E32" s="35" t="str">
        <f>IF(B32=0," ",IF(VLOOKUP($B32,[1]Женщины!$B$1:$H$65536,4,FALSE)=0," ",VLOOKUP($B32,[1]Женщины!$B$1:$H$65536,4,FALSE)))</f>
        <v>КМС</v>
      </c>
      <c r="F32" s="39" t="str">
        <f>IF(B32=0," ",VLOOKUP($B32,[1]Женщины!$B$1:$H$65536,5,FALSE))</f>
        <v>Архангельская</v>
      </c>
      <c r="G32" s="33" t="str">
        <f>IF(B32=0," ",VLOOKUP($B32,[1]Женщины!$B$1:$H$65536,6,FALSE))</f>
        <v>Коряжма, ДЮСШ</v>
      </c>
      <c r="H32" s="328"/>
      <c r="I32" s="329"/>
      <c r="J32" s="330">
        <v>20</v>
      </c>
      <c r="K32" s="33" t="str">
        <f>IF(B32=0," ",VLOOKUP($B32,[1]Женщины!$B$1:$H$65536,7,FALSE))</f>
        <v>Казанцев Л.А.</v>
      </c>
    </row>
    <row r="33" spans="1:11">
      <c r="A33" s="327"/>
      <c r="B33" s="32">
        <v>791</v>
      </c>
      <c r="C33" s="33" t="str">
        <f>IF(B33=0," ",VLOOKUP(B33,[1]Женщины!B$1:H$65536,2,FALSE))</f>
        <v>Савина Марина</v>
      </c>
      <c r="D33" s="194" t="str">
        <f>IF(B33=0," ",VLOOKUP($B33,[1]Женщины!$B$1:$H$65536,3,FALSE))</f>
        <v>1997</v>
      </c>
      <c r="E33" s="35" t="str">
        <f>IF(B33=0," ",IF(VLOOKUP($B33,[1]Женщины!$B$1:$H$65536,4,FALSE)=0," ",VLOOKUP($B33,[1]Женщины!$B$1:$H$65536,4,FALSE)))</f>
        <v>1р</v>
      </c>
      <c r="F33" s="39" t="str">
        <f>IF(B33=0," ",VLOOKUP($B33,[1]Женщины!$B$1:$H$65536,5,FALSE))</f>
        <v>Архангельская</v>
      </c>
      <c r="G33" s="33" t="str">
        <f>IF(B33=0," ",VLOOKUP($B33,[1]Женщины!$B$1:$H$65536,6,FALSE))</f>
        <v>Коряжма, ДЮСШ</v>
      </c>
      <c r="H33" s="328"/>
      <c r="I33" s="329"/>
      <c r="J33" s="330"/>
      <c r="K33" s="33" t="str">
        <f>IF(B33=0," ",VLOOKUP($B33,[1]Женщины!$B$1:$H$65536,7,FALSE))</f>
        <v>Казанцев Л.А.</v>
      </c>
    </row>
    <row r="34" spans="1:11" ht="15.75" thickBot="1">
      <c r="A34" s="331"/>
      <c r="B34" s="45">
        <v>459</v>
      </c>
      <c r="C34" s="46" t="str">
        <f>IF(B34=0," ",VLOOKUP(B34,[1]Женщины!B$1:H$65536,2,FALSE))</f>
        <v>Стенина Елена</v>
      </c>
      <c r="D34" s="240" t="str">
        <f>IF(B34=0," ",VLOOKUP($B34,[1]Женщины!$B$1:$H$65536,3,FALSE))</f>
        <v>1997</v>
      </c>
      <c r="E34" s="48" t="str">
        <f>IF(B34=0," ",IF(VLOOKUP($B34,[1]Женщины!$B$1:$H$65536,4,FALSE)=0," ",VLOOKUP($B34,[1]Женщины!$B$1:$H$65536,4,FALSE)))</f>
        <v>1р</v>
      </c>
      <c r="F34" s="126" t="str">
        <f>IF(B34=0," ",VLOOKUP($B34,[1]Женщины!$B$1:$H$65536,5,FALSE))</f>
        <v>Архангельская</v>
      </c>
      <c r="G34" s="46" t="str">
        <f>IF(B34=0," ",VLOOKUP($B34,[1]Женщины!$B$1:$H$65536,6,FALSE))</f>
        <v>Коряжма, ДЮСШ</v>
      </c>
      <c r="H34" s="332"/>
      <c r="I34" s="333"/>
      <c r="J34" s="334"/>
      <c r="K34" s="46" t="str">
        <f>IF(B34=0," ",VLOOKUP($B34,[1]Женщины!$B$1:$H$65536,7,FALSE))</f>
        <v>Казанцев Л.А.</v>
      </c>
    </row>
    <row r="35" spans="1:11" ht="15.75" thickTop="1">
      <c r="A35" s="322">
        <v>2</v>
      </c>
      <c r="B35" s="335">
        <v>743</v>
      </c>
      <c r="C35" s="336" t="str">
        <f>IF(B35=0," ",VLOOKUP(B35,[1]Женщины!B$1:H$65536,2,FALSE))</f>
        <v>Герасина Елизавета</v>
      </c>
      <c r="D35" s="337" t="str">
        <f>IF(B35=0," ",VLOOKUP($B35,[1]Женщины!$B$1:$H$65536,3,FALSE))</f>
        <v>23.04.1995</v>
      </c>
      <c r="E35" s="338" t="str">
        <f>IF(B35=0," ",IF(VLOOKUP($B35,[1]Женщины!$B$1:$H$65536,4,FALSE)=0," ",VLOOKUP($B35,[1]Женщины!$B$1:$H$65536,4,FALSE)))</f>
        <v>1р</v>
      </c>
      <c r="F35" s="339" t="str">
        <f>IF(B35=0," ",VLOOKUP($B35,[1]Женщины!$B$1:$H$65536,5,FALSE))</f>
        <v>2 Ярославская</v>
      </c>
      <c r="G35" s="336" t="str">
        <f>IF(B35=0," ",VLOOKUP($B35,[1]Женщины!$B$1:$H$65536,6,FALSE))</f>
        <v>Ярославль, СДЮСШОР-19</v>
      </c>
      <c r="H35" s="324">
        <v>1.2685185185185184E-3</v>
      </c>
      <c r="I35" s="325" t="str">
        <f>IF(H35=0," ",IF(H35&lt;=[1]Разряды!$D$36,[1]Разряды!$D$3,IF(H35&lt;=[1]Разряды!$E$36,[1]Разряды!$E$3,IF(H35&lt;=[1]Разряды!$F$36,[1]Разряды!$F$3,IF(H35&lt;=[1]Разряды!$G$36,[1]Разряды!$G$3,IF(H35&lt;=[1]Разряды!$H$36,[1]Разряды!$H$3,IF(H35&lt;=[1]Разряды!$I$36,[1]Разряды!$I$3,IF(H35&lt;=[1]Разряды!$J$36,[1]Разряды!$J$3,"б/р"))))))))</f>
        <v>2р</v>
      </c>
      <c r="J35" s="340"/>
      <c r="K35" s="336" t="str">
        <f>IF(B35=0," ",VLOOKUP($B35,[1]Женщины!$B$1:$H$65536,7,FALSE))</f>
        <v>Тюленев С.А.</v>
      </c>
    </row>
    <row r="36" spans="1:11">
      <c r="A36" s="327"/>
      <c r="B36" s="32">
        <v>741</v>
      </c>
      <c r="C36" s="33" t="str">
        <f>IF(B36=0," ",VLOOKUP(B36,[1]Женщины!B$1:H$65536,2,FALSE))</f>
        <v>Третьякова Наталия</v>
      </c>
      <c r="D36" s="194" t="str">
        <f>IF(B36=0," ",VLOOKUP($B36,[1]Женщины!$B$1:$H$65536,3,FALSE))</f>
        <v>14.12.1995</v>
      </c>
      <c r="E36" s="35" t="str">
        <f>IF(B36=0," ",IF(VLOOKUP($B36,[1]Женщины!$B$1:$H$65536,4,FALSE)=0," ",VLOOKUP($B36,[1]Женщины!$B$1:$H$65536,4,FALSE)))</f>
        <v>1р</v>
      </c>
      <c r="F36" s="39" t="str">
        <f>IF(B36=0," ",VLOOKUP($B36,[1]Женщины!$B$1:$H$65536,5,FALSE))</f>
        <v>2 Ярославская</v>
      </c>
      <c r="G36" s="33" t="str">
        <f>IF(B36=0," ",VLOOKUP($B36,[1]Женщины!$B$1:$H$65536,6,FALSE))</f>
        <v>Ярославль, СДЮСШОР-19</v>
      </c>
      <c r="H36" s="328"/>
      <c r="I36" s="329"/>
      <c r="J36" s="330" t="s">
        <v>29</v>
      </c>
      <c r="K36" s="33" t="str">
        <f>IF(B36=0," ",VLOOKUP($B36,[1]Женщины!$B$1:$H$65536,7,FALSE))</f>
        <v>Тюленев С.А.</v>
      </c>
    </row>
    <row r="37" spans="1:11">
      <c r="A37" s="327"/>
      <c r="B37" s="32">
        <v>482</v>
      </c>
      <c r="C37" s="33" t="str">
        <f>IF(B37=0," ",VLOOKUP(B37,[1]Женщины!B$1:H$65536,2,FALSE))</f>
        <v>Цветкова Елизавета</v>
      </c>
      <c r="D37" s="194" t="str">
        <f>IF(B37=0," ",VLOOKUP($B37,[1]Женщины!$B$1:$H$65536,3,FALSE))</f>
        <v>1996</v>
      </c>
      <c r="E37" s="35" t="str">
        <f>IF(B37=0," ",IF(VLOOKUP($B37,[1]Женщины!$B$1:$H$65536,4,FALSE)=0," ",VLOOKUP($B37,[1]Женщины!$B$1:$H$65536,4,FALSE)))</f>
        <v>1р</v>
      </c>
      <c r="F37" s="39" t="str">
        <f>IF(B37=0," ",VLOOKUP($B37,[1]Женщины!$B$1:$H$65536,5,FALSE))</f>
        <v>2 Ярославская</v>
      </c>
      <c r="G37" s="33" t="str">
        <f>IF(B37=0," ",VLOOKUP($B37,[1]Женщины!$B$1:$H$65536,6,FALSE))</f>
        <v>Рыбинск, СДЮСШОР-2</v>
      </c>
      <c r="H37" s="328"/>
      <c r="I37" s="329"/>
      <c r="J37" s="330"/>
      <c r="K37" s="33" t="str">
        <f>IF(B37=0," ",VLOOKUP($B37,[1]Женщины!$B$1:$H$65536,7,FALSE))</f>
        <v>Кузнецова А.Л.</v>
      </c>
    </row>
    <row r="38" spans="1:11" ht="15.75" thickBot="1">
      <c r="A38" s="331"/>
      <c r="B38" s="45">
        <v>480</v>
      </c>
      <c r="C38" s="46" t="str">
        <f>IF(B38=0," ",VLOOKUP(B38,[1]Женщины!B$1:H$65536,2,FALSE))</f>
        <v>Ланцова Мария</v>
      </c>
      <c r="D38" s="240" t="str">
        <f>IF(B38=0," ",VLOOKUP($B38,[1]Женщины!$B$1:$H$65536,3,FALSE))</f>
        <v>1997</v>
      </c>
      <c r="E38" s="48" t="str">
        <f>IF(B38=0," ",IF(VLOOKUP($B38,[1]Женщины!$B$1:$H$65536,4,FALSE)=0," ",VLOOKUP($B38,[1]Женщины!$B$1:$H$65536,4,FALSE)))</f>
        <v>2р</v>
      </c>
      <c r="F38" s="126" t="str">
        <f>IF(B38=0," ",VLOOKUP($B38,[1]Женщины!$B$1:$H$65536,5,FALSE))</f>
        <v>2 Ярославская</v>
      </c>
      <c r="G38" s="46" t="str">
        <f>IF(B38=0," ",VLOOKUP($B38,[1]Женщины!$B$1:$H$65536,6,FALSE))</f>
        <v>Рыбинск, СДЮСШОР-2</v>
      </c>
      <c r="H38" s="332"/>
      <c r="I38" s="333"/>
      <c r="J38" s="334"/>
      <c r="K38" s="46" t="str">
        <f>IF(B38=0," ",VLOOKUP($B38,[1]Женщины!$B$1:$H$65536,7,FALSE))</f>
        <v>Кузнецова А.Л.</v>
      </c>
    </row>
    <row r="39" spans="1:11" ht="15.75" thickTop="1">
      <c r="A39" s="322">
        <v>3</v>
      </c>
      <c r="B39" s="125">
        <v>342</v>
      </c>
      <c r="C39" s="69" t="str">
        <f>IF(B39=0," ",VLOOKUP(B39,[1]Женщины!B$1:H$65536,2,FALSE))</f>
        <v>Омелянчук Анастасия</v>
      </c>
      <c r="D39" s="194" t="str">
        <f>IF(B39=0," ",VLOOKUP($B39,[1]Женщины!$B$1:$H$65536,3,FALSE))</f>
        <v>1995</v>
      </c>
      <c r="E39" s="26" t="str">
        <f>IF(B39=0," ",IF(VLOOKUP($B39,[1]Женщины!$B$1:$H$65536,4,FALSE)=0," ",VLOOKUP($B39,[1]Женщины!$B$1:$H$65536,4,FALSE)))</f>
        <v>1р</v>
      </c>
      <c r="F39" s="156" t="str">
        <f>IF(B39=0," ",VLOOKUP($B39,[1]Женщины!$B$1:$H$65536,5,FALSE))</f>
        <v>Мурманская</v>
      </c>
      <c r="G39" s="69" t="str">
        <f>IF(B39=0," ",VLOOKUP($B39,[1]Женщины!$B$1:$H$65536,6,FALSE))</f>
        <v>Мурманск, СДЮСШОР-4</v>
      </c>
      <c r="H39" s="324">
        <v>1.2737268518518516E-3</v>
      </c>
      <c r="I39" s="325" t="str">
        <f>IF(H39=0," ",IF(H39&lt;=[1]Разряды!$D$36,[1]Разряды!$D$3,IF(H39&lt;=[1]Разряды!$E$36,[1]Разряды!$E$3,IF(H39&lt;=[1]Разряды!$F$36,[1]Разряды!$F$3,IF(H39&lt;=[1]Разряды!$G$36,[1]Разряды!$G$3,IF(H39&lt;=[1]Разряды!$H$36,[1]Разряды!$H$3,IF(H39&lt;=[1]Разряды!$I$36,[1]Разряды!$I$3,IF(H39&lt;=[1]Разряды!$J$36,[1]Разряды!$J$3,"б/р"))))))))</f>
        <v>2р</v>
      </c>
      <c r="J39" s="326"/>
      <c r="K39" s="69" t="str">
        <f>IF(B39=0," ",VLOOKUP($B39,[1]Женщины!$B$1:$H$65536,7,FALSE))</f>
        <v>Кацан В.В., Т.Н.</v>
      </c>
    </row>
    <row r="40" spans="1:11">
      <c r="A40" s="327"/>
      <c r="B40" s="32">
        <v>340</v>
      </c>
      <c r="C40" s="33" t="str">
        <f>IF(B40=0," ",VLOOKUP(B40,[1]Женщины!B$1:H$65536,2,FALSE))</f>
        <v>Кузовлева Мария</v>
      </c>
      <c r="D40" s="194" t="str">
        <f>IF(B40=0," ",VLOOKUP($B40,[1]Женщины!$B$1:$H$65536,3,FALSE))</f>
        <v>1995</v>
      </c>
      <c r="E40" s="35" t="str">
        <f>IF(B40=0," ",IF(VLOOKUP($B40,[1]Женщины!$B$1:$H$65536,4,FALSE)=0," ",VLOOKUP($B40,[1]Женщины!$B$1:$H$65536,4,FALSE)))</f>
        <v>КМС</v>
      </c>
      <c r="F40" s="39" t="str">
        <f>IF(B40=0," ",VLOOKUP($B40,[1]Женщины!$B$1:$H$65536,5,FALSE))</f>
        <v>Мурманская</v>
      </c>
      <c r="G40" s="33" t="str">
        <f>IF(B40=0," ",VLOOKUP($B40,[1]Женщины!$B$1:$H$65536,6,FALSE))</f>
        <v>Мурманск, СДЮСШОР-4</v>
      </c>
      <c r="H40" s="328"/>
      <c r="I40" s="329"/>
      <c r="J40" s="330">
        <v>17</v>
      </c>
      <c r="K40" s="33" t="str">
        <f>IF(B40=0," ",VLOOKUP($B40,[1]Женщины!$B$1:$H$65536,7,FALSE))</f>
        <v>Кацан В.В., Т.Н.</v>
      </c>
    </row>
    <row r="41" spans="1:11">
      <c r="A41" s="327"/>
      <c r="B41" s="32">
        <v>341</v>
      </c>
      <c r="C41" s="33" t="str">
        <f>IF(B41=0," ",VLOOKUP(B41,[1]Женщины!B$1:H$65536,2,FALSE))</f>
        <v>Сазанова Екатерина</v>
      </c>
      <c r="D41" s="194" t="str">
        <f>IF(B41=0," ",VLOOKUP($B41,[1]Женщины!$B$1:$H$65536,3,FALSE))</f>
        <v>1996</v>
      </c>
      <c r="E41" s="35" t="str">
        <f>IF(B41=0," ",IF(VLOOKUP($B41,[1]Женщины!$B$1:$H$65536,4,FALSE)=0," ",VLOOKUP($B41,[1]Женщины!$B$1:$H$65536,4,FALSE)))</f>
        <v>КМС</v>
      </c>
      <c r="F41" s="39" t="str">
        <f>IF(B41=0," ",VLOOKUP($B41,[1]Женщины!$B$1:$H$65536,5,FALSE))</f>
        <v>Мурманская</v>
      </c>
      <c r="G41" s="33" t="str">
        <f>IF(B41=0," ",VLOOKUP($B41,[1]Женщины!$B$1:$H$65536,6,FALSE))</f>
        <v>Мурманск, СДЮСШОР-4, Динамо</v>
      </c>
      <c r="H41" s="328"/>
      <c r="I41" s="329"/>
      <c r="J41" s="330"/>
      <c r="K41" s="39" t="str">
        <f>IF(B41=0," ",VLOOKUP($B41,[1]Женщины!$B$1:$H$65536,7,FALSE))</f>
        <v>Фарутин Н.В.,Игнатьева Л.А.</v>
      </c>
    </row>
    <row r="42" spans="1:11" ht="15.75" thickBot="1">
      <c r="A42" s="331"/>
      <c r="B42" s="45">
        <v>345</v>
      </c>
      <c r="C42" s="46" t="str">
        <f>IF(B42=0," ",VLOOKUP(B42,[1]Женщины!B$1:H$65536,2,FALSE))</f>
        <v>Толмачёва Екатерина</v>
      </c>
      <c r="D42" s="240" t="str">
        <f>IF(B42=0," ",VLOOKUP($B42,[1]Женщины!$B$1:$H$65536,3,FALSE))</f>
        <v>1997</v>
      </c>
      <c r="E42" s="48" t="str">
        <f>IF(B42=0," ",IF(VLOOKUP($B42,[1]Женщины!$B$1:$H$65536,4,FALSE)=0," ",VLOOKUP($B42,[1]Женщины!$B$1:$H$65536,4,FALSE)))</f>
        <v>КМС</v>
      </c>
      <c r="F42" s="126" t="str">
        <f>IF(B42=0," ",VLOOKUP($B42,[1]Женщины!$B$1:$H$65536,5,FALSE))</f>
        <v>Мурманская</v>
      </c>
      <c r="G42" s="46" t="str">
        <f>IF(B42=0," ",VLOOKUP($B42,[1]Женщины!$B$1:$H$65536,6,FALSE))</f>
        <v>Мурманск, СДЮСШОР-4, ШВСМ</v>
      </c>
      <c r="H42" s="332"/>
      <c r="I42" s="333"/>
      <c r="J42" s="334"/>
      <c r="K42" s="46" t="str">
        <f>IF(B42=0," ",VLOOKUP($B42,[1]Женщины!$B$1:$H$65536,7,FALSE))</f>
        <v>Толмачев Н.С.</v>
      </c>
    </row>
    <row r="43" spans="1:11" ht="15.75" thickTop="1">
      <c r="A43" s="322">
        <v>4</v>
      </c>
      <c r="B43" s="335">
        <v>518</v>
      </c>
      <c r="C43" s="336" t="str">
        <f>IF(B43=0," ",VLOOKUP(B43,[1]Женщины!B$1:H$65536,2,FALSE))</f>
        <v>Бойцева Дарья</v>
      </c>
      <c r="D43" s="337" t="str">
        <f>IF(B43=0," ",VLOOKUP($B43,[1]Женщины!$B$1:$H$65536,3,FALSE))</f>
        <v>1995</v>
      </c>
      <c r="E43" s="338" t="str">
        <f>IF(B43=0," ",IF(VLOOKUP($B43,[1]Женщины!$B$1:$H$65536,4,FALSE)=0," ",VLOOKUP($B43,[1]Женщины!$B$1:$H$65536,4,FALSE)))</f>
        <v>1р</v>
      </c>
      <c r="F43" s="339" t="str">
        <f>IF(B43=0," ",VLOOKUP($B43,[1]Женщины!$B$1:$H$65536,5,FALSE))</f>
        <v>2 Ярославская</v>
      </c>
      <c r="G43" s="336" t="str">
        <f>IF(B43=0," ",VLOOKUP($B43,[1]Женщины!$B$1:$H$65536,6,FALSE))</f>
        <v>Рыбинск, СДЮСШОР-2</v>
      </c>
      <c r="H43" s="324">
        <v>1.3027777777777777E-3</v>
      </c>
      <c r="I43" s="325" t="str">
        <f>IF(H43=0," ",IF(H43&lt;=[1]Разряды!$D$36,[1]Разряды!$D$3,IF(H43&lt;=[1]Разряды!$E$36,[1]Разряды!$E$3,IF(H43&lt;=[1]Разряды!$F$36,[1]Разряды!$F$3,IF(H43&lt;=[1]Разряды!$G$36,[1]Разряды!$G$3,IF(H43&lt;=[1]Разряды!$H$36,[1]Разряды!$H$3,IF(H43&lt;=[1]Разряды!$I$36,[1]Разряды!$I$3,IF(H43&lt;=[1]Разряды!$J$36,[1]Разряды!$J$3,"б/р"))))))))</f>
        <v>2р</v>
      </c>
      <c r="J43" s="340"/>
      <c r="K43" s="336" t="str">
        <f>IF(B43=0," ",VLOOKUP($B43,[1]Женщины!$B$1:$H$65536,7,FALSE))</f>
        <v>Иванова И.М., Соколова Н.М.</v>
      </c>
    </row>
    <row r="44" spans="1:11">
      <c r="A44" s="327"/>
      <c r="B44" s="32">
        <v>517</v>
      </c>
      <c r="C44" s="33" t="str">
        <f>IF(B44=0," ",VLOOKUP(B44,[1]Женщины!B$1:H$65536,2,FALSE))</f>
        <v>Ламова Виктория</v>
      </c>
      <c r="D44" s="194" t="str">
        <f>IF(B44=0," ",VLOOKUP($B44,[1]Женщины!$B$1:$H$65536,3,FALSE))</f>
        <v>1998</v>
      </c>
      <c r="E44" s="35" t="str">
        <f>IF(B44=0," ",IF(VLOOKUP($B44,[1]Женщины!$B$1:$H$65536,4,FALSE)=0," ",VLOOKUP($B44,[1]Женщины!$B$1:$H$65536,4,FALSE)))</f>
        <v>1р</v>
      </c>
      <c r="F44" s="39" t="str">
        <f>IF(B44=0," ",VLOOKUP($B44,[1]Женщины!$B$1:$H$65536,5,FALSE))</f>
        <v>2 Ярославская</v>
      </c>
      <c r="G44" s="33" t="str">
        <f>IF(B44=0," ",VLOOKUP($B44,[1]Женщины!$B$1:$H$65536,6,FALSE))</f>
        <v>Рыбинск, СДЮСШОР-2</v>
      </c>
      <c r="H44" s="328"/>
      <c r="I44" s="329"/>
      <c r="J44" s="330" t="s">
        <v>29</v>
      </c>
      <c r="K44" s="33" t="str">
        <f>IF(B44=0," ",VLOOKUP($B44,[1]Женщины!$B$1:$H$65536,7,FALSE))</f>
        <v>Иванова И.М., Соколова Н.М.</v>
      </c>
    </row>
    <row r="45" spans="1:11">
      <c r="A45" s="327"/>
      <c r="B45" s="32">
        <v>435</v>
      </c>
      <c r="C45" s="33" t="str">
        <f>IF(B45=0," ",VLOOKUP(B45,[1]Женщины!B$1:H$65536,2,FALSE))</f>
        <v>Васильева Ольга</v>
      </c>
      <c r="D45" s="194" t="str">
        <f>IF(B45=0," ",VLOOKUP($B45,[1]Женщины!$B$1:$H$65536,3,FALSE))</f>
        <v>1999</v>
      </c>
      <c r="E45" s="35" t="str">
        <f>IF(B45=0," ",IF(VLOOKUP($B45,[1]Женщины!$B$1:$H$65536,4,FALSE)=0," ",VLOOKUP($B45,[1]Женщины!$B$1:$H$65536,4,FALSE)))</f>
        <v>3р</v>
      </c>
      <c r="F45" s="39" t="str">
        <f>IF(B45=0," ",VLOOKUP($B45,[1]Женщины!$B$1:$H$65536,5,FALSE))</f>
        <v>Ярославская</v>
      </c>
      <c r="G45" s="33" t="str">
        <f>IF(B45=0," ",VLOOKUP($B45,[1]Женщины!$B$1:$H$65536,6,FALSE))</f>
        <v>Рыбинск, СДЮСШОР-2</v>
      </c>
      <c r="H45" s="328"/>
      <c r="I45" s="329"/>
      <c r="J45" s="330"/>
      <c r="K45" s="33" t="str">
        <f>IF(B45=0," ",VLOOKUP($B45,[1]Женщины!$B$1:$H$65536,7,FALSE))</f>
        <v>Иванова И.М., Соколова Н.М.</v>
      </c>
    </row>
    <row r="46" spans="1:11" ht="15.75" thickBot="1">
      <c r="A46" s="331"/>
      <c r="B46" s="45">
        <v>484</v>
      </c>
      <c r="C46" s="46" t="str">
        <f>IF(B46=0," ",VLOOKUP(B46,[1]Женщины!B$1:H$65536,2,FALSE))</f>
        <v>Головкина Анна</v>
      </c>
      <c r="D46" s="240" t="str">
        <f>IF(B46=0," ",VLOOKUP($B46,[1]Женщины!$B$1:$H$65536,3,FALSE))</f>
        <v>1998</v>
      </c>
      <c r="E46" s="48" t="str">
        <f>IF(B46=0," ",IF(VLOOKUP($B46,[1]Женщины!$B$1:$H$65536,4,FALSE)=0," ",VLOOKUP($B46,[1]Женщины!$B$1:$H$65536,4,FALSE)))</f>
        <v>2р</v>
      </c>
      <c r="F46" s="126" t="str">
        <f>IF(B46=0," ",VLOOKUP($B46,[1]Женщины!$B$1:$H$65536,5,FALSE))</f>
        <v>Ярославская</v>
      </c>
      <c r="G46" s="46" t="str">
        <f>IF(B46=0," ",VLOOKUP($B46,[1]Женщины!$B$1:$H$65536,6,FALSE))</f>
        <v>Рыбинск, СДЮСШОР-2</v>
      </c>
      <c r="H46" s="332"/>
      <c r="I46" s="333"/>
      <c r="J46" s="334"/>
      <c r="K46" s="46" t="str">
        <f>IF(B46=0," ",VLOOKUP($B46,[1]Женщины!$B$1:$H$65536,7,FALSE))</f>
        <v>Кузнецова А.Л.</v>
      </c>
    </row>
    <row r="47" spans="1:11" ht="15.75" thickTop="1">
      <c r="A47" s="345" t="s">
        <v>203</v>
      </c>
      <c r="B47" s="345"/>
      <c r="C47" s="345"/>
      <c r="D47" s="306"/>
      <c r="F47" s="344" t="s">
        <v>34</v>
      </c>
      <c r="G47" s="344"/>
      <c r="H47" s="346"/>
      <c r="K47" s="82"/>
    </row>
    <row r="48" spans="1:11">
      <c r="A48" s="310" t="s">
        <v>122</v>
      </c>
      <c r="B48" s="310" t="s">
        <v>123</v>
      </c>
      <c r="C48" s="312" t="s">
        <v>124</v>
      </c>
      <c r="D48" s="311" t="s">
        <v>125</v>
      </c>
      <c r="E48" s="312" t="s">
        <v>202</v>
      </c>
      <c r="F48" s="312" t="s">
        <v>20</v>
      </c>
      <c r="G48" s="312" t="s">
        <v>45</v>
      </c>
      <c r="H48" s="313" t="s">
        <v>22</v>
      </c>
      <c r="I48" s="19" t="s">
        <v>199</v>
      </c>
      <c r="J48" s="19" t="s">
        <v>200</v>
      </c>
      <c r="K48" s="84" t="s">
        <v>25</v>
      </c>
    </row>
    <row r="49" spans="1:11" ht="15.75" thickBot="1">
      <c r="A49" s="314"/>
      <c r="B49" s="314"/>
      <c r="C49" s="314"/>
      <c r="D49" s="316"/>
      <c r="E49" s="314"/>
      <c r="F49" s="317"/>
      <c r="G49" s="317"/>
      <c r="H49" s="319"/>
      <c r="I49" s="320"/>
      <c r="J49" s="318"/>
      <c r="K49" s="321"/>
    </row>
    <row r="50" spans="1:11" ht="15.75" thickTop="1">
      <c r="A50" s="322">
        <v>1</v>
      </c>
      <c r="B50" s="125">
        <v>393</v>
      </c>
      <c r="C50" s="69" t="str">
        <f>IF(B50=0," ",VLOOKUP(B50,[1]Женщины!B$1:H$65536,2,FALSE))</f>
        <v>Пахтусова Дина</v>
      </c>
      <c r="D50" s="323" t="str">
        <f>IF(B50=0," ",VLOOKUP($B50,[1]Женщины!$B$1:$H$65536,3,FALSE))</f>
        <v>1991</v>
      </c>
      <c r="E50" s="26" t="str">
        <f>IF(B50=0," ",IF(VLOOKUP($B50,[1]Женщины!$B$1:$H$65536,4,FALSE)=0," ",VLOOKUP($B50,[1]Женщины!$B$1:$H$65536,4,FALSE)))</f>
        <v>1р</v>
      </c>
      <c r="F50" s="156" t="str">
        <f>IF(B50=0," ",VLOOKUP($B50,[1]Женщины!$B$1:$H$65536,5,FALSE))</f>
        <v>Архангельская</v>
      </c>
      <c r="G50" s="69" t="str">
        <f>IF(B50=0," ",VLOOKUP($B50,[1]Женщины!$B$1:$H$65536,6,FALSE))</f>
        <v>Архангельск, САФУ</v>
      </c>
      <c r="H50" s="324">
        <v>1.3337962962962965E-3</v>
      </c>
      <c r="I50" s="325" t="str">
        <f>IF(H50=0," ",IF(H50&lt;=[1]Разряды!$D$36,[1]Разряды!$D$3,IF(H50&lt;=[1]Разряды!$E$36,[1]Разряды!$E$3,IF(H50&lt;=[1]Разряды!$F$36,[1]Разряды!$F$3,IF(H50&lt;=[1]Разряды!$G$36,[1]Разряды!$G$3,IF(H50&lt;=[1]Разряды!$H$36,[1]Разряды!$H$3,IF(H50&lt;=[1]Разряды!$I$36,[1]Разряды!$I$3,IF(H50&lt;=[1]Разряды!$J$36,[1]Разряды!$J$3,"б/р"))))))))</f>
        <v>3р</v>
      </c>
      <c r="J50" s="326"/>
      <c r="K50" s="69" t="str">
        <f>IF(B50=0," ",VLOOKUP($B50,[1]Женщины!$B$1:$H$65536,7,FALSE))</f>
        <v>Водовозов В.А.</v>
      </c>
    </row>
    <row r="51" spans="1:11">
      <c r="A51" s="327"/>
      <c r="B51" s="32">
        <v>449</v>
      </c>
      <c r="C51" s="33" t="str">
        <f>IF(B51=0," ",VLOOKUP(B51,[1]Женщины!B$1:H$65536,2,FALSE))</f>
        <v>Репина Лидия</v>
      </c>
      <c r="D51" s="194" t="str">
        <f>IF(B51=0," ",VLOOKUP($B51,[1]Женщины!$B$1:$H$65536,3,FALSE))</f>
        <v>1991</v>
      </c>
      <c r="E51" s="35" t="str">
        <f>IF(B51=0," ",IF(VLOOKUP($B51,[1]Женщины!$B$1:$H$65536,4,FALSE)=0," ",VLOOKUP($B51,[1]Женщины!$B$1:$H$65536,4,FALSE)))</f>
        <v>2р</v>
      </c>
      <c r="F51" s="39" t="str">
        <f>IF(B51=0," ",VLOOKUP($B51,[1]Женщины!$B$1:$H$65536,5,FALSE))</f>
        <v>Архангельская</v>
      </c>
      <c r="G51" s="33" t="str">
        <f>IF(B51=0," ",VLOOKUP($B51,[1]Женщины!$B$1:$H$65536,6,FALSE))</f>
        <v>Архангельск, АГМА</v>
      </c>
      <c r="H51" s="328"/>
      <c r="I51" s="329"/>
      <c r="J51" s="330">
        <v>0</v>
      </c>
      <c r="K51" s="33" t="str">
        <f>IF(B51=0," ",VLOOKUP($B51,[1]Женщины!$B$1:$H$65536,7,FALSE))</f>
        <v>Агеева О.Н.</v>
      </c>
    </row>
    <row r="52" spans="1:11">
      <c r="A52" s="327"/>
      <c r="B52" s="32">
        <v>446</v>
      </c>
      <c r="C52" s="33" t="str">
        <f>IF(B52=0," ",VLOOKUP(B52,[1]Женщины!B$1:H$65536,2,FALSE))</f>
        <v>Балашова Евгения</v>
      </c>
      <c r="D52" s="194" t="str">
        <f>IF(B52=0," ",VLOOKUP($B52,[1]Женщины!$B$1:$H$65536,3,FALSE))</f>
        <v>1992</v>
      </c>
      <c r="E52" s="35" t="str">
        <f>IF(B52=0," ",IF(VLOOKUP($B52,[1]Женщины!$B$1:$H$65536,4,FALSE)=0," ",VLOOKUP($B52,[1]Женщины!$B$1:$H$65536,4,FALSE)))</f>
        <v>2р</v>
      </c>
      <c r="F52" s="39" t="str">
        <f>IF(B52=0," ",VLOOKUP($B52,[1]Женщины!$B$1:$H$65536,5,FALSE))</f>
        <v>Архангельская</v>
      </c>
      <c r="G52" s="33" t="str">
        <f>IF(B52=0," ",VLOOKUP($B52,[1]Женщины!$B$1:$H$65536,6,FALSE))</f>
        <v>Архангельск, АМУ</v>
      </c>
      <c r="H52" s="328"/>
      <c r="I52" s="329"/>
      <c r="J52" s="330"/>
      <c r="K52" s="39" t="str">
        <f>IF(B52=0," ",VLOOKUP($B52,[1]Женщины!$B$1:$H$65536,7,FALSE))</f>
        <v>Чернов А.В.</v>
      </c>
    </row>
    <row r="53" spans="1:11" ht="15.75" thickBot="1">
      <c r="A53" s="331"/>
      <c r="B53" s="45">
        <v>436</v>
      </c>
      <c r="C53" s="46" t="str">
        <f>IF(B53=0," ",VLOOKUP(B53,[1]Женщины!B$1:H$65536,2,FALSE))</f>
        <v>Тифанова Алина</v>
      </c>
      <c r="D53" s="240" t="str">
        <f>IF(B53=0," ",VLOOKUP($B53,[1]Женщины!$B$1:$H$65536,3,FALSE))</f>
        <v>1993</v>
      </c>
      <c r="E53" s="48" t="str">
        <f>IF(B53=0," ",IF(VLOOKUP($B53,[1]Женщины!$B$1:$H$65536,4,FALSE)=0," ",VLOOKUP($B53,[1]Женщины!$B$1:$H$65536,4,FALSE)))</f>
        <v>1р</v>
      </c>
      <c r="F53" s="126" t="str">
        <f>IF(B53=0," ",VLOOKUP($B53,[1]Женщины!$B$1:$H$65536,5,FALSE))</f>
        <v>Архангельская</v>
      </c>
      <c r="G53" s="46" t="str">
        <f>IF(B53=0," ",VLOOKUP($B53,[1]Женщины!$B$1:$H$65536,6,FALSE))</f>
        <v>Северодвинск, ЦСП "Поморье"</v>
      </c>
      <c r="H53" s="332"/>
      <c r="I53" s="333"/>
      <c r="J53" s="334"/>
      <c r="K53" s="126" t="str">
        <f>IF(B53=0," ",VLOOKUP($B53,[1]Женщины!$B$1:$H$65536,7,FALSE))</f>
        <v>Чернов А.В.</v>
      </c>
    </row>
    <row r="54" spans="1:11" ht="15.75" thickTop="1">
      <c r="A54" s="345"/>
      <c r="B54" s="345"/>
      <c r="C54" s="345"/>
      <c r="D54" s="306"/>
      <c r="F54" s="344" t="s">
        <v>41</v>
      </c>
      <c r="G54" s="344"/>
      <c r="H54" s="308"/>
      <c r="I54" s="308"/>
      <c r="J54" s="13"/>
      <c r="K54" s="134"/>
    </row>
    <row r="55" spans="1:11">
      <c r="A55" s="310" t="s">
        <v>122</v>
      </c>
      <c r="B55" s="310" t="s">
        <v>123</v>
      </c>
      <c r="C55" s="312" t="s">
        <v>124</v>
      </c>
      <c r="D55" s="311" t="s">
        <v>125</v>
      </c>
      <c r="E55" s="312" t="s">
        <v>202</v>
      </c>
      <c r="F55" s="312" t="s">
        <v>20</v>
      </c>
      <c r="G55" s="312" t="s">
        <v>45</v>
      </c>
      <c r="H55" s="313" t="s">
        <v>22</v>
      </c>
      <c r="I55" s="19" t="s">
        <v>199</v>
      </c>
      <c r="J55" s="19" t="s">
        <v>200</v>
      </c>
      <c r="K55" s="84" t="s">
        <v>25</v>
      </c>
    </row>
    <row r="56" spans="1:11" ht="15.75" thickBot="1">
      <c r="A56" s="314"/>
      <c r="B56" s="314"/>
      <c r="C56" s="314"/>
      <c r="D56" s="316"/>
      <c r="E56" s="314"/>
      <c r="F56" s="317"/>
      <c r="G56" s="317"/>
      <c r="H56" s="319"/>
      <c r="I56" s="320"/>
      <c r="J56" s="318"/>
      <c r="K56" s="321"/>
    </row>
    <row r="57" spans="1:11" ht="15.75" thickTop="1">
      <c r="A57" s="322">
        <v>1</v>
      </c>
      <c r="B57" s="335">
        <v>293</v>
      </c>
      <c r="C57" s="336" t="str">
        <f>IF(B57=0," ",VLOOKUP(B57,[1]Женщины!B$1:H$65536,2,FALSE))</f>
        <v>Купаева Анна</v>
      </c>
      <c r="D57" s="337" t="str">
        <f>IF(B57=0," ",VLOOKUP($B57,[1]Женщины!$B$1:$H$65536,3,FALSE))</f>
        <v>1990</v>
      </c>
      <c r="E57" s="338" t="str">
        <f>IF(B57=0," ",IF(VLOOKUP($B57,[1]Женщины!$B$1:$H$65536,4,FALSE)=0," ",VLOOKUP($B57,[1]Женщины!$B$1:$H$65536,4,FALSE)))</f>
        <v>КМС</v>
      </c>
      <c r="F57" s="339" t="str">
        <f>IF(B57=0," ",VLOOKUP($B57,[1]Женщины!$B$1:$H$65536,5,FALSE))</f>
        <v>Мурманская</v>
      </c>
      <c r="G57" s="339" t="str">
        <f>IF(B57=0," ",VLOOKUP($B57,[1]Женщины!$B$1:$H$65536,6,FALSE))</f>
        <v>Мурманск, СДЮСШОР-4</v>
      </c>
      <c r="H57" s="324">
        <v>1.1991898148148148E-3</v>
      </c>
      <c r="I57" s="325" t="str">
        <f>IF(H57=0," ",IF(H57&lt;=[1]Разряды!$D$36,[1]Разряды!$D$3,IF(H57&lt;=[1]Разряды!$E$36,[1]Разряды!$E$3,IF(H57&lt;=[1]Разряды!$F$36,[1]Разряды!$F$3,IF(H57&lt;=[1]Разряды!$G$36,[1]Разряды!$G$3,IF(H57&lt;=[1]Разряды!$H$36,[1]Разряды!$H$3,IF(H57&lt;=[1]Разряды!$I$36,[1]Разряды!$I$3,IF(H57&lt;=[1]Разряды!$J$36,[1]Разряды!$J$3,"б/р"))))))))</f>
        <v>1р</v>
      </c>
      <c r="J57" s="340"/>
      <c r="K57" s="339" t="str">
        <f>IF(B57=0," ",VLOOKUP($B57,[1]Женщины!$B$1:$H$65536,7,FALSE))</f>
        <v>Ахметов А.Р.</v>
      </c>
    </row>
    <row r="58" spans="1:11">
      <c r="A58" s="327"/>
      <c r="B58" s="32">
        <v>291</v>
      </c>
      <c r="C58" s="33" t="str">
        <f>IF(B58=0," ",VLOOKUP(B58,[1]Женщины!B$1:H$65536,2,FALSE))</f>
        <v>Шаверина Елена</v>
      </c>
      <c r="D58" s="194" t="str">
        <f>IF(B58=0," ",VLOOKUP($B58,[1]Женщины!$B$1:$H$65536,3,FALSE))</f>
        <v>1987</v>
      </c>
      <c r="E58" s="35" t="str">
        <f>IF(B58=0," ",IF(VLOOKUP($B58,[1]Женщины!$B$1:$H$65536,4,FALSE)=0," ",VLOOKUP($B58,[1]Женщины!$B$1:$H$65536,4,FALSE)))</f>
        <v>КМС</v>
      </c>
      <c r="F58" s="39" t="str">
        <f>IF(B58=0," ",VLOOKUP($B58,[1]Женщины!$B$1:$H$65536,5,FALSE))</f>
        <v>Мурманская</v>
      </c>
      <c r="G58" s="39" t="str">
        <f>IF(B58=0," ",VLOOKUP($B58,[1]Женщины!$B$1:$H$65536,6,FALSE))</f>
        <v>Мурманск</v>
      </c>
      <c r="H58" s="328"/>
      <c r="I58" s="329"/>
      <c r="J58" s="330">
        <v>0</v>
      </c>
      <c r="K58" s="33" t="str">
        <f>IF(B58=0," ",VLOOKUP($B58,[1]Женщины!$B$1:$H$65536,7,FALSE))</f>
        <v>Савенков П.В.</v>
      </c>
    </row>
    <row r="59" spans="1:11">
      <c r="A59" s="327"/>
      <c r="B59" s="32">
        <v>296</v>
      </c>
      <c r="C59" s="33" t="str">
        <f>IF(B59=0," ",VLOOKUP(B59,[1]Женщины!B$1:H$65536,2,FALSE))</f>
        <v>Фарутина Ольга</v>
      </c>
      <c r="D59" s="194" t="str">
        <f>IF(B59=0," ",VLOOKUP($B59,[1]Женщины!$B$1:$H$65536,3,FALSE))</f>
        <v>1981</v>
      </c>
      <c r="E59" s="35" t="str">
        <f>IF(B59=0," ",IF(VLOOKUP($B59,[1]Женщины!$B$1:$H$65536,4,FALSE)=0," ",VLOOKUP($B59,[1]Женщины!$B$1:$H$65536,4,FALSE)))</f>
        <v>МС</v>
      </c>
      <c r="F59" s="39" t="str">
        <f>IF(B59=0," ",VLOOKUP($B59,[1]Женщины!$B$1:$H$65536,5,FALSE))</f>
        <v>Мурманская</v>
      </c>
      <c r="G59" s="39"/>
      <c r="H59" s="328"/>
      <c r="I59" s="329"/>
      <c r="J59" s="330"/>
      <c r="K59" s="33" t="str">
        <f>IF(B59=0," ",VLOOKUP($B59,[1]Женщины!$B$1:$H$65536,7,FALSE))</f>
        <v>Фарутин Н.В.</v>
      </c>
    </row>
    <row r="60" spans="1:11" ht="15.75" thickBot="1">
      <c r="A60" s="331"/>
      <c r="B60" s="45">
        <v>292</v>
      </c>
      <c r="C60" s="347" t="str">
        <f>IF(B60=0," ",VLOOKUP(B60,[1]Женщины!B$1:H$65536,2,FALSE))</f>
        <v>Маркелова Татьяна</v>
      </c>
      <c r="D60" s="348" t="str">
        <f>IF(B60=0," ",VLOOKUP($B60,[1]Женщины!$B$1:$H$65536,3,FALSE))</f>
        <v>1988</v>
      </c>
      <c r="E60" s="199" t="str">
        <f>IF(B60=0," ",IF(VLOOKUP($B60,[1]Женщины!$B$1:$H$65536,4,FALSE)=0," ",VLOOKUP($B60,[1]Женщины!$B$1:$H$65536,4,FALSE)))</f>
        <v>МСМК</v>
      </c>
      <c r="F60" s="349" t="str">
        <f>IF(B60=0," ",VLOOKUP($B60,[1]Женщины!$B$1:$H$65536,5,FALSE))</f>
        <v>Мурманская</v>
      </c>
      <c r="G60" s="349" t="str">
        <f>IF(B60=0," ",VLOOKUP($B60,[1]Женщины!$B$1:$H$65536,6,FALSE))</f>
        <v>Мурманск</v>
      </c>
      <c r="H60" s="332"/>
      <c r="I60" s="333"/>
      <c r="J60" s="334"/>
      <c r="K60" s="285" t="str">
        <f>IF(B60=0," ",VLOOKUP($B60,[1]Женщины!$B$1:$H$65536,7,FALSE))</f>
        <v>Савенков П.В.</v>
      </c>
    </row>
    <row r="61" spans="1:11" ht="15.75" thickTop="1">
      <c r="A61" s="322">
        <v>2</v>
      </c>
      <c r="B61" s="335">
        <v>133</v>
      </c>
      <c r="C61" s="336" t="str">
        <f>IF(B61=0," ",VLOOKUP(B61,[1]Женщины!B$1:H$65536,2,FALSE))</f>
        <v>Сенникова Дарья</v>
      </c>
      <c r="D61" s="337" t="str">
        <f>IF(B61=0," ",VLOOKUP($B61,[1]Женщины!$B$1:$H$65536,3,FALSE))</f>
        <v>1992</v>
      </c>
      <c r="E61" s="338" t="str">
        <f>IF(B61=0," ",IF(VLOOKUP($B61,[1]Женщины!$B$1:$H$65536,4,FALSE)=0," ",VLOOKUP($B61,[1]Женщины!$B$1:$H$65536,4,FALSE)))</f>
        <v>КМС</v>
      </c>
      <c r="F61" s="339" t="str">
        <f>IF(B61=0," ",VLOOKUP($B61,[1]Женщины!$B$1:$H$65536,5,FALSE))</f>
        <v>Ивановская</v>
      </c>
      <c r="G61" s="339" t="str">
        <f>IF(B61=0," ",VLOOKUP($B61,[1]Женщины!$B$1:$H$65536,6,FALSE))</f>
        <v>Иваново, СДЮСШОР-6, СК ИГЭУ</v>
      </c>
      <c r="H61" s="324">
        <v>1.2030092592592594E-3</v>
      </c>
      <c r="I61" s="325" t="str">
        <f>IF(H61=0," ",IF(H61&lt;=[1]Разряды!$D$36,[1]Разряды!$D$3,IF(H61&lt;=[1]Разряды!$E$36,[1]Разряды!$E$3,IF(H61&lt;=[1]Разряды!$F$36,[1]Разряды!$F$3,IF(H61&lt;=[1]Разряды!$G$36,[1]Разряды!$G$3,IF(H61&lt;=[1]Разряды!$H$36,[1]Разряды!$H$3,IF(H61&lt;=[1]Разряды!$I$36,[1]Разряды!$I$3,IF(H61&lt;=[1]Разряды!$J$36,[1]Разряды!$J$3,"б/р"))))))))</f>
        <v>1р</v>
      </c>
      <c r="J61" s="350"/>
      <c r="K61" s="336" t="str">
        <f>IF(B61=0," ",VLOOKUP($B61,[1]Женщины!$B$1:$H$65536,7,FALSE))</f>
        <v>Магницкий М.В.</v>
      </c>
    </row>
    <row r="62" spans="1:11">
      <c r="A62" s="327"/>
      <c r="B62" s="32">
        <v>154</v>
      </c>
      <c r="C62" s="33" t="str">
        <f>IF(B62=0," ",VLOOKUP(B62,[1]Женщины!B$1:H$65536,2,FALSE))</f>
        <v>Сапожникова Екатерина</v>
      </c>
      <c r="D62" s="194" t="str">
        <f>IF(B62=0," ",VLOOKUP($B62,[1]Женщины!$B$1:$H$65536,3,FALSE))</f>
        <v>13.10.1992</v>
      </c>
      <c r="E62" s="35" t="str">
        <f>IF(B62=0," ",IF(VLOOKUP($B62,[1]Женщины!$B$1:$H$65536,4,FALSE)=0," ",VLOOKUP($B62,[1]Женщины!$B$1:$H$65536,4,FALSE)))</f>
        <v>1р</v>
      </c>
      <c r="F62" s="39" t="str">
        <f>IF(B62=0," ",VLOOKUP($B62,[1]Женщины!$B$1:$H$65536,5,FALSE))</f>
        <v>Ивановская</v>
      </c>
      <c r="G62" s="39" t="str">
        <f>IF(B62=0," ",VLOOKUP($B62,[1]Женщины!$B$1:$H$65536,6,FALSE))</f>
        <v>Кинешма, СДЮСШОР</v>
      </c>
      <c r="H62" s="328"/>
      <c r="I62" s="329"/>
      <c r="J62" s="330">
        <v>0</v>
      </c>
      <c r="K62" s="33" t="str">
        <f>IF(B62=0," ",VLOOKUP($B62,[1]Женщины!$B$1:$H$65536,7,FALSE))</f>
        <v>Рябова И.Д., Мальцев Е.В.</v>
      </c>
    </row>
    <row r="63" spans="1:11">
      <c r="A63" s="327"/>
      <c r="B63" s="32">
        <v>132</v>
      </c>
      <c r="C63" s="33" t="str">
        <f>IF(B63=0," ",VLOOKUP(B63,[1]Женщины!B$1:H$65536,2,FALSE))</f>
        <v>Кукушкина Анна</v>
      </c>
      <c r="D63" s="194" t="str">
        <f>IF(B63=0," ",VLOOKUP($B63,[1]Женщины!$B$1:$H$65536,3,FALSE))</f>
        <v>1992</v>
      </c>
      <c r="E63" s="35" t="str">
        <f>IF(B63=0," ",IF(VLOOKUP($B63,[1]Женщины!$B$1:$H$65536,4,FALSE)=0," ",VLOOKUP($B63,[1]Женщины!$B$1:$H$65536,4,FALSE)))</f>
        <v>КМС</v>
      </c>
      <c r="F63" s="39" t="str">
        <f>IF(B63=0," ",VLOOKUP($B63,[1]Женщины!$B$1:$H$65536,5,FALSE))</f>
        <v>Ивановская</v>
      </c>
      <c r="G63" s="39" t="str">
        <f>IF(B63=0," ",VLOOKUP($B63,[1]Женщины!$B$1:$H$65536,6,FALSE))</f>
        <v>Иваново, СДЮСШОР-6, СК ИГЭУ</v>
      </c>
      <c r="H63" s="328"/>
      <c r="I63" s="329"/>
      <c r="J63" s="330"/>
      <c r="K63" s="33" t="str">
        <f>IF(B63=0," ",VLOOKUP($B63,[1]Женщины!$B$1:$H$65536,7,FALSE))</f>
        <v>Магницкий М.В.</v>
      </c>
    </row>
    <row r="64" spans="1:11" ht="15.75" thickBot="1">
      <c r="A64" s="331"/>
      <c r="B64" s="45">
        <v>128</v>
      </c>
      <c r="C64" s="46" t="str">
        <f>IF(B64=0," ",VLOOKUP(B64,[1]Женщины!B$1:H$65536,2,FALSE))</f>
        <v>Пантелеева Екатерина</v>
      </c>
      <c r="D64" s="240" t="str">
        <f>IF(B64=0," ",VLOOKUP($B64,[1]Женщины!$B$1:$H$65536,3,FALSE))</f>
        <v>1990</v>
      </c>
      <c r="E64" s="48" t="str">
        <f>IF(B64=0," ",IF(VLOOKUP($B64,[1]Женщины!$B$1:$H$65536,4,FALSE)=0," ",VLOOKUP($B64,[1]Женщины!$B$1:$H$65536,4,FALSE)))</f>
        <v>КМС</v>
      </c>
      <c r="F64" s="126" t="str">
        <f>IF(B64=0," ",VLOOKUP($B64,[1]Женщины!$B$1:$H$65536,5,FALSE))</f>
        <v>Ивановская</v>
      </c>
      <c r="G64" s="126" t="str">
        <f>IF(B64=0," ",VLOOKUP($B64,[1]Женщины!$B$1:$H$65536,6,FALSE))</f>
        <v>Иваново, СК ИГЭУ</v>
      </c>
      <c r="H64" s="332"/>
      <c r="I64" s="333"/>
      <c r="J64" s="334"/>
      <c r="K64" s="126" t="str">
        <f>IF(B64=0," ",VLOOKUP($B64,[1]Женщины!$B$1:$H$65536,7,FALSE))</f>
        <v>Сафина Н.Н., Рябова И.Д.</v>
      </c>
    </row>
    <row r="65" spans="1:11" ht="15.75" thickTop="1"/>
    <row r="68" spans="1:11">
      <c r="A68" s="165"/>
      <c r="B68" s="78"/>
      <c r="C68" s="79"/>
      <c r="D68" s="127"/>
      <c r="E68" s="81"/>
      <c r="F68" s="79"/>
      <c r="G68" s="79"/>
      <c r="H68" s="343"/>
      <c r="I68" s="77"/>
      <c r="J68" s="326"/>
      <c r="K68" s="79"/>
    </row>
    <row r="69" spans="1:11">
      <c r="A69" s="165"/>
      <c r="B69" s="78"/>
      <c r="C69" s="79"/>
      <c r="D69" s="127"/>
      <c r="E69" s="81"/>
      <c r="F69" s="79"/>
      <c r="G69" s="79"/>
      <c r="H69" s="343"/>
      <c r="I69" s="77"/>
      <c r="J69" s="326"/>
      <c r="K69" s="79"/>
    </row>
    <row r="70" spans="1:11">
      <c r="A70" s="165"/>
      <c r="B70" s="78"/>
      <c r="C70" s="79"/>
      <c r="D70" s="127"/>
      <c r="E70" s="81"/>
      <c r="F70" s="79"/>
      <c r="G70" s="79"/>
      <c r="H70" s="343"/>
      <c r="I70" s="77"/>
      <c r="J70" s="326"/>
      <c r="K70" s="79"/>
    </row>
    <row r="71" spans="1:11">
      <c r="A71" s="351"/>
      <c r="B71" s="351"/>
      <c r="C71" s="351"/>
      <c r="D71" s="351"/>
      <c r="E71" s="351"/>
      <c r="F71" s="351"/>
      <c r="G71" s="351"/>
      <c r="H71" s="351"/>
      <c r="I71" s="351"/>
      <c r="J71" s="351"/>
      <c r="K71" s="351"/>
    </row>
    <row r="72" spans="1:11">
      <c r="D72" s="306"/>
    </row>
    <row r="73" spans="1:11">
      <c r="D73" s="306"/>
    </row>
    <row r="74" spans="1:11">
      <c r="A74" s="351"/>
      <c r="B74" s="351"/>
      <c r="C74" s="351"/>
      <c r="D74" s="351"/>
      <c r="E74" s="351"/>
      <c r="F74" s="351"/>
      <c r="G74" s="351"/>
      <c r="H74" s="351"/>
      <c r="I74" s="351"/>
      <c r="J74" s="351"/>
      <c r="K74" s="351"/>
    </row>
  </sheetData>
  <mergeCells count="104">
    <mergeCell ref="A61:A64"/>
    <mergeCell ref="H61:H64"/>
    <mergeCell ref="I61:I64"/>
    <mergeCell ref="J62:J63"/>
    <mergeCell ref="A71:K71"/>
    <mergeCell ref="A74:K74"/>
    <mergeCell ref="H55:H56"/>
    <mergeCell ref="I55:I56"/>
    <mergeCell ref="J55:J56"/>
    <mergeCell ref="K55:K56"/>
    <mergeCell ref="A57:A60"/>
    <mergeCell ref="H57:H60"/>
    <mergeCell ref="I57:I60"/>
    <mergeCell ref="J58:J59"/>
    <mergeCell ref="A54:C54"/>
    <mergeCell ref="F54:G54"/>
    <mergeCell ref="H54:I54"/>
    <mergeCell ref="A55:A56"/>
    <mergeCell ref="B55:B56"/>
    <mergeCell ref="C55:C56"/>
    <mergeCell ref="D55:D56"/>
    <mergeCell ref="E55:E56"/>
    <mergeCell ref="F55:F56"/>
    <mergeCell ref="G55:G56"/>
    <mergeCell ref="G48:G49"/>
    <mergeCell ref="H48:H49"/>
    <mergeCell ref="I48:I49"/>
    <mergeCell ref="J48:J49"/>
    <mergeCell ref="K48:K49"/>
    <mergeCell ref="A50:A53"/>
    <mergeCell ref="H50:H53"/>
    <mergeCell ref="I50:I53"/>
    <mergeCell ref="J51:J52"/>
    <mergeCell ref="A48:A49"/>
    <mergeCell ref="B48:B49"/>
    <mergeCell ref="C48:C49"/>
    <mergeCell ref="D48:D49"/>
    <mergeCell ref="E48:E49"/>
    <mergeCell ref="F48:F49"/>
    <mergeCell ref="A43:A46"/>
    <mergeCell ref="H43:H46"/>
    <mergeCell ref="I43:I46"/>
    <mergeCell ref="J44:J45"/>
    <mergeCell ref="A47:C47"/>
    <mergeCell ref="F47:G47"/>
    <mergeCell ref="A35:A38"/>
    <mergeCell ref="H35:H38"/>
    <mergeCell ref="I35:I38"/>
    <mergeCell ref="J36:J37"/>
    <mergeCell ref="A39:A42"/>
    <mergeCell ref="H39:H42"/>
    <mergeCell ref="I39:I42"/>
    <mergeCell ref="J40:J41"/>
    <mergeCell ref="G29:G30"/>
    <mergeCell ref="H29:H30"/>
    <mergeCell ref="I29:I30"/>
    <mergeCell ref="J29:J30"/>
    <mergeCell ref="K29:K30"/>
    <mergeCell ref="A31:A34"/>
    <mergeCell ref="H31:H34"/>
    <mergeCell ref="I31:I34"/>
    <mergeCell ref="J32:J33"/>
    <mergeCell ref="A29:A30"/>
    <mergeCell ref="B29:B30"/>
    <mergeCell ref="C29:C30"/>
    <mergeCell ref="D29:D30"/>
    <mergeCell ref="E29:E30"/>
    <mergeCell ref="F29:F30"/>
    <mergeCell ref="F27:G27"/>
    <mergeCell ref="H27:I27"/>
    <mergeCell ref="F28:G28"/>
    <mergeCell ref="H28:I28"/>
    <mergeCell ref="A22:A25"/>
    <mergeCell ref="H22:H25"/>
    <mergeCell ref="I22:I25"/>
    <mergeCell ref="J23:J24"/>
    <mergeCell ref="A14:A17"/>
    <mergeCell ref="H14:H17"/>
    <mergeCell ref="I14:I17"/>
    <mergeCell ref="J15:J16"/>
    <mergeCell ref="A18:A21"/>
    <mergeCell ref="H18:H21"/>
    <mergeCell ref="I18:I21"/>
    <mergeCell ref="J19:J20"/>
    <mergeCell ref="H8:H9"/>
    <mergeCell ref="I8:I9"/>
    <mergeCell ref="J8:J9"/>
    <mergeCell ref="K8:K9"/>
    <mergeCell ref="A10:A13"/>
    <mergeCell ref="H10:H13"/>
    <mergeCell ref="I10:I13"/>
    <mergeCell ref="J11:J12"/>
    <mergeCell ref="H5:K5"/>
    <mergeCell ref="F6:G6"/>
    <mergeCell ref="H6:I6"/>
    <mergeCell ref="A8:A9"/>
    <mergeCell ref="B8:B9"/>
    <mergeCell ref="C8:C9"/>
    <mergeCell ref="D8:D9"/>
    <mergeCell ref="E8:E9"/>
    <mergeCell ref="F8:F9"/>
    <mergeCell ref="G8:G9"/>
    <mergeCell ref="A1:K1"/>
    <mergeCell ref="A2:K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U43"/>
  <sheetViews>
    <sheetView tabSelected="1" workbookViewId="0">
      <selection activeCell="Q23" sqref="Q23"/>
    </sheetView>
  </sheetViews>
  <sheetFormatPr defaultRowHeight="15"/>
  <cols>
    <col min="1" max="1" width="4.5703125" customWidth="1"/>
    <col min="2" max="2" width="6.28515625" customWidth="1"/>
    <col min="3" max="3" width="18.42578125" customWidth="1"/>
    <col min="4" max="4" width="9.140625" customWidth="1"/>
    <col min="5" max="5" width="6.5703125" customWidth="1"/>
    <col min="6" max="6" width="12.85546875" customWidth="1"/>
    <col min="7" max="7" width="20.85546875" customWidth="1"/>
    <col min="8" max="8" width="6.28515625" customWidth="1"/>
    <col min="9" max="10" width="5.42578125" customWidth="1"/>
    <col min="11" max="11" width="6" customWidth="1"/>
    <col min="12" max="12" width="6.140625" customWidth="1"/>
    <col min="13" max="13" width="4.140625" customWidth="1"/>
    <col min="14" max="14" width="5.85546875" customWidth="1"/>
    <col min="15" max="15" width="4.42578125" customWidth="1"/>
    <col min="16" max="16" width="7.5703125" customWidth="1"/>
    <col min="17" max="17" width="4.42578125" customWidth="1"/>
    <col min="18" max="18" width="6.140625" customWidth="1"/>
    <col min="19" max="19" width="5.7109375" customWidth="1"/>
    <col min="20" max="20" width="4.5703125" customWidth="1"/>
    <col min="21" max="21" width="14.7109375" customWidth="1"/>
  </cols>
  <sheetData>
    <row r="1" spans="1:21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20.2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20.2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</row>
    <row r="4" spans="1:21" ht="18">
      <c r="A4" s="353" t="s">
        <v>204</v>
      </c>
      <c r="B4" s="353"/>
      <c r="C4" s="353"/>
      <c r="D4" s="4"/>
      <c r="E4" s="4"/>
      <c r="F4" s="354" t="s">
        <v>3</v>
      </c>
      <c r="G4" s="354"/>
      <c r="H4" s="354"/>
      <c r="I4" s="354"/>
      <c r="J4" s="354"/>
      <c r="K4" s="354"/>
      <c r="L4" s="354"/>
      <c r="M4" s="354"/>
      <c r="N4" s="354"/>
    </row>
    <row r="5" spans="1:21">
      <c r="A5" s="353" t="s">
        <v>205</v>
      </c>
      <c r="B5" s="353"/>
      <c r="C5" s="353"/>
    </row>
    <row r="6" spans="1:21" ht="15.75">
      <c r="A6" s="353" t="s">
        <v>206</v>
      </c>
      <c r="B6" s="353"/>
      <c r="C6" s="353"/>
      <c r="D6" s="355"/>
      <c r="E6" s="355"/>
      <c r="F6" s="355"/>
      <c r="G6" s="355"/>
      <c r="H6" s="104" t="s">
        <v>207</v>
      </c>
      <c r="I6" s="104"/>
      <c r="J6" s="104"/>
      <c r="K6" s="104"/>
      <c r="L6" s="104"/>
      <c r="M6" s="356"/>
      <c r="N6" s="357"/>
      <c r="O6" s="356"/>
      <c r="P6" s="357"/>
      <c r="Q6" s="356"/>
      <c r="R6" s="357"/>
      <c r="S6" s="7" t="s">
        <v>6</v>
      </c>
      <c r="T6" s="357"/>
      <c r="U6" s="357"/>
    </row>
    <row r="7" spans="1:21">
      <c r="A7" s="10" t="s">
        <v>208</v>
      </c>
      <c r="B7" s="10"/>
      <c r="C7" s="10"/>
      <c r="D7" s="355"/>
      <c r="E7" s="355"/>
      <c r="F7" s="355"/>
      <c r="G7" s="355"/>
      <c r="H7" s="251" t="s">
        <v>28</v>
      </c>
      <c r="I7" s="251"/>
      <c r="J7" s="251"/>
      <c r="K7" s="251"/>
      <c r="L7" s="251"/>
      <c r="M7" s="356"/>
      <c r="N7" s="357"/>
      <c r="O7" s="356"/>
      <c r="P7" s="357"/>
      <c r="Q7" s="356"/>
      <c r="R7" s="357"/>
      <c r="S7" s="9" t="s">
        <v>8</v>
      </c>
      <c r="T7" s="357"/>
      <c r="U7" s="357"/>
    </row>
    <row r="8" spans="1:21">
      <c r="A8" s="3" t="s">
        <v>209</v>
      </c>
      <c r="B8" s="358"/>
      <c r="C8" s="358"/>
      <c r="D8" s="358"/>
      <c r="E8" s="358"/>
      <c r="F8" s="358"/>
      <c r="G8" s="358"/>
      <c r="H8" s="358"/>
      <c r="I8" s="359"/>
      <c r="J8" s="360"/>
      <c r="K8" s="361"/>
      <c r="L8" s="361"/>
      <c r="M8" s="362"/>
      <c r="N8" s="363"/>
      <c r="O8" s="364"/>
      <c r="P8" s="363"/>
      <c r="Q8" s="364"/>
      <c r="R8" s="363"/>
      <c r="S8" s="363"/>
      <c r="T8" s="363"/>
      <c r="U8" s="363"/>
    </row>
    <row r="9" spans="1:21" ht="30">
      <c r="A9" s="365" t="s">
        <v>15</v>
      </c>
      <c r="B9" s="366" t="s">
        <v>16</v>
      </c>
      <c r="C9" s="366" t="s">
        <v>17</v>
      </c>
      <c r="D9" s="352" t="s">
        <v>18</v>
      </c>
      <c r="E9" s="352" t="s">
        <v>19</v>
      </c>
      <c r="F9" s="352" t="s">
        <v>20</v>
      </c>
      <c r="G9" s="352" t="s">
        <v>21</v>
      </c>
      <c r="H9" s="367" t="s">
        <v>210</v>
      </c>
      <c r="I9" s="368" t="s">
        <v>164</v>
      </c>
      <c r="J9" s="367" t="s">
        <v>211</v>
      </c>
      <c r="K9" s="368" t="s">
        <v>164</v>
      </c>
      <c r="L9" s="367" t="s">
        <v>212</v>
      </c>
      <c r="M9" s="368" t="s">
        <v>164</v>
      </c>
      <c r="N9" s="367" t="s">
        <v>213</v>
      </c>
      <c r="O9" s="368" t="s">
        <v>164</v>
      </c>
      <c r="P9" s="367">
        <v>800</v>
      </c>
      <c r="Q9" s="368" t="s">
        <v>164</v>
      </c>
      <c r="R9" s="367" t="s">
        <v>214</v>
      </c>
      <c r="S9" s="365" t="s">
        <v>215</v>
      </c>
      <c r="T9" s="369" t="s">
        <v>200</v>
      </c>
      <c r="U9" s="369" t="s">
        <v>25</v>
      </c>
    </row>
    <row r="10" spans="1:21" ht="22.5">
      <c r="A10" s="370">
        <v>1</v>
      </c>
      <c r="B10" s="32">
        <v>615</v>
      </c>
      <c r="C10" s="57" t="str">
        <f>IF(B10=0," ",VLOOKUP(B10,[1]Женщины!B$1:H$65536,2,FALSE))</f>
        <v>Юрасова Анна</v>
      </c>
      <c r="D10" s="208" t="str">
        <f>IF(B10=0," ",VLOOKUP($B10,[1]Женщины!$B$1:$H$65536,3,FALSE))</f>
        <v>1998</v>
      </c>
      <c r="E10" s="59" t="str">
        <f>IF(B10=0," ",IF(VLOOKUP($B10,[1]Женщины!$B$1:$H$65536,4,FALSE)=0," ",VLOOKUP($B10,[1]Женщины!$B$1:$H$65536,4,FALSE)))</f>
        <v>1р</v>
      </c>
      <c r="F10" s="57" t="str">
        <f>IF(B10=0," ",VLOOKUP($B10,[1]Женщины!$B$1:$H$65536,5,FALSE))</f>
        <v>Владимирская</v>
      </c>
      <c r="G10" s="60" t="str">
        <f>IF(B10=0," ",VLOOKUP($B10,[1]Женщины!$B$1:$H$65536,6,FALSE))</f>
        <v>Александров, СДЮСШОР им. О.Даниловой</v>
      </c>
      <c r="H10" s="371">
        <v>1.0891203703703703E-4</v>
      </c>
      <c r="I10" s="372">
        <v>826</v>
      </c>
      <c r="J10" s="373">
        <v>136</v>
      </c>
      <c r="K10" s="372">
        <v>470</v>
      </c>
      <c r="L10" s="374">
        <v>4.3600000000000003</v>
      </c>
      <c r="M10" s="372">
        <v>393</v>
      </c>
      <c r="N10" s="374">
        <v>7.97</v>
      </c>
      <c r="O10" s="372">
        <v>397</v>
      </c>
      <c r="P10" s="375">
        <v>1.8576388888888887E-3</v>
      </c>
      <c r="Q10" s="372">
        <v>567</v>
      </c>
      <c r="R10" s="376">
        <f>SUM(I10,K10,M10,O10,Q10)</f>
        <v>2653</v>
      </c>
      <c r="S10" s="59" t="s">
        <v>110</v>
      </c>
      <c r="T10" s="59" t="s">
        <v>38</v>
      </c>
      <c r="U10" s="57" t="str">
        <f>IF(B10=0," ",VLOOKUP($B10,[1]Женщины!$B$1:$H$65536,7,FALSE))</f>
        <v>Сычев А.С.</v>
      </c>
    </row>
    <row r="11" spans="1:21">
      <c r="A11" s="377">
        <v>2</v>
      </c>
      <c r="B11" s="32">
        <v>525</v>
      </c>
      <c r="C11" s="57" t="str">
        <f>IF(B11=0," ",VLOOKUP(B11,[1]Женщины!B$1:H$65536,2,FALSE))</f>
        <v>Сумина Анастасия</v>
      </c>
      <c r="D11" s="208" t="str">
        <f>IF(B11=0," ",VLOOKUP($B11,[1]Женщины!$B$1:$H$65536,3,FALSE))</f>
        <v>29.07.1997</v>
      </c>
      <c r="E11" s="59" t="str">
        <f>IF(B11=0," ",IF(VLOOKUP($B11,[1]Женщины!$B$1:$H$65536,4,FALSE)=0," ",VLOOKUP($B11,[1]Женщины!$B$1:$H$65536,4,FALSE)))</f>
        <v>3р</v>
      </c>
      <c r="F11" s="57" t="str">
        <f>IF(B11=0," ",VLOOKUP($B11,[1]Женщины!$B$1:$H$65536,5,FALSE))</f>
        <v>Ярославская</v>
      </c>
      <c r="G11" s="57" t="str">
        <f>IF(B11=0," ",VLOOKUP($B11,[1]Женщины!$B$1:$H$65536,6,FALSE))</f>
        <v>Рыбинск, СДЮСШОР-2</v>
      </c>
      <c r="H11" s="378">
        <v>1.4236111111111112E-4</v>
      </c>
      <c r="I11" s="379">
        <v>343</v>
      </c>
      <c r="J11" s="380">
        <v>121</v>
      </c>
      <c r="K11" s="379">
        <v>321</v>
      </c>
      <c r="L11" s="381">
        <v>3.9</v>
      </c>
      <c r="M11" s="379">
        <v>285</v>
      </c>
      <c r="N11" s="380">
        <v>7.11</v>
      </c>
      <c r="O11" s="379">
        <v>342</v>
      </c>
      <c r="P11" s="382">
        <v>2.0854166666666668E-3</v>
      </c>
      <c r="Q11" s="379">
        <v>364</v>
      </c>
      <c r="R11" s="376">
        <f>SUM(I11,K11,M11,O11,Q11)</f>
        <v>1655</v>
      </c>
      <c r="S11" s="59" t="s">
        <v>216</v>
      </c>
      <c r="T11" s="59" t="s">
        <v>29</v>
      </c>
      <c r="U11" s="57" t="str">
        <f>IF(B11=0," ",VLOOKUP($B11,[1]Женщины!$B$1:$H$65536,7,FALSE))</f>
        <v>Огвоздина Т.В.</v>
      </c>
    </row>
    <row r="12" spans="1:21">
      <c r="A12" s="377">
        <v>3</v>
      </c>
      <c r="B12" s="32">
        <v>527</v>
      </c>
      <c r="C12" s="57" t="str">
        <f>IF(B12=0," ",VLOOKUP(B12,[1]Женщины!B$1:H$65536,2,FALSE))</f>
        <v>Карякина Елизавета</v>
      </c>
      <c r="D12" s="208" t="str">
        <f>IF(B12=0," ",VLOOKUP($B12,[1]Женщины!$B$1:$H$65536,3,FALSE))</f>
        <v>29.06.1996</v>
      </c>
      <c r="E12" s="59" t="str">
        <f>IF(B12=0," ",IF(VLOOKUP($B12,[1]Женщины!$B$1:$H$65536,4,FALSE)=0," ",VLOOKUP($B12,[1]Женщины!$B$1:$H$65536,4,FALSE)))</f>
        <v>3р</v>
      </c>
      <c r="F12" s="57" t="str">
        <f>IF(B12=0," ",VLOOKUP($B12,[1]Женщины!$B$1:$H$65536,5,FALSE))</f>
        <v>Ярославская</v>
      </c>
      <c r="G12" s="57" t="str">
        <f>IF(B12=0," ",VLOOKUP($B12,[1]Женщины!$B$1:$H$65536,6,FALSE))</f>
        <v>Рыбинск, СДЮСШОР-2</v>
      </c>
      <c r="H12" s="378">
        <v>1.4050925925925925E-4</v>
      </c>
      <c r="I12" s="379">
        <v>364</v>
      </c>
      <c r="J12" s="383">
        <v>106</v>
      </c>
      <c r="K12" s="379">
        <v>188</v>
      </c>
      <c r="L12" s="381">
        <v>3.72</v>
      </c>
      <c r="M12" s="379">
        <v>246</v>
      </c>
      <c r="N12" s="381">
        <v>6.52</v>
      </c>
      <c r="O12" s="379">
        <v>304</v>
      </c>
      <c r="P12" s="382">
        <v>2.0607638888888889E-3</v>
      </c>
      <c r="Q12" s="379">
        <v>384</v>
      </c>
      <c r="R12" s="376">
        <f>SUM(I12,K12,M12,O12,Q12)</f>
        <v>1486</v>
      </c>
      <c r="S12" s="59" t="s">
        <v>217</v>
      </c>
      <c r="T12" s="59" t="s">
        <v>29</v>
      </c>
      <c r="U12" s="57" t="str">
        <f>IF(B12=0," ",VLOOKUP($B12,[1]Женщины!$B$1:$H$65536,7,FALSE))</f>
        <v>Огвоздина Т.В.</v>
      </c>
    </row>
    <row r="13" spans="1:21" ht="15.75" thickBot="1">
      <c r="A13" s="384"/>
      <c r="B13" s="199"/>
      <c r="C13" s="46" t="s">
        <v>218</v>
      </c>
      <c r="D13" s="47" t="s">
        <v>218</v>
      </c>
      <c r="E13" s="48" t="s">
        <v>218</v>
      </c>
      <c r="F13" s="46" t="s">
        <v>218</v>
      </c>
      <c r="G13" s="46"/>
      <c r="H13" s="385"/>
      <c r="I13" s="386"/>
      <c r="J13" s="387"/>
      <c r="K13" s="386"/>
      <c r="L13" s="388"/>
      <c r="M13" s="386"/>
      <c r="N13" s="388"/>
      <c r="O13" s="386"/>
      <c r="P13" s="389"/>
      <c r="Q13" s="386"/>
      <c r="R13" s="390"/>
      <c r="S13" s="50" t="s">
        <v>218</v>
      </c>
      <c r="T13" s="48"/>
      <c r="U13" s="126" t="s">
        <v>218</v>
      </c>
    </row>
    <row r="14" spans="1:21" ht="15.75" thickTop="1">
      <c r="A14" s="326"/>
      <c r="B14" s="132"/>
      <c r="C14" s="79"/>
      <c r="D14" s="80"/>
      <c r="E14" s="81"/>
      <c r="F14" s="79"/>
      <c r="G14" s="79"/>
      <c r="H14" s="391"/>
      <c r="I14" s="392"/>
      <c r="J14" s="393"/>
      <c r="K14" s="392"/>
      <c r="L14" s="394"/>
      <c r="M14" s="392"/>
      <c r="N14" s="393"/>
      <c r="O14" s="392"/>
      <c r="P14" s="395"/>
      <c r="Q14" s="392"/>
      <c r="R14" s="396"/>
      <c r="S14" s="82"/>
      <c r="T14" s="81"/>
      <c r="U14" s="342"/>
    </row>
    <row r="15" spans="1:21">
      <c r="A15" s="326"/>
      <c r="B15" s="132"/>
      <c r="C15" s="79"/>
      <c r="D15" s="80"/>
      <c r="E15" s="81"/>
      <c r="F15" s="79"/>
      <c r="G15" s="79"/>
      <c r="H15" s="391"/>
      <c r="I15" s="392"/>
      <c r="J15" s="393"/>
      <c r="K15" s="392"/>
      <c r="L15" s="394"/>
      <c r="M15" s="392"/>
      <c r="N15" s="393"/>
      <c r="O15" s="392"/>
      <c r="P15" s="395"/>
      <c r="Q15" s="392"/>
      <c r="R15" s="396"/>
      <c r="S15" s="82"/>
      <c r="T15" s="81"/>
      <c r="U15" s="342"/>
    </row>
    <row r="16" spans="1:21">
      <c r="A16" s="326"/>
      <c r="B16" s="132"/>
      <c r="C16" s="79"/>
      <c r="D16" s="80"/>
      <c r="E16" s="81"/>
      <c r="F16" s="79"/>
      <c r="G16" s="79"/>
      <c r="H16" s="391"/>
      <c r="I16" s="392"/>
      <c r="J16" s="393"/>
      <c r="K16" s="392"/>
      <c r="L16" s="394"/>
      <c r="M16" s="392"/>
      <c r="N16" s="393"/>
      <c r="O16" s="392"/>
      <c r="P16" s="395"/>
      <c r="Q16" s="392"/>
      <c r="R16" s="396"/>
      <c r="S16" s="82"/>
      <c r="T16" s="81"/>
      <c r="U16" s="342"/>
    </row>
    <row r="17" spans="1:21">
      <c r="A17" s="326"/>
      <c r="B17" s="132"/>
      <c r="C17" s="79"/>
      <c r="D17" s="80"/>
      <c r="E17" s="81"/>
      <c r="F17" s="79"/>
      <c r="G17" s="79"/>
      <c r="H17" s="391"/>
      <c r="I17" s="392"/>
      <c r="J17" s="393"/>
      <c r="K17" s="392"/>
      <c r="L17" s="394"/>
      <c r="M17" s="392"/>
      <c r="N17" s="393"/>
      <c r="O17" s="392"/>
      <c r="P17" s="395"/>
      <c r="Q17" s="392"/>
      <c r="R17" s="396"/>
      <c r="S17" s="82"/>
      <c r="T17" s="81"/>
      <c r="U17" s="342"/>
    </row>
    <row r="18" spans="1:21">
      <c r="A18" s="326"/>
      <c r="B18" s="132"/>
      <c r="C18" s="79"/>
      <c r="D18" s="80"/>
      <c r="E18" s="81"/>
      <c r="F18" s="79"/>
      <c r="G18" s="79"/>
      <c r="H18" s="391"/>
      <c r="I18" s="392"/>
      <c r="J18" s="393"/>
      <c r="K18" s="392"/>
      <c r="L18" s="394"/>
      <c r="M18" s="392"/>
      <c r="N18" s="393"/>
      <c r="O18" s="392"/>
      <c r="P18" s="395"/>
      <c r="Q18" s="392"/>
      <c r="R18" s="396"/>
      <c r="S18" s="82"/>
      <c r="T18" s="81"/>
      <c r="U18" s="342"/>
    </row>
    <row r="19" spans="1:21">
      <c r="A19" s="326"/>
      <c r="B19" s="132"/>
      <c r="C19" s="79"/>
      <c r="D19" s="80"/>
      <c r="E19" s="81"/>
      <c r="F19" s="79"/>
      <c r="G19" s="79"/>
      <c r="H19" s="391"/>
      <c r="I19" s="392"/>
      <c r="J19" s="393"/>
      <c r="K19" s="392"/>
      <c r="L19" s="394"/>
      <c r="M19" s="392"/>
      <c r="N19" s="393"/>
      <c r="O19" s="392"/>
      <c r="P19" s="395"/>
      <c r="Q19" s="392"/>
      <c r="R19" s="396"/>
      <c r="S19" s="82"/>
      <c r="T19" s="81"/>
      <c r="U19" s="342"/>
    </row>
    <row r="20" spans="1:21">
      <c r="A20" s="326"/>
      <c r="B20" s="132"/>
      <c r="C20" s="79"/>
      <c r="D20" s="80"/>
      <c r="E20" s="81"/>
      <c r="F20" s="79"/>
      <c r="G20" s="79"/>
      <c r="H20" s="391"/>
      <c r="I20" s="392"/>
      <c r="J20" s="393"/>
      <c r="K20" s="392"/>
      <c r="L20" s="394"/>
      <c r="M20" s="392"/>
      <c r="N20" s="393"/>
      <c r="O20" s="392"/>
      <c r="P20" s="395"/>
      <c r="Q20" s="392"/>
      <c r="R20" s="396"/>
      <c r="S20" s="82"/>
      <c r="T20" s="81"/>
      <c r="U20" s="342"/>
    </row>
    <row r="21" spans="1:21">
      <c r="A21" s="326"/>
      <c r="B21" s="132"/>
      <c r="C21" s="79"/>
      <c r="D21" s="80"/>
      <c r="E21" s="81"/>
      <c r="F21" s="79"/>
      <c r="G21" s="79"/>
      <c r="H21" s="391"/>
      <c r="I21" s="392"/>
      <c r="J21" s="393"/>
      <c r="K21" s="392"/>
      <c r="L21" s="394"/>
      <c r="M21" s="392"/>
      <c r="N21" s="393"/>
      <c r="O21" s="392"/>
      <c r="P21" s="395"/>
      <c r="Q21" s="392"/>
      <c r="R21" s="396"/>
      <c r="S21" s="82"/>
      <c r="T21" s="81"/>
      <c r="U21" s="342"/>
    </row>
    <row r="22" spans="1:21">
      <c r="A22" s="326"/>
      <c r="B22" s="132"/>
      <c r="C22" s="79"/>
      <c r="D22" s="80"/>
      <c r="E22" s="81"/>
      <c r="F22" s="79"/>
      <c r="G22" s="79"/>
      <c r="H22" s="391"/>
      <c r="I22" s="392"/>
      <c r="J22" s="393"/>
      <c r="K22" s="392"/>
      <c r="L22" s="394"/>
      <c r="M22" s="392"/>
      <c r="N22" s="393"/>
      <c r="O22" s="392"/>
      <c r="P22" s="395"/>
      <c r="Q22" s="392"/>
      <c r="R22" s="396"/>
      <c r="S22" s="82"/>
      <c r="T22" s="81"/>
      <c r="U22" s="342"/>
    </row>
    <row r="23" spans="1:21">
      <c r="A23" s="326"/>
      <c r="B23" s="132"/>
      <c r="C23" s="79"/>
      <c r="D23" s="80"/>
      <c r="E23" s="81"/>
      <c r="F23" s="79"/>
      <c r="G23" s="79"/>
      <c r="H23" s="391"/>
      <c r="I23" s="392"/>
      <c r="J23" s="393"/>
      <c r="K23" s="392"/>
      <c r="L23" s="394"/>
      <c r="M23" s="392"/>
      <c r="N23" s="393"/>
      <c r="O23" s="392"/>
      <c r="P23" s="395"/>
      <c r="Q23" s="392"/>
      <c r="R23" s="396"/>
      <c r="S23" s="82"/>
      <c r="T23" s="81"/>
      <c r="U23" s="342"/>
    </row>
    <row r="24" spans="1:21" ht="15.75">
      <c r="A24" s="326"/>
      <c r="B24" s="132"/>
      <c r="C24" s="213" t="s">
        <v>219</v>
      </c>
      <c r="D24" s="214"/>
      <c r="E24" s="212"/>
      <c r="F24" s="213"/>
      <c r="G24" s="213" t="s">
        <v>220</v>
      </c>
      <c r="H24" s="397"/>
      <c r="I24" s="392"/>
      <c r="J24" s="393"/>
      <c r="K24" s="392"/>
      <c r="L24" s="394"/>
      <c r="M24" s="392"/>
      <c r="N24" s="393"/>
      <c r="O24" s="392"/>
      <c r="P24" s="395"/>
      <c r="Q24" s="392"/>
      <c r="R24" s="396"/>
      <c r="S24" s="82"/>
      <c r="T24" s="81"/>
      <c r="U24" s="342"/>
    </row>
    <row r="25" spans="1:21" ht="15.75">
      <c r="A25" s="326"/>
      <c r="B25" s="132"/>
      <c r="C25" s="213"/>
      <c r="D25" s="214"/>
      <c r="E25" s="212"/>
      <c r="F25" s="213"/>
      <c r="G25" s="213"/>
      <c r="H25" s="397"/>
      <c r="I25" s="392"/>
      <c r="J25" s="393"/>
      <c r="K25" s="392"/>
      <c r="L25" s="394"/>
      <c r="M25" s="392"/>
      <c r="N25" s="393"/>
      <c r="O25" s="392"/>
      <c r="P25" s="395"/>
      <c r="Q25" s="392"/>
      <c r="R25" s="396"/>
      <c r="S25" s="82"/>
      <c r="T25" s="81"/>
      <c r="U25" s="342"/>
    </row>
    <row r="26" spans="1:21" ht="15.75">
      <c r="A26" s="326"/>
      <c r="B26" s="132"/>
      <c r="C26" s="213"/>
      <c r="D26" s="214"/>
      <c r="E26" s="212"/>
      <c r="F26" s="213"/>
      <c r="G26" s="213"/>
      <c r="H26" s="397"/>
      <c r="I26" s="392"/>
      <c r="J26" s="393"/>
      <c r="K26" s="392"/>
      <c r="L26" s="394"/>
      <c r="M26" s="392"/>
      <c r="N26" s="393"/>
      <c r="O26" s="392"/>
      <c r="P26" s="395"/>
      <c r="Q26" s="392"/>
      <c r="R26" s="396"/>
      <c r="S26" s="82"/>
      <c r="T26" s="81"/>
      <c r="U26" s="342"/>
    </row>
    <row r="27" spans="1:21" ht="15.75">
      <c r="A27" s="326"/>
      <c r="B27" s="132"/>
      <c r="C27" s="213"/>
      <c r="D27" s="214"/>
      <c r="E27" s="212"/>
      <c r="F27" s="213"/>
      <c r="G27" s="213"/>
      <c r="H27" s="397"/>
      <c r="I27" s="392"/>
      <c r="J27" s="393"/>
      <c r="K27" s="392"/>
      <c r="L27" s="394"/>
      <c r="M27" s="392"/>
      <c r="N27" s="393"/>
      <c r="O27" s="392"/>
      <c r="P27" s="395"/>
      <c r="Q27" s="392"/>
      <c r="R27" s="396"/>
      <c r="S27" s="82"/>
      <c r="T27" s="81"/>
      <c r="U27" s="342"/>
    </row>
    <row r="28" spans="1:21" ht="15.75">
      <c r="A28" s="326"/>
      <c r="B28" s="132"/>
      <c r="C28" s="213" t="s">
        <v>221</v>
      </c>
      <c r="D28" s="214"/>
      <c r="E28" s="212"/>
      <c r="F28" s="213"/>
      <c r="G28" s="213" t="s">
        <v>222</v>
      </c>
      <c r="H28" s="397"/>
      <c r="I28" s="392"/>
      <c r="J28" s="393"/>
      <c r="K28" s="392"/>
      <c r="L28" s="394"/>
      <c r="M28" s="392"/>
      <c r="N28" s="393"/>
      <c r="O28" s="392"/>
      <c r="P28" s="395"/>
      <c r="Q28" s="392"/>
      <c r="R28" s="396"/>
      <c r="S28" s="82"/>
      <c r="T28" s="81"/>
      <c r="U28" s="342"/>
    </row>
    <row r="29" spans="1:21" ht="15.75">
      <c r="A29" s="326"/>
      <c r="B29" s="132"/>
      <c r="C29" s="213"/>
      <c r="D29" s="214"/>
      <c r="E29" s="212"/>
      <c r="F29" s="213"/>
      <c r="G29" s="213"/>
      <c r="H29" s="397"/>
      <c r="I29" s="392"/>
      <c r="J29" s="393"/>
      <c r="K29" s="392"/>
      <c r="L29" s="394"/>
      <c r="M29" s="392"/>
      <c r="N29" s="393"/>
      <c r="O29" s="392"/>
      <c r="P29" s="395"/>
      <c r="Q29" s="392"/>
      <c r="R29" s="396"/>
      <c r="S29" s="82"/>
      <c r="T29" s="81"/>
      <c r="U29" s="342"/>
    </row>
    <row r="30" spans="1:21" ht="15.75">
      <c r="A30" s="326"/>
      <c r="B30" s="132"/>
      <c r="C30" s="213"/>
      <c r="D30" s="214"/>
      <c r="E30" s="212"/>
      <c r="F30" s="213"/>
      <c r="G30" s="213"/>
      <c r="H30" s="397"/>
      <c r="I30" s="392"/>
      <c r="J30" s="393"/>
      <c r="K30" s="392"/>
      <c r="L30" s="394"/>
      <c r="M30" s="392"/>
      <c r="N30" s="393"/>
      <c r="O30" s="392"/>
      <c r="P30" s="395"/>
      <c r="Q30" s="392"/>
      <c r="R30" s="396"/>
      <c r="S30" s="82"/>
      <c r="T30" s="81"/>
      <c r="U30" s="342"/>
    </row>
    <row r="31" spans="1:21">
      <c r="A31" s="326"/>
      <c r="B31" s="132"/>
      <c r="C31" s="79"/>
      <c r="D31" s="80"/>
      <c r="E31" s="81"/>
      <c r="F31" s="79"/>
      <c r="G31" s="79"/>
      <c r="H31" s="391"/>
      <c r="I31" s="392"/>
      <c r="J31" s="393"/>
      <c r="K31" s="392"/>
      <c r="L31" s="394"/>
      <c r="M31" s="392"/>
      <c r="N31" s="393"/>
      <c r="O31" s="392"/>
      <c r="P31" s="395"/>
      <c r="Q31" s="392"/>
      <c r="R31" s="396"/>
      <c r="S31" s="82"/>
      <c r="T31" s="81"/>
      <c r="U31" s="342"/>
    </row>
    <row r="32" spans="1:21">
      <c r="A32" s="326"/>
      <c r="B32" s="132"/>
      <c r="C32" s="79"/>
      <c r="D32" s="80"/>
      <c r="E32" s="81"/>
      <c r="F32" s="79"/>
      <c r="G32" s="79"/>
      <c r="H32" s="391"/>
      <c r="I32" s="392"/>
      <c r="J32" s="393"/>
      <c r="K32" s="392"/>
      <c r="L32" s="394"/>
      <c r="M32" s="392"/>
      <c r="N32" s="393"/>
      <c r="O32" s="392"/>
      <c r="P32" s="395"/>
      <c r="Q32" s="392"/>
      <c r="R32" s="396"/>
      <c r="S32" s="82"/>
      <c r="T32" s="81"/>
      <c r="U32" s="342"/>
    </row>
    <row r="33" spans="1:21">
      <c r="A33" s="326"/>
      <c r="B33" s="132"/>
      <c r="C33" s="79"/>
      <c r="D33" s="80"/>
      <c r="E33" s="81"/>
      <c r="F33" s="79"/>
      <c r="G33" s="79"/>
      <c r="H33" s="391"/>
      <c r="I33" s="392"/>
      <c r="J33" s="393"/>
      <c r="K33" s="392"/>
      <c r="L33" s="394"/>
      <c r="M33" s="392"/>
      <c r="N33" s="393"/>
      <c r="O33" s="392"/>
      <c r="P33" s="395"/>
      <c r="Q33" s="392"/>
      <c r="R33" s="396"/>
      <c r="S33" s="82"/>
      <c r="T33" s="81"/>
      <c r="U33" s="342"/>
    </row>
    <row r="34" spans="1:21">
      <c r="A34" s="326"/>
      <c r="B34" s="132"/>
      <c r="C34" s="79"/>
      <c r="D34" s="80"/>
      <c r="E34" s="81"/>
      <c r="F34" s="79"/>
      <c r="G34" s="79"/>
      <c r="H34" s="391"/>
      <c r="I34" s="392"/>
      <c r="J34" s="393"/>
      <c r="K34" s="392"/>
      <c r="L34" s="394"/>
      <c r="M34" s="392"/>
      <c r="N34" s="393"/>
      <c r="O34" s="392"/>
      <c r="P34" s="395"/>
      <c r="Q34" s="392"/>
      <c r="R34" s="396"/>
      <c r="S34" s="82"/>
      <c r="T34" s="81"/>
      <c r="U34" s="342"/>
    </row>
    <row r="35" spans="1:21">
      <c r="A35" s="326"/>
      <c r="B35" s="132"/>
      <c r="C35" s="79"/>
      <c r="D35" s="80"/>
      <c r="E35" s="81"/>
      <c r="F35" s="79"/>
      <c r="G35" s="79"/>
      <c r="H35" s="391"/>
      <c r="I35" s="392"/>
      <c r="J35" s="393"/>
      <c r="K35" s="392"/>
      <c r="L35" s="394"/>
      <c r="M35" s="392"/>
      <c r="N35" s="393"/>
      <c r="O35" s="392"/>
      <c r="P35" s="395"/>
      <c r="Q35" s="392"/>
      <c r="R35" s="396"/>
      <c r="S35" s="82"/>
      <c r="T35" s="81"/>
      <c r="U35" s="342"/>
    </row>
    <row r="36" spans="1:21">
      <c r="A36" s="326"/>
      <c r="B36" s="132"/>
      <c r="C36" s="79"/>
      <c r="D36" s="80"/>
      <c r="E36" s="81"/>
      <c r="F36" s="79"/>
      <c r="G36" s="79"/>
      <c r="H36" s="391"/>
      <c r="I36" s="392"/>
      <c r="J36" s="393"/>
      <c r="K36" s="392"/>
      <c r="L36" s="394"/>
      <c r="M36" s="392"/>
      <c r="N36" s="393"/>
      <c r="O36" s="392"/>
      <c r="P36" s="395"/>
      <c r="Q36" s="392"/>
      <c r="R36" s="396"/>
      <c r="S36" s="82"/>
      <c r="T36" s="81"/>
      <c r="U36" s="342"/>
    </row>
    <row r="37" spans="1:21">
      <c r="A37" s="326"/>
      <c r="B37" s="132"/>
      <c r="C37" s="79"/>
      <c r="D37" s="80"/>
      <c r="E37" s="81"/>
      <c r="F37" s="79"/>
      <c r="G37" s="79"/>
      <c r="H37" s="391"/>
      <c r="I37" s="392"/>
      <c r="J37" s="393"/>
      <c r="K37" s="392"/>
      <c r="L37" s="394"/>
      <c r="M37" s="392"/>
      <c r="N37" s="393"/>
      <c r="O37" s="392"/>
      <c r="P37" s="395"/>
      <c r="Q37" s="392"/>
      <c r="R37" s="396"/>
      <c r="S37" s="82"/>
      <c r="T37" s="81"/>
      <c r="U37" s="342"/>
    </row>
    <row r="38" spans="1:21">
      <c r="A38" s="326"/>
      <c r="B38" s="132"/>
      <c r="C38" s="79"/>
      <c r="D38" s="80"/>
      <c r="E38" s="81"/>
      <c r="F38" s="79"/>
      <c r="G38" s="79"/>
      <c r="H38" s="391"/>
      <c r="I38" s="392"/>
      <c r="J38" s="393"/>
      <c r="K38" s="392"/>
      <c r="L38" s="394"/>
      <c r="M38" s="392"/>
      <c r="N38" s="393"/>
      <c r="O38" s="392"/>
      <c r="P38" s="395"/>
      <c r="Q38" s="392"/>
      <c r="R38" s="396"/>
      <c r="S38" s="82"/>
      <c r="T38" s="81"/>
      <c r="U38" s="342"/>
    </row>
    <row r="39" spans="1:21">
      <c r="A39" s="326"/>
      <c r="B39" s="132"/>
      <c r="C39" s="79"/>
      <c r="D39" s="80"/>
      <c r="E39" s="81"/>
      <c r="F39" s="79"/>
      <c r="G39" s="79"/>
      <c r="H39" s="391"/>
      <c r="I39" s="392"/>
      <c r="J39" s="393"/>
      <c r="K39" s="392"/>
      <c r="L39" s="394"/>
      <c r="M39" s="392"/>
      <c r="N39" s="393"/>
      <c r="O39" s="392"/>
      <c r="P39" s="395"/>
      <c r="Q39" s="392"/>
      <c r="R39" s="396"/>
      <c r="S39" s="82"/>
      <c r="T39" s="81"/>
      <c r="U39" s="342"/>
    </row>
    <row r="40" spans="1:21">
      <c r="A40" s="326"/>
      <c r="B40" s="132"/>
      <c r="C40" s="79"/>
      <c r="D40" s="80"/>
      <c r="E40" s="81"/>
      <c r="F40" s="79"/>
      <c r="G40" s="79"/>
      <c r="H40" s="391"/>
      <c r="I40" s="392"/>
      <c r="J40" s="393"/>
      <c r="K40" s="392"/>
      <c r="L40" s="394"/>
      <c r="M40" s="392"/>
      <c r="N40" s="393"/>
      <c r="O40" s="392"/>
      <c r="P40" s="395"/>
      <c r="Q40" s="392"/>
      <c r="R40" s="396"/>
      <c r="S40" s="82"/>
      <c r="T40" s="81"/>
      <c r="U40" s="342"/>
    </row>
    <row r="41" spans="1:21">
      <c r="A41" s="326"/>
      <c r="B41" s="132"/>
      <c r="C41" s="79"/>
      <c r="D41" s="80"/>
      <c r="E41" s="81"/>
      <c r="F41" s="79"/>
      <c r="G41" s="79"/>
      <c r="H41" s="391"/>
      <c r="I41" s="392"/>
      <c r="J41" s="393"/>
      <c r="K41" s="392"/>
      <c r="L41" s="394"/>
      <c r="M41" s="392"/>
      <c r="N41" s="393"/>
      <c r="O41" s="392"/>
      <c r="P41" s="395"/>
      <c r="Q41" s="392"/>
      <c r="R41" s="396"/>
      <c r="S41" s="82"/>
      <c r="T41" s="81"/>
      <c r="U41" s="342"/>
    </row>
    <row r="42" spans="1:21">
      <c r="A42" s="326"/>
      <c r="B42" s="132"/>
      <c r="C42" s="79"/>
      <c r="D42" s="80"/>
      <c r="E42" s="81"/>
      <c r="F42" s="79"/>
      <c r="G42" s="79"/>
      <c r="H42" s="391"/>
      <c r="I42" s="392"/>
      <c r="J42" s="393"/>
      <c r="K42" s="392"/>
      <c r="L42" s="394"/>
      <c r="M42" s="392"/>
      <c r="N42" s="393"/>
      <c r="O42" s="392"/>
      <c r="P42" s="395"/>
      <c r="Q42" s="392"/>
      <c r="R42" s="396"/>
      <c r="S42" s="82"/>
      <c r="T42" s="81"/>
      <c r="U42" s="342"/>
    </row>
    <row r="43" spans="1:21">
      <c r="A43" s="326"/>
      <c r="B43" s="132"/>
      <c r="C43" s="79"/>
      <c r="D43" s="80"/>
      <c r="E43" s="81"/>
      <c r="F43" s="79"/>
      <c r="G43" s="79"/>
      <c r="H43" s="391"/>
      <c r="I43" s="392"/>
      <c r="J43" s="393"/>
      <c r="K43" s="392"/>
      <c r="L43" s="394"/>
      <c r="M43" s="392"/>
      <c r="N43" s="393"/>
      <c r="O43" s="392"/>
      <c r="P43" s="395"/>
      <c r="Q43" s="392"/>
      <c r="R43" s="396"/>
      <c r="S43" s="82"/>
      <c r="T43" s="81"/>
      <c r="U43" s="342"/>
    </row>
  </sheetData>
  <mergeCells count="8">
    <mergeCell ref="A5:C5"/>
    <mergeCell ref="A6:C6"/>
    <mergeCell ref="H6:L6"/>
    <mergeCell ref="H7:L7"/>
    <mergeCell ref="A1:U1"/>
    <mergeCell ref="A2:U2"/>
    <mergeCell ref="A4:C4"/>
    <mergeCell ref="F4:N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5"/>
  <sheetViews>
    <sheetView topLeftCell="A55" workbookViewId="0">
      <selection activeCell="A86" sqref="A86:XFD399"/>
    </sheetView>
  </sheetViews>
  <sheetFormatPr defaultRowHeight="15"/>
  <cols>
    <col min="1" max="1" width="4.85546875" customWidth="1"/>
    <col min="2" max="2" width="9.42578125" customWidth="1"/>
    <col min="3" max="3" width="25.28515625" customWidth="1"/>
    <col min="4" max="4" width="11" customWidth="1"/>
    <col min="5" max="5" width="5.5703125" customWidth="1"/>
    <col min="6" max="6" width="17.42578125" customWidth="1"/>
    <col min="7" max="7" width="30.5703125" customWidth="1"/>
    <col min="8" max="8" width="8" style="89" customWidth="1"/>
    <col min="9" max="9" width="7.42578125" style="89" customWidth="1"/>
    <col min="10" max="10" width="5.140625" customWidth="1"/>
    <col min="11" max="11" width="5.5703125" customWidth="1"/>
    <col min="12" max="12" width="25.28515625" customWidth="1"/>
  </cols>
  <sheetData>
    <row r="1" spans="1:12" ht="20.25">
      <c r="A1" s="2" t="s">
        <v>59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8">
      <c r="A2" s="3" t="s">
        <v>46</v>
      </c>
      <c r="B2" s="4"/>
      <c r="C2" s="4"/>
      <c r="D2" s="4"/>
      <c r="E2" s="4"/>
      <c r="F2" s="4" t="s">
        <v>3</v>
      </c>
      <c r="G2" s="4"/>
      <c r="H2" s="4"/>
      <c r="I2" s="4"/>
      <c r="J2" s="4"/>
      <c r="K2" s="4"/>
      <c r="L2" s="4"/>
    </row>
    <row r="3" spans="1:12" ht="15.75">
      <c r="A3" s="3" t="s">
        <v>47</v>
      </c>
      <c r="B3" s="5"/>
      <c r="C3" s="5"/>
      <c r="D3" s="5"/>
      <c r="E3" s="5"/>
      <c r="F3" s="6" t="s">
        <v>48</v>
      </c>
      <c r="G3" s="6"/>
      <c r="H3" s="5"/>
      <c r="I3"/>
      <c r="K3" s="7" t="s">
        <v>6</v>
      </c>
    </row>
    <row r="4" spans="1:12">
      <c r="A4" s="3" t="s">
        <v>49</v>
      </c>
      <c r="B4" s="7"/>
      <c r="C4" s="8"/>
      <c r="F4" s="3"/>
      <c r="G4" s="3"/>
      <c r="H4" s="9"/>
      <c r="I4" s="9"/>
      <c r="J4" s="9"/>
      <c r="K4" s="9" t="s">
        <v>8</v>
      </c>
      <c r="L4" s="9"/>
    </row>
    <row r="5" spans="1:12" ht="18.75">
      <c r="A5" s="10" t="s">
        <v>50</v>
      </c>
      <c r="B5" s="7"/>
      <c r="C5" s="7"/>
      <c r="E5" s="11"/>
      <c r="F5" s="3"/>
      <c r="G5" s="3"/>
      <c r="H5" s="11"/>
      <c r="I5" s="12" t="s">
        <v>10</v>
      </c>
      <c r="J5" s="12"/>
      <c r="K5" s="13"/>
      <c r="L5" s="9" t="s">
        <v>51</v>
      </c>
    </row>
    <row r="6" spans="1:12">
      <c r="A6" s="3" t="s">
        <v>52</v>
      </c>
      <c r="B6" s="92"/>
      <c r="C6" s="92"/>
      <c r="D6" s="93"/>
      <c r="E6" s="14"/>
      <c r="F6" s="3"/>
      <c r="G6" s="3"/>
      <c r="H6" s="15"/>
      <c r="I6" s="16" t="s">
        <v>13</v>
      </c>
      <c r="J6" s="16"/>
      <c r="K6" s="17"/>
      <c r="L6" s="9" t="s">
        <v>53</v>
      </c>
    </row>
    <row r="7" spans="1:12">
      <c r="A7" s="18" t="s">
        <v>15</v>
      </c>
      <c r="B7" s="18" t="s">
        <v>16</v>
      </c>
      <c r="C7" s="18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20" t="s">
        <v>22</v>
      </c>
      <c r="I7" s="21"/>
      <c r="J7" s="18" t="s">
        <v>23</v>
      </c>
      <c r="K7" s="19" t="s">
        <v>24</v>
      </c>
      <c r="L7" s="22" t="s">
        <v>25</v>
      </c>
    </row>
    <row r="8" spans="1:12">
      <c r="A8" s="23"/>
      <c r="B8" s="23"/>
      <c r="C8" s="23"/>
      <c r="D8" s="23"/>
      <c r="E8" s="23"/>
      <c r="F8" s="23"/>
      <c r="G8" s="23"/>
      <c r="H8" s="24" t="s">
        <v>26</v>
      </c>
      <c r="I8" s="24" t="s">
        <v>27</v>
      </c>
      <c r="J8" s="23"/>
      <c r="K8" s="23"/>
      <c r="L8" s="25"/>
    </row>
    <row r="9" spans="1:12">
      <c r="A9" s="26"/>
      <c r="B9" s="26"/>
      <c r="C9" s="26"/>
      <c r="D9" s="27"/>
      <c r="E9" s="26"/>
      <c r="F9" s="28" t="s">
        <v>28</v>
      </c>
      <c r="G9" s="28"/>
      <c r="H9" s="29"/>
      <c r="I9" s="30"/>
    </row>
    <row r="10" spans="1:12">
      <c r="A10" s="31">
        <v>1</v>
      </c>
      <c r="B10" s="32">
        <v>341</v>
      </c>
      <c r="C10" s="33" t="str">
        <f>IF(B10=0," ",VLOOKUP(B10,[1]Женщины!B$1:H$65536,2,FALSE))</f>
        <v>Сазанова Екатерина</v>
      </c>
      <c r="D10" s="34" t="str">
        <f>IF(B10=0," ",VLOOKUP($B10,[1]Женщины!$B$1:$H$65536,3,FALSE))</f>
        <v>1996</v>
      </c>
      <c r="E10" s="35" t="str">
        <f>IF(B10=0," ",IF(VLOOKUP($B10,[1]Женщины!$B$1:$H$65536,4,FALSE)=0," ",VLOOKUP($B10,[1]Женщины!$B$1:$H$65536,4,FALSE)))</f>
        <v>КМС</v>
      </c>
      <c r="F10" s="33" t="str">
        <f>IF(B10=0," ",VLOOKUP($B10,[1]Женщины!$B$1:$H$65536,5,FALSE))</f>
        <v>Мурманская</v>
      </c>
      <c r="G10" s="33" t="str">
        <f>IF(B10=0," ",VLOOKUP($B10,[1]Женщины!$B$1:$H$65536,6,FALSE))</f>
        <v>Мурманск, СДЮСШОР-4, Динамо</v>
      </c>
      <c r="H10" s="41">
        <v>3.0023148148148151E-4</v>
      </c>
      <c r="I10" s="37">
        <v>3.0034722222222219E-4</v>
      </c>
      <c r="J10" s="38" t="str">
        <f>IF(H10=0," ",IF(H10&lt;=[1]Разряды!$D$31,[1]Разряды!$D$3,IF(H10&lt;=[1]Разряды!$E$31,[1]Разряды!$E$3,IF(H10&lt;=[1]Разряды!$F$31,[1]Разряды!$F$3,IF(H10&lt;=[1]Разряды!$G$31,[1]Разряды!$G$3,IF(H10&lt;=[1]Разряды!$H$31,[1]Разряды!$H$3,IF(H10&lt;=[1]Разряды!$I$31,[1]Разряды!$I$3,IF(H10&lt;=[1]Разряды!$J$31,[1]Разряды!$J$3,"б/р"))))))))</f>
        <v>1р</v>
      </c>
      <c r="K10" s="35">
        <v>20</v>
      </c>
      <c r="L10" s="39" t="str">
        <f>IF(B10=0," ",VLOOKUP($B10,[1]Женщины!$B$1:$H$65536,7,FALSE))</f>
        <v>Фарутин Н.В.,Игнатьева Л.А.</v>
      </c>
    </row>
    <row r="11" spans="1:12">
      <c r="A11" s="31">
        <v>2</v>
      </c>
      <c r="B11" s="32">
        <v>612</v>
      </c>
      <c r="C11" s="33" t="str">
        <f>IF(B11=0," ",VLOOKUP(B11,[1]Женщины!B$1:H$65536,2,FALSE))</f>
        <v>Беднова Анастасия</v>
      </c>
      <c r="D11" s="34" t="str">
        <f>IF(B11=0," ",VLOOKUP($B11,[1]Женщины!$B$1:$H$65536,3,FALSE))</f>
        <v>1996</v>
      </c>
      <c r="E11" s="35" t="str">
        <f>IF(B11=0," ",IF(VLOOKUP($B11,[1]Женщины!$B$1:$H$65536,4,FALSE)=0," ",VLOOKUP($B11,[1]Женщины!$B$1:$H$65536,4,FALSE)))</f>
        <v>1р</v>
      </c>
      <c r="F11" s="33" t="str">
        <f>IF(B11=0," ",VLOOKUP($B11,[1]Женщины!$B$1:$H$65536,5,FALSE))</f>
        <v>Владимирская</v>
      </c>
      <c r="G11" s="33" t="str">
        <f>IF(B11=0," ",VLOOKUP($B11,[1]Женщины!$B$1:$H$65536,6,FALSE))</f>
        <v>Муром, ДЮСШ</v>
      </c>
      <c r="H11" s="41">
        <v>3.1030092592592589E-4</v>
      </c>
      <c r="I11" s="37">
        <v>3.0486111111111111E-4</v>
      </c>
      <c r="J11" s="38" t="str">
        <f>IF(H11=0," ",IF(H11&lt;=[1]Разряды!$D$31,[1]Разряды!$D$3,IF(H11&lt;=[1]Разряды!$E$31,[1]Разряды!$E$3,IF(H11&lt;=[1]Разряды!$F$31,[1]Разряды!$F$3,IF(H11&lt;=[1]Разряды!$G$31,[1]Разряды!$G$3,IF(H11&lt;=[1]Разряды!$H$31,[1]Разряды!$H$3,IF(H11&lt;=[1]Разряды!$I$31,[1]Разряды!$I$3,IF(H11&lt;=[1]Разряды!$J$31,[1]Разряды!$J$3,"б/р"))))))))</f>
        <v>1р</v>
      </c>
      <c r="K11" s="27">
        <v>17</v>
      </c>
      <c r="L11" s="33" t="str">
        <f>IF(B11=0," ",VLOOKUP($B11,[1]Женщины!$B$1:$H$65536,7,FALSE))</f>
        <v>Салов С.Г.</v>
      </c>
    </row>
    <row r="12" spans="1:12">
      <c r="A12" s="31">
        <v>3</v>
      </c>
      <c r="B12" s="32">
        <v>681</v>
      </c>
      <c r="C12" s="33" t="str">
        <f>IF(B12=0," ",VLOOKUP(B12,[1]Женщины!B$1:H$65536,2,FALSE))</f>
        <v>Матова Марина</v>
      </c>
      <c r="D12" s="34" t="str">
        <f>IF(B12=0," ",VLOOKUP($B12,[1]Женщины!$B$1:$H$65536,3,FALSE))</f>
        <v>23.10.1997</v>
      </c>
      <c r="E12" s="35" t="str">
        <f>IF(B12=0," ",IF(VLOOKUP($B12,[1]Женщины!$B$1:$H$65536,4,FALSE)=0," ",VLOOKUP($B12,[1]Женщины!$B$1:$H$65536,4,FALSE)))</f>
        <v>1р</v>
      </c>
      <c r="F12" s="33" t="str">
        <f>IF(B12=0," ",VLOOKUP($B12,[1]Женщины!$B$1:$H$65536,5,FALSE))</f>
        <v>Архангельская</v>
      </c>
      <c r="G12" s="33" t="str">
        <f>IF(B12=0," ",VLOOKUP($B12,[1]Женщины!$B$1:$H$65536,6,FALSE))</f>
        <v>Архангельск, ДЮСШ-1</v>
      </c>
      <c r="H12" s="41">
        <v>3.1377314814814815E-4</v>
      </c>
      <c r="I12" s="37">
        <v>3.1597222222222221E-4</v>
      </c>
      <c r="J12" s="38" t="str">
        <f>IF(H12=0," ",IF(H12&lt;=[1]Разряды!$D$31,[1]Разряды!$D$3,IF(H12&lt;=[1]Разряды!$E$31,[1]Разряды!$E$3,IF(H12&lt;=[1]Разряды!$F$31,[1]Разряды!$F$3,IF(H12&lt;=[1]Разряды!$G$31,[1]Разряды!$G$3,IF(H12&lt;=[1]Разряды!$H$31,[1]Разряды!$H$3,IF(H12&lt;=[1]Разряды!$I$31,[1]Разряды!$I$3,IF(H12&lt;=[1]Разряды!$J$31,[1]Разряды!$J$3,"б/р"))))))))</f>
        <v>2р</v>
      </c>
      <c r="K12" s="27">
        <v>15</v>
      </c>
      <c r="L12" s="33" t="str">
        <f>IF(B12=0," ",VLOOKUP($B12,[1]Женщины!$B$1:$H$65536,7,FALSE))</f>
        <v>Брюхова О.Б.</v>
      </c>
    </row>
    <row r="13" spans="1:12">
      <c r="A13" s="40">
        <v>4</v>
      </c>
      <c r="B13" s="32">
        <v>466</v>
      </c>
      <c r="C13" s="33" t="str">
        <f>IF(B13=0," ",VLOOKUP(B13,[1]Женщины!B$1:H$65536,2,FALSE))</f>
        <v>Ушинская Кристина</v>
      </c>
      <c r="D13" s="34" t="str">
        <f>IF(B13=0," ",VLOOKUP($B13,[1]Женщины!$B$1:$H$65536,3,FALSE))</f>
        <v>24.09.1997</v>
      </c>
      <c r="E13" s="35" t="str">
        <f>IF(B13=0," ",IF(VLOOKUP($B13,[1]Женщины!$B$1:$H$65536,4,FALSE)=0," ",VLOOKUP($B13,[1]Женщины!$B$1:$H$65536,4,FALSE)))</f>
        <v>КМС</v>
      </c>
      <c r="F13" s="33" t="str">
        <f>IF(B13=0," ",VLOOKUP($B13,[1]Женщины!$B$1:$H$65536,5,FALSE))</f>
        <v>р-ка Карелия</v>
      </c>
      <c r="G13" s="33" t="str">
        <f>IF(B13=0," ",VLOOKUP($B13,[1]Женщины!$B$1:$H$65536,6,FALSE))</f>
        <v>Петрозаводск</v>
      </c>
      <c r="H13" s="41">
        <v>3.0451388888888889E-4</v>
      </c>
      <c r="I13" s="36" t="s">
        <v>54</v>
      </c>
      <c r="J13" s="38" t="str">
        <f>IF(H13=0," ",IF(H13&lt;=[1]Разряды!$D$31,[1]Разряды!$D$3,IF(H13&lt;=[1]Разряды!$E$31,[1]Разряды!$E$3,IF(H13&lt;=[1]Разряды!$F$31,[1]Разряды!$F$3,IF(H13&lt;=[1]Разряды!$G$31,[1]Разряды!$G$3,IF(H13&lt;=[1]Разряды!$H$31,[1]Разряды!$H$3,IF(H13&lt;=[1]Разряды!$I$31,[1]Разряды!$I$3,IF(H13&lt;=[1]Разряды!$J$31,[1]Разряды!$J$3,"б/р"))))))))</f>
        <v>1р</v>
      </c>
      <c r="K13" s="26">
        <v>14</v>
      </c>
      <c r="L13" s="33" t="str">
        <f>IF(B13=0," ",VLOOKUP($B13,[1]Женщины!$B$1:$H$65536,7,FALSE))</f>
        <v>Ушинская Е.К.</v>
      </c>
    </row>
    <row r="14" spans="1:12">
      <c r="A14" s="40">
        <v>5</v>
      </c>
      <c r="B14" s="32">
        <v>147</v>
      </c>
      <c r="C14" s="33" t="str">
        <f>IF(B14=0," ",VLOOKUP(B14,[1]Женщины!B$1:H$65536,2,FALSE))</f>
        <v>Шушина Мария</v>
      </c>
      <c r="D14" s="34" t="str">
        <f>IF(B14=0," ",VLOOKUP($B14,[1]Женщины!$B$1:$H$65536,3,FALSE))</f>
        <v>1996</v>
      </c>
      <c r="E14" s="35" t="str">
        <f>IF(B14=0," ",IF(VLOOKUP($B14,[1]Женщины!$B$1:$H$65536,4,FALSE)=0," ",VLOOKUP($B14,[1]Женщины!$B$1:$H$65536,4,FALSE)))</f>
        <v>1р</v>
      </c>
      <c r="F14" s="33" t="str">
        <f>IF(B14=0," ",VLOOKUP($B14,[1]Женщины!$B$1:$H$65536,5,FALSE))</f>
        <v>Ивановская</v>
      </c>
      <c r="G14" s="33" t="str">
        <f>IF(B14=0," ",VLOOKUP($B14,[1]Женщины!$B$1:$H$65536,6,FALSE))</f>
        <v>Иваново, СДЮСШОР-6</v>
      </c>
      <c r="H14" s="36">
        <v>3.1504629629629629E-4</v>
      </c>
      <c r="I14" s="36"/>
      <c r="J14" s="38" t="str">
        <f>IF(H14=0," ",IF(H14&lt;=[1]Разряды!$D$31,[1]Разряды!$D$3,IF(H14&lt;=[1]Разряды!$E$31,[1]Разряды!$E$3,IF(H14&lt;=[1]Разряды!$F$31,[1]Разряды!$F$3,IF(H14&lt;=[1]Разряды!$G$31,[1]Разряды!$G$3,IF(H14&lt;=[1]Разряды!$H$31,[1]Разряды!$H$3,IF(H14&lt;=[1]Разряды!$I$31,[1]Разряды!$I$3,IF(H14&lt;=[1]Разряды!$J$31,[1]Разряды!$J$3,"б/р"))))))))</f>
        <v>2р</v>
      </c>
      <c r="K14" s="27">
        <v>13</v>
      </c>
      <c r="L14" s="33" t="str">
        <f>IF(B14=0," ",VLOOKUP($B14,[1]Женщины!$B$1:$H$65536,7,FALSE))</f>
        <v>Смирнова И.Ю.</v>
      </c>
    </row>
    <row r="15" spans="1:12">
      <c r="A15" s="40">
        <v>6</v>
      </c>
      <c r="B15" s="32">
        <v>210</v>
      </c>
      <c r="C15" s="33" t="str">
        <f>IF(B15=0," ",VLOOKUP(B15,[1]Женщины!B$1:H$65536,2,FALSE))</f>
        <v>Аверина Ульяна</v>
      </c>
      <c r="D15" s="34" t="str">
        <f>IF(B15=0," ",VLOOKUP($B15,[1]Женщины!$B$1:$H$65536,3,FALSE))</f>
        <v>10.10.1996</v>
      </c>
      <c r="E15" s="35" t="str">
        <f>IF(B15=0," ",IF(VLOOKUP($B15,[1]Женщины!$B$1:$H$65536,4,FALSE)=0," ",VLOOKUP($B15,[1]Женщины!$B$1:$H$65536,4,FALSE)))</f>
        <v>1р</v>
      </c>
      <c r="F15" s="33" t="str">
        <f>IF(B15=0," ",VLOOKUP($B15,[1]Женщины!$B$1:$H$65536,5,FALSE))</f>
        <v>Вологодская</v>
      </c>
      <c r="G15" s="33" t="str">
        <f>IF(B15=0," ",VLOOKUP($B15,[1]Женщины!$B$1:$H$65536,6,FALSE))</f>
        <v>Череповец, ДЮСШ-2</v>
      </c>
      <c r="H15" s="41">
        <v>3.1585648148148147E-4</v>
      </c>
      <c r="I15" s="41"/>
      <c r="J15" s="38" t="str">
        <f>IF(H15=0," ",IF(H15&lt;=[1]Разряды!$D$31,[1]Разряды!$D$3,IF(H15&lt;=[1]Разряды!$E$31,[1]Разряды!$E$3,IF(H15&lt;=[1]Разряды!$F$31,[1]Разряды!$F$3,IF(H15&lt;=[1]Разряды!$G$31,[1]Разряды!$G$3,IF(H15&lt;=[1]Разряды!$H$31,[1]Разряды!$H$3,IF(H15&lt;=[1]Разряды!$I$31,[1]Разряды!$I$3,IF(H15&lt;=[1]Разряды!$J$31,[1]Разряды!$J$3,"б/р"))))))))</f>
        <v>2р</v>
      </c>
      <c r="K15" s="26">
        <v>12</v>
      </c>
      <c r="L15" s="33" t="str">
        <f>IF(B15=0," ",VLOOKUP($B15,[1]Женщины!$B$1:$H$65536,7,FALSE))</f>
        <v>Лебедев А.В.</v>
      </c>
    </row>
    <row r="16" spans="1:12">
      <c r="A16" s="40">
        <v>7</v>
      </c>
      <c r="B16" s="32">
        <v>278</v>
      </c>
      <c r="C16" s="33" t="str">
        <f>IF(B16=0," ",VLOOKUP(B16,[1]Женщины!B$1:H$65536,2,FALSE))</f>
        <v>Андреева Елизавета</v>
      </c>
      <c r="D16" s="34" t="str">
        <f>IF(B16=0," ",VLOOKUP($B16,[1]Женщины!$B$1:$H$65536,3,FALSE))</f>
        <v>09.10.1997</v>
      </c>
      <c r="E16" s="35" t="str">
        <f>IF(B16=0," ",IF(VLOOKUP($B16,[1]Женщины!$B$1:$H$65536,4,FALSE)=0," ",VLOOKUP($B16,[1]Женщины!$B$1:$H$65536,4,FALSE)))</f>
        <v>КМС</v>
      </c>
      <c r="F16" s="33" t="str">
        <f>IF(B16=0," ",VLOOKUP($B16,[1]Женщины!$B$1:$H$65536,5,FALSE))</f>
        <v>Калининградская</v>
      </c>
      <c r="G16" s="33" t="str">
        <f>IF(B16=0," ",VLOOKUP($B16,[1]Женщины!$B$1:$H$65536,6,FALSE))</f>
        <v>Калининград, СДЮСШОР-4</v>
      </c>
      <c r="H16" s="41">
        <v>3.1643518518518517E-4</v>
      </c>
      <c r="I16" s="36"/>
      <c r="J16" s="38" t="str">
        <f>IF(H16=0," ",IF(H16&lt;=[1]Разряды!$D$31,[1]Разряды!$D$3,IF(H16&lt;=[1]Разряды!$E$31,[1]Разряды!$E$3,IF(H16&lt;=[1]Разряды!$F$31,[1]Разряды!$F$3,IF(H16&lt;=[1]Разряды!$G$31,[1]Разряды!$G$3,IF(H16&lt;=[1]Разряды!$H$31,[1]Разряды!$H$3,IF(H16&lt;=[1]Разряды!$I$31,[1]Разряды!$I$3,IF(H16&lt;=[1]Разряды!$J$31,[1]Разряды!$J$3,"б/р"))))))))</f>
        <v>2р</v>
      </c>
      <c r="K16" s="27">
        <v>11</v>
      </c>
      <c r="L16" s="33" t="str">
        <f>IF(B16=0," ",VLOOKUP($B16,[1]Женщины!$B$1:$H$65536,7,FALSE))</f>
        <v>Гадиатова Н.В., Гадиатов С.</v>
      </c>
    </row>
    <row r="17" spans="1:12">
      <c r="A17" s="40">
        <v>8</v>
      </c>
      <c r="B17" s="32">
        <v>791</v>
      </c>
      <c r="C17" s="33" t="str">
        <f>IF(B17=0," ",VLOOKUP(B17,[1]Женщины!B$1:H$65536,2,FALSE))</f>
        <v>Савина Марина</v>
      </c>
      <c r="D17" s="34" t="str">
        <f>IF(B17=0," ",VLOOKUP($B17,[1]Женщины!$B$1:$H$65536,3,FALSE))</f>
        <v>1997</v>
      </c>
      <c r="E17" s="35" t="str">
        <f>IF(B17=0," ",IF(VLOOKUP($B17,[1]Женщины!$B$1:$H$65536,4,FALSE)=0," ",VLOOKUP($B17,[1]Женщины!$B$1:$H$65536,4,FALSE)))</f>
        <v>1р</v>
      </c>
      <c r="F17" s="33" t="str">
        <f>IF(B17=0," ",VLOOKUP($B17,[1]Женщины!$B$1:$H$65536,5,FALSE))</f>
        <v>Архангельская</v>
      </c>
      <c r="G17" s="33" t="str">
        <f>IF(B17=0," ",VLOOKUP($B17,[1]Женщины!$B$1:$H$65536,6,FALSE))</f>
        <v>Коряжма, ДЮСШ</v>
      </c>
      <c r="H17" s="41">
        <v>3.1724537037037035E-4</v>
      </c>
      <c r="I17" s="36"/>
      <c r="J17" s="38" t="str">
        <f>IF(H17=0," ",IF(H17&lt;=[1]Разряды!$D$31,[1]Разряды!$D$3,IF(H17&lt;=[1]Разряды!$E$31,[1]Разряды!$E$3,IF(H17&lt;=[1]Разряды!$F$31,[1]Разряды!$F$3,IF(H17&lt;=[1]Разряды!$G$31,[1]Разряды!$G$3,IF(H17&lt;=[1]Разряды!$H$31,[1]Разряды!$H$3,IF(H17&lt;=[1]Разряды!$I$31,[1]Разряды!$I$3,IF(H17&lt;=[1]Разряды!$J$31,[1]Разряды!$J$3,"б/р"))))))))</f>
        <v>2р</v>
      </c>
      <c r="K17" s="26" t="s">
        <v>29</v>
      </c>
      <c r="L17" s="33" t="str">
        <f>IF(B17=0," ",VLOOKUP($B17,[1]Женщины!$B$1:$H$65536,7,FALSE))</f>
        <v>Казанцев Л.А.</v>
      </c>
    </row>
    <row r="18" spans="1:12">
      <c r="A18" s="40">
        <v>9</v>
      </c>
      <c r="B18" s="32">
        <v>616</v>
      </c>
      <c r="C18" s="33" t="str">
        <f>IF(B18=0," ",VLOOKUP(B18,[1]Женщины!B$1:H$65536,2,FALSE))</f>
        <v>Стеценко Анастасия</v>
      </c>
      <c r="D18" s="34" t="str">
        <f>IF(B18=0," ",VLOOKUP($B18,[1]Женщины!$B$1:$H$65536,3,FALSE))</f>
        <v>1998</v>
      </c>
      <c r="E18" s="35" t="str">
        <f>IF(B18=0," ",IF(VLOOKUP($B18,[1]Женщины!$B$1:$H$65536,4,FALSE)=0," ",VLOOKUP($B18,[1]Женщины!$B$1:$H$65536,4,FALSE)))</f>
        <v>1р</v>
      </c>
      <c r="F18" s="33" t="str">
        <f>IF(B18=0," ",VLOOKUP($B18,[1]Женщины!$B$1:$H$65536,5,FALSE))</f>
        <v>Владимирская</v>
      </c>
      <c r="G18" s="39" t="str">
        <f>IF(B18=0," ",VLOOKUP($B18,[1]Женщины!$B$1:$H$65536,6,FALSE))</f>
        <v>Александров, СДЮСШОР им. О.Даниловой</v>
      </c>
      <c r="H18" s="41">
        <v>3.2638888888888887E-4</v>
      </c>
      <c r="I18" s="36"/>
      <c r="J18" s="38" t="str">
        <f>IF(H18=0," ",IF(H18&lt;=[1]Разряды!$D$31,[1]Разряды!$D$3,IF(H18&lt;=[1]Разряды!$E$31,[1]Разряды!$E$3,IF(H18&lt;=[1]Разряды!$F$31,[1]Разряды!$F$3,IF(H18&lt;=[1]Разряды!$G$31,[1]Разряды!$G$3,IF(H18&lt;=[1]Разряды!$H$31,[1]Разряды!$H$3,IF(H18&lt;=[1]Разряды!$I$31,[1]Разряды!$I$3,IF(H18&lt;=[1]Разряды!$J$31,[1]Разряды!$J$3,"б/р"))))))))</f>
        <v>2р</v>
      </c>
      <c r="K18" s="27">
        <v>10</v>
      </c>
      <c r="L18" s="33" t="str">
        <f>IF(B18=0," ",VLOOKUP($B18,[1]Женщины!$B$1:$H$65536,7,FALSE))</f>
        <v>Сычев А.С.</v>
      </c>
    </row>
    <row r="19" spans="1:12">
      <c r="A19" s="40">
        <v>10</v>
      </c>
      <c r="B19" s="32">
        <v>208</v>
      </c>
      <c r="C19" s="33" t="str">
        <f>IF(B19=0," ",VLOOKUP(B19,[1]Женщины!B$1:H$65536,2,FALSE))</f>
        <v>Зобнина Елизавета</v>
      </c>
      <c r="D19" s="34" t="str">
        <f>IF(B19=0," ",VLOOKUP($B19,[1]Женщины!$B$1:$H$65536,3,FALSE))</f>
        <v>05.03.1998</v>
      </c>
      <c r="E19" s="35" t="str">
        <f>IF(B19=0," ",IF(VLOOKUP($B19,[1]Женщины!$B$1:$H$65536,4,FALSE)=0," ",VLOOKUP($B19,[1]Женщины!$B$1:$H$65536,4,FALSE)))</f>
        <v>1р</v>
      </c>
      <c r="F19" s="33" t="str">
        <f>IF(B19=0," ",VLOOKUP($B19,[1]Женщины!$B$1:$H$65536,5,FALSE))</f>
        <v>Вологодская</v>
      </c>
      <c r="G19" s="33" t="str">
        <f>IF(B19=0," ",VLOOKUP($B19,[1]Женщины!$B$1:$H$65536,6,FALSE))</f>
        <v>Череповец, ДЮСШ-2</v>
      </c>
      <c r="H19" s="36">
        <v>3.277777777777778E-4</v>
      </c>
      <c r="I19" s="43"/>
      <c r="J19" s="38" t="str">
        <f>IF(H19=0," ",IF(H19&lt;=[1]Разряды!$D$31,[1]Разряды!$D$3,IF(H19&lt;=[1]Разряды!$E$31,[1]Разряды!$E$3,IF(H19&lt;=[1]Разряды!$F$31,[1]Разряды!$F$3,IF(H19&lt;=[1]Разряды!$G$31,[1]Разряды!$G$3,IF(H19&lt;=[1]Разряды!$H$31,[1]Разряды!$H$3,IF(H19&lt;=[1]Разряды!$I$31,[1]Разряды!$I$3,IF(H19&lt;=[1]Разряды!$J$31,[1]Разряды!$J$3,"б/р"))))))))</f>
        <v>2р</v>
      </c>
      <c r="K19" s="26">
        <v>9</v>
      </c>
      <c r="L19" s="39" t="str">
        <f>IF(B19=0," ",VLOOKUP($B19,[1]Женщины!$B$1:$H$65536,7,FALSE))</f>
        <v>Боголюбов В.Л., Карепин Ю.С.</v>
      </c>
    </row>
    <row r="20" spans="1:12">
      <c r="A20" s="40">
        <v>11</v>
      </c>
      <c r="B20" s="32">
        <v>793</v>
      </c>
      <c r="C20" s="33" t="str">
        <f>IF(B20=0," ",VLOOKUP(B20,[1]Женщины!B$1:H$65536,2,FALSE))</f>
        <v>Романова Алина</v>
      </c>
      <c r="D20" s="34" t="str">
        <f>IF(B20=0," ",VLOOKUP($B20,[1]Женщины!$B$1:$H$65536,3,FALSE))</f>
        <v>1997</v>
      </c>
      <c r="E20" s="35" t="str">
        <f>IF(B20=0," ",IF(VLOOKUP($B20,[1]Женщины!$B$1:$H$65536,4,FALSE)=0," ",VLOOKUP($B20,[1]Женщины!$B$1:$H$65536,4,FALSE)))</f>
        <v>2р</v>
      </c>
      <c r="F20" s="33" t="str">
        <f>IF(B20=0," ",VLOOKUP($B20,[1]Женщины!$B$1:$H$65536,5,FALSE))</f>
        <v>Архангельская</v>
      </c>
      <c r="G20" s="33" t="str">
        <f>IF(B20=0," ",VLOOKUP($B20,[1]Женщины!$B$1:$H$65536,6,FALSE))</f>
        <v>Коряжма, ДЮСШ</v>
      </c>
      <c r="H20" s="41">
        <v>3.2986111111111107E-4</v>
      </c>
      <c r="I20" s="36"/>
      <c r="J20" s="38" t="str">
        <f>IF(H20=0," ",IF(H20&lt;=[1]Разряды!$D$31,[1]Разряды!$D$3,IF(H20&lt;=[1]Разряды!$E$31,[1]Разряды!$E$3,IF(H20&lt;=[1]Разряды!$F$31,[1]Разряды!$F$3,IF(H20&lt;=[1]Разряды!$G$31,[1]Разряды!$G$3,IF(H20&lt;=[1]Разряды!$H$31,[1]Разряды!$H$3,IF(H20&lt;=[1]Разряды!$I$31,[1]Разряды!$I$3,IF(H20&lt;=[1]Разряды!$J$31,[1]Разряды!$J$3,"б/р"))))))))</f>
        <v>2р</v>
      </c>
      <c r="K20" s="27" t="s">
        <v>29</v>
      </c>
      <c r="L20" s="33" t="str">
        <f>IF(B20=0," ",VLOOKUP($B20,[1]Женщины!$B$1:$H$65536,7,FALSE))</f>
        <v>Казанцев Л.А.</v>
      </c>
    </row>
    <row r="21" spans="1:12">
      <c r="A21" s="40">
        <v>12</v>
      </c>
      <c r="B21" s="32">
        <v>799</v>
      </c>
      <c r="C21" s="33" t="str">
        <f>IF(B21=0," ",VLOOKUP(B21,[1]Женщины!B$1:H$65536,2,FALSE))</f>
        <v>Майсумова Альбина</v>
      </c>
      <c r="D21" s="34" t="str">
        <f>IF(B21=0," ",VLOOKUP($B21,[1]Женщины!$B$1:$H$65536,3,FALSE))</f>
        <v>1996</v>
      </c>
      <c r="E21" s="35" t="str">
        <f>IF(B21=0," ",IF(VLOOKUP($B21,[1]Женщины!$B$1:$H$65536,4,FALSE)=0," ",VLOOKUP($B21,[1]Женщины!$B$1:$H$65536,4,FALSE)))</f>
        <v>1р</v>
      </c>
      <c r="F21" s="33" t="str">
        <f>IF(B21=0," ",VLOOKUP($B21,[1]Женщины!$B$1:$H$65536,5,FALSE))</f>
        <v>Вологодская</v>
      </c>
      <c r="G21" s="33" t="str">
        <f>IF(B21=0," ",VLOOKUP($B21,[1]Женщины!$B$1:$H$65536,6,FALSE))</f>
        <v>Шексна, ДЮСШ</v>
      </c>
      <c r="H21" s="41">
        <v>3.3032407407407403E-4</v>
      </c>
      <c r="I21" s="41"/>
      <c r="J21" s="38" t="str">
        <f>IF(H21=0," ",IF(H21&lt;=[1]Разряды!$D$31,[1]Разряды!$D$3,IF(H21&lt;=[1]Разряды!$E$31,[1]Разряды!$E$3,IF(H21&lt;=[1]Разряды!$F$31,[1]Разряды!$F$3,IF(H21&lt;=[1]Разряды!$G$31,[1]Разряды!$G$3,IF(H21&lt;=[1]Разряды!$H$31,[1]Разряды!$H$3,IF(H21&lt;=[1]Разряды!$I$31,[1]Разряды!$I$3,IF(H21&lt;=[1]Разряды!$J$31,[1]Разряды!$J$3,"б/р"))))))))</f>
        <v>2р</v>
      </c>
      <c r="K21" s="27" t="s">
        <v>29</v>
      </c>
      <c r="L21" s="33" t="str">
        <f>IF(B21=0," ",VLOOKUP($B21,[1]Женщины!$B$1:$H$65536,7,FALSE))</f>
        <v>Кожин Б.И., Воробьева О.Н.</v>
      </c>
    </row>
    <row r="22" spans="1:12">
      <c r="A22" s="40">
        <v>13</v>
      </c>
      <c r="B22" s="32">
        <v>680</v>
      </c>
      <c r="C22" s="33" t="str">
        <f>IF(B22=0," ",VLOOKUP(B22,[1]Женщины!B$1:H$65536,2,FALSE))</f>
        <v>Милевская Полина</v>
      </c>
      <c r="D22" s="34" t="str">
        <f>IF(B22=0," ",VLOOKUP($B22,[1]Женщины!$B$1:$H$65536,3,FALSE))</f>
        <v>01.07.1996</v>
      </c>
      <c r="E22" s="35" t="str">
        <f>IF(B22=0," ",IF(VLOOKUP($B22,[1]Женщины!$B$1:$H$65536,4,FALSE)=0," ",VLOOKUP($B22,[1]Женщины!$B$1:$H$65536,4,FALSE)))</f>
        <v>2р</v>
      </c>
      <c r="F22" s="33" t="str">
        <f>IF(B22=0," ",VLOOKUP($B22,[1]Женщины!$B$1:$H$65536,5,FALSE))</f>
        <v>Архангельская</v>
      </c>
      <c r="G22" s="33" t="str">
        <f>IF(B22=0," ",VLOOKUP($B22,[1]Женщины!$B$1:$H$65536,6,FALSE))</f>
        <v>Архангельск, ДЮСШ-1</v>
      </c>
      <c r="H22" s="41">
        <v>3.306712962962963E-4</v>
      </c>
      <c r="I22" s="36"/>
      <c r="J22" s="38" t="str">
        <f>IF(H22=0," ",IF(H22&lt;=[1]Разряды!$D$31,[1]Разряды!$D$3,IF(H22&lt;=[1]Разряды!$E$31,[1]Разряды!$E$3,IF(H22&lt;=[1]Разряды!$F$31,[1]Разряды!$F$3,IF(H22&lt;=[1]Разряды!$G$31,[1]Разряды!$G$3,IF(H22&lt;=[1]Разряды!$H$31,[1]Разряды!$H$3,IF(H22&lt;=[1]Разряды!$I$31,[1]Разряды!$I$3,IF(H22&lt;=[1]Разряды!$J$31,[1]Разряды!$J$3,"б/р"))))))))</f>
        <v>2р</v>
      </c>
      <c r="K22" s="26">
        <v>8</v>
      </c>
      <c r="L22" s="33" t="str">
        <f>IF(B22=0," ",VLOOKUP($B22,[1]Женщины!$B$1:$H$65536,7,FALSE))</f>
        <v>Луцева И.В.</v>
      </c>
    </row>
    <row r="23" spans="1:12">
      <c r="A23" s="40">
        <v>14</v>
      </c>
      <c r="B23" s="32">
        <v>241</v>
      </c>
      <c r="C23" s="33" t="str">
        <f>IF(B23=0," ",VLOOKUP(B23,[1]Женщины!B$1:H$65536,2,FALSE))</f>
        <v>Жуковская Ксения</v>
      </c>
      <c r="D23" s="34" t="str">
        <f>IF(B23=0," ",VLOOKUP($B23,[1]Женщины!$B$1:$H$65536,3,FALSE))</f>
        <v>1998</v>
      </c>
      <c r="E23" s="35" t="str">
        <f>IF(B23=0," ",IF(VLOOKUP($B23,[1]Женщины!$B$1:$H$65536,4,FALSE)=0," ",VLOOKUP($B23,[1]Женщины!$B$1:$H$65536,4,FALSE)))</f>
        <v>1р</v>
      </c>
      <c r="F23" s="33" t="str">
        <f>IF(B23=0," ",VLOOKUP($B23,[1]Женщины!$B$1:$H$65536,5,FALSE))</f>
        <v>р-ка Коми</v>
      </c>
      <c r="G23" s="33" t="str">
        <f>IF(B23=0," ",VLOOKUP($B23,[1]Женщины!$B$1:$H$65536,6,FALSE))</f>
        <v>Коми, Сыктывкар, КДЮСШ-1</v>
      </c>
      <c r="H23" s="36">
        <v>3.3425925925925924E-4</v>
      </c>
      <c r="I23" s="36"/>
      <c r="J23" s="38" t="str">
        <f>IF(H23=0," ",IF(H23&lt;=[1]Разряды!$D$31,[1]Разряды!$D$3,IF(H23&lt;=[1]Разряды!$E$31,[1]Разряды!$E$3,IF(H23&lt;=[1]Разряды!$F$31,[1]Разряды!$F$3,IF(H23&lt;=[1]Разряды!$G$31,[1]Разряды!$G$3,IF(H23&lt;=[1]Разряды!$H$31,[1]Разряды!$H$3,IF(H23&lt;=[1]Разряды!$I$31,[1]Разряды!$I$3,IF(H23&lt;=[1]Разряды!$J$31,[1]Разряды!$J$3,"б/р"))))))))</f>
        <v>3р</v>
      </c>
      <c r="K23" s="26">
        <v>7</v>
      </c>
      <c r="L23" s="33" t="str">
        <f>IF(B23=0," ",VLOOKUP($B23,[1]Женщины!$B$1:$H$65536,7,FALSE))</f>
        <v>Шокшуева Ю.В.</v>
      </c>
    </row>
    <row r="24" spans="1:12">
      <c r="A24" s="40">
        <v>15</v>
      </c>
      <c r="B24" s="32">
        <v>459</v>
      </c>
      <c r="C24" s="33" t="str">
        <f>IF(B24=0," ",VLOOKUP(B24,[1]Женщины!B$1:H$65536,2,FALSE))</f>
        <v>Стенина Елена</v>
      </c>
      <c r="D24" s="34" t="str">
        <f>IF(B24=0," ",VLOOKUP($B24,[1]Женщины!$B$1:$H$65536,3,FALSE))</f>
        <v>1997</v>
      </c>
      <c r="E24" s="35" t="str">
        <f>IF(B24=0," ",IF(VLOOKUP($B24,[1]Женщины!$B$1:$H$65536,4,FALSE)=0," ",VLOOKUP($B24,[1]Женщины!$B$1:$H$65536,4,FALSE)))</f>
        <v>1р</v>
      </c>
      <c r="F24" s="33" t="str">
        <f>IF(B24=0," ",VLOOKUP($B24,[1]Женщины!$B$1:$H$65536,5,FALSE))</f>
        <v>Архангельская</v>
      </c>
      <c r="G24" s="33" t="str">
        <f>IF(B24=0," ",VLOOKUP($B24,[1]Женщины!$B$1:$H$65536,6,FALSE))</f>
        <v>Коряжма, ДЮСШ</v>
      </c>
      <c r="H24" s="41">
        <v>3.3495370370370368E-4</v>
      </c>
      <c r="I24" s="36"/>
      <c r="J24" s="38" t="str">
        <f>IF(H24=0," ",IF(H24&lt;=[1]Разряды!$D$31,[1]Разряды!$D$3,IF(H24&lt;=[1]Разряды!$E$31,[1]Разряды!$E$3,IF(H24&lt;=[1]Разряды!$F$31,[1]Разряды!$F$3,IF(H24&lt;=[1]Разряды!$G$31,[1]Разряды!$G$3,IF(H24&lt;=[1]Разряды!$H$31,[1]Разряды!$H$3,IF(H24&lt;=[1]Разряды!$I$31,[1]Разряды!$I$3,IF(H24&lt;=[1]Разряды!$J$31,[1]Разряды!$J$3,"б/р"))))))))</f>
        <v>3р</v>
      </c>
      <c r="K24" s="27" t="s">
        <v>29</v>
      </c>
      <c r="L24" s="33" t="str">
        <f>IF(B24=0," ",VLOOKUP($B24,[1]Женщины!$B$1:$H$65536,7,FALSE))</f>
        <v>Казанцев Л.А.</v>
      </c>
    </row>
    <row r="25" spans="1:12">
      <c r="A25" s="40">
        <v>16</v>
      </c>
      <c r="B25" s="32">
        <v>489</v>
      </c>
      <c r="C25" s="33" t="str">
        <f>IF(B25=0," ",VLOOKUP(B25,[1]Женщины!B$1:H$65536,2,FALSE))</f>
        <v>Волкова Наталия</v>
      </c>
      <c r="D25" s="34" t="str">
        <f>IF(B25=0," ",VLOOKUP($B25,[1]Женщины!$B$1:$H$65536,3,FALSE))</f>
        <v>1998</v>
      </c>
      <c r="E25" s="35" t="str">
        <f>IF(B25=0," ",IF(VLOOKUP($B25,[1]Женщины!$B$1:$H$65536,4,FALSE)=0," ",VLOOKUP($B25,[1]Женщины!$B$1:$H$65536,4,FALSE)))</f>
        <v>2р</v>
      </c>
      <c r="F25" s="33" t="str">
        <f>IF(B25=0," ",VLOOKUP($B25,[1]Женщины!$B$1:$H$65536,5,FALSE))</f>
        <v>Ярославская</v>
      </c>
      <c r="G25" s="33" t="str">
        <f>IF(B25=0," ",VLOOKUP($B25,[1]Женщины!$B$1:$H$65536,6,FALSE))</f>
        <v>Рыбинск, СДЮСШОР-2</v>
      </c>
      <c r="H25" s="41">
        <v>3.4467592592592595E-4</v>
      </c>
      <c r="I25" s="37"/>
      <c r="J25" s="38" t="str">
        <f>IF(H25=0," ",IF(H25&lt;=[1]Разряды!$D$31,[1]Разряды!$D$3,IF(H25&lt;=[1]Разряды!$E$31,[1]Разряды!$E$3,IF(H25&lt;=[1]Разряды!$F$31,[1]Разряды!$F$3,IF(H25&lt;=[1]Разряды!$G$31,[1]Разряды!$G$3,IF(H25&lt;=[1]Разряды!$H$31,[1]Разряды!$H$3,IF(H25&lt;=[1]Разряды!$I$31,[1]Разряды!$I$3,IF(H25&lt;=[1]Разряды!$J$31,[1]Разряды!$J$3,"б/р"))))))))</f>
        <v>3р</v>
      </c>
      <c r="K25" s="27" t="s">
        <v>29</v>
      </c>
      <c r="L25" s="33" t="str">
        <f>IF(B25=0," ",VLOOKUP($B25,[1]Женщины!$B$1:$H$65536,7,FALSE))</f>
        <v>Коротков М.Э.</v>
      </c>
    </row>
    <row r="26" spans="1:12">
      <c r="A26" s="40">
        <v>17</v>
      </c>
      <c r="B26" s="32">
        <v>763</v>
      </c>
      <c r="C26" s="33" t="str">
        <f>IF(B26=0," ",VLOOKUP(B26,[1]Женщины!B$1:H$65536,2,FALSE))</f>
        <v>Голикова Полина</v>
      </c>
      <c r="D26" s="34" t="str">
        <f>IF(B26=0," ",VLOOKUP($B26,[1]Женщины!$B$1:$H$65536,3,FALSE))</f>
        <v>30.04.1997</v>
      </c>
      <c r="E26" s="35" t="str">
        <f>IF(B26=0," ",IF(VLOOKUP($B26,[1]Женщины!$B$1:$H$65536,4,FALSE)=0," ",VLOOKUP($B26,[1]Женщины!$B$1:$H$65536,4,FALSE)))</f>
        <v>2р</v>
      </c>
      <c r="F26" s="33" t="str">
        <f>IF(B26=0," ",VLOOKUP($B26,[1]Женщины!$B$1:$H$65536,5,FALSE))</f>
        <v>Ярославская</v>
      </c>
      <c r="G26" s="33" t="str">
        <f>IF(B26=0," ",VLOOKUP($B26,[1]Женщины!$B$1:$H$65536,6,FALSE))</f>
        <v>Ярославль, СДЮСШОР-19</v>
      </c>
      <c r="H26" s="41">
        <v>3.4814814814814816E-4</v>
      </c>
      <c r="I26" s="36"/>
      <c r="J26" s="38" t="str">
        <f>IF(H26=0," ",IF(H26&lt;=[1]Разряды!$D$31,[1]Разряды!$D$3,IF(H26&lt;=[1]Разряды!$E$31,[1]Разряды!$E$3,IF(H26&lt;=[1]Разряды!$F$31,[1]Разряды!$F$3,IF(H26&lt;=[1]Разряды!$G$31,[1]Разряды!$G$3,IF(H26&lt;=[1]Разряды!$H$31,[1]Разряды!$H$3,IF(H26&lt;=[1]Разряды!$I$31,[1]Разряды!$I$3,IF(H26&lt;=[1]Разряды!$J$31,[1]Разряды!$J$3,"б/р"))))))))</f>
        <v>3р</v>
      </c>
      <c r="K26" s="26" t="s">
        <v>29</v>
      </c>
      <c r="L26" s="33" t="str">
        <f>IF(B26=0," ",VLOOKUP($B26,[1]Женщины!$B$1:$H$65536,7,FALSE))</f>
        <v>Валяева С.П.</v>
      </c>
    </row>
    <row r="27" spans="1:12">
      <c r="A27" s="40">
        <v>18</v>
      </c>
      <c r="B27" s="32">
        <v>486</v>
      </c>
      <c r="C27" s="33" t="str">
        <f>IF(B27=0," ",VLOOKUP(B27,[1]Женщины!B$1:H$65536,2,FALSE))</f>
        <v>Капустина Анна</v>
      </c>
      <c r="D27" s="34" t="str">
        <f>IF(B27=0," ",VLOOKUP($B27,[1]Женщины!$B$1:$H$65536,3,FALSE))</f>
        <v>1996</v>
      </c>
      <c r="E27" s="35" t="str">
        <f>IF(B27=0," ",IF(VLOOKUP($B27,[1]Женщины!$B$1:$H$65536,4,FALSE)=0," ",VLOOKUP($B27,[1]Женщины!$B$1:$H$65536,4,FALSE)))</f>
        <v>2р</v>
      </c>
      <c r="F27" s="33" t="str">
        <f>IF(B27=0," ",VLOOKUP($B27,[1]Женщины!$B$1:$H$65536,5,FALSE))</f>
        <v>Ярославская</v>
      </c>
      <c r="G27" s="33" t="str">
        <f>IF(B27=0," ",VLOOKUP($B27,[1]Женщины!$B$1:$H$65536,6,FALSE))</f>
        <v>Рыбинск, СДЮСШОР-2</v>
      </c>
      <c r="H27" s="41">
        <v>3.5277777777777781E-4</v>
      </c>
      <c r="I27" s="37"/>
      <c r="J27" s="38" t="str">
        <f>IF(H27=0," ",IF(H27&lt;=[1]Разряды!$D$31,[1]Разряды!$D$3,IF(H27&lt;=[1]Разряды!$E$31,[1]Разряды!$E$3,IF(H27&lt;=[1]Разряды!$F$31,[1]Разряды!$F$3,IF(H27&lt;=[1]Разряды!$G$31,[1]Разряды!$G$3,IF(H27&lt;=[1]Разряды!$H$31,[1]Разряды!$H$3,IF(H27&lt;=[1]Разряды!$I$31,[1]Разряды!$I$3,IF(H27&lt;=[1]Разряды!$J$31,[1]Разряды!$J$3,"б/р"))))))))</f>
        <v>3р</v>
      </c>
      <c r="K27" s="27" t="s">
        <v>29</v>
      </c>
      <c r="L27" s="33" t="str">
        <f>IF(B27=0," ",VLOOKUP($B27,[1]Женщины!$B$1:$H$65536,7,FALSE))</f>
        <v>Кузнецова А.Л.</v>
      </c>
    </row>
    <row r="28" spans="1:12">
      <c r="A28" s="40">
        <v>19</v>
      </c>
      <c r="B28" s="32">
        <v>160</v>
      </c>
      <c r="C28" s="33" t="str">
        <f>IF(B28=0," ",VLOOKUP(B28,[1]Женщины!B$1:H$65536,2,FALSE))</f>
        <v>Фурмавнина Виктория</v>
      </c>
      <c r="D28" s="34" t="str">
        <f>IF(B28=0," ",VLOOKUP($B28,[1]Женщины!$B$1:$H$65536,3,FALSE))</f>
        <v>16.02.1998</v>
      </c>
      <c r="E28" s="35" t="str">
        <f>IF(B28=0," ",IF(VLOOKUP($B28,[1]Женщины!$B$1:$H$65536,4,FALSE)=0," ",VLOOKUP($B28,[1]Женщины!$B$1:$H$65536,4,FALSE)))</f>
        <v>2р</v>
      </c>
      <c r="F28" s="33" t="str">
        <f>IF(B28=0," ",VLOOKUP($B28,[1]Женщины!$B$1:$H$65536,5,FALSE))</f>
        <v>Ярославская</v>
      </c>
      <c r="G28" s="33" t="str">
        <f>IF(B28=0," ",VLOOKUP($B28,[1]Женщины!$B$1:$H$65536,6,FALSE))</f>
        <v>Ярославль, ГОБУ ЯО СДЮСШОР</v>
      </c>
      <c r="H28" s="41">
        <v>3.5763888888888889E-4</v>
      </c>
      <c r="I28" s="36"/>
      <c r="J28" s="38" t="str">
        <f>IF(H28=0," ",IF(H28&lt;=[1]Разряды!$D$31,[1]Разряды!$D$3,IF(H28&lt;=[1]Разряды!$E$31,[1]Разряды!$E$3,IF(H28&lt;=[1]Разряды!$F$31,[1]Разряды!$F$3,IF(H28&lt;=[1]Разряды!$G$31,[1]Разряды!$G$3,IF(H28&lt;=[1]Разряды!$H$31,[1]Разряды!$H$3,IF(H28&lt;=[1]Разряды!$I$31,[1]Разряды!$I$3,IF(H28&lt;=[1]Разряды!$J$31,[1]Разряды!$J$3,"б/р"))))))))</f>
        <v>3р</v>
      </c>
      <c r="K28" s="27" t="s">
        <v>29</v>
      </c>
      <c r="L28" s="39" t="str">
        <f>IF(B28=0," ",VLOOKUP($B28,[1]Женщины!$B$1:$H$65536,7,FALSE))</f>
        <v>Лузина И.Н.</v>
      </c>
    </row>
    <row r="29" spans="1:12">
      <c r="A29" s="40">
        <v>20</v>
      </c>
      <c r="B29" s="32">
        <v>116</v>
      </c>
      <c r="C29" s="33" t="str">
        <f>IF(B29=0," ",VLOOKUP(B29,[1]Женщины!B$1:H$65536,2,FALSE))</f>
        <v>Александрийская Анастасия</v>
      </c>
      <c r="D29" s="34" t="str">
        <f>IF(B29=0," ",VLOOKUP($B29,[1]Женщины!$B$1:$H$65536,3,FALSE))</f>
        <v>15.08.1996</v>
      </c>
      <c r="E29" s="35" t="str">
        <f>IF(B29=0," ",IF(VLOOKUP($B29,[1]Женщины!$B$1:$H$65536,4,FALSE)=0," ",VLOOKUP($B29,[1]Женщины!$B$1:$H$65536,4,FALSE)))</f>
        <v>1р</v>
      </c>
      <c r="F29" s="33" t="str">
        <f>IF(B29=0," ",VLOOKUP($B29,[1]Женщины!$B$1:$H$65536,5,FALSE))</f>
        <v>Костромская</v>
      </c>
      <c r="G29" s="33" t="str">
        <f>IF(B29=0," ",VLOOKUP($B29,[1]Женщины!$B$1:$H$65536,6,FALSE))</f>
        <v>Кострома, КСДЮСШОР</v>
      </c>
      <c r="H29" s="41">
        <v>3.6064814814814813E-4</v>
      </c>
      <c r="I29" s="36"/>
      <c r="J29" s="38" t="str">
        <f>IF(H29=0," ",IF(H29&lt;=[1]Разряды!$D$31,[1]Разряды!$D$3,IF(H29&lt;=[1]Разряды!$E$31,[1]Разряды!$E$3,IF(H29&lt;=[1]Разряды!$F$31,[1]Разряды!$F$3,IF(H29&lt;=[1]Разряды!$G$31,[1]Разряды!$G$3,IF(H29&lt;=[1]Разряды!$H$31,[1]Разряды!$H$3,IF(H29&lt;=[1]Разряды!$I$31,[1]Разряды!$I$3,IF(H29&lt;=[1]Разряды!$J$31,[1]Разряды!$J$3,"б/р"))))))))</f>
        <v>3р</v>
      </c>
      <c r="K29" s="27" t="s">
        <v>29</v>
      </c>
      <c r="L29" s="33" t="str">
        <f>IF(B29=0," ",VLOOKUP($B29,[1]Женщины!$B$1:$H$65536,7,FALSE))</f>
        <v>Куликов В.П.</v>
      </c>
    </row>
    <row r="30" spans="1:12">
      <c r="A30" s="40">
        <v>21</v>
      </c>
      <c r="B30" s="32">
        <v>465</v>
      </c>
      <c r="C30" s="33" t="str">
        <f>IF(B30=0," ",VLOOKUP(B30,[1]Женщины!B$1:H$65536,2,FALSE))</f>
        <v>Селиванова Анна</v>
      </c>
      <c r="D30" s="34" t="str">
        <f>IF(B30=0," ",VLOOKUP($B30,[1]Женщины!$B$1:$H$65536,3,FALSE))</f>
        <v>19.06.1996</v>
      </c>
      <c r="E30" s="35" t="str">
        <f>IF(B30=0," ",IF(VLOOKUP($B30,[1]Женщины!$B$1:$H$65536,4,FALSE)=0," ",VLOOKUP($B30,[1]Женщины!$B$1:$H$65536,4,FALSE)))</f>
        <v>КМС</v>
      </c>
      <c r="F30" s="33" t="str">
        <f>IF(B30=0," ",VLOOKUP($B30,[1]Женщины!$B$1:$H$65536,5,FALSE))</f>
        <v>р-ка Карелия</v>
      </c>
      <c r="G30" s="33" t="str">
        <f>IF(B30=0," ",VLOOKUP($B30,[1]Женщины!$B$1:$H$65536,6,FALSE))</f>
        <v>Петрозаводск</v>
      </c>
      <c r="H30" s="43" t="s">
        <v>55</v>
      </c>
      <c r="I30" s="36"/>
      <c r="J30" s="38"/>
      <c r="K30" s="26">
        <v>0</v>
      </c>
      <c r="L30" s="33" t="str">
        <f>IF(B30=0," ",VLOOKUP($B30,[1]Женщины!$B$1:$H$65536,7,FALSE))</f>
        <v>Вологдина Т.П.</v>
      </c>
    </row>
    <row r="31" spans="1:12">
      <c r="A31" s="40">
        <v>22</v>
      </c>
      <c r="B31" s="32">
        <v>467</v>
      </c>
      <c r="C31" s="33" t="str">
        <f>IF(B31=0," ",VLOOKUP(B31,[1]Женщины!B$1:H$65536,2,FALSE))</f>
        <v>Мохунь Арина</v>
      </c>
      <c r="D31" s="34" t="str">
        <f>IF(B31=0," ",VLOOKUP($B31,[1]Женщины!$B$1:$H$65536,3,FALSE))</f>
        <v>21.10.1996</v>
      </c>
      <c r="E31" s="35" t="str">
        <f>IF(B31=0," ",IF(VLOOKUP($B31,[1]Женщины!$B$1:$H$65536,4,FALSE)=0," ",VLOOKUP($B31,[1]Женщины!$B$1:$H$65536,4,FALSE)))</f>
        <v>КМС</v>
      </c>
      <c r="F31" s="33" t="str">
        <f>IF(B31=0," ",VLOOKUP($B31,[1]Женщины!$B$1:$H$65536,5,FALSE))</f>
        <v>р-ка Карелия</v>
      </c>
      <c r="G31" s="33" t="str">
        <f>IF(B31=0," ",VLOOKUP($B31,[1]Женщины!$B$1:$H$65536,6,FALSE))</f>
        <v>Петрозаводск</v>
      </c>
      <c r="H31" s="43" t="s">
        <v>55</v>
      </c>
      <c r="I31" s="36"/>
      <c r="J31" s="38"/>
      <c r="K31" s="27">
        <v>0</v>
      </c>
      <c r="L31" s="33" t="str">
        <f>IF(B31=0," ",VLOOKUP($B31,[1]Женщины!$B$1:$H$65536,7,FALSE))</f>
        <v>Ушинская Е.К.</v>
      </c>
    </row>
    <row r="32" spans="1:12">
      <c r="A32" s="40">
        <v>23</v>
      </c>
      <c r="B32" s="63">
        <v>794</v>
      </c>
      <c r="C32" s="33" t="str">
        <f>IF(B32=0," ",VLOOKUP(B32,[1]Женщины!B$1:H$65536,2,FALSE))</f>
        <v>Парикова Анастасия</v>
      </c>
      <c r="D32" s="34" t="str">
        <f>IF(B32=0," ",VLOOKUP($B32,[1]Женщины!$B$1:$H$65536,3,FALSE))</f>
        <v>1997</v>
      </c>
      <c r="E32" s="35" t="str">
        <f>IF(B32=0," ",IF(VLOOKUP($B32,[1]Женщины!$B$1:$H$65536,4,FALSE)=0," ",VLOOKUP($B32,[1]Женщины!$B$1:$H$65536,4,FALSE)))</f>
        <v>2р</v>
      </c>
      <c r="F32" s="33" t="str">
        <f>IF(B32=0," ",VLOOKUP($B32,[1]Женщины!$B$1:$H$65536,5,FALSE))</f>
        <v>Архангельская</v>
      </c>
      <c r="G32" s="33" t="str">
        <f>IF(B32=0," ",VLOOKUP($B32,[1]Женщины!$B$1:$H$65536,6,FALSE))</f>
        <v>Коряжма, ДЮСШ</v>
      </c>
      <c r="H32" s="43" t="s">
        <v>55</v>
      </c>
      <c r="I32" s="64"/>
      <c r="J32" s="38"/>
      <c r="K32" s="26" t="s">
        <v>29</v>
      </c>
      <c r="L32" s="33" t="str">
        <f>IF(B32=0," ",VLOOKUP($B32,[1]Женщины!$B$1:$H$65536,7,FALSE))</f>
        <v>Казанцев Л.А.</v>
      </c>
    </row>
    <row r="33" spans="1:12" ht="18.75">
      <c r="A33" s="10"/>
      <c r="B33" s="7"/>
      <c r="C33" s="113"/>
      <c r="D33" s="87"/>
      <c r="E33" s="114"/>
      <c r="F33" s="111"/>
      <c r="G33" s="111"/>
      <c r="H33" s="114"/>
      <c r="I33" s="52" t="s">
        <v>10</v>
      </c>
      <c r="J33" s="52"/>
      <c r="K33" s="53"/>
      <c r="L33" s="66" t="s">
        <v>56</v>
      </c>
    </row>
    <row r="34" spans="1:12">
      <c r="A34" s="111"/>
      <c r="B34" s="112"/>
      <c r="C34" s="109"/>
      <c r="D34" s="109"/>
      <c r="E34" s="108"/>
      <c r="F34" s="108"/>
      <c r="G34" s="108"/>
      <c r="H34" s="110"/>
      <c r="I34" s="99" t="s">
        <v>13</v>
      </c>
      <c r="J34" s="99"/>
      <c r="K34" s="100"/>
      <c r="L34" s="101" t="s">
        <v>57</v>
      </c>
    </row>
    <row r="35" spans="1:12">
      <c r="A35" s="26"/>
      <c r="B35" s="26"/>
      <c r="C35" s="26"/>
      <c r="D35" s="27"/>
      <c r="E35" s="26"/>
      <c r="F35" s="28" t="s">
        <v>31</v>
      </c>
      <c r="G35" s="28"/>
      <c r="H35" s="98"/>
      <c r="I35" s="99"/>
      <c r="J35" s="99"/>
      <c r="K35" s="100"/>
      <c r="L35" s="101"/>
    </row>
    <row r="36" spans="1:12">
      <c r="A36" s="31">
        <v>1</v>
      </c>
      <c r="B36" s="59">
        <v>194</v>
      </c>
      <c r="C36" s="33" t="str">
        <f>IF(B36=0," ",VLOOKUP(B36,[1]Женщины!B$1:H$65536,2,FALSE))</f>
        <v>Киселева Валентина</v>
      </c>
      <c r="D36" s="34" t="str">
        <f>IF(B36=0," ",VLOOKUP($B36,[1]Женщины!$B$1:$H$65536,3,FALSE))</f>
        <v>16.07.1995</v>
      </c>
      <c r="E36" s="35" t="str">
        <f>IF(B36=0," ",IF(VLOOKUP($B36,[1]Женщины!$B$1:$H$65536,4,FALSE)=0," ",VLOOKUP($B36,[1]Женщины!$B$1:$H$65536,4,FALSE)))</f>
        <v>КМС</v>
      </c>
      <c r="F36" s="33" t="str">
        <f>IF(B36=0," ",VLOOKUP($B36,[1]Женщины!$B$1:$H$65536,5,FALSE))</f>
        <v>Вологодская</v>
      </c>
      <c r="G36" s="33" t="str">
        <f>IF(B36=0," ",VLOOKUP($B36,[1]Женщины!$B$1:$H$65536,6,FALSE))</f>
        <v>Череповец, ДЮСШ-2</v>
      </c>
      <c r="H36" s="55">
        <v>3.1493055555555555E-4</v>
      </c>
      <c r="I36" s="68">
        <v>3.0856481481481485E-4</v>
      </c>
      <c r="J36" s="35" t="s">
        <v>58</v>
      </c>
      <c r="K36" s="27">
        <v>20</v>
      </c>
      <c r="L36" s="69" t="str">
        <f>IF(B36=0," ",VLOOKUP($B36,[1]Женщины!$B$1:$H$65536,7,FALSE))</f>
        <v>Полторацкий С.В.</v>
      </c>
    </row>
    <row r="37" spans="1:12">
      <c r="A37" s="31">
        <v>2</v>
      </c>
      <c r="B37" s="32">
        <v>454</v>
      </c>
      <c r="C37" s="33" t="str">
        <f>IF(B37=0," ",VLOOKUP(B37,[1]Женщины!B$1:H$65536,2,FALSE))</f>
        <v>Кузнецова Кристина</v>
      </c>
      <c r="D37" s="34" t="str">
        <f>IF(B37=0," ",VLOOKUP($B37,[1]Женщины!$B$1:$H$65536,3,FALSE))</f>
        <v>20.07.1995</v>
      </c>
      <c r="E37" s="35" t="str">
        <f>IF(B37=0," ",IF(VLOOKUP($B37,[1]Женщины!$B$1:$H$65536,4,FALSE)=0," ",VLOOKUP($B37,[1]Женщины!$B$1:$H$65536,4,FALSE)))</f>
        <v>КМС</v>
      </c>
      <c r="F37" s="33" t="str">
        <f>IF(B37=0," ",VLOOKUP($B37,[1]Женщины!$B$1:$H$65536,5,FALSE))</f>
        <v>Архангельская</v>
      </c>
      <c r="G37" s="33" t="str">
        <f>IF(B37=0," ",VLOOKUP($B37,[1]Женщины!$B$1:$H$65536,6,FALSE))</f>
        <v>Коряжма, ДЮСШ</v>
      </c>
      <c r="H37" s="41">
        <v>3.0972222222222225E-4</v>
      </c>
      <c r="I37" s="37">
        <v>3.1041666666666669E-4</v>
      </c>
      <c r="J37" s="38" t="str">
        <f>IF(H37=0," ",IF(H37&lt;=[1]Разряды!$D$31,[1]Разряды!$D$3,IF(H37&lt;=[1]Разряды!$E$31,[1]Разряды!$E$3,IF(H37&lt;=[1]Разряды!$F$31,[1]Разряды!$F$3,IF(H37&lt;=[1]Разряды!$G$31,[1]Разряды!$G$3,IF(H37&lt;=[1]Разряды!$H$31,[1]Разряды!$H$3,IF(H37&lt;=[1]Разряды!$I$31,[1]Разряды!$I$3,IF(H37&lt;=[1]Разряды!$J$31,[1]Разряды!$J$3,"б/р"))))))))</f>
        <v>1р</v>
      </c>
      <c r="K37" s="27">
        <v>17</v>
      </c>
      <c r="L37" s="33" t="str">
        <f>IF(B37=0," ",VLOOKUP($B37,[1]Женщины!$B$1:$H$65536,7,FALSE))</f>
        <v>Казанцев Л.А.</v>
      </c>
    </row>
    <row r="38" spans="1:12">
      <c r="A38" s="31">
        <v>3</v>
      </c>
      <c r="B38" s="32">
        <v>741</v>
      </c>
      <c r="C38" s="33" t="str">
        <f>IF(B38=0," ",VLOOKUP(B38,[1]Женщины!B$1:H$65536,2,FALSE))</f>
        <v>Третьякова Наталия</v>
      </c>
      <c r="D38" s="34" t="str">
        <f>IF(B38=0," ",VLOOKUP($B38,[1]Женщины!$B$1:$H$65536,3,FALSE))</f>
        <v>14.12.1995</v>
      </c>
      <c r="E38" s="35" t="str">
        <f>IF(B38=0," ",IF(VLOOKUP($B38,[1]Женщины!$B$1:$H$65536,4,FALSE)=0," ",VLOOKUP($B38,[1]Женщины!$B$1:$H$65536,4,FALSE)))</f>
        <v>1р</v>
      </c>
      <c r="F38" s="33" t="str">
        <f>IF(B38=0," ",VLOOKUP($B38,[1]Женщины!$B$1:$H$65536,5,FALSE))</f>
        <v>2 Ярославская</v>
      </c>
      <c r="G38" s="33" t="str">
        <f>IF(B38=0," ",VLOOKUP($B38,[1]Женщины!$B$1:$H$65536,6,FALSE))</f>
        <v>Ярославль, СДЮСШОР-19</v>
      </c>
      <c r="H38" s="36">
        <v>3.1331018518518519E-4</v>
      </c>
      <c r="I38" s="42">
        <v>3.1307870370370371E-4</v>
      </c>
      <c r="J38" s="38" t="str">
        <f>IF(H38=0," ",IF(H38&lt;=[1]Разряды!$D$31,[1]Разряды!$D$3,IF(H38&lt;=[1]Разряды!$E$31,[1]Разряды!$E$3,IF(H38&lt;=[1]Разряды!$F$31,[1]Разряды!$F$3,IF(H38&lt;=[1]Разряды!$G$31,[1]Разряды!$G$3,IF(H38&lt;=[1]Разряды!$H$31,[1]Разряды!$H$3,IF(H38&lt;=[1]Разряды!$I$31,[1]Разряды!$I$3,IF(H38&lt;=[1]Разряды!$J$31,[1]Разряды!$J$3,"б/р"))))))))</f>
        <v>2р</v>
      </c>
      <c r="K38" s="27">
        <v>15</v>
      </c>
      <c r="L38" s="33" t="str">
        <f>IF(B38=0," ",VLOOKUP($B38,[1]Женщины!$B$1:$H$65536,7,FALSE))</f>
        <v>Тюленев С.А.</v>
      </c>
    </row>
    <row r="39" spans="1:12">
      <c r="A39" s="59">
        <v>4</v>
      </c>
      <c r="B39" s="32">
        <v>342</v>
      </c>
      <c r="C39" s="33" t="str">
        <f>IF(B39=0," ",VLOOKUP(B39,[1]Женщины!B$1:H$65536,2,FALSE))</f>
        <v>Омелянчук Анастасия</v>
      </c>
      <c r="D39" s="34" t="str">
        <f>IF(B39=0," ",VLOOKUP($B39,[1]Женщины!$B$1:$H$65536,3,FALSE))</f>
        <v>1995</v>
      </c>
      <c r="E39" s="35" t="str">
        <f>IF(B39=0," ",IF(VLOOKUP($B39,[1]Женщины!$B$1:$H$65536,4,FALSE)=0," ",VLOOKUP($B39,[1]Женщины!$B$1:$H$65536,4,FALSE)))</f>
        <v>1р</v>
      </c>
      <c r="F39" s="33" t="str">
        <f>IF(B39=0," ",VLOOKUP($B39,[1]Женщины!$B$1:$H$65536,5,FALSE))</f>
        <v>Мурманская</v>
      </c>
      <c r="G39" s="39" t="str">
        <f>IF(B39=0," ",VLOOKUP($B39,[1]Женщины!$B$1:$H$65536,6,FALSE))</f>
        <v>Мурманск, СДЮСШОР-4</v>
      </c>
      <c r="H39" s="41">
        <v>3.1770833333333331E-4</v>
      </c>
      <c r="I39" s="37">
        <v>3.1863425925925928E-4</v>
      </c>
      <c r="J39" s="38" t="str">
        <f>IF(H39=0," ",IF(H39&lt;=[1]Разряды!$D$31,[1]Разряды!$D$3,IF(H39&lt;=[1]Разряды!$E$31,[1]Разряды!$E$3,IF(H39&lt;=[1]Разряды!$F$31,[1]Разряды!$F$3,IF(H39&lt;=[1]Разряды!$G$31,[1]Разряды!$G$3,IF(H39&lt;=[1]Разряды!$H$31,[1]Разряды!$H$3,IF(H39&lt;=[1]Разряды!$I$31,[1]Разряды!$I$3,IF(H39&lt;=[1]Разряды!$J$31,[1]Разряды!$J$3,"б/р"))))))))</f>
        <v>2р</v>
      </c>
      <c r="K39" s="27">
        <v>14</v>
      </c>
      <c r="L39" s="33" t="str">
        <f>IF(B39=0," ",VLOOKUP($B39,[1]Женщины!$B$1:$H$65536,7,FALSE))</f>
        <v>Кацан В.В., Т.Н.</v>
      </c>
    </row>
    <row r="40" spans="1:12">
      <c r="A40" s="40">
        <v>5</v>
      </c>
      <c r="B40" s="32">
        <v>652</v>
      </c>
      <c r="C40" s="33" t="str">
        <f>IF(B40=0," ",VLOOKUP(B40,[1]Женщины!B$1:H$65536,2,FALSE))</f>
        <v>Тарасова Мария</v>
      </c>
      <c r="D40" s="34" t="str">
        <f>IF(B40=0," ",VLOOKUP($B40,[1]Женщины!$B$1:$H$65536,3,FALSE))</f>
        <v>1994</v>
      </c>
      <c r="E40" s="35" t="str">
        <f>IF(B40=0," ",IF(VLOOKUP($B40,[1]Женщины!$B$1:$H$65536,4,FALSE)=0," ",VLOOKUP($B40,[1]Женщины!$B$1:$H$65536,4,FALSE)))</f>
        <v>1р</v>
      </c>
      <c r="F40" s="33" t="str">
        <f>IF(B40=0," ",VLOOKUP($B40,[1]Женщины!$B$1:$H$65536,5,FALSE))</f>
        <v>Владимирская</v>
      </c>
      <c r="G40" s="33" t="str">
        <f>IF(B40=0," ",VLOOKUP($B40,[1]Женщины!$B$1:$H$65536,6,FALSE))</f>
        <v>Владимир, СДЮСШОР-7</v>
      </c>
      <c r="H40" s="41">
        <v>3.1898148148148145E-4</v>
      </c>
      <c r="I40" s="37"/>
      <c r="J40" s="38" t="str">
        <f>IF(H40=0," ",IF(H40&lt;=[1]Разряды!$D$31,[1]Разряды!$D$3,IF(H40&lt;=[1]Разряды!$E$31,[1]Разряды!$E$3,IF(H40&lt;=[1]Разряды!$F$31,[1]Разряды!$F$3,IF(H40&lt;=[1]Разряды!$G$31,[1]Разряды!$G$3,IF(H40&lt;=[1]Разряды!$H$31,[1]Разряды!$H$3,IF(H40&lt;=[1]Разряды!$I$31,[1]Разряды!$I$3,IF(H40&lt;=[1]Разряды!$J$31,[1]Разряды!$J$3,"б/р"))))))))</f>
        <v>2р</v>
      </c>
      <c r="K40" s="26">
        <v>13</v>
      </c>
      <c r="L40" s="33" t="str">
        <f>IF(B40=0," ",VLOOKUP($B40,[1]Женщины!$B$1:$H$65536,7,FALSE))</f>
        <v>Морочко М.А.</v>
      </c>
    </row>
    <row r="41" spans="1:12">
      <c r="A41" s="40">
        <v>6</v>
      </c>
      <c r="B41" s="32">
        <v>456</v>
      </c>
      <c r="C41" s="33" t="str">
        <f>IF(B41=0," ",VLOOKUP(B41,[1]Женщины!B$1:H$65536,2,FALSE))</f>
        <v>Шадрина Екатерина</v>
      </c>
      <c r="D41" s="34" t="str">
        <f>IF(B41=0," ",VLOOKUP($B41,[1]Женщины!$B$1:$H$65536,3,FALSE))</f>
        <v>1995</v>
      </c>
      <c r="E41" s="35" t="str">
        <f>IF(B41=0," ",IF(VLOOKUP($B41,[1]Женщины!$B$1:$H$65536,4,FALSE)=0," ",VLOOKUP($B41,[1]Женщины!$B$1:$H$65536,4,FALSE)))</f>
        <v>КМС</v>
      </c>
      <c r="F41" s="33" t="str">
        <f>IF(B41=0," ",VLOOKUP($B41,[1]Женщины!$B$1:$H$65536,5,FALSE))</f>
        <v>Архангельская</v>
      </c>
      <c r="G41" s="33" t="str">
        <f>IF(B41=0," ",VLOOKUP($B41,[1]Женщины!$B$1:$H$65536,6,FALSE))</f>
        <v>Коряжма, ДЮСШ</v>
      </c>
      <c r="H41" s="41">
        <v>3.1944444444444446E-4</v>
      </c>
      <c r="I41" s="36"/>
      <c r="J41" s="38" t="str">
        <f>IF(H41=0," ",IF(H41&lt;=[1]Разряды!$D$31,[1]Разряды!$D$3,IF(H41&lt;=[1]Разряды!$E$31,[1]Разряды!$E$3,IF(H41&lt;=[1]Разряды!$F$31,[1]Разряды!$F$3,IF(H41&lt;=[1]Разряды!$G$31,[1]Разряды!$G$3,IF(H41&lt;=[1]Разряды!$H$31,[1]Разряды!$H$3,IF(H41&lt;=[1]Разряды!$I$31,[1]Разряды!$I$3,IF(H41&lt;=[1]Разряды!$J$31,[1]Разряды!$J$3,"б/р"))))))))</f>
        <v>2р</v>
      </c>
      <c r="K41" s="26">
        <v>12</v>
      </c>
      <c r="L41" s="33" t="str">
        <f>IF(B41=0," ",VLOOKUP($B41,[1]Женщины!$B$1:$H$65536,7,FALSE))</f>
        <v>Казанцев Л.А.</v>
      </c>
    </row>
    <row r="42" spans="1:12">
      <c r="A42" s="40">
        <v>7</v>
      </c>
      <c r="B42" s="32">
        <v>654</v>
      </c>
      <c r="C42" s="33" t="str">
        <f>IF(B42=0," ",VLOOKUP(B42,[1]Женщины!B$1:H$65536,2,FALSE))</f>
        <v>Малышкина Анастасия</v>
      </c>
      <c r="D42" s="34" t="str">
        <f>IF(B42=0," ",VLOOKUP($B42,[1]Женщины!$B$1:$H$65536,3,FALSE))</f>
        <v>1995</v>
      </c>
      <c r="E42" s="35" t="str">
        <f>IF(B42=0," ",IF(VLOOKUP($B42,[1]Женщины!$B$1:$H$65536,4,FALSE)=0," ",VLOOKUP($B42,[1]Женщины!$B$1:$H$65536,4,FALSE)))</f>
        <v>1р</v>
      </c>
      <c r="F42" s="33" t="str">
        <f>IF(B42=0," ",VLOOKUP($B42,[1]Женщины!$B$1:$H$65536,5,FALSE))</f>
        <v>Владимирская</v>
      </c>
      <c r="G42" s="33" t="str">
        <f>IF(B42=0," ",VLOOKUP($B42,[1]Женщины!$B$1:$H$65536,6,FALSE))</f>
        <v>Ковров, СК "Вымпел"</v>
      </c>
      <c r="H42" s="36">
        <v>3.212962962962963E-4</v>
      </c>
      <c r="I42" s="37"/>
      <c r="J42" s="38" t="str">
        <f>IF(H42=0," ",IF(H42&lt;=[1]Разряды!$D$31,[1]Разряды!$D$3,IF(H42&lt;=[1]Разряды!$E$31,[1]Разряды!$E$3,IF(H42&lt;=[1]Разряды!$F$31,[1]Разряды!$F$3,IF(H42&lt;=[1]Разряды!$G$31,[1]Разряды!$G$3,IF(H42&lt;=[1]Разряды!$H$31,[1]Разряды!$H$3,IF(H42&lt;=[1]Разряды!$I$31,[1]Разряды!$I$3,IF(H42&lt;=[1]Разряды!$J$31,[1]Разряды!$J$3,"б/р"))))))))</f>
        <v>2р</v>
      </c>
      <c r="K42" s="26">
        <v>11</v>
      </c>
      <c r="L42" s="33" t="str">
        <f>IF(B42=0," ",VLOOKUP($B42,[1]Женщины!$B$1:$H$65536,7,FALSE))</f>
        <v>Птушкина Н.И.</v>
      </c>
    </row>
    <row r="43" spans="1:12">
      <c r="A43" s="40">
        <v>8</v>
      </c>
      <c r="B43" s="32">
        <v>165</v>
      </c>
      <c r="C43" s="33" t="str">
        <f>IF(B43=0," ",VLOOKUP(B43,[1]Женщины!B$1:H$65536,2,FALSE))</f>
        <v>Кириллова Надежда</v>
      </c>
      <c r="D43" s="34" t="str">
        <f>IF(B43=0," ",VLOOKUP($B43,[1]Женщины!$B$1:$H$65536,3,FALSE))</f>
        <v>24.10.1995</v>
      </c>
      <c r="E43" s="35" t="str">
        <f>IF(B43=0," ",IF(VLOOKUP($B43,[1]Женщины!$B$1:$H$65536,4,FALSE)=0," ",VLOOKUP($B43,[1]Женщины!$B$1:$H$65536,4,FALSE)))</f>
        <v>2р</v>
      </c>
      <c r="F43" s="33" t="str">
        <f>IF(B43=0," ",VLOOKUP($B43,[1]Женщины!$B$1:$H$65536,5,FALSE))</f>
        <v>Ярославская</v>
      </c>
      <c r="G43" s="33" t="str">
        <f>IF(B43=0," ",VLOOKUP($B43,[1]Женщины!$B$1:$H$65536,6,FALSE))</f>
        <v>Ярославль, ГОБУ ЯО СДЮСШОР</v>
      </c>
      <c r="H43" s="36">
        <v>3.3229166666666672E-4</v>
      </c>
      <c r="I43" s="37"/>
      <c r="J43" s="38" t="str">
        <f>IF(H43=0," ",IF(H43&lt;=[1]Разряды!$D$31,[1]Разряды!$D$3,IF(H43&lt;=[1]Разряды!$E$31,[1]Разряды!$E$3,IF(H43&lt;=[1]Разряды!$F$31,[1]Разряды!$F$3,IF(H43&lt;=[1]Разряды!$G$31,[1]Разряды!$G$3,IF(H43&lt;=[1]Разряды!$H$31,[1]Разряды!$H$3,IF(H43&lt;=[1]Разряды!$I$31,[1]Разряды!$I$3,IF(H43&lt;=[1]Разряды!$J$31,[1]Разряды!$J$3,"б/р"))))))))</f>
        <v>2р</v>
      </c>
      <c r="K43" s="26" t="s">
        <v>29</v>
      </c>
      <c r="L43" s="33" t="str">
        <f>IF(B43=0," ",VLOOKUP($B43,[1]Женщины!$B$1:$H$65536,7,FALSE))</f>
        <v>Филинова С.К.</v>
      </c>
    </row>
    <row r="44" spans="1:12">
      <c r="A44" s="40"/>
      <c r="B44" s="32"/>
      <c r="C44" s="33" t="str">
        <f>IF(B44=0," ",VLOOKUP(B44,[1]Женщины!B$1:H$65536,2,FALSE))</f>
        <v xml:space="preserve"> </v>
      </c>
      <c r="D44" s="51" t="str">
        <f>IF(B44=0," ",VLOOKUP($B44,[1]Женщины!$B$1:$H$65536,3,FALSE))</f>
        <v xml:space="preserve"> </v>
      </c>
      <c r="E44" s="35" t="str">
        <f>IF(B44=0," ",IF(VLOOKUP($B44,[1]Женщины!$B$1:$H$65536,4,FALSE)=0," ",VLOOKUP($B44,[1]Женщины!$B$1:$H$65536,4,FALSE)))</f>
        <v xml:space="preserve"> </v>
      </c>
      <c r="F44" s="33" t="str">
        <f>IF(B44=0," ",VLOOKUP($B44,[1]Женщины!$B$1:$H$65536,5,FALSE))</f>
        <v xml:space="preserve"> </v>
      </c>
      <c r="G44" s="33" t="str">
        <f>IF(B44=0," ",VLOOKUP($B44,[1]Женщины!$B$1:$H$65536,6,FALSE))</f>
        <v xml:space="preserve"> </v>
      </c>
      <c r="H44" s="41"/>
      <c r="I44" s="36"/>
      <c r="J44" s="38" t="str">
        <f>IF(H44=0," ",IF(H44&lt;=[1]Разряды!$D$31,[1]Разряды!$D$3,IF(H44&lt;=[1]Разряды!$E$31,[1]Разряды!$E$3,IF(H44&lt;=[1]Разряды!$F$31,[1]Разряды!$F$3,IF(H44&lt;=[1]Разряды!$G$31,[1]Разряды!$G$3,IF(H44&lt;=[1]Разряды!$H$31,[1]Разряды!$H$3,IF(H44&lt;=[1]Разряды!$I$31,[1]Разряды!$I$3,IF(H44&lt;=[1]Разряды!$J$31,[1]Разряды!$J$3,"б/р"))))))))</f>
        <v xml:space="preserve"> </v>
      </c>
      <c r="K44" s="38"/>
      <c r="L44" s="33" t="str">
        <f>IF(B44=0," ",VLOOKUP($B44,[1]Женщины!$B$1:$H$65536,7,FALSE))</f>
        <v xml:space="preserve"> </v>
      </c>
    </row>
    <row r="45" spans="1:12" ht="18.75">
      <c r="A45" s="111"/>
      <c r="B45" s="113"/>
      <c r="C45" s="113"/>
      <c r="D45" s="87"/>
      <c r="E45" s="114"/>
      <c r="F45" s="111"/>
      <c r="G45" s="111"/>
      <c r="H45" s="114"/>
      <c r="I45" s="52" t="s">
        <v>10</v>
      </c>
      <c r="J45" s="52"/>
      <c r="K45" s="53"/>
      <c r="L45" s="66" t="s">
        <v>60</v>
      </c>
    </row>
    <row r="46" spans="1:12">
      <c r="A46" s="111"/>
      <c r="B46" s="113"/>
      <c r="C46" s="113"/>
      <c r="D46" s="111"/>
      <c r="E46" s="111"/>
      <c r="F46" s="111"/>
      <c r="G46" s="111"/>
      <c r="H46" s="115"/>
      <c r="I46" s="52" t="s">
        <v>13</v>
      </c>
      <c r="J46" s="52"/>
      <c r="K46" s="53"/>
      <c r="L46" s="66" t="s">
        <v>61</v>
      </c>
    </row>
    <row r="47" spans="1:12">
      <c r="A47" s="26"/>
      <c r="B47" s="26"/>
      <c r="C47" s="26"/>
      <c r="D47" s="27"/>
      <c r="E47" s="26"/>
      <c r="F47" s="28" t="s">
        <v>34</v>
      </c>
      <c r="G47" s="28"/>
      <c r="H47" s="29"/>
      <c r="I47" s="30"/>
      <c r="K47" s="87"/>
    </row>
    <row r="48" spans="1:12">
      <c r="A48" s="31">
        <v>1</v>
      </c>
      <c r="B48" s="32">
        <v>133</v>
      </c>
      <c r="C48" s="33" t="str">
        <f>IF(B48=0," ",VLOOKUP(B48,[1]Женщины!B$1:H$65536,2,FALSE))</f>
        <v>Сенникова Дарья</v>
      </c>
      <c r="D48" s="34" t="str">
        <f>IF(B48=0," ",VLOOKUP($B48,[1]Женщины!$B$1:$H$65536,3,FALSE))</f>
        <v>1992</v>
      </c>
      <c r="E48" s="35" t="str">
        <f>IF(B48=0," ",IF(VLOOKUP($B48,[1]Женщины!$B$1:$H$65536,4,FALSE)=0," ",VLOOKUP($B48,[1]Женщины!$B$1:$H$65536,4,FALSE)))</f>
        <v>КМС</v>
      </c>
      <c r="F48" s="33" t="str">
        <f>IF(B48=0," ",VLOOKUP($B48,[1]Женщины!$B$1:$H$65536,5,FALSE))</f>
        <v>Ивановская</v>
      </c>
      <c r="G48" s="33" t="str">
        <f>IF(B48=0," ",VLOOKUP($B48,[1]Женщины!$B$1:$H$65536,6,FALSE))</f>
        <v>Иваново, СДЮСШОР-6, СК ИГЭУ</v>
      </c>
      <c r="H48" s="36">
        <v>3.0567129629629629E-4</v>
      </c>
      <c r="I48" s="37">
        <v>3.0370370370370366E-4</v>
      </c>
      <c r="J48" s="38" t="str">
        <f>IF(H48=0," ",IF(H48&lt;=[1]Разряды!$D$31,[1]Разряды!$D$3,IF(H48&lt;=[1]Разряды!$E$31,[1]Разряды!$E$3,IF(H48&lt;=[1]Разряды!$F$31,[1]Разряды!$F$3,IF(H48&lt;=[1]Разряды!$G$31,[1]Разряды!$G$3,IF(H48&lt;=[1]Разряды!$H$31,[1]Разряды!$H$3,IF(H48&lt;=[1]Разряды!$I$31,[1]Разряды!$I$3,IF(H48&lt;=[1]Разряды!$J$31,[1]Разряды!$J$3,"б/р"))))))))</f>
        <v>1р</v>
      </c>
      <c r="K48" s="27">
        <v>20</v>
      </c>
      <c r="L48" s="33" t="str">
        <f>IF(B48=0," ",VLOOKUP($B48,[1]Женщины!$B$1:$H$65536,7,FALSE))</f>
        <v>Магницкий М.В.</v>
      </c>
    </row>
    <row r="49" spans="1:12">
      <c r="A49" s="31">
        <v>2</v>
      </c>
      <c r="B49" s="32">
        <v>154</v>
      </c>
      <c r="C49" s="33" t="str">
        <f>IF(B49=0," ",VLOOKUP(B49,[1]Женщины!B$1:H$65536,2,FALSE))</f>
        <v>Сапожникова Екатерина</v>
      </c>
      <c r="D49" s="34" t="str">
        <f>IF(B49=0," ",VLOOKUP($B49,[1]Женщины!$B$1:$H$65536,3,FALSE))</f>
        <v>13.10.1992</v>
      </c>
      <c r="E49" s="35" t="str">
        <f>IF(B49=0," ",IF(VLOOKUP($B49,[1]Женщины!$B$1:$H$65536,4,FALSE)=0," ",VLOOKUP($B49,[1]Женщины!$B$1:$H$65536,4,FALSE)))</f>
        <v>1р</v>
      </c>
      <c r="F49" s="33" t="str">
        <f>IF(B49=0," ",VLOOKUP($B49,[1]Женщины!$B$1:$H$65536,5,FALSE))</f>
        <v>Ивановская</v>
      </c>
      <c r="G49" s="33" t="str">
        <f>IF(B49=0," ",VLOOKUP($B49,[1]Женщины!$B$1:$H$65536,6,FALSE))</f>
        <v>Кинешма, СДЮСШОР</v>
      </c>
      <c r="H49" s="36">
        <v>3.0833333333333337E-4</v>
      </c>
      <c r="I49" s="37">
        <v>3.0717592592592591E-4</v>
      </c>
      <c r="J49" s="38" t="str">
        <f>IF(H49=0," ",IF(H49&lt;=[1]Разряды!$D$31,[1]Разряды!$D$3,IF(H49&lt;=[1]Разряды!$E$31,[1]Разряды!$E$3,IF(H49&lt;=[1]Разряды!$F$31,[1]Разряды!$F$3,IF(H49&lt;=[1]Разряды!$G$31,[1]Разряды!$G$3,IF(H49&lt;=[1]Разряды!$H$31,[1]Разряды!$H$3,IF(H49&lt;=[1]Разряды!$I$31,[1]Разряды!$I$3,IF(H49&lt;=[1]Разряды!$J$31,[1]Разряды!$J$3,"б/р"))))))))</f>
        <v>1р</v>
      </c>
      <c r="K49" s="27" t="s">
        <v>29</v>
      </c>
      <c r="L49" s="33" t="str">
        <f>IF(B49=0," ",VLOOKUP($B49,[1]Женщины!$B$1:$H$65536,7,FALSE))</f>
        <v>Рябова И.Д., Мальцев Е.В.</v>
      </c>
    </row>
    <row r="50" spans="1:12">
      <c r="A50" s="31">
        <v>3</v>
      </c>
      <c r="B50" s="63">
        <v>234</v>
      </c>
      <c r="C50" s="33" t="str">
        <f>IF(B50=0," ",VLOOKUP(B50,[1]Женщины!B$1:H$65536,2,FALSE))</f>
        <v>Деревцова Варвара</v>
      </c>
      <c r="D50" s="34" t="str">
        <f>IF(B50=0," ",VLOOKUP($B50,[1]Женщины!$B$1:$H$65536,3,FALSE))</f>
        <v>1993</v>
      </c>
      <c r="E50" s="35" t="str">
        <f>IF(B50=0," ",IF(VLOOKUP($B50,[1]Женщины!$B$1:$H$65536,4,FALSE)=0," ",VLOOKUP($B50,[1]Женщины!$B$1:$H$65536,4,FALSE)))</f>
        <v>КМС</v>
      </c>
      <c r="F50" s="33" t="str">
        <f>IF(B50=0," ",VLOOKUP($B50,[1]Женщины!$B$1:$H$65536,5,FALSE))</f>
        <v>р-ка Коми</v>
      </c>
      <c r="G50" s="33" t="str">
        <f>IF(B50=0," ",VLOOKUP($B50,[1]Женщины!$B$1:$H$65536,6,FALSE))</f>
        <v>Коми, Сыктывкар, КДЮСШ-1</v>
      </c>
      <c r="H50" s="41">
        <v>3.1296296296296297E-4</v>
      </c>
      <c r="I50" s="37">
        <v>3.1168981481481483E-4</v>
      </c>
      <c r="J50" s="38" t="str">
        <f>IF(H50=0," ",IF(H50&lt;=[1]Разряды!$D$31,[1]Разряды!$D$3,IF(H50&lt;=[1]Разряды!$E$31,[1]Разряды!$E$3,IF(H50&lt;=[1]Разряды!$F$31,[1]Разряды!$F$3,IF(H50&lt;=[1]Разряды!$G$31,[1]Разряды!$G$3,IF(H50&lt;=[1]Разряды!$H$31,[1]Разряды!$H$3,IF(H50&lt;=[1]Разряды!$I$31,[1]Разряды!$I$3,IF(H50&lt;=[1]Разряды!$J$31,[1]Разряды!$J$3,"б/р"))))))))</f>
        <v>1р</v>
      </c>
      <c r="K50" s="27">
        <v>17</v>
      </c>
      <c r="L50" s="33" t="str">
        <f>IF(B50=0," ",VLOOKUP($B50,[1]Женщины!$B$1:$H$65536,7,FALSE))</f>
        <v>Панюкова М.А.</v>
      </c>
    </row>
    <row r="51" spans="1:12">
      <c r="A51" s="40">
        <v>4</v>
      </c>
      <c r="B51" s="32">
        <v>244</v>
      </c>
      <c r="C51" s="33" t="str">
        <f>IF(B51=0," ",VLOOKUP(B51,[1]Женщины!B$1:H$65536,2,FALSE))</f>
        <v>Русинова Екатерина</v>
      </c>
      <c r="D51" s="34" t="str">
        <f>IF(B51=0," ",VLOOKUP($B51,[1]Женщины!$B$1:$H$65536,3,FALSE))</f>
        <v>1993</v>
      </c>
      <c r="E51" s="35" t="str">
        <f>IF(B51=0," ",IF(VLOOKUP($B51,[1]Женщины!$B$1:$H$65536,4,FALSE)=0," ",VLOOKUP($B51,[1]Женщины!$B$1:$H$65536,4,FALSE)))</f>
        <v>1р</v>
      </c>
      <c r="F51" s="33" t="str">
        <f>IF(B51=0," ",VLOOKUP($B51,[1]Женщины!$B$1:$H$65536,5,FALSE))</f>
        <v>р-ка Коми</v>
      </c>
      <c r="G51" s="33" t="str">
        <f>IF(B51=0," ",VLOOKUP($B51,[1]Женщины!$B$1:$H$65536,6,FALSE))</f>
        <v>Коми, Сыктывкар, КДЮСШ-1</v>
      </c>
      <c r="H51" s="36">
        <v>3.1342592592592593E-4</v>
      </c>
      <c r="I51" s="36"/>
      <c r="J51" s="38" t="str">
        <f>IF(H51=0," ",IF(H51&lt;=[1]Разряды!$D$31,[1]Разряды!$D$3,IF(H51&lt;=[1]Разряды!$E$31,[1]Разряды!$E$3,IF(H51&lt;=[1]Разряды!$F$31,[1]Разряды!$F$3,IF(H51&lt;=[1]Разряды!$G$31,[1]Разряды!$G$3,IF(H51&lt;=[1]Разряды!$H$31,[1]Разряды!$H$3,IF(H51&lt;=[1]Разряды!$I$31,[1]Разряды!$I$3,IF(H51&lt;=[1]Разряды!$J$31,[1]Разряды!$J$3,"б/р"))))))))</f>
        <v>2р</v>
      </c>
      <c r="K51" s="27">
        <v>0</v>
      </c>
      <c r="L51" s="33" t="str">
        <f>IF(B51=0," ",VLOOKUP($B51,[1]Женщины!$B$1:$H$65536,7,FALSE))</f>
        <v>Панюкова М.А.</v>
      </c>
    </row>
    <row r="52" spans="1:12">
      <c r="A52" s="40">
        <v>5</v>
      </c>
      <c r="B52" s="32">
        <v>449</v>
      </c>
      <c r="C52" s="33" t="str">
        <f>IF(B52=0," ",VLOOKUP(B52,[1]Женщины!B$1:H$65536,2,FALSE))</f>
        <v>Репина Лидия</v>
      </c>
      <c r="D52" s="34" t="str">
        <f>IF(B52=0," ",VLOOKUP($B52,[1]Женщины!$B$1:$H$65536,3,FALSE))</f>
        <v>1991</v>
      </c>
      <c r="E52" s="35" t="str">
        <f>IF(B52=0," ",IF(VLOOKUP($B52,[1]Женщины!$B$1:$H$65536,4,FALSE)=0," ",VLOOKUP($B52,[1]Женщины!$B$1:$H$65536,4,FALSE)))</f>
        <v>2р</v>
      </c>
      <c r="F52" s="33" t="str">
        <f>IF(B52=0," ",VLOOKUP($B52,[1]Женщины!$B$1:$H$65536,5,FALSE))</f>
        <v>Архангельская</v>
      </c>
      <c r="G52" s="33" t="str">
        <f>IF(B52=0," ",VLOOKUP($B52,[1]Женщины!$B$1:$H$65536,6,FALSE))</f>
        <v>Архангельск, АГМА</v>
      </c>
      <c r="H52" s="36">
        <v>3.1631944444444443E-4</v>
      </c>
      <c r="I52" s="36"/>
      <c r="J52" s="38" t="str">
        <f>IF(H52=0," ",IF(H52&lt;=[1]Разряды!$D$31,[1]Разряды!$D$3,IF(H52&lt;=[1]Разряды!$E$31,[1]Разряды!$E$3,IF(H52&lt;=[1]Разряды!$F$31,[1]Разряды!$F$3,IF(H52&lt;=[1]Разряды!$G$31,[1]Разряды!$G$3,IF(H52&lt;=[1]Разряды!$H$31,[1]Разряды!$H$3,IF(H52&lt;=[1]Разряды!$I$31,[1]Разряды!$I$3,IF(H52&lt;=[1]Разряды!$J$31,[1]Разряды!$J$3,"б/р"))))))))</f>
        <v>2р</v>
      </c>
      <c r="K52" s="27">
        <v>0</v>
      </c>
      <c r="L52" s="33" t="str">
        <f>IF(B52=0," ",VLOOKUP($B52,[1]Женщины!$B$1:$H$65536,7,FALSE))</f>
        <v>Агеева О.Н.</v>
      </c>
    </row>
    <row r="53" spans="1:12">
      <c r="A53" s="40">
        <v>6</v>
      </c>
      <c r="B53" s="32">
        <v>483</v>
      </c>
      <c r="C53" s="57" t="str">
        <f>IF(B53=0," ",VLOOKUP(B53,[1]Женщины!B$1:H$65536,2,FALSE))</f>
        <v>Преловская Мария</v>
      </c>
      <c r="D53" s="58" t="str">
        <f>IF(B53=0," ",VLOOKUP($B53,[1]Женщины!$B$1:$H$65536,3,FALSE))</f>
        <v>1993</v>
      </c>
      <c r="E53" s="59" t="str">
        <f>IF(B53=0," ",IF(VLOOKUP($B53,[1]Женщины!$B$1:$H$65536,4,FALSE)=0," ",VLOOKUP($B53,[1]Женщины!$B$1:$H$65536,4,FALSE)))</f>
        <v>1р</v>
      </c>
      <c r="F53" s="57" t="str">
        <f>IF(B53=0," ",VLOOKUP($B53,[1]Женщины!$B$1:$H$65536,5,FALSE))</f>
        <v>1 Ярославская</v>
      </c>
      <c r="G53" s="57" t="str">
        <f>IF(B53=0," ",VLOOKUP($B53,[1]Женщины!$B$1:$H$65536,6,FALSE))</f>
        <v>Рыбинск, СДЮСШОР-2</v>
      </c>
      <c r="H53" s="36">
        <v>3.1805555555555558E-4</v>
      </c>
      <c r="I53" s="37"/>
      <c r="J53" s="38" t="str">
        <f>IF(H53=0," ",IF(H53&lt;=[1]Разряды!$D$31,[1]Разряды!$D$3,IF(H53&lt;=[1]Разряды!$E$31,[1]Разряды!$E$3,IF(H53&lt;=[1]Разряды!$F$31,[1]Разряды!$F$3,IF(H53&lt;=[1]Разряды!$G$31,[1]Разряды!$G$3,IF(H53&lt;=[1]Разряды!$H$31,[1]Разряды!$H$3,IF(H53&lt;=[1]Разряды!$I$31,[1]Разряды!$I$3,IF(H53&lt;=[1]Разряды!$J$31,[1]Разряды!$J$3,"б/р"))))))))</f>
        <v>2р</v>
      </c>
      <c r="K53" s="61">
        <v>0</v>
      </c>
      <c r="L53" s="96" t="str">
        <f>IF(B53=0," ",VLOOKUP($B53,[1]Женщины!$B$1:$H$65536,7,FALSE))</f>
        <v>Кузнецова А.Л.</v>
      </c>
    </row>
    <row r="54" spans="1:12">
      <c r="A54" s="40">
        <v>7</v>
      </c>
      <c r="B54" s="32">
        <v>360</v>
      </c>
      <c r="C54" s="33" t="str">
        <f>IF(B54=0," ",VLOOKUP(B54,[1]Женщины!B$1:H$65536,2,FALSE))</f>
        <v>Федорова Наталья</v>
      </c>
      <c r="D54" s="34" t="str">
        <f>IF(B54=0," ",VLOOKUP($B54,[1]Женщины!$B$1:$H$65536,3,FALSE))</f>
        <v>02.06.1993</v>
      </c>
      <c r="E54" s="35" t="str">
        <f>IF(B54=0," ",IF(VLOOKUP($B54,[1]Женщины!$B$1:$H$65536,4,FALSE)=0," ",VLOOKUP($B54,[1]Женщины!$B$1:$H$65536,4,FALSE)))</f>
        <v>1р</v>
      </c>
      <c r="F54" s="33" t="str">
        <f>IF(B54=0," ",VLOOKUP($B54,[1]Женщины!$B$1:$H$65536,5,FALSE))</f>
        <v>Псковская</v>
      </c>
      <c r="G54" s="33" t="str">
        <f>IF(B54=0," ",VLOOKUP($B54,[1]Женщины!$B$1:$H$65536,6,FALSE))</f>
        <v>Псков</v>
      </c>
      <c r="H54" s="41">
        <v>3.231481481481482E-4</v>
      </c>
      <c r="I54" s="41"/>
      <c r="J54" s="38" t="str">
        <f>IF(H54=0," ",IF(H54&lt;=[1]Разряды!$D$31,[1]Разряды!$D$3,IF(H54&lt;=[1]Разряды!$E$31,[1]Разряды!$E$3,IF(H54&lt;=[1]Разряды!$F$31,[1]Разряды!$F$3,IF(H54&lt;=[1]Разряды!$G$31,[1]Разряды!$G$3,IF(H54&lt;=[1]Разряды!$H$31,[1]Разряды!$H$3,IF(H54&lt;=[1]Разряды!$I$31,[1]Разряды!$I$3,IF(H54&lt;=[1]Разряды!$J$31,[1]Разряды!$J$3,"б/р"))))))))</f>
        <v>2р</v>
      </c>
      <c r="K54" s="27">
        <v>0</v>
      </c>
      <c r="L54" s="33" t="str">
        <f>IF(B54=0," ",VLOOKUP($B54,[1]Женщины!$B$1:$H$65536,7,FALSE))</f>
        <v>Ершов В.Ю.</v>
      </c>
    </row>
    <row r="55" spans="1:12">
      <c r="A55" s="40">
        <v>8</v>
      </c>
      <c r="B55" s="32">
        <v>251</v>
      </c>
      <c r="C55" s="33" t="str">
        <f>IF(B55=0," ",VLOOKUP(B55,[1]Женщины!B$1:H$65536,2,FALSE))</f>
        <v>Бабаева Надежда</v>
      </c>
      <c r="D55" s="34" t="str">
        <f>IF(B55=0," ",VLOOKUP($B55,[1]Женщины!$B$1:$H$65536,3,FALSE))</f>
        <v>26.06.1993</v>
      </c>
      <c r="E55" s="35" t="str">
        <f>IF(B55=0," ",IF(VLOOKUP($B55,[1]Женщины!$B$1:$H$65536,4,FALSE)=0," ",VLOOKUP($B55,[1]Женщины!$B$1:$H$65536,4,FALSE)))</f>
        <v>1р</v>
      </c>
      <c r="F55" s="33" t="str">
        <f>IF(B55=0," ",VLOOKUP($B55,[1]Женщины!$B$1:$H$65536,5,FALSE))</f>
        <v>Вологодская</v>
      </c>
      <c r="G55" s="33" t="str">
        <f>IF(B55=0," ",VLOOKUP($B55,[1]Женщины!$B$1:$H$65536,6,FALSE))</f>
        <v>Череповец, ДЮСШ-2</v>
      </c>
      <c r="H55" s="36">
        <v>3.2395833333333332E-4</v>
      </c>
      <c r="I55" s="36"/>
      <c r="J55" s="38" t="str">
        <f>IF(H55=0," ",IF(H55&lt;=[1]Разряды!$D$31,[1]Разряды!$D$3,IF(H55&lt;=[1]Разряды!$E$31,[1]Разряды!$E$3,IF(H55&lt;=[1]Разряды!$F$31,[1]Разряды!$F$3,IF(H55&lt;=[1]Разряды!$G$31,[1]Разряды!$G$3,IF(H55&lt;=[1]Разряды!$H$31,[1]Разряды!$H$3,IF(H55&lt;=[1]Разряды!$I$31,[1]Разряды!$I$3,IF(H55&lt;=[1]Разряды!$J$31,[1]Разряды!$J$3,"б/р"))))))))</f>
        <v>2р</v>
      </c>
      <c r="K55" s="27" t="s">
        <v>29</v>
      </c>
      <c r="L55" s="33" t="str">
        <f>IF(B55=0," ",VLOOKUP($B55,[1]Женщины!$B$1:$H$65536,7,FALSE))</f>
        <v>Купцова Е.А.</v>
      </c>
    </row>
    <row r="56" spans="1:12">
      <c r="A56" s="40">
        <v>9</v>
      </c>
      <c r="B56" s="32">
        <v>236</v>
      </c>
      <c r="C56" s="33" t="str">
        <f>IF(B56=0," ",VLOOKUP(B56,[1]Женщины!B$1:H$65536,2,FALSE))</f>
        <v>Дудалева Ольга</v>
      </c>
      <c r="D56" s="34" t="str">
        <f>IF(B56=0," ",VLOOKUP($B56,[1]Женщины!$B$1:$H$65536,3,FALSE))</f>
        <v>1991</v>
      </c>
      <c r="E56" s="35" t="str">
        <f>IF(B56=0," ",IF(VLOOKUP($B56,[1]Женщины!$B$1:$H$65536,4,FALSE)=0," ",VLOOKUP($B56,[1]Женщины!$B$1:$H$65536,4,FALSE)))</f>
        <v>1р</v>
      </c>
      <c r="F56" s="33" t="str">
        <f>IF(B56=0," ",VLOOKUP($B56,[1]Женщины!$B$1:$H$65536,5,FALSE))</f>
        <v>р-ка Коми</v>
      </c>
      <c r="G56" s="33" t="str">
        <f>IF(B56=0," ",VLOOKUP($B56,[1]Женщины!$B$1:$H$65536,6,FALSE))</f>
        <v>Коми, Сыктывкар, КДЮСШ-1</v>
      </c>
      <c r="H56" s="36">
        <v>3.2627314814814818E-4</v>
      </c>
      <c r="I56" s="36"/>
      <c r="J56" s="38" t="str">
        <f>IF(H56=0," ",IF(H56&lt;=[1]Разряды!$D$31,[1]Разряды!$D$3,IF(H56&lt;=[1]Разряды!$E$31,[1]Разряды!$E$3,IF(H56&lt;=[1]Разряды!$F$31,[1]Разряды!$F$3,IF(H56&lt;=[1]Разряды!$G$31,[1]Разряды!$G$3,IF(H56&lt;=[1]Разряды!$H$31,[1]Разряды!$H$3,IF(H56&lt;=[1]Разряды!$I$31,[1]Разряды!$I$3,IF(H56&lt;=[1]Разряды!$J$31,[1]Разряды!$J$3,"б/р"))))))))</f>
        <v>2р</v>
      </c>
      <c r="K56" s="27">
        <v>0</v>
      </c>
      <c r="L56" s="33" t="str">
        <f>IF(B56=0," ",VLOOKUP($B56,[1]Женщины!$B$1:$H$65536,7,FALSE))</f>
        <v>Панюкова М.А.</v>
      </c>
    </row>
    <row r="57" spans="1:12">
      <c r="A57" s="40">
        <v>10</v>
      </c>
      <c r="B57" s="32">
        <v>646</v>
      </c>
      <c r="C57" s="33" t="str">
        <f>IF(B57=0," ",VLOOKUP(B57,[1]Женщины!B$1:H$65536,2,FALSE))</f>
        <v>Макарова Полина</v>
      </c>
      <c r="D57" s="34" t="str">
        <f>IF(B57=0," ",VLOOKUP($B57,[1]Женщины!$B$1:$H$65536,3,FALSE))</f>
        <v>1993</v>
      </c>
      <c r="E57" s="35" t="str">
        <f>IF(B57=0," ",IF(VLOOKUP($B57,[1]Женщины!$B$1:$H$65536,4,FALSE)=0," ",VLOOKUP($B57,[1]Женщины!$B$1:$H$65536,4,FALSE)))</f>
        <v>КМС</v>
      </c>
      <c r="F57" s="33" t="str">
        <f>IF(B57=0," ",VLOOKUP($B57,[1]Женщины!$B$1:$H$65536,5,FALSE))</f>
        <v>Владимирская</v>
      </c>
      <c r="G57" s="33" t="str">
        <f>IF(B57=0," ",VLOOKUP($B57,[1]Женщины!$B$1:$H$65536,6,FALSE))</f>
        <v>Владимир, СДЮСШОР-4</v>
      </c>
      <c r="H57" s="36">
        <v>3.2858796296296298E-4</v>
      </c>
      <c r="I57" s="41"/>
      <c r="J57" s="38" t="str">
        <f>IF(H57=0," ",IF(H57&lt;=[1]Разряды!$D$31,[1]Разряды!$D$3,IF(H57&lt;=[1]Разряды!$E$31,[1]Разряды!$E$3,IF(H57&lt;=[1]Разряды!$F$31,[1]Разряды!$F$3,IF(H57&lt;=[1]Разряды!$G$31,[1]Разряды!$G$3,IF(H57&lt;=[1]Разряды!$H$31,[1]Разряды!$H$3,IF(H57&lt;=[1]Разряды!$I$31,[1]Разряды!$I$3,IF(H57&lt;=[1]Разряды!$J$31,[1]Разряды!$J$3,"б/р"))))))))</f>
        <v>2р</v>
      </c>
      <c r="K57" s="27">
        <v>0</v>
      </c>
      <c r="L57" s="33" t="str">
        <f>IF(B57=0," ",VLOOKUP($B57,[1]Женщины!$B$1:$H$65536,7,FALSE))</f>
        <v>Бурлаков О.П.</v>
      </c>
    </row>
    <row r="58" spans="1:12">
      <c r="A58" s="40">
        <v>11</v>
      </c>
      <c r="B58" s="32">
        <v>190</v>
      </c>
      <c r="C58" s="33" t="str">
        <f>IF(B58=0," ",VLOOKUP(B58,[1]Женщины!B$1:H$65536,2,FALSE))</f>
        <v>Петрова Олеся</v>
      </c>
      <c r="D58" s="34" t="str">
        <f>IF(B58=0," ",VLOOKUP($B58,[1]Женщины!$B$1:$H$65536,3,FALSE))</f>
        <v>20.09.1992</v>
      </c>
      <c r="E58" s="35" t="str">
        <f>IF(B58=0," ",IF(VLOOKUP($B58,[1]Женщины!$B$1:$H$65536,4,FALSE)=0," ",VLOOKUP($B58,[1]Женщины!$B$1:$H$65536,4,FALSE)))</f>
        <v>2р</v>
      </c>
      <c r="F58" s="33" t="str">
        <f>IF(B58=0," ",VLOOKUP($B58,[1]Женщины!$B$1:$H$65536,5,FALSE))</f>
        <v>Ярославская</v>
      </c>
      <c r="G58" s="33" t="str">
        <f>IF(B58=0," ",VLOOKUP($B58,[1]Женщины!$B$1:$H$65536,6,FALSE))</f>
        <v>Ярославль, ГОБУ ЯО СДЮСШОР</v>
      </c>
      <c r="H58" s="41">
        <v>3.2939814814814816E-4</v>
      </c>
      <c r="I58" s="97"/>
      <c r="J58" s="38" t="str">
        <f>IF(H58=0," ",IF(H58&lt;=[1]Разряды!$D$31,[1]Разряды!$D$3,IF(H58&lt;=[1]Разряды!$E$31,[1]Разряды!$E$3,IF(H58&lt;=[1]Разряды!$F$31,[1]Разряды!$F$3,IF(H58&lt;=[1]Разряды!$G$31,[1]Разряды!$G$3,IF(H58&lt;=[1]Разряды!$H$31,[1]Разряды!$H$3,IF(H58&lt;=[1]Разряды!$I$31,[1]Разряды!$I$3,IF(H58&lt;=[1]Разряды!$J$31,[1]Разряды!$J$3,"б/р"))))))))</f>
        <v>2р</v>
      </c>
      <c r="K58" s="27" t="s">
        <v>29</v>
      </c>
      <c r="L58" s="33" t="str">
        <f>IF(B58=0," ",VLOOKUP($B58,[1]Женщины!$B$1:$H$65536,7,FALSE))</f>
        <v>Клейменов А.Н.</v>
      </c>
    </row>
    <row r="59" spans="1:12">
      <c r="A59" s="40">
        <v>12</v>
      </c>
      <c r="B59" s="32">
        <v>287</v>
      </c>
      <c r="C59" s="33" t="str">
        <f>IF(B59=0," ",VLOOKUP(B59,[1]Женщины!B$1:H$65536,2,FALSE))</f>
        <v>Лаптева Ирина</v>
      </c>
      <c r="D59" s="34" t="str">
        <f>IF(B59=0," ",VLOOKUP($B59,[1]Женщины!$B$1:$H$65536,3,FALSE))</f>
        <v>1993</v>
      </c>
      <c r="E59" s="35" t="str">
        <f>IF(B59=0," ",IF(VLOOKUP($B59,[1]Женщины!$B$1:$H$65536,4,FALSE)=0," ",VLOOKUP($B59,[1]Женщины!$B$1:$H$65536,4,FALSE)))</f>
        <v>2р</v>
      </c>
      <c r="F59" s="33" t="str">
        <f>IF(B59=0," ",VLOOKUP($B59,[1]Женщины!$B$1:$H$65536,5,FALSE))</f>
        <v>р-ка Коми</v>
      </c>
      <c r="G59" s="33" t="str">
        <f>IF(B59=0," ",VLOOKUP($B59,[1]Женщины!$B$1:$H$65536,6,FALSE))</f>
        <v>Коми, Сыктывкар, КГПИ</v>
      </c>
      <c r="H59" s="36">
        <v>3.5092592592592592E-4</v>
      </c>
      <c r="I59" s="36"/>
      <c r="J59" s="38" t="str">
        <f>IF(H59=0," ",IF(H59&lt;=[1]Разряды!$D$31,[1]Разряды!$D$3,IF(H59&lt;=[1]Разряды!$E$31,[1]Разряды!$E$3,IF(H59&lt;=[1]Разряды!$F$31,[1]Разряды!$F$3,IF(H59&lt;=[1]Разряды!$G$31,[1]Разряды!$G$3,IF(H59&lt;=[1]Разряды!$H$31,[1]Разряды!$H$3,IF(H59&lt;=[1]Разряды!$I$31,[1]Разряды!$I$3,IF(H59&lt;=[1]Разряды!$J$31,[1]Разряды!$J$3,"б/р"))))))))</f>
        <v>3р</v>
      </c>
      <c r="K59" s="26">
        <v>0</v>
      </c>
      <c r="L59" s="33" t="str">
        <f>IF(B59=0," ",VLOOKUP($B59,[1]Женщины!$B$1:$H$65536,7,FALSE))</f>
        <v>Когут М.Ю.</v>
      </c>
    </row>
    <row r="60" spans="1:12">
      <c r="A60" s="40"/>
      <c r="B60" s="59"/>
      <c r="C60" s="33"/>
      <c r="D60" s="34"/>
      <c r="E60" s="35"/>
      <c r="F60" s="33"/>
      <c r="G60" s="33"/>
      <c r="H60" s="41"/>
      <c r="I60" s="42"/>
      <c r="J60" s="38"/>
      <c r="K60" s="27"/>
      <c r="L60" s="33"/>
    </row>
    <row r="61" spans="1:12" ht="15.75">
      <c r="A61" s="40"/>
      <c r="B61" s="32"/>
      <c r="C61" s="33"/>
      <c r="D61" s="34"/>
      <c r="E61" s="35"/>
      <c r="F61" s="33"/>
      <c r="G61" s="33"/>
      <c r="H61" s="36"/>
      <c r="I61" s="52" t="s">
        <v>10</v>
      </c>
      <c r="J61" s="52"/>
      <c r="K61" s="53"/>
      <c r="L61" s="66" t="s">
        <v>62</v>
      </c>
    </row>
    <row r="62" spans="1:12">
      <c r="A62" s="26"/>
      <c r="B62" s="26"/>
      <c r="C62" s="26"/>
      <c r="D62" s="72"/>
      <c r="E62" s="26"/>
      <c r="F62" s="28" t="s">
        <v>41</v>
      </c>
      <c r="G62" s="28"/>
      <c r="H62" s="98"/>
      <c r="I62" s="99" t="s">
        <v>13</v>
      </c>
      <c r="J62" s="99"/>
      <c r="K62" s="100"/>
      <c r="L62" s="101" t="s">
        <v>63</v>
      </c>
    </row>
    <row r="63" spans="1:12">
      <c r="A63" s="31">
        <v>1</v>
      </c>
      <c r="B63" s="32">
        <v>372</v>
      </c>
      <c r="C63" s="33" t="str">
        <f>IF(B63=0," ",VLOOKUP(B63,[1]Женщины!B$1:H$65536,2,FALSE))</f>
        <v>Головина Анна</v>
      </c>
      <c r="D63" s="34" t="str">
        <f>IF(B63=0," ",VLOOKUP($B63,[1]Женщины!$B$1:$H$65536,3,FALSE))</f>
        <v>25.06.1989</v>
      </c>
      <c r="E63" s="35" t="str">
        <f>IF(B63=0," ",IF(VLOOKUP($B63,[1]Женщины!$B$1:$H$65536,4,FALSE)=0," ",VLOOKUP($B63,[1]Женщины!$B$1:$H$65536,4,FALSE)))</f>
        <v>МС</v>
      </c>
      <c r="F63" s="33" t="str">
        <f>IF(B63=0," ",VLOOKUP($B63,[1]Женщины!$B$1:$H$65536,5,FALSE))</f>
        <v>Архангельская</v>
      </c>
      <c r="G63" s="33" t="str">
        <f>IF(B63=0," ",VLOOKUP($B63,[1]Женщины!$B$1:$H$65536,6,FALSE))</f>
        <v>Архангельск, ЦСП "Поморье"</v>
      </c>
      <c r="H63" s="73">
        <v>2.9050925925925929E-4</v>
      </c>
      <c r="I63" s="68">
        <v>2.8564814814814815E-4</v>
      </c>
      <c r="J63" s="38" t="str">
        <f>IF(H63=0," ",IF(H63&lt;=[1]Разряды!$D$31,[1]Разряды!$D$3,IF(H63&lt;=[1]Разряды!$E$31,[1]Разряды!$E$3,IF(H63&lt;=[1]Разряды!$F$31,[1]Разряды!$F$3,IF(H63&lt;=[1]Разряды!$G$31,[1]Разряды!$G$3,IF(H63&lt;=[1]Разряды!$H$31,[1]Разряды!$H$3,IF(H63&lt;=[1]Разряды!$I$31,[1]Разряды!$I$3,IF(H63&lt;=[1]Разряды!$J$31,[1]Разряды!$J$3,"б/р"))))))))</f>
        <v>кмс</v>
      </c>
      <c r="K63" s="27">
        <v>20</v>
      </c>
      <c r="L63" s="33" t="str">
        <f>IF(B63=0," ",VLOOKUP($B63,[1]Женщины!$B$1:$H$65536,7,FALSE))</f>
        <v>Смирнов А.Б., Солодов А.В.</v>
      </c>
    </row>
    <row r="64" spans="1:12">
      <c r="A64" s="31">
        <v>2</v>
      </c>
      <c r="B64" s="32">
        <v>280</v>
      </c>
      <c r="C64" s="33" t="str">
        <f>IF(B64=0," ",VLOOKUP(B64,[1]Женщины!B$1:H$65536,2,FALSE))</f>
        <v>Шокшуева Юлия</v>
      </c>
      <c r="D64" s="34" t="str">
        <f>IF(B64=0," ",VLOOKUP($B64,[1]Женщины!$B$1:$H$65536,3,FALSE))</f>
        <v>1988</v>
      </c>
      <c r="E64" s="35" t="str">
        <f>IF(B64=0," ",IF(VLOOKUP($B64,[1]Женщины!$B$1:$H$65536,4,FALSE)=0," ",VLOOKUP($B64,[1]Женщины!$B$1:$H$65536,4,FALSE)))</f>
        <v>КМС</v>
      </c>
      <c r="F64" s="33" t="str">
        <f>IF(B64=0," ",VLOOKUP($B64,[1]Женщины!$B$1:$H$65536,5,FALSE))</f>
        <v>р-ка Коми</v>
      </c>
      <c r="G64" s="33" t="str">
        <f>IF(B64=0," ",VLOOKUP($B64,[1]Женщины!$B$1:$H$65536,6,FALSE))</f>
        <v>Коми, Сыктывкар, КДЮСШ-1</v>
      </c>
      <c r="H64" s="36">
        <v>2.9340277777777779E-4</v>
      </c>
      <c r="I64" s="37">
        <v>2.892361111111111E-4</v>
      </c>
      <c r="J64" s="38" t="str">
        <f>IF(H64=0," ",IF(H64&lt;=[1]Разряды!$D$31,[1]Разряды!$D$3,IF(H64&lt;=[1]Разряды!$E$31,[1]Разряды!$E$3,IF(H64&lt;=[1]Разряды!$F$31,[1]Разряды!$F$3,IF(H64&lt;=[1]Разряды!$G$31,[1]Разряды!$G$3,IF(H64&lt;=[1]Разряды!$H$31,[1]Разряды!$H$3,IF(H64&lt;=[1]Разряды!$I$31,[1]Разряды!$I$3,IF(H64&lt;=[1]Разряды!$J$31,[1]Разряды!$J$3,"б/р"))))))))</f>
        <v>кмс</v>
      </c>
      <c r="K64" s="27">
        <v>17</v>
      </c>
      <c r="L64" s="33" t="str">
        <f>IF(B64=0," ",VLOOKUP($B64,[1]Женщины!$B$1:$H$65536,7,FALSE))</f>
        <v>Панюкова М.А.</v>
      </c>
    </row>
    <row r="65" spans="1:12">
      <c r="A65" s="31">
        <v>3</v>
      </c>
      <c r="B65" s="32">
        <v>128</v>
      </c>
      <c r="C65" s="33" t="str">
        <f>IF(B65=0," ",VLOOKUP(B65,[1]Женщины!B$1:H$65536,2,FALSE))</f>
        <v>Пантелеева Екатерина</v>
      </c>
      <c r="D65" s="34" t="str">
        <f>IF(B65=0," ",VLOOKUP($B65,[1]Женщины!$B$1:$H$65536,3,FALSE))</f>
        <v>1990</v>
      </c>
      <c r="E65" s="35" t="str">
        <f>IF(B65=0," ",IF(VLOOKUP($B65,[1]Женщины!$B$1:$H$65536,4,FALSE)=0," ",VLOOKUP($B65,[1]Женщины!$B$1:$H$65536,4,FALSE)))</f>
        <v>КМС</v>
      </c>
      <c r="F65" s="33" t="str">
        <f>IF(B65=0," ",VLOOKUP($B65,[1]Женщины!$B$1:$H$65536,5,FALSE))</f>
        <v>Ивановская</v>
      </c>
      <c r="G65" s="33" t="str">
        <f>IF(B65=0," ",VLOOKUP($B65,[1]Женщины!$B$1:$H$65536,6,FALSE))</f>
        <v>Иваново, СК ИГЭУ</v>
      </c>
      <c r="H65" s="36">
        <v>2.9942129629629633E-4</v>
      </c>
      <c r="I65" s="37">
        <v>2.9664351851851851E-4</v>
      </c>
      <c r="J65" s="38" t="str">
        <f>IF(H65=0," ",IF(H65&lt;=[1]Разряды!$D$31,[1]Разряды!$D$3,IF(H65&lt;=[1]Разряды!$E$31,[1]Разряды!$E$3,IF(H65&lt;=[1]Разряды!$F$31,[1]Разряды!$F$3,IF(H65&lt;=[1]Разряды!$G$31,[1]Разряды!$G$3,IF(H65&lt;=[1]Разряды!$H$31,[1]Разряды!$H$3,IF(H65&lt;=[1]Разряды!$I$31,[1]Разряды!$I$3,IF(H65&lt;=[1]Разряды!$J$31,[1]Разряды!$J$3,"б/р"))))))))</f>
        <v>1р</v>
      </c>
      <c r="K65" s="27">
        <v>0</v>
      </c>
      <c r="L65" s="33" t="str">
        <f>IF(B65=0," ",VLOOKUP($B65,[1]Женщины!$B$1:$H$65536,7,FALSE))</f>
        <v>Сафина Н.Н., Рябова И.Д.</v>
      </c>
    </row>
    <row r="66" spans="1:12">
      <c r="A66" s="40">
        <v>4</v>
      </c>
      <c r="B66" s="32">
        <v>291</v>
      </c>
      <c r="C66" s="33" t="str">
        <f>IF(B66=0," ",VLOOKUP(B66,[1]Женщины!B$1:H$65536,2,FALSE))</f>
        <v>Шаверина Елена</v>
      </c>
      <c r="D66" s="34" t="str">
        <f>IF(B66=0," ",VLOOKUP($B66,[1]Женщины!$B$1:$H$65536,3,FALSE))</f>
        <v>1987</v>
      </c>
      <c r="E66" s="35" t="str">
        <f>IF(B66=0," ",IF(VLOOKUP($B66,[1]Женщины!$B$1:$H$65536,4,FALSE)=0," ",VLOOKUP($B66,[1]Женщины!$B$1:$H$65536,4,FALSE)))</f>
        <v>КМС</v>
      </c>
      <c r="F66" s="33" t="str">
        <f>IF(B66=0," ",VLOOKUP($B66,[1]Женщины!$B$1:$H$65536,5,FALSE))</f>
        <v>Мурманская</v>
      </c>
      <c r="G66" s="33" t="str">
        <f>IF(B66=0," ",VLOOKUP($B66,[1]Женщины!$B$1:$H$65536,6,FALSE))</f>
        <v>Мурманск</v>
      </c>
      <c r="H66" s="36">
        <v>3.0057870370370367E-4</v>
      </c>
      <c r="I66" s="37">
        <v>2.9965277777777775E-4</v>
      </c>
      <c r="J66" s="38" t="str">
        <f>IF(H66=0," ",IF(H66&lt;=[1]Разряды!$D$31,[1]Разряды!$D$3,IF(H66&lt;=[1]Разряды!$E$31,[1]Разряды!$E$3,IF(H66&lt;=[1]Разряды!$F$31,[1]Разряды!$F$3,IF(H66&lt;=[1]Разряды!$G$31,[1]Разряды!$G$3,IF(H66&lt;=[1]Разряды!$H$31,[1]Разряды!$H$3,IF(H66&lt;=[1]Разряды!$I$31,[1]Разряды!$I$3,IF(H66&lt;=[1]Разряды!$J$31,[1]Разряды!$J$3,"б/р"))))))))</f>
        <v>1р</v>
      </c>
      <c r="K66" s="27">
        <v>0</v>
      </c>
      <c r="L66" s="33" t="str">
        <f>IF(B66=0," ",VLOOKUP($B66,[1]Женщины!$B$1:$H$65536,7,FALSE))</f>
        <v>Савенков П.В.</v>
      </c>
    </row>
    <row r="67" spans="1:12">
      <c r="A67" s="40">
        <v>5</v>
      </c>
      <c r="B67" s="32">
        <v>373</v>
      </c>
      <c r="C67" s="33" t="str">
        <f>IF(B67=0," ",VLOOKUP(B67,[1]Женщины!B$1:H$65536,2,FALSE))</f>
        <v>Рудакова Анна</v>
      </c>
      <c r="D67" s="34" t="str">
        <f>IF(B67=0," ",VLOOKUP($B67,[1]Женщины!$B$1:$H$65536,3,FALSE))</f>
        <v>18.12.1987</v>
      </c>
      <c r="E67" s="35" t="str">
        <f>IF(B67=0," ",IF(VLOOKUP($B67,[1]Женщины!$B$1:$H$65536,4,FALSE)=0," ",VLOOKUP($B67,[1]Женщины!$B$1:$H$65536,4,FALSE)))</f>
        <v>КМС</v>
      </c>
      <c r="F67" s="33" t="str">
        <f>IF(B67=0," ",VLOOKUP($B67,[1]Женщины!$B$1:$H$65536,5,FALSE))</f>
        <v>Архангельская</v>
      </c>
      <c r="G67" s="33" t="str">
        <f>IF(B67=0," ",VLOOKUP($B67,[1]Женщины!$B$1:$H$65536,6,FALSE))</f>
        <v>Архангельск</v>
      </c>
      <c r="H67" s="41">
        <v>3.0289351851851853E-4</v>
      </c>
      <c r="I67" s="42"/>
      <c r="J67" s="38" t="str">
        <f>IF(H67=0," ",IF(H67&lt;=[1]Разряды!$D$31,[1]Разряды!$D$3,IF(H67&lt;=[1]Разряды!$E$31,[1]Разряды!$E$3,IF(H67&lt;=[1]Разряды!$F$31,[1]Разряды!$F$3,IF(H67&lt;=[1]Разряды!$G$31,[1]Разряды!$G$3,IF(H67&lt;=[1]Разряды!$H$31,[1]Разряды!$H$3,IF(H67&lt;=[1]Разряды!$I$31,[1]Разряды!$I$3,IF(H67&lt;=[1]Разряды!$J$31,[1]Разряды!$J$3,"б/р"))))))))</f>
        <v>1р</v>
      </c>
      <c r="K67" s="27">
        <v>0</v>
      </c>
      <c r="L67" s="33" t="str">
        <f>IF(B67=0," ",VLOOKUP($B67,[1]Женщины!$B$1:$H$65536,7,FALSE))</f>
        <v>Мингалев А.И., Мосеев А.А.</v>
      </c>
    </row>
    <row r="68" spans="1:12">
      <c r="A68" s="40">
        <v>6</v>
      </c>
      <c r="B68" s="59">
        <v>356</v>
      </c>
      <c r="C68" s="33" t="str">
        <f>IF(B68=0," ",VLOOKUP(B68,[1]Женщины!B$1:H$65536,2,FALSE))</f>
        <v>Богданова Алена</v>
      </c>
      <c r="D68" s="34" t="str">
        <f>IF(B68=0," ",VLOOKUP($B68,[1]Женщины!$B$1:$H$65536,3,FALSE))</f>
        <v>11.04.1989</v>
      </c>
      <c r="E68" s="35" t="str">
        <f>IF(B68=0," ",IF(VLOOKUP($B68,[1]Женщины!$B$1:$H$65536,4,FALSE)=0," ",VLOOKUP($B68,[1]Женщины!$B$1:$H$65536,4,FALSE)))</f>
        <v>КМС</v>
      </c>
      <c r="F68" s="33" t="str">
        <f>IF(B68=0," ",VLOOKUP($B68,[1]Женщины!$B$1:$H$65536,5,FALSE))</f>
        <v>Псковская</v>
      </c>
      <c r="G68" s="33" t="str">
        <f>IF(B68=0," ",VLOOKUP($B68,[1]Женщины!$B$1:$H$65536,6,FALSE))</f>
        <v>Псков</v>
      </c>
      <c r="H68" s="41">
        <v>3.3206018518518518E-4</v>
      </c>
      <c r="I68" s="42"/>
      <c r="J68" s="38" t="str">
        <f>IF(H68=0," ",IF(H68&lt;=[1]Разряды!$D$31,[1]Разряды!$D$3,IF(H68&lt;=[1]Разряды!$E$31,[1]Разряды!$E$3,IF(H68&lt;=[1]Разряды!$F$31,[1]Разряды!$F$3,IF(H68&lt;=[1]Разряды!$G$31,[1]Разряды!$G$3,IF(H68&lt;=[1]Разряды!$H$31,[1]Разряды!$H$3,IF(H68&lt;=[1]Разряды!$I$31,[1]Разряды!$I$3,IF(H68&lt;=[1]Разряды!$J$31,[1]Разряды!$J$3,"б/р"))))))))</f>
        <v>2р</v>
      </c>
      <c r="K68" s="27">
        <v>0</v>
      </c>
      <c r="L68" s="33" t="str">
        <f>IF(B68=0," ",VLOOKUP($B68,[1]Женщины!$B$1:$H$65536,7,FALSE))</f>
        <v>Ершов В.Ю.</v>
      </c>
    </row>
    <row r="69" spans="1:12" ht="15.75" thickBot="1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</row>
    <row r="70" spans="1:12" ht="15.75" thickTop="1">
      <c r="H70"/>
      <c r="I70"/>
    </row>
    <row r="71" spans="1:12">
      <c r="H71"/>
      <c r="I71"/>
    </row>
    <row r="72" spans="1:12">
      <c r="H72"/>
      <c r="I72"/>
    </row>
    <row r="73" spans="1:12">
      <c r="H73"/>
      <c r="I73"/>
    </row>
    <row r="74" spans="1:12">
      <c r="H74"/>
      <c r="I74"/>
    </row>
    <row r="75" spans="1:12">
      <c r="H75"/>
      <c r="I75"/>
    </row>
    <row r="76" spans="1:12">
      <c r="H76"/>
      <c r="I76"/>
    </row>
    <row r="77" spans="1:12">
      <c r="H77"/>
      <c r="I77"/>
    </row>
    <row r="78" spans="1:12">
      <c r="H78"/>
      <c r="I78"/>
    </row>
    <row r="79" spans="1:12">
      <c r="H79"/>
      <c r="I79"/>
    </row>
    <row r="80" spans="1:12">
      <c r="H80"/>
      <c r="I80"/>
    </row>
    <row r="81" spans="8:9">
      <c r="H81"/>
      <c r="I81"/>
    </row>
    <row r="82" spans="8:9">
      <c r="H82"/>
      <c r="I82"/>
    </row>
    <row r="83" spans="8:9">
      <c r="H83"/>
      <c r="I83"/>
    </row>
    <row r="84" spans="8:9">
      <c r="H84"/>
      <c r="I84"/>
    </row>
    <row r="85" spans="8:9">
      <c r="H85"/>
      <c r="I85"/>
    </row>
  </sheetData>
  <mergeCells count="26">
    <mergeCell ref="I61:J61"/>
    <mergeCell ref="F62:G62"/>
    <mergeCell ref="I62:J62"/>
    <mergeCell ref="F47:G47"/>
    <mergeCell ref="I45:J45"/>
    <mergeCell ref="I46:J46"/>
    <mergeCell ref="F35:G35"/>
    <mergeCell ref="I35:J35"/>
    <mergeCell ref="I33:J33"/>
    <mergeCell ref="I34:J34"/>
    <mergeCell ref="K7:K8"/>
    <mergeCell ref="L7:L8"/>
    <mergeCell ref="F9:G9"/>
    <mergeCell ref="I6:J6"/>
    <mergeCell ref="A7:A8"/>
    <mergeCell ref="B7:B8"/>
    <mergeCell ref="C7:C8"/>
    <mergeCell ref="D7:D8"/>
    <mergeCell ref="E7:E8"/>
    <mergeCell ref="F7:F8"/>
    <mergeCell ref="G7:G8"/>
    <mergeCell ref="H7:I7"/>
    <mergeCell ref="J7:J8"/>
    <mergeCell ref="A1:L1"/>
    <mergeCell ref="F3:G3"/>
    <mergeCell ref="I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4"/>
  <sheetViews>
    <sheetView workbookViewId="0">
      <selection activeCell="D86" sqref="D86"/>
    </sheetView>
  </sheetViews>
  <sheetFormatPr defaultRowHeight="15"/>
  <cols>
    <col min="1" max="1" width="4.85546875" customWidth="1"/>
    <col min="2" max="2" width="6.140625" customWidth="1"/>
    <col min="3" max="3" width="21.7109375" customWidth="1"/>
    <col min="4" max="4" width="11" customWidth="1"/>
    <col min="5" max="5" width="5.5703125" customWidth="1"/>
    <col min="6" max="6" width="16.7109375" customWidth="1"/>
    <col min="7" max="7" width="30.140625" customWidth="1"/>
    <col min="8" max="8" width="6.28515625" style="89" customWidth="1"/>
    <col min="9" max="9" width="7.42578125" style="89" customWidth="1"/>
    <col min="10" max="10" width="6.5703125" customWidth="1"/>
    <col min="11" max="11" width="5.42578125" customWidth="1"/>
    <col min="12" max="12" width="25" customWidth="1"/>
  </cols>
  <sheetData>
    <row r="1" spans="1:12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>
      <c r="A2" s="2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>
      <c r="A3" s="3" t="s">
        <v>64</v>
      </c>
      <c r="B3" s="4"/>
      <c r="C3" s="4"/>
      <c r="D3" s="4"/>
      <c r="E3" s="4"/>
      <c r="F3" s="4" t="s">
        <v>3</v>
      </c>
      <c r="G3" s="4"/>
      <c r="H3" s="4"/>
      <c r="I3" s="4"/>
      <c r="J3" s="4"/>
      <c r="K3" s="4"/>
      <c r="L3" s="4"/>
    </row>
    <row r="4" spans="1:12" ht="15.75">
      <c r="A4" s="3" t="s">
        <v>65</v>
      </c>
      <c r="B4" s="5"/>
      <c r="C4" s="5"/>
      <c r="D4" s="5"/>
      <c r="E4" s="5"/>
      <c r="F4" s="6" t="s">
        <v>66</v>
      </c>
      <c r="G4" s="6"/>
      <c r="H4" s="5"/>
      <c r="I4"/>
      <c r="K4" s="7" t="s">
        <v>6</v>
      </c>
    </row>
    <row r="5" spans="1:12">
      <c r="A5" s="3" t="s">
        <v>67</v>
      </c>
      <c r="B5" s="7"/>
      <c r="C5" s="8"/>
      <c r="F5" s="3"/>
      <c r="G5" s="3"/>
      <c r="H5" s="9"/>
      <c r="I5" s="9"/>
      <c r="J5" s="9"/>
      <c r="K5" s="9" t="s">
        <v>8</v>
      </c>
      <c r="L5" s="9"/>
    </row>
    <row r="6" spans="1:12" ht="18.75">
      <c r="A6" s="10" t="s">
        <v>68</v>
      </c>
      <c r="B6" s="7"/>
      <c r="C6" s="7"/>
      <c r="E6" s="11"/>
      <c r="F6" s="3"/>
      <c r="G6" s="3"/>
      <c r="H6" s="11"/>
      <c r="I6" s="12" t="s">
        <v>69</v>
      </c>
      <c r="J6" s="12"/>
      <c r="K6" s="13"/>
      <c r="L6" s="9" t="s">
        <v>70</v>
      </c>
    </row>
    <row r="7" spans="1:12">
      <c r="A7" s="3" t="s">
        <v>71</v>
      </c>
      <c r="B7" s="7"/>
      <c r="C7" s="7"/>
      <c r="D7" s="14"/>
      <c r="E7" s="14"/>
      <c r="F7" s="3"/>
      <c r="G7" s="3"/>
      <c r="H7" s="15"/>
      <c r="I7" s="16"/>
      <c r="J7" s="16"/>
      <c r="K7" s="17"/>
      <c r="L7" s="9"/>
    </row>
    <row r="8" spans="1:12">
      <c r="A8" s="18" t="s">
        <v>15</v>
      </c>
      <c r="B8" s="18" t="s">
        <v>16</v>
      </c>
      <c r="C8" s="18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20" t="s">
        <v>22</v>
      </c>
      <c r="I8" s="21"/>
      <c r="J8" s="18" t="s">
        <v>23</v>
      </c>
      <c r="K8" s="19" t="s">
        <v>24</v>
      </c>
      <c r="L8" s="22" t="s">
        <v>25</v>
      </c>
    </row>
    <row r="9" spans="1:12">
      <c r="A9" s="23"/>
      <c r="B9" s="23"/>
      <c r="C9" s="23"/>
      <c r="D9" s="23"/>
      <c r="E9" s="23"/>
      <c r="F9" s="23"/>
      <c r="G9" s="23"/>
      <c r="H9" s="116" t="s">
        <v>26</v>
      </c>
      <c r="I9" s="117"/>
      <c r="J9" s="23"/>
      <c r="K9" s="23"/>
      <c r="L9" s="25"/>
    </row>
    <row r="10" spans="1:12">
      <c r="A10" s="26"/>
      <c r="B10" s="26"/>
      <c r="C10" s="26"/>
      <c r="D10" s="27"/>
      <c r="E10" s="26"/>
      <c r="F10" s="28" t="s">
        <v>28</v>
      </c>
      <c r="G10" s="28"/>
      <c r="H10" s="29"/>
      <c r="I10" s="30"/>
    </row>
    <row r="11" spans="1:12">
      <c r="A11" s="31">
        <v>1</v>
      </c>
      <c r="B11" s="32">
        <v>345</v>
      </c>
      <c r="C11" s="33" t="str">
        <f>IF(B11=0," ",VLOOKUP(B11,[1]Женщины!B$1:H$65536,2,FALSE))</f>
        <v>Толмачёва Екатерина</v>
      </c>
      <c r="D11" s="34" t="str">
        <f>IF(B11=0," ",VLOOKUP($B11,[1]Женщины!$B$1:$H$65536,3,FALSE))</f>
        <v>1997</v>
      </c>
      <c r="E11" s="35" t="str">
        <f>IF(B11=0," ",IF(VLOOKUP($B11,[1]Женщины!$B$1:$H$65536,4,FALSE)=0," ",VLOOKUP($B11,[1]Женщины!$B$1:$H$65536,4,FALSE)))</f>
        <v>КМС</v>
      </c>
      <c r="F11" s="33" t="str">
        <f>IF(B11=0," ",VLOOKUP($B11,[1]Женщины!$B$1:$H$65536,5,FALSE))</f>
        <v>Мурманская</v>
      </c>
      <c r="G11" s="33" t="str">
        <f>IF(B11=0," ",VLOOKUP($B11,[1]Женщины!$B$1:$H$65536,6,FALSE))</f>
        <v>Мурманск, СДЮСШОР-4, ШВСМ</v>
      </c>
      <c r="H11" s="41"/>
      <c r="I11" s="41">
        <v>6.6099537037037038E-4</v>
      </c>
      <c r="J11" s="38" t="str">
        <f>IF(I11=0," ",IF(I11&lt;=[1]Разряды!$D$32,[1]Разряды!$D$3,IF(I11&lt;=[1]Разряды!$E$32,[1]Разряды!$E$3,IF(I11&lt;=[1]Разряды!$F$32,[1]Разряды!$F$3,IF(I11&lt;=[1]Разряды!$G$32,[1]Разряды!$G$3,IF(I11&lt;=[1]Разряды!$H$32,[1]Разряды!$H$3,IF(I11&lt;=[1]Разряды!$I$32,[1]Разряды!$I$3,IF(I11&lt;=[1]Разряды!$J$32,[1]Разряды!$J$3,"б/р"))))))))</f>
        <v>кмс</v>
      </c>
      <c r="K11" s="35">
        <v>20</v>
      </c>
      <c r="L11" s="33" t="str">
        <f>IF(B11=0," ",VLOOKUP($B11,[1]Женщины!$B$1:$H$65536,7,FALSE))</f>
        <v>Толмачев Н.С.</v>
      </c>
    </row>
    <row r="12" spans="1:12">
      <c r="A12" s="31">
        <v>2</v>
      </c>
      <c r="B12" s="32">
        <v>681</v>
      </c>
      <c r="C12" s="33" t="str">
        <f>IF(B12=0," ",VLOOKUP(B12,[1]Женщины!B$1:H$65536,2,FALSE))</f>
        <v>Матова Марина</v>
      </c>
      <c r="D12" s="34" t="str">
        <f>IF(B12=0," ",VLOOKUP($B12,[1]Женщины!$B$1:$H$65536,3,FALSE))</f>
        <v>23.10.1997</v>
      </c>
      <c r="E12" s="35" t="str">
        <f>IF(B12=0," ",IF(VLOOKUP($B12,[1]Женщины!$B$1:$H$65536,4,FALSE)=0," ",VLOOKUP($B12,[1]Женщины!$B$1:$H$65536,4,FALSE)))</f>
        <v>1р</v>
      </c>
      <c r="F12" s="33" t="str">
        <f>IF(B12=0," ",VLOOKUP($B12,[1]Женщины!$B$1:$H$65536,5,FALSE))</f>
        <v>Архангельская</v>
      </c>
      <c r="G12" s="33" t="str">
        <f>IF(B12=0," ",VLOOKUP($B12,[1]Женщины!$B$1:$H$65536,6,FALSE))</f>
        <v>Архангельск, ДЮСШ-1</v>
      </c>
      <c r="H12" s="41"/>
      <c r="I12" s="41">
        <v>6.8726851851851848E-4</v>
      </c>
      <c r="J12" s="38" t="str">
        <f>IF(I12=0," ",IF(I12&lt;=[1]Разряды!$D$32,[1]Разряды!$D$3,IF(I12&lt;=[1]Разряды!$E$32,[1]Разряды!$E$3,IF(I12&lt;=[1]Разряды!$F$32,[1]Разряды!$F$3,IF(I12&lt;=[1]Разряды!$G$32,[1]Разряды!$G$3,IF(I12&lt;=[1]Разряды!$H$32,[1]Разряды!$H$3,IF(I12&lt;=[1]Разряды!$I$32,[1]Разряды!$I$3,IF(I12&lt;=[1]Разряды!$J$32,[1]Разряды!$J$3,"б/р"))))))))</f>
        <v>1р</v>
      </c>
      <c r="K12" s="26">
        <v>17</v>
      </c>
      <c r="L12" s="33" t="str">
        <f>IF(B12=0," ",VLOOKUP($B12,[1]Женщины!$B$1:$H$65536,7,FALSE))</f>
        <v>Брюхова О.Б.</v>
      </c>
    </row>
    <row r="13" spans="1:12">
      <c r="A13" s="31">
        <v>3</v>
      </c>
      <c r="B13" s="32">
        <v>612</v>
      </c>
      <c r="C13" s="33" t="str">
        <f>IF(B13=0," ",VLOOKUP(B13,[1]Женщины!B$1:H$65536,2,FALSE))</f>
        <v>Беднова Анастасия</v>
      </c>
      <c r="D13" s="34" t="str">
        <f>IF(B13=0," ",VLOOKUP($B13,[1]Женщины!$B$1:$H$65536,3,FALSE))</f>
        <v>1996</v>
      </c>
      <c r="E13" s="35" t="str">
        <f>IF(B13=0," ",IF(VLOOKUP($B13,[1]Женщины!$B$1:$H$65536,4,FALSE)=0," ",VLOOKUP($B13,[1]Женщины!$B$1:$H$65536,4,FALSE)))</f>
        <v>1р</v>
      </c>
      <c r="F13" s="33" t="str">
        <f>IF(B13=0," ",VLOOKUP($B13,[1]Женщины!$B$1:$H$65536,5,FALSE))</f>
        <v>Владимирская</v>
      </c>
      <c r="G13" s="33" t="str">
        <f>IF(B13=0," ",VLOOKUP($B13,[1]Женщины!$B$1:$H$65536,6,FALSE))</f>
        <v>Муром, ДЮСШ</v>
      </c>
      <c r="H13" s="41"/>
      <c r="I13" s="41">
        <v>6.8842592592592599E-4</v>
      </c>
      <c r="J13" s="38" t="str">
        <f>IF(I13=0," ",IF(I13&lt;=[1]Разряды!$D$32,[1]Разряды!$D$3,IF(I13&lt;=[1]Разряды!$E$32,[1]Разряды!$E$3,IF(I13&lt;=[1]Разряды!$F$32,[1]Разряды!$F$3,IF(I13&lt;=[1]Разряды!$G$32,[1]Разряды!$G$3,IF(I13&lt;=[1]Разряды!$H$32,[1]Разряды!$H$3,IF(I13&lt;=[1]Разряды!$I$32,[1]Разряды!$I$3,IF(I13&lt;=[1]Разряды!$J$32,[1]Разряды!$J$3,"б/р"))))))))</f>
        <v>1р</v>
      </c>
      <c r="K13" s="26">
        <v>15</v>
      </c>
      <c r="L13" s="33" t="str">
        <f>IF(B13=0," ",VLOOKUP($B13,[1]Женщины!$B$1:$H$65536,7,FALSE))</f>
        <v>Салов С.Г.</v>
      </c>
    </row>
    <row r="14" spans="1:12">
      <c r="A14" s="40">
        <v>4</v>
      </c>
      <c r="B14" s="32">
        <v>540</v>
      </c>
      <c r="C14" s="33" t="str">
        <f>IF(B14=0," ",VLOOKUP(B14,[1]Женщины!B$1:H$65536,2,FALSE))</f>
        <v>Иванова Алина</v>
      </c>
      <c r="D14" s="34" t="str">
        <f>IF(B14=0," ",VLOOKUP($B14,[1]Женщины!$B$1:$H$65536,3,FALSE))</f>
        <v>05.06.1996</v>
      </c>
      <c r="E14" s="35" t="str">
        <f>IF(B14=0," ",IF(VLOOKUP($B14,[1]Женщины!$B$1:$H$65536,4,FALSE)=0," ",VLOOKUP($B14,[1]Женщины!$B$1:$H$65536,4,FALSE)))</f>
        <v>1р</v>
      </c>
      <c r="F14" s="33" t="str">
        <f>IF(B14=0," ",VLOOKUP($B14,[1]Женщины!$B$1:$H$65536,5,FALSE))</f>
        <v>Новгородская</v>
      </c>
      <c r="G14" s="33" t="str">
        <f>IF(B14=0," ",VLOOKUP($B14,[1]Женщины!$B$1:$H$65536,6,FALSE))</f>
        <v>В.Новгород</v>
      </c>
      <c r="H14" s="41"/>
      <c r="I14" s="118">
        <v>7.0046296296296295E-4</v>
      </c>
      <c r="J14" s="38" t="str">
        <f>IF(I14=0," ",IF(I14&lt;=[1]Разряды!$D$32,[1]Разряды!$D$3,IF(I14&lt;=[1]Разряды!$E$32,[1]Разряды!$E$3,IF(I14&lt;=[1]Разряды!$F$32,[1]Разряды!$F$3,IF(I14&lt;=[1]Разряды!$G$32,[1]Разряды!$G$3,IF(I14&lt;=[1]Разряды!$H$32,[1]Разряды!$H$3,IF(I14&lt;=[1]Разряды!$I$32,[1]Разряды!$I$3,IF(I14&lt;=[1]Разряды!$J$32,[1]Разряды!$J$3,"б/р"))))))))</f>
        <v>1р</v>
      </c>
      <c r="K14" s="26">
        <v>14</v>
      </c>
      <c r="L14" s="33" t="str">
        <f>IF(B14=0," ",VLOOKUP($B14,[1]Женщины!$B$1:$H$65536,7,FALSE))</f>
        <v>Савенков П.А.</v>
      </c>
    </row>
    <row r="15" spans="1:12">
      <c r="A15" s="40">
        <v>5</v>
      </c>
      <c r="B15" s="32">
        <v>277</v>
      </c>
      <c r="C15" s="33" t="str">
        <f>IF(B15=0," ",VLOOKUP(B15,[1]Женщины!B$1:H$65536,2,FALSE))</f>
        <v>Сизова Екатерина</v>
      </c>
      <c r="D15" s="34" t="str">
        <f>IF(B15=0," ",VLOOKUP($B15,[1]Женщины!$B$1:$H$65536,3,FALSE))</f>
        <v>09.02.1997</v>
      </c>
      <c r="E15" s="35" t="str">
        <f>IF(B15=0," ",IF(VLOOKUP($B15,[1]Женщины!$B$1:$H$65536,4,FALSE)=0," ",VLOOKUP($B15,[1]Женщины!$B$1:$H$65536,4,FALSE)))</f>
        <v>1р</v>
      </c>
      <c r="F15" s="33" t="str">
        <f>IF(B15=0," ",VLOOKUP($B15,[1]Женщины!$B$1:$H$65536,5,FALSE))</f>
        <v>Калининградская</v>
      </c>
      <c r="G15" s="33" t="str">
        <f>IF(B15=0," ",VLOOKUP($B15,[1]Женщины!$B$1:$H$65536,6,FALSE))</f>
        <v>Калининград, СДЮСШОР-4</v>
      </c>
      <c r="H15" s="41"/>
      <c r="I15" s="118">
        <v>7.0069444444444432E-4</v>
      </c>
      <c r="J15" s="38" t="str">
        <f>IF(I15=0," ",IF(I15&lt;=[1]Разряды!$D$32,[1]Разряды!$D$3,IF(I15&lt;=[1]Разряды!$E$32,[1]Разряды!$E$3,IF(I15&lt;=[1]Разряды!$F$32,[1]Разряды!$F$3,IF(I15&lt;=[1]Разряды!$G$32,[1]Разряды!$G$3,IF(I15&lt;=[1]Разряды!$H$32,[1]Разряды!$H$3,IF(I15&lt;=[1]Разряды!$I$32,[1]Разряды!$I$3,IF(I15&lt;=[1]Разряды!$J$32,[1]Разряды!$J$3,"б/р"))))))))</f>
        <v>1р</v>
      </c>
      <c r="K15" s="27">
        <v>13</v>
      </c>
      <c r="L15" s="39" t="str">
        <f>IF(B15=0," ",VLOOKUP($B15,[1]Женщины!$B$1:$H$65536,7,FALSE))</f>
        <v>Степочкина Е.К., Тимофеева Л.А.</v>
      </c>
    </row>
    <row r="16" spans="1:12">
      <c r="A16" s="40">
        <v>6</v>
      </c>
      <c r="B16" s="32">
        <v>274</v>
      </c>
      <c r="C16" s="33" t="str">
        <f>IF(B16=0," ",VLOOKUP(B16,[1]Женщины!B$1:H$65536,2,FALSE))</f>
        <v>Пихурская Яна</v>
      </c>
      <c r="D16" s="34" t="str">
        <f>IF(B16=0," ",VLOOKUP($B16,[1]Женщины!$B$1:$H$65536,3,FALSE))</f>
        <v>07.07.1996</v>
      </c>
      <c r="E16" s="35" t="str">
        <f>IF(B16=0," ",IF(VLOOKUP($B16,[1]Женщины!$B$1:$H$65536,4,FALSE)=0," ",VLOOKUP($B16,[1]Женщины!$B$1:$H$65536,4,FALSE)))</f>
        <v>1р</v>
      </c>
      <c r="F16" s="33" t="str">
        <f>IF(B16=0," ",VLOOKUP($B16,[1]Женщины!$B$1:$H$65536,5,FALSE))</f>
        <v>Калининградская</v>
      </c>
      <c r="G16" s="33" t="str">
        <f>IF(B16=0," ",VLOOKUP($B16,[1]Женщины!$B$1:$H$65536,6,FALSE))</f>
        <v>Калининград, СДЮСШОР-4</v>
      </c>
      <c r="H16" s="41"/>
      <c r="I16" s="118">
        <v>7.0787037037037042E-4</v>
      </c>
      <c r="J16" s="38" t="str">
        <f>IF(I16=0," ",IF(I16&lt;=[1]Разряды!$D$32,[1]Разряды!$D$3,IF(I16&lt;=[1]Разряды!$E$32,[1]Разряды!$E$3,IF(I16&lt;=[1]Разряды!$F$32,[1]Разряды!$F$3,IF(I16&lt;=[1]Разряды!$G$32,[1]Разряды!$G$3,IF(I16&lt;=[1]Разряды!$H$32,[1]Разряды!$H$3,IF(I16&lt;=[1]Разряды!$I$32,[1]Разряды!$I$3,IF(I16&lt;=[1]Разряды!$J$32,[1]Разряды!$J$3,"б/р"))))))))</f>
        <v>1р</v>
      </c>
      <c r="K16" s="26">
        <v>12</v>
      </c>
      <c r="L16" s="39" t="str">
        <f>IF(B16=0," ",VLOOKUP($B16,[1]Женщины!$B$1:$H$65536,7,FALSE))</f>
        <v>Гадиатова Н.В., Шляхтина Е.И.</v>
      </c>
    </row>
    <row r="17" spans="1:12">
      <c r="A17" s="40">
        <v>7</v>
      </c>
      <c r="B17" s="32">
        <v>210</v>
      </c>
      <c r="C17" s="33" t="str">
        <f>IF(B17=0," ",VLOOKUP(B17,[1]Женщины!B$1:H$65536,2,FALSE))</f>
        <v>Аверина Ульяна</v>
      </c>
      <c r="D17" s="34" t="str">
        <f>IF(B17=0," ",VLOOKUP($B17,[1]Женщины!$B$1:$H$65536,3,FALSE))</f>
        <v>10.10.1996</v>
      </c>
      <c r="E17" s="35" t="str">
        <f>IF(B17=0," ",IF(VLOOKUP($B17,[1]Женщины!$B$1:$H$65536,4,FALSE)=0," ",VLOOKUP($B17,[1]Женщины!$B$1:$H$65536,4,FALSE)))</f>
        <v>1р</v>
      </c>
      <c r="F17" s="33" t="str">
        <f>IF(B17=0," ",VLOOKUP($B17,[1]Женщины!$B$1:$H$65536,5,FALSE))</f>
        <v>Вологодская</v>
      </c>
      <c r="G17" s="33" t="str">
        <f>IF(B17=0," ",VLOOKUP($B17,[1]Женщины!$B$1:$H$65536,6,FALSE))</f>
        <v>Череповец, ДЮСШ-2</v>
      </c>
      <c r="H17" s="41"/>
      <c r="I17" s="118">
        <v>7.1226851851851865E-4</v>
      </c>
      <c r="J17" s="38" t="str">
        <f>IF(I17=0," ",IF(I17&lt;=[1]Разряды!$D$32,[1]Разряды!$D$3,IF(I17&lt;=[1]Разряды!$E$32,[1]Разряды!$E$3,IF(I17&lt;=[1]Разряды!$F$32,[1]Разряды!$F$3,IF(I17&lt;=[1]Разряды!$G$32,[1]Разряды!$G$3,IF(I17&lt;=[1]Разряды!$H$32,[1]Разряды!$H$3,IF(I17&lt;=[1]Разряды!$I$32,[1]Разряды!$I$3,IF(I17&lt;=[1]Разряды!$J$32,[1]Разряды!$J$3,"б/р"))))))))</f>
        <v>1р</v>
      </c>
      <c r="K17" s="27">
        <v>11</v>
      </c>
      <c r="L17" s="33" t="str">
        <f>IF(B17=0," ",VLOOKUP($B17,[1]Женщины!$B$1:$H$65536,7,FALSE))</f>
        <v>Лебедев А.В.</v>
      </c>
    </row>
    <row r="18" spans="1:12">
      <c r="A18" s="40">
        <v>8</v>
      </c>
      <c r="B18" s="32">
        <v>680</v>
      </c>
      <c r="C18" s="33" t="str">
        <f>IF(B18=0," ",VLOOKUP(B18,[1]Женщины!B$1:H$65536,2,FALSE))</f>
        <v>Милевская Полина</v>
      </c>
      <c r="D18" s="34" t="str">
        <f>IF(B18=0," ",VLOOKUP($B18,[1]Женщины!$B$1:$H$65536,3,FALSE))</f>
        <v>01.07.1996</v>
      </c>
      <c r="E18" s="35" t="str">
        <f>IF(B18=0," ",IF(VLOOKUP($B18,[1]Женщины!$B$1:$H$65536,4,FALSE)=0," ",VLOOKUP($B18,[1]Женщины!$B$1:$H$65536,4,FALSE)))</f>
        <v>2р</v>
      </c>
      <c r="F18" s="33" t="str">
        <f>IF(B18=0," ",VLOOKUP($B18,[1]Женщины!$B$1:$H$65536,5,FALSE))</f>
        <v>Архангельская</v>
      </c>
      <c r="G18" s="33" t="str">
        <f>IF(B18=0," ",VLOOKUP($B18,[1]Женщины!$B$1:$H$65536,6,FALSE))</f>
        <v>Архангельск, ДЮСШ-1</v>
      </c>
      <c r="H18" s="41"/>
      <c r="I18" s="118">
        <v>7.1597222222222212E-4</v>
      </c>
      <c r="J18" s="38" t="str">
        <f>IF(I18=0," ",IF(I18&lt;=[1]Разряды!$D$32,[1]Разряды!$D$3,IF(I18&lt;=[1]Разряды!$E$32,[1]Разряды!$E$3,IF(I18&lt;=[1]Разряды!$F$32,[1]Разряды!$F$3,IF(I18&lt;=[1]Разряды!$G$32,[1]Разряды!$G$3,IF(I18&lt;=[1]Разряды!$H$32,[1]Разряды!$H$3,IF(I18&lt;=[1]Разряды!$I$32,[1]Разряды!$I$3,IF(I18&lt;=[1]Разряды!$J$32,[1]Разряды!$J$3,"б/р"))))))))</f>
        <v>1р</v>
      </c>
      <c r="K18" s="26">
        <v>10</v>
      </c>
      <c r="L18" s="33" t="str">
        <f>IF(B18=0," ",VLOOKUP($B18,[1]Женщины!$B$1:$H$65536,7,FALSE))</f>
        <v>Луцева И.В.</v>
      </c>
    </row>
    <row r="19" spans="1:12">
      <c r="A19" s="40">
        <v>9</v>
      </c>
      <c r="B19" s="32">
        <v>710</v>
      </c>
      <c r="C19" s="33" t="str">
        <f>IF(B19=0," ",VLOOKUP(B19,[1]Женщины!B$1:H$65536,2,FALSE))</f>
        <v>Андреева Анастасия</v>
      </c>
      <c r="D19" s="34" t="str">
        <f>IF(B19=0," ",VLOOKUP($B19,[1]Женщины!$B$1:$H$65536,3,FALSE))</f>
        <v>21.01.1998</v>
      </c>
      <c r="E19" s="35" t="str">
        <f>IF(B19=0," ",IF(VLOOKUP($B19,[1]Женщины!$B$1:$H$65536,4,FALSE)=0," ",VLOOKUP($B19,[1]Женщины!$B$1:$H$65536,4,FALSE)))</f>
        <v>2р</v>
      </c>
      <c r="F19" s="33" t="str">
        <f>IF(B19=0," ",VLOOKUP($B19,[1]Женщины!$B$1:$H$65536,5,FALSE))</f>
        <v>1 Ярославская</v>
      </c>
      <c r="G19" s="33" t="str">
        <f>IF(B19=0," ",VLOOKUP($B19,[1]Женщины!$B$1:$H$65536,6,FALSE))</f>
        <v>Ярославль, СДЮСШОР-19</v>
      </c>
      <c r="H19" s="41"/>
      <c r="I19" s="118">
        <v>7.1793981481481492E-4</v>
      </c>
      <c r="J19" s="38" t="str">
        <f>IF(I19=0," ",IF(I19&lt;=[1]Разряды!$D$32,[1]Разряды!$D$3,IF(I19&lt;=[1]Разряды!$E$32,[1]Разряды!$E$3,IF(I19&lt;=[1]Разряды!$F$32,[1]Разряды!$F$3,IF(I19&lt;=[1]Разряды!$G$32,[1]Разряды!$G$3,IF(I19&lt;=[1]Разряды!$H$32,[1]Разряды!$H$3,IF(I19&lt;=[1]Разряды!$I$32,[1]Разряды!$I$3,IF(I19&lt;=[1]Разряды!$J$32,[1]Разряды!$J$3,"б/р"))))))))</f>
        <v>1р</v>
      </c>
      <c r="K19" s="27">
        <v>9</v>
      </c>
      <c r="L19" s="39" t="str">
        <f>IF(B19=0," ",VLOOKUP($B19,[1]Женщины!$B$1:$H$65536,7,FALSE))</f>
        <v>Тюленев С.А., Литвинова М.Ф.</v>
      </c>
    </row>
    <row r="20" spans="1:12">
      <c r="A20" s="40">
        <v>10</v>
      </c>
      <c r="B20" s="32">
        <v>276</v>
      </c>
      <c r="C20" s="33" t="str">
        <f>IF(B20=0," ",VLOOKUP(B20,[1]Женщины!B$1:H$65536,2,FALSE))</f>
        <v>Погудо Елизавета</v>
      </c>
      <c r="D20" s="34" t="str">
        <f>IF(B20=0," ",VLOOKUP($B20,[1]Женщины!$B$1:$H$65536,3,FALSE))</f>
        <v>06.12.1996</v>
      </c>
      <c r="E20" s="35" t="str">
        <f>IF(B20=0," ",IF(VLOOKUP($B20,[1]Женщины!$B$1:$H$65536,4,FALSE)=0," ",VLOOKUP($B20,[1]Женщины!$B$1:$H$65536,4,FALSE)))</f>
        <v>1р</v>
      </c>
      <c r="F20" s="33" t="str">
        <f>IF(B20=0," ",VLOOKUP($B20,[1]Женщины!$B$1:$H$65536,5,FALSE))</f>
        <v>Калининградская</v>
      </c>
      <c r="G20" s="33" t="str">
        <f>IF(B20=0," ",VLOOKUP($B20,[1]Женщины!$B$1:$H$65536,6,FALSE))</f>
        <v>Калининград, СДЮСШОР-4</v>
      </c>
      <c r="H20" s="41"/>
      <c r="I20" s="118">
        <v>7.2152777777777764E-4</v>
      </c>
      <c r="J20" s="38" t="str">
        <f>IF(I20=0," ",IF(I20&lt;=[1]Разряды!$D$32,[1]Разряды!$D$3,IF(I20&lt;=[1]Разряды!$E$32,[1]Разряды!$E$3,IF(I20&lt;=[1]Разряды!$F$32,[1]Разряды!$F$3,IF(I20&lt;=[1]Разряды!$G$32,[1]Разряды!$G$3,IF(I20&lt;=[1]Разряды!$H$32,[1]Разряды!$H$3,IF(I20&lt;=[1]Разряды!$I$32,[1]Разряды!$I$3,IF(I20&lt;=[1]Разряды!$J$32,[1]Разряды!$J$3,"б/р"))))))))</f>
        <v>2р</v>
      </c>
      <c r="K20" s="27">
        <v>8</v>
      </c>
      <c r="L20" s="33" t="str">
        <f>IF(B20=0," ",VLOOKUP($B20,[1]Женщины!$B$1:$H$65536,7,FALSE))</f>
        <v>Шабанов В.В.</v>
      </c>
    </row>
    <row r="21" spans="1:12">
      <c r="A21" s="40">
        <v>11</v>
      </c>
      <c r="B21" s="32">
        <v>750</v>
      </c>
      <c r="C21" s="33" t="str">
        <f>IF(B21=0," ",VLOOKUP(B21,[1]Женщины!B$1:H$65536,2,FALSE))</f>
        <v>Суслова Алена</v>
      </c>
      <c r="D21" s="34" t="str">
        <f>IF(B21=0," ",VLOOKUP($B21,[1]Женщины!$B$1:$H$65536,3,FALSE))</f>
        <v>18.04.1997</v>
      </c>
      <c r="E21" s="35" t="str">
        <f>IF(B21=0," ",IF(VLOOKUP($B21,[1]Женщины!$B$1:$H$65536,4,FALSE)=0," ",VLOOKUP($B21,[1]Женщины!$B$1:$H$65536,4,FALSE)))</f>
        <v>1р</v>
      </c>
      <c r="F21" s="33" t="str">
        <f>IF(B21=0," ",VLOOKUP($B21,[1]Женщины!$B$1:$H$65536,5,FALSE))</f>
        <v>Ярославская</v>
      </c>
      <c r="G21" s="33" t="str">
        <f>IF(B21=0," ",VLOOKUP($B21,[1]Женщины!$B$1:$H$65536,6,FALSE))</f>
        <v>Ярославль, СДЮСШОР-19</v>
      </c>
      <c r="H21" s="41"/>
      <c r="I21" s="118">
        <v>7.2372685185185181E-4</v>
      </c>
      <c r="J21" s="38" t="str">
        <f>IF(I21=0," ",IF(I21&lt;=[1]Разряды!$D$32,[1]Разряды!$D$3,IF(I21&lt;=[1]Разряды!$E$32,[1]Разряды!$E$3,IF(I21&lt;=[1]Разряды!$F$32,[1]Разряды!$F$3,IF(I21&lt;=[1]Разряды!$G$32,[1]Разряды!$G$3,IF(I21&lt;=[1]Разряды!$H$32,[1]Разряды!$H$3,IF(I21&lt;=[1]Разряды!$I$32,[1]Разряды!$I$3,IF(I21&lt;=[1]Разряды!$J$32,[1]Разряды!$J$3,"б/р"))))))))</f>
        <v>2р</v>
      </c>
      <c r="K21" s="38" t="s">
        <v>29</v>
      </c>
      <c r="L21" s="33" t="str">
        <f>IF(B21=0," ",VLOOKUP($B21,[1]Женщины!$B$1:$H$65536,7,FALSE))</f>
        <v>Сошников А.В.</v>
      </c>
    </row>
    <row r="22" spans="1:12">
      <c r="A22" s="40">
        <v>12</v>
      </c>
      <c r="B22" s="32">
        <v>480</v>
      </c>
      <c r="C22" s="33" t="str">
        <f>IF(B22=0," ",VLOOKUP(B22,[1]Женщины!B$1:H$65536,2,FALSE))</f>
        <v>Ланцова Мария</v>
      </c>
      <c r="D22" s="34" t="str">
        <f>IF(B22=0," ",VLOOKUP($B22,[1]Женщины!$B$1:$H$65536,3,FALSE))</f>
        <v>1997</v>
      </c>
      <c r="E22" s="35" t="str">
        <f>IF(B22=0," ",IF(VLOOKUP($B22,[1]Женщины!$B$1:$H$65536,4,FALSE)=0," ",VLOOKUP($B22,[1]Женщины!$B$1:$H$65536,4,FALSE)))</f>
        <v>2р</v>
      </c>
      <c r="F22" s="33" t="str">
        <f>IF(B22=0," ",VLOOKUP($B22,[1]Женщины!$B$1:$H$65536,5,FALSE))</f>
        <v>2 Ярославская</v>
      </c>
      <c r="G22" s="33" t="str">
        <f>IF(B22=0," ",VLOOKUP($B22,[1]Женщины!$B$1:$H$65536,6,FALSE))</f>
        <v>Рыбинск, СДЮСШОР-2</v>
      </c>
      <c r="H22" s="41"/>
      <c r="I22" s="118">
        <v>7.3425925925925915E-4</v>
      </c>
      <c r="J22" s="38" t="str">
        <f>IF(I22=0," ",IF(I22&lt;=[1]Разряды!$D$32,[1]Разряды!$D$3,IF(I22&lt;=[1]Разряды!$E$32,[1]Разряды!$E$3,IF(I22&lt;=[1]Разряды!$F$32,[1]Разряды!$F$3,IF(I22&lt;=[1]Разряды!$G$32,[1]Разряды!$G$3,IF(I22&lt;=[1]Разряды!$H$32,[1]Разряды!$H$3,IF(I22&lt;=[1]Разряды!$I$32,[1]Разряды!$I$3,IF(I22&lt;=[1]Разряды!$J$32,[1]Разряды!$J$3,"б/р"))))))))</f>
        <v>2р</v>
      </c>
      <c r="K22" s="38">
        <v>7</v>
      </c>
      <c r="L22" s="33" t="str">
        <f>IF(B22=0," ",VLOOKUP($B22,[1]Женщины!$B$1:$H$65536,7,FALSE))</f>
        <v>Кузнецова А.Л.</v>
      </c>
    </row>
    <row r="23" spans="1:12">
      <c r="A23" s="40">
        <v>13</v>
      </c>
      <c r="B23" s="32">
        <v>813</v>
      </c>
      <c r="C23" s="33" t="str">
        <f>IF(B23=0," ",VLOOKUP(B23,[1]Женщины!B$1:H$65536,2,FALSE))</f>
        <v>Куликова Елизавета</v>
      </c>
      <c r="D23" s="34" t="str">
        <f>IF(B23=0," ",VLOOKUP($B23,[1]Женщины!$B$1:$H$65536,3,FALSE))</f>
        <v>1997</v>
      </c>
      <c r="E23" s="35" t="str">
        <f>IF(B23=0," ",IF(VLOOKUP($B23,[1]Женщины!$B$1:$H$65536,4,FALSE)=0," ",VLOOKUP($B23,[1]Женщины!$B$1:$H$65536,4,FALSE)))</f>
        <v>2р</v>
      </c>
      <c r="F23" s="33" t="str">
        <f>IF(B23=0," ",VLOOKUP($B23,[1]Женщины!$B$1:$H$65536,5,FALSE))</f>
        <v>Вологодская</v>
      </c>
      <c r="G23" s="33" t="str">
        <f>IF(B23=0," ",VLOOKUP($B23,[1]Женщины!$B$1:$H$65536,6,FALSE))</f>
        <v>Сокольский МР</v>
      </c>
      <c r="H23" s="41"/>
      <c r="I23" s="118">
        <v>7.3599537037037036E-4</v>
      </c>
      <c r="J23" s="38" t="str">
        <f>IF(I23=0," ",IF(I23&lt;=[1]Разряды!$D$32,[1]Разряды!$D$3,IF(I23&lt;=[1]Разряды!$E$32,[1]Разряды!$E$3,IF(I23&lt;=[1]Разряды!$F$32,[1]Разряды!$F$3,IF(I23&lt;=[1]Разряды!$G$32,[1]Разряды!$G$3,IF(I23&lt;=[1]Разряды!$H$32,[1]Разряды!$H$3,IF(I23&lt;=[1]Разряды!$I$32,[1]Разряды!$I$3,IF(I23&lt;=[1]Разряды!$J$32,[1]Разряды!$J$3,"б/р"))))))))</f>
        <v>2р</v>
      </c>
      <c r="K23" s="38" t="s">
        <v>29</v>
      </c>
      <c r="L23" s="33" t="str">
        <f>IF(B23=0," ",VLOOKUP($B23,[1]Женщины!$B$1:$H$65536,7,FALSE))</f>
        <v>Шахов Н.М.</v>
      </c>
    </row>
    <row r="24" spans="1:12">
      <c r="A24" s="40">
        <v>14</v>
      </c>
      <c r="B24" s="32">
        <v>689</v>
      </c>
      <c r="C24" s="33" t="str">
        <f>IF(B24=0," ",VLOOKUP(B24,[1]Женщины!B$1:H$65536,2,FALSE))</f>
        <v>Степичева Татьяна</v>
      </c>
      <c r="D24" s="34" t="str">
        <f>IF(B24=0," ",VLOOKUP($B24,[1]Женщины!$B$1:$H$65536,3,FALSE))</f>
        <v>28.011997</v>
      </c>
      <c r="E24" s="35" t="str">
        <f>IF(B24=0," ",IF(VLOOKUP($B24,[1]Женщины!$B$1:$H$65536,4,FALSE)=0," ",VLOOKUP($B24,[1]Женщины!$B$1:$H$65536,4,FALSE)))</f>
        <v>1р</v>
      </c>
      <c r="F24" s="33" t="str">
        <f>IF(B24=0," ",VLOOKUP($B24,[1]Женщины!$B$1:$H$65536,5,FALSE))</f>
        <v>Ярославская</v>
      </c>
      <c r="G24" s="33" t="str">
        <f>IF(B24=0," ",VLOOKUP($B24,[1]Женщины!$B$1:$H$65536,6,FALSE))</f>
        <v>Ярославль, СДЮСШОР-19</v>
      </c>
      <c r="H24" s="41"/>
      <c r="I24" s="118">
        <v>7.4039351851851859E-4</v>
      </c>
      <c r="J24" s="38" t="str">
        <f>IF(I24=0," ",IF(I24&lt;=[1]Разряды!$D$32,[1]Разряды!$D$3,IF(I24&lt;=[1]Разряды!$E$32,[1]Разряды!$E$3,IF(I24&lt;=[1]Разряды!$F$32,[1]Разряды!$F$3,IF(I24&lt;=[1]Разряды!$G$32,[1]Разряды!$G$3,IF(I24&lt;=[1]Разряды!$H$32,[1]Разряды!$H$3,IF(I24&lt;=[1]Разряды!$I$32,[1]Разряды!$I$3,IF(I24&lt;=[1]Разряды!$J$32,[1]Разряды!$J$3,"б/р"))))))))</f>
        <v>2р</v>
      </c>
      <c r="K24" s="35" t="s">
        <v>29</v>
      </c>
      <c r="L24" s="33" t="str">
        <f>IF(B24=0," ",VLOOKUP($B24,[1]Женщины!$B$1:$H$65536,7,FALSE))</f>
        <v>Круговой К.Н.</v>
      </c>
    </row>
    <row r="25" spans="1:12">
      <c r="A25" s="40">
        <v>15</v>
      </c>
      <c r="B25" s="63">
        <v>241</v>
      </c>
      <c r="C25" s="33" t="str">
        <f>IF(B25=0," ",VLOOKUP(B25,[1]Женщины!B$1:H$65536,2,FALSE))</f>
        <v>Жуковская Ксения</v>
      </c>
      <c r="D25" s="34" t="str">
        <f>IF(B25=0," ",VLOOKUP($B25,[1]Женщины!$B$1:$H$65536,3,FALSE))</f>
        <v>1998</v>
      </c>
      <c r="E25" s="35" t="str">
        <f>IF(B25=0," ",IF(VLOOKUP($B25,[1]Женщины!$B$1:$H$65536,4,FALSE)=0," ",VLOOKUP($B25,[1]Женщины!$B$1:$H$65536,4,FALSE)))</f>
        <v>1р</v>
      </c>
      <c r="F25" s="33" t="str">
        <f>IF(B25=0," ",VLOOKUP($B25,[1]Женщины!$B$1:$H$65536,5,FALSE))</f>
        <v>р-ка Коми</v>
      </c>
      <c r="G25" s="33" t="str">
        <f>IF(B25=0," ",VLOOKUP($B25,[1]Женщины!$B$1:$H$65536,6,FALSE))</f>
        <v>Коми, Сыктывкар, КДЮСШ-1</v>
      </c>
      <c r="H25" s="41"/>
      <c r="I25" s="118">
        <v>7.4108796296296292E-4</v>
      </c>
      <c r="J25" s="38" t="str">
        <f>IF(I25=0," ",IF(I25&lt;=[1]Разряды!$D$32,[1]Разряды!$D$3,IF(I25&lt;=[1]Разряды!$E$32,[1]Разряды!$E$3,IF(I25&lt;=[1]Разряды!$F$32,[1]Разряды!$F$3,IF(I25&lt;=[1]Разряды!$G$32,[1]Разряды!$G$3,IF(I25&lt;=[1]Разряды!$H$32,[1]Разряды!$H$3,IF(I25&lt;=[1]Разряды!$I$32,[1]Разряды!$I$3,IF(I25&lt;=[1]Разряды!$J$32,[1]Разряды!$J$3,"б/р"))))))))</f>
        <v>2р</v>
      </c>
      <c r="K25" s="35">
        <v>6</v>
      </c>
      <c r="L25" s="33" t="str">
        <f>IF(B25=0," ",VLOOKUP($B25,[1]Женщины!$B$1:$H$65536,7,FALSE))</f>
        <v>Шокшуева Ю.В.</v>
      </c>
    </row>
    <row r="26" spans="1:12">
      <c r="A26" s="40">
        <v>16</v>
      </c>
      <c r="B26" s="32">
        <v>245</v>
      </c>
      <c r="C26" s="33" t="str">
        <f>IF(B26=0," ",VLOOKUP(B26,[1]Женщины!B$1:H$65536,2,FALSE))</f>
        <v>Лысакова Елизавета</v>
      </c>
      <c r="D26" s="34" t="str">
        <f>IF(B26=0," ",VLOOKUP($B26,[1]Женщины!$B$1:$H$65536,3,FALSE))</f>
        <v>22.03.1999</v>
      </c>
      <c r="E26" s="35" t="str">
        <f>IF(B26=0," ",IF(VLOOKUP($B26,[1]Женщины!$B$1:$H$65536,4,FALSE)=0," ",VLOOKUP($B26,[1]Женщины!$B$1:$H$65536,4,FALSE)))</f>
        <v>2р</v>
      </c>
      <c r="F26" s="33" t="str">
        <f>IF(B26=0," ",VLOOKUP($B26,[1]Женщины!$B$1:$H$65536,5,FALSE))</f>
        <v>Вологодская</v>
      </c>
      <c r="G26" s="33" t="str">
        <f>IF(B26=0," ",VLOOKUP($B26,[1]Женщины!$B$1:$H$65536,6,FALSE))</f>
        <v>Череповец, ДЮСШ-2</v>
      </c>
      <c r="H26" s="41"/>
      <c r="I26" s="118">
        <v>7.5300925925925926E-4</v>
      </c>
      <c r="J26" s="38" t="str">
        <f>IF(I26=0," ",IF(I26&lt;=[1]Разряды!$D$32,[1]Разряды!$D$3,IF(I26&lt;=[1]Разряды!$E$32,[1]Разряды!$E$3,IF(I26&lt;=[1]Разряды!$F$32,[1]Разряды!$F$3,IF(I26&lt;=[1]Разряды!$G$32,[1]Разряды!$G$3,IF(I26&lt;=[1]Разряды!$H$32,[1]Разряды!$H$3,IF(I26&lt;=[1]Разряды!$I$32,[1]Разряды!$I$3,IF(I26&lt;=[1]Разряды!$J$32,[1]Разряды!$J$3,"б/р"))))))))</f>
        <v>2р</v>
      </c>
      <c r="K26" s="38" t="s">
        <v>29</v>
      </c>
      <c r="L26" s="33" t="str">
        <f>IF(B26=0," ",VLOOKUP($B26,[1]Женщины!$B$1:$H$65536,7,FALSE))</f>
        <v>Боголюбов В.Л.</v>
      </c>
    </row>
    <row r="27" spans="1:12">
      <c r="A27" s="40">
        <v>17</v>
      </c>
      <c r="B27" s="32">
        <v>107</v>
      </c>
      <c r="C27" s="33" t="str">
        <f>IF(B27=0," ",VLOOKUP(B27,[1]Женщины!B$1:H$65536,2,FALSE))</f>
        <v>Королева Елена</v>
      </c>
      <c r="D27" s="34" t="str">
        <f>IF(B27=0," ",VLOOKUP($B27,[1]Женщины!$B$1:$H$65536,3,FALSE))</f>
        <v>10.03.1996</v>
      </c>
      <c r="E27" s="35" t="str">
        <f>IF(B27=0," ",IF(VLOOKUP($B27,[1]Женщины!$B$1:$H$65536,4,FALSE)=0," ",VLOOKUP($B27,[1]Женщины!$B$1:$H$65536,4,FALSE)))</f>
        <v>2р</v>
      </c>
      <c r="F27" s="33" t="str">
        <f>IF(B27=0," ",VLOOKUP($B27,[1]Женщины!$B$1:$H$65536,5,FALSE))</f>
        <v>Костромская</v>
      </c>
      <c r="G27" s="33" t="str">
        <f>IF(B27=0," ",VLOOKUP($B27,[1]Женщины!$B$1:$H$65536,6,FALSE))</f>
        <v>Кострома, КСДЮСШОР</v>
      </c>
      <c r="H27" s="41"/>
      <c r="I27" s="118">
        <v>7.53125E-4</v>
      </c>
      <c r="J27" s="38" t="str">
        <f>IF(I27=0," ",IF(I27&lt;=[1]Разряды!$D$32,[1]Разряды!$D$3,IF(I27&lt;=[1]Разряды!$E$32,[1]Разряды!$E$3,IF(I27&lt;=[1]Разряды!$F$32,[1]Разряды!$F$3,IF(I27&lt;=[1]Разряды!$G$32,[1]Разряды!$G$3,IF(I27&lt;=[1]Разряды!$H$32,[1]Разряды!$H$3,IF(I27&lt;=[1]Разряды!$I$32,[1]Разряды!$I$3,IF(I27&lt;=[1]Разряды!$J$32,[1]Разряды!$J$3,"б/р"))))))))</f>
        <v>2р</v>
      </c>
      <c r="K27" s="35">
        <v>5</v>
      </c>
      <c r="L27" s="33" t="str">
        <f>IF(B27=0," ",VLOOKUP($B27,[1]Женщины!$B$1:$H$65536,7,FALSE))</f>
        <v>Ефалов Н.Л.</v>
      </c>
    </row>
    <row r="28" spans="1:12">
      <c r="A28" s="40">
        <v>18</v>
      </c>
      <c r="B28" s="32">
        <v>625</v>
      </c>
      <c r="C28" s="33" t="str">
        <f>IF(B28=0," ",VLOOKUP(B28,[1]Женщины!B$1:H$65536,2,FALSE))</f>
        <v>Булатова Арина</v>
      </c>
      <c r="D28" s="34" t="str">
        <f>IF(B28=0," ",VLOOKUP($B28,[1]Женщины!$B$1:$H$65536,3,FALSE))</f>
        <v>1997</v>
      </c>
      <c r="E28" s="35" t="str">
        <f>IF(B28=0," ",IF(VLOOKUP($B28,[1]Женщины!$B$1:$H$65536,4,FALSE)=0," ",VLOOKUP($B28,[1]Женщины!$B$1:$H$65536,4,FALSE)))</f>
        <v>2р</v>
      </c>
      <c r="F28" s="33" t="str">
        <f>IF(B28=0," ",VLOOKUP($B28,[1]Женщины!$B$1:$H$65536,5,FALSE))</f>
        <v>Владимирская</v>
      </c>
      <c r="G28" s="33" t="str">
        <f>IF(B28=0," ",VLOOKUP($B28,[1]Женщины!$B$1:$H$65536,6,FALSE))</f>
        <v>Ковров, СК "Вымпел"</v>
      </c>
      <c r="H28" s="41"/>
      <c r="I28" s="118">
        <v>7.5798611111111108E-4</v>
      </c>
      <c r="J28" s="38" t="str">
        <f>IF(I28=0," ",IF(I28&lt;=[1]Разряды!$D$32,[1]Разряды!$D$3,IF(I28&lt;=[1]Разряды!$E$32,[1]Разряды!$E$3,IF(I28&lt;=[1]Разряды!$F$32,[1]Разряды!$F$3,IF(I28&lt;=[1]Разряды!$G$32,[1]Разряды!$G$3,IF(I28&lt;=[1]Разряды!$H$32,[1]Разряды!$H$3,IF(I28&lt;=[1]Разряды!$I$32,[1]Разряды!$I$3,IF(I28&lt;=[1]Разряды!$J$32,[1]Разряды!$J$3,"б/р"))))))))</f>
        <v>2р</v>
      </c>
      <c r="K28" s="38" t="s">
        <v>29</v>
      </c>
      <c r="L28" s="33" t="str">
        <f>IF(B28=0," ",VLOOKUP($B28,[1]Женщины!$B$1:$H$65536,7,FALSE))</f>
        <v>Птушкина Н.И.</v>
      </c>
    </row>
    <row r="29" spans="1:12">
      <c r="A29" s="40">
        <v>19</v>
      </c>
      <c r="B29" s="32">
        <v>748</v>
      </c>
      <c r="C29" s="33" t="str">
        <f>IF(B29=0," ",VLOOKUP(B29,[1]Женщины!B$1:H$65536,2,FALSE))</f>
        <v>Попутьева Анастасия</v>
      </c>
      <c r="D29" s="34" t="str">
        <f>IF(B29=0," ",VLOOKUP($B29,[1]Женщины!$B$1:$H$65536,3,FALSE))</f>
        <v>18.04.1997</v>
      </c>
      <c r="E29" s="35" t="str">
        <f>IF(B29=0," ",IF(VLOOKUP($B29,[1]Женщины!$B$1:$H$65536,4,FALSE)=0," ",VLOOKUP($B29,[1]Женщины!$B$1:$H$65536,4,FALSE)))</f>
        <v>2р</v>
      </c>
      <c r="F29" s="33" t="str">
        <f>IF(B29=0," ",VLOOKUP($B29,[1]Женщины!$B$1:$H$65536,5,FALSE))</f>
        <v>Ярославская</v>
      </c>
      <c r="G29" s="33" t="str">
        <f>IF(B29=0," ",VLOOKUP($B29,[1]Женщины!$B$1:$H$65536,6,FALSE))</f>
        <v>Ярославль, СДЮСШОР-19</v>
      </c>
      <c r="H29" s="41"/>
      <c r="I29" s="118">
        <v>7.6342592592592597E-4</v>
      </c>
      <c r="J29" s="38" t="str">
        <f>IF(I29=0," ",IF(I29&lt;=[1]Разряды!$D$32,[1]Разряды!$D$3,IF(I29&lt;=[1]Разряды!$E$32,[1]Разряды!$E$3,IF(I29&lt;=[1]Разряды!$F$32,[1]Разряды!$F$3,IF(I29&lt;=[1]Разряды!$G$32,[1]Разряды!$G$3,IF(I29&lt;=[1]Разряды!$H$32,[1]Разряды!$H$3,IF(I29&lt;=[1]Разряды!$I$32,[1]Разряды!$I$3,IF(I29&lt;=[1]Разряды!$J$32,[1]Разряды!$J$3,"б/р"))))))))</f>
        <v>2р</v>
      </c>
      <c r="K29" s="38" t="s">
        <v>29</v>
      </c>
      <c r="L29" s="33" t="str">
        <f>IF(B29=0," ",VLOOKUP($B29,[1]Женщины!$B$1:$H$65536,7,FALSE))</f>
        <v>Сошников А.В.</v>
      </c>
    </row>
    <row r="30" spans="1:12">
      <c r="A30" s="40">
        <v>20</v>
      </c>
      <c r="B30" s="32">
        <v>761</v>
      </c>
      <c r="C30" s="33" t="str">
        <f>IF(B30=0," ",VLOOKUP(B30,[1]Женщины!B$1:H$65536,2,FALSE))</f>
        <v>Рыжкова Маргарита</v>
      </c>
      <c r="D30" s="34" t="str">
        <f>IF(B30=0," ",VLOOKUP($B30,[1]Женщины!$B$1:$H$65536,3,FALSE))</f>
        <v>17.06.1998</v>
      </c>
      <c r="E30" s="35" t="str">
        <f>IF(B30=0," ",IF(VLOOKUP($B30,[1]Женщины!$B$1:$H$65536,4,FALSE)=0," ",VLOOKUP($B30,[1]Женщины!$B$1:$H$65536,4,FALSE)))</f>
        <v>2р</v>
      </c>
      <c r="F30" s="33" t="str">
        <f>IF(B30=0," ",VLOOKUP($B30,[1]Женщины!$B$1:$H$65536,5,FALSE))</f>
        <v>Ярославская</v>
      </c>
      <c r="G30" s="33" t="str">
        <f>IF(B30=0," ",VLOOKUP($B30,[1]Женщины!$B$1:$H$65536,6,FALSE))</f>
        <v>Ярославль, СДЮСШОР-19</v>
      </c>
      <c r="H30" s="41"/>
      <c r="I30" s="118">
        <v>7.664351851851851E-4</v>
      </c>
      <c r="J30" s="38" t="str">
        <f>IF(I30=0," ",IF(I30&lt;=[1]Разряды!$D$32,[1]Разряды!$D$3,IF(I30&lt;=[1]Разряды!$E$32,[1]Разряды!$E$3,IF(I30&lt;=[1]Разряды!$F$32,[1]Разряды!$F$3,IF(I30&lt;=[1]Разряды!$G$32,[1]Разряды!$G$3,IF(I30&lt;=[1]Разряды!$H$32,[1]Разряды!$H$3,IF(I30&lt;=[1]Разряды!$I$32,[1]Разряды!$I$3,IF(I30&lt;=[1]Разряды!$J$32,[1]Разряды!$J$3,"б/р"))))))))</f>
        <v>3р</v>
      </c>
      <c r="K30" s="38" t="s">
        <v>29</v>
      </c>
      <c r="L30" s="33" t="str">
        <f>IF(B30=0," ",VLOOKUP($B30,[1]Женщины!$B$1:$H$65536,7,FALSE))</f>
        <v>Валяева С.П.</v>
      </c>
    </row>
    <row r="31" spans="1:12">
      <c r="A31" s="40">
        <v>21</v>
      </c>
      <c r="B31" s="32">
        <v>108</v>
      </c>
      <c r="C31" s="33" t="str">
        <f>IF(B31=0," ",VLOOKUP(B31,[1]Женщины!B$1:H$65536,2,FALSE))</f>
        <v>Веселова Анастасия</v>
      </c>
      <c r="D31" s="34" t="str">
        <f>IF(B31=0," ",VLOOKUP($B31,[1]Женщины!$B$1:$H$65536,3,FALSE))</f>
        <v>17.08.1997</v>
      </c>
      <c r="E31" s="35" t="str">
        <f>IF(B31=0," ",IF(VLOOKUP($B31,[1]Женщины!$B$1:$H$65536,4,FALSE)=0," ",VLOOKUP($B31,[1]Женщины!$B$1:$H$65536,4,FALSE)))</f>
        <v>2р</v>
      </c>
      <c r="F31" s="33" t="str">
        <f>IF(B31=0," ",VLOOKUP($B31,[1]Женщины!$B$1:$H$65536,5,FALSE))</f>
        <v>Костромская</v>
      </c>
      <c r="G31" s="33" t="str">
        <f>IF(B31=0," ",VLOOKUP($B31,[1]Женщины!$B$1:$H$65536,6,FALSE))</f>
        <v>Кострома, КСДЮСШОР</v>
      </c>
      <c r="H31" s="41"/>
      <c r="I31" s="118">
        <v>7.6828703703703705E-4</v>
      </c>
      <c r="J31" s="38" t="str">
        <f>IF(I31=0," ",IF(I31&lt;=[1]Разряды!$D$32,[1]Разряды!$D$3,IF(I31&lt;=[1]Разряды!$E$32,[1]Разряды!$E$3,IF(I31&lt;=[1]Разряды!$F$32,[1]Разряды!$F$3,IF(I31&lt;=[1]Разряды!$G$32,[1]Разряды!$G$3,IF(I31&lt;=[1]Разряды!$H$32,[1]Разряды!$H$3,IF(I31&lt;=[1]Разряды!$I$32,[1]Разряды!$I$3,IF(I31&lt;=[1]Разряды!$J$32,[1]Разряды!$J$3,"б/р"))))))))</f>
        <v>3р</v>
      </c>
      <c r="K31" s="35">
        <v>4</v>
      </c>
      <c r="L31" s="33" t="str">
        <f>IF(B31=0," ",VLOOKUP($B31,[1]Женщины!$B$1:$H$65536,7,FALSE))</f>
        <v>Куликов В.П.</v>
      </c>
    </row>
    <row r="32" spans="1:12">
      <c r="A32" s="40">
        <v>22</v>
      </c>
      <c r="B32" s="32">
        <v>763</v>
      </c>
      <c r="C32" s="33" t="str">
        <f>IF(B32=0," ",VLOOKUP(B32,[1]Женщины!B$1:H$65536,2,FALSE))</f>
        <v>Голикова Полина</v>
      </c>
      <c r="D32" s="34" t="str">
        <f>IF(B32=0," ",VLOOKUP($B32,[1]Женщины!$B$1:$H$65536,3,FALSE))</f>
        <v>30.04.1997</v>
      </c>
      <c r="E32" s="35" t="str">
        <f>IF(B32=0," ",IF(VLOOKUP($B32,[1]Женщины!$B$1:$H$65536,4,FALSE)=0," ",VLOOKUP($B32,[1]Женщины!$B$1:$H$65536,4,FALSE)))</f>
        <v>2р</v>
      </c>
      <c r="F32" s="33" t="str">
        <f>IF(B32=0," ",VLOOKUP($B32,[1]Женщины!$B$1:$H$65536,5,FALSE))</f>
        <v>Ярославская</v>
      </c>
      <c r="G32" s="33" t="str">
        <f>IF(B32=0," ",VLOOKUP($B32,[1]Женщины!$B$1:$H$65536,6,FALSE))</f>
        <v>Ярославль, СДЮСШОР-19</v>
      </c>
      <c r="H32" s="41"/>
      <c r="I32" s="118">
        <v>7.7222222222222232E-4</v>
      </c>
      <c r="J32" s="38" t="str">
        <f>IF(I32=0," ",IF(I32&lt;=[1]Разряды!$D$32,[1]Разряды!$D$3,IF(I32&lt;=[1]Разряды!$E$32,[1]Разряды!$E$3,IF(I32&lt;=[1]Разряды!$F$32,[1]Разряды!$F$3,IF(I32&lt;=[1]Разряды!$G$32,[1]Разряды!$G$3,IF(I32&lt;=[1]Разряды!$H$32,[1]Разряды!$H$3,IF(I32&lt;=[1]Разряды!$I$32,[1]Разряды!$I$3,IF(I32&lt;=[1]Разряды!$J$32,[1]Разряды!$J$3,"б/р"))))))))</f>
        <v>3р</v>
      </c>
      <c r="K32" s="38" t="s">
        <v>29</v>
      </c>
      <c r="L32" s="33" t="str">
        <f>IF(B32=0," ",VLOOKUP($B32,[1]Женщины!$B$1:$H$65536,7,FALSE))</f>
        <v>Валяева С.П.</v>
      </c>
    </row>
    <row r="33" spans="1:12">
      <c r="A33" s="40">
        <v>23</v>
      </c>
      <c r="B33" s="32">
        <v>175</v>
      </c>
      <c r="C33" s="33" t="str">
        <f>IF(B33=0," ",VLOOKUP(B33,[1]Женщины!B$1:H$65536,2,FALSE))</f>
        <v>Попова Валерия</v>
      </c>
      <c r="D33" s="34" t="str">
        <f>IF(B33=0," ",VLOOKUP($B33,[1]Женщины!$B$1:$H$65536,3,FALSE))</f>
        <v>04.07.1996</v>
      </c>
      <c r="E33" s="35" t="str">
        <f>IF(B33=0," ",IF(VLOOKUP($B33,[1]Женщины!$B$1:$H$65536,4,FALSE)=0," ",VLOOKUP($B33,[1]Женщины!$B$1:$H$65536,4,FALSE)))</f>
        <v>2р</v>
      </c>
      <c r="F33" s="33" t="str">
        <f>IF(B33=0," ",VLOOKUP($B33,[1]Женщины!$B$1:$H$65536,5,FALSE))</f>
        <v>Ярославская</v>
      </c>
      <c r="G33" s="33" t="str">
        <f>IF(B33=0," ",VLOOKUP($B33,[1]Женщины!$B$1:$H$65536,6,FALSE))</f>
        <v>Ярославль, ГОБУ ЯО СДЮСШОР</v>
      </c>
      <c r="H33" s="41"/>
      <c r="I33" s="118">
        <v>7.7395833333333342E-4</v>
      </c>
      <c r="J33" s="38" t="str">
        <f>IF(I33=0," ",IF(I33&lt;=[1]Разряды!$D$32,[1]Разряды!$D$3,IF(I33&lt;=[1]Разряды!$E$32,[1]Разряды!$E$3,IF(I33&lt;=[1]Разряды!$F$32,[1]Разряды!$F$3,IF(I33&lt;=[1]Разряды!$G$32,[1]Разряды!$G$3,IF(I33&lt;=[1]Разряды!$H$32,[1]Разряды!$H$3,IF(I33&lt;=[1]Разряды!$I$32,[1]Разряды!$I$3,IF(I33&lt;=[1]Разряды!$J$32,[1]Разряды!$J$3,"б/р"))))))))</f>
        <v>3р</v>
      </c>
      <c r="K33" s="35" t="s">
        <v>29</v>
      </c>
      <c r="L33" s="33" t="str">
        <f>IF(B33=0," ",VLOOKUP($B33,[1]Женщины!$B$1:$H$65536,7,FALSE))</f>
        <v>Филинова С.К.</v>
      </c>
    </row>
    <row r="34" spans="1:12">
      <c r="A34" s="40">
        <v>24</v>
      </c>
      <c r="B34" s="32">
        <v>479</v>
      </c>
      <c r="C34" s="33" t="str">
        <f>IF(B34=0," ",VLOOKUP(B34,[1]Женщины!B$1:H$65536,2,FALSE))</f>
        <v>Ушакова Валерия</v>
      </c>
      <c r="D34" s="34" t="str">
        <f>IF(B34=0," ",VLOOKUP($B34,[1]Женщины!$B$1:$H$65536,3,FALSE))</f>
        <v>17.09.1997</v>
      </c>
      <c r="E34" s="35" t="str">
        <f>IF(B34=0," ",IF(VLOOKUP($B34,[1]Женщины!$B$1:$H$65536,4,FALSE)=0," ",VLOOKUP($B34,[1]Женщины!$B$1:$H$65536,4,FALSE)))</f>
        <v>2р</v>
      </c>
      <c r="F34" s="33" t="str">
        <f>IF(B34=0," ",VLOOKUP($B34,[1]Женщины!$B$1:$H$65536,5,FALSE))</f>
        <v>Ярославская</v>
      </c>
      <c r="G34" s="33" t="str">
        <f>IF(B34=0," ",VLOOKUP($B34,[1]Женщины!$B$1:$H$65536,6,FALSE))</f>
        <v>Переславль, ДЮСШ</v>
      </c>
      <c r="H34" s="41"/>
      <c r="I34" s="119">
        <v>7.8587962962962954E-4</v>
      </c>
      <c r="J34" s="38" t="str">
        <f>IF(I34=0," ",IF(I34&lt;=[1]Разряды!$D$32,[1]Разряды!$D$3,IF(I34&lt;=[1]Разряды!$E$32,[1]Разряды!$E$3,IF(I34&lt;=[1]Разряды!$F$32,[1]Разряды!$F$3,IF(I34&lt;=[1]Разряды!$G$32,[1]Разряды!$G$3,IF(I34&lt;=[1]Разряды!$H$32,[1]Разряды!$H$3,IF(I34&lt;=[1]Разряды!$I$32,[1]Разряды!$I$3,IF(I34&lt;=[1]Разряды!$J$32,[1]Разряды!$J$3,"б/р"))))))))</f>
        <v>3р</v>
      </c>
      <c r="K34" s="38" t="s">
        <v>29</v>
      </c>
      <c r="L34" s="33" t="str">
        <f>IF(B34=0," ",VLOOKUP($B34,[1]Женщины!$B$1:$H$65536,7,FALSE))</f>
        <v>Цветкова Н.В.</v>
      </c>
    </row>
    <row r="35" spans="1:12">
      <c r="A35" s="40">
        <v>25</v>
      </c>
      <c r="B35" s="32">
        <v>169</v>
      </c>
      <c r="C35" s="33" t="str">
        <f>IF(B35=0," ",VLOOKUP(B35,[1]Женщины!B$1:H$65536,2,FALSE))</f>
        <v>Коновалова Мария</v>
      </c>
      <c r="D35" s="34" t="str">
        <f>IF(B35=0," ",VLOOKUP($B35,[1]Женщины!$B$1:$H$65536,3,FALSE))</f>
        <v>20.08.1998</v>
      </c>
      <c r="E35" s="35" t="str">
        <f>IF(B35=0," ",IF(VLOOKUP($B35,[1]Женщины!$B$1:$H$65536,4,FALSE)=0," ",VLOOKUP($B35,[1]Женщины!$B$1:$H$65536,4,FALSE)))</f>
        <v>3р</v>
      </c>
      <c r="F35" s="33" t="str">
        <f>IF(B35=0," ",VLOOKUP($B35,[1]Женщины!$B$1:$H$65536,5,FALSE))</f>
        <v>Ярославская</v>
      </c>
      <c r="G35" s="33" t="str">
        <f>IF(B35=0," ",VLOOKUP($B35,[1]Женщины!$B$1:$H$65536,6,FALSE))</f>
        <v>Ярославль, ГОБУ ЯО СДЮСШОР</v>
      </c>
      <c r="H35" s="41"/>
      <c r="I35" s="118">
        <v>7.9861111111111105E-4</v>
      </c>
      <c r="J35" s="38" t="str">
        <f>IF(I35=0," ",IF(I35&lt;=[1]Разряды!$D$32,[1]Разряды!$D$3,IF(I35&lt;=[1]Разряды!$E$32,[1]Разряды!$E$3,IF(I35&lt;=[1]Разряды!$F$32,[1]Разряды!$F$3,IF(I35&lt;=[1]Разряды!$G$32,[1]Разряды!$G$3,IF(I35&lt;=[1]Разряды!$H$32,[1]Разряды!$H$3,IF(I35&lt;=[1]Разряды!$I$32,[1]Разряды!$I$3,IF(I35&lt;=[1]Разряды!$J$32,[1]Разряды!$J$3,"б/р"))))))))</f>
        <v>3р</v>
      </c>
      <c r="K35" s="35" t="s">
        <v>29</v>
      </c>
      <c r="L35" s="33" t="str">
        <f>IF(B35=0," ",VLOOKUP($B35,[1]Женщины!$B$1:$H$65536,7,FALSE))</f>
        <v>Филинова С.К.</v>
      </c>
    </row>
    <row r="36" spans="1:12">
      <c r="A36" s="40">
        <v>26</v>
      </c>
      <c r="B36" s="32">
        <v>349</v>
      </c>
      <c r="C36" s="33" t="str">
        <f>IF(B36=0," ",VLOOKUP(B36,[1]Женщины!B$1:H$65536,2,FALSE))</f>
        <v>Нестерова Юлия</v>
      </c>
      <c r="D36" s="34" t="str">
        <f>IF(B36=0," ",VLOOKUP($B36,[1]Женщины!$B$1:$H$65536,3,FALSE))</f>
        <v>1996</v>
      </c>
      <c r="E36" s="35" t="str">
        <f>IF(B36=0," ",IF(VLOOKUP($B36,[1]Женщины!$B$1:$H$65536,4,FALSE)=0," ",VLOOKUP($B36,[1]Женщины!$B$1:$H$65536,4,FALSE)))</f>
        <v>2р</v>
      </c>
      <c r="F36" s="33" t="str">
        <f>IF(B36=0," ",VLOOKUP($B36,[1]Женщины!$B$1:$H$65536,5,FALSE))</f>
        <v>Мурманская</v>
      </c>
      <c r="G36" s="33" t="str">
        <f>IF(B36=0," ",VLOOKUP($B36,[1]Женщины!$B$1:$H$65536,6,FALSE))</f>
        <v>Мурманск, СДЮСШОР-4</v>
      </c>
      <c r="H36" s="41"/>
      <c r="I36" s="118">
        <v>8.1747685185185189E-4</v>
      </c>
      <c r="J36" s="38" t="str">
        <f>IF(I36=0," ",IF(I36&lt;=[1]Разряды!$D$32,[1]Разряды!$D$3,IF(I36&lt;=[1]Разряды!$E$32,[1]Разряды!$E$3,IF(I36&lt;=[1]Разряды!$F$32,[1]Разряды!$F$3,IF(I36&lt;=[1]Разряды!$G$32,[1]Разряды!$G$3,IF(I36&lt;=[1]Разряды!$H$32,[1]Разряды!$H$3,IF(I36&lt;=[1]Разряды!$I$32,[1]Разряды!$I$3,IF(I36&lt;=[1]Разряды!$J$32,[1]Разряды!$J$3,"б/р"))))))))</f>
        <v>3р</v>
      </c>
      <c r="K36" s="35">
        <v>3</v>
      </c>
      <c r="L36" s="33" t="str">
        <f>IF(B36=0," ",VLOOKUP($B36,[1]Женщины!$B$1:$H$65536,7,FALSE))</f>
        <v>Ахметов А.Р.</v>
      </c>
    </row>
    <row r="37" spans="1:12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</row>
    <row r="38" spans="1:12" ht="18.75">
      <c r="A38" s="111"/>
      <c r="B38" s="113"/>
      <c r="C38" s="113"/>
      <c r="D38" s="87"/>
      <c r="E38" s="114"/>
      <c r="F38" s="111"/>
      <c r="G38" s="111"/>
      <c r="H38" s="114"/>
      <c r="I38" s="52" t="s">
        <v>69</v>
      </c>
      <c r="J38" s="52"/>
      <c r="K38" s="53"/>
      <c r="L38" s="66" t="s">
        <v>72</v>
      </c>
    </row>
    <row r="39" spans="1:12">
      <c r="A39" s="26"/>
      <c r="B39" s="26"/>
      <c r="C39" s="26"/>
      <c r="D39" s="27"/>
      <c r="E39" s="26"/>
      <c r="F39" s="28" t="s">
        <v>31</v>
      </c>
      <c r="G39" s="28"/>
      <c r="H39" s="43"/>
      <c r="I39" s="99"/>
      <c r="J39" s="99"/>
      <c r="K39" s="53"/>
      <c r="L39" s="66"/>
    </row>
    <row r="40" spans="1:12">
      <c r="A40" s="31">
        <v>1</v>
      </c>
      <c r="B40" s="32">
        <v>741</v>
      </c>
      <c r="C40" s="33" t="str">
        <f>IF(B40=0," ",VLOOKUP(B40,[1]Женщины!B$1:H$65536,2,FALSE))</f>
        <v>Третьякова Наталия</v>
      </c>
      <c r="D40" s="34" t="str">
        <f>IF(B40=0," ",VLOOKUP($B40,[1]Женщины!$B$1:$H$65536,3,FALSE))</f>
        <v>14.12.1995</v>
      </c>
      <c r="E40" s="35" t="str">
        <f>IF(B40=0," ",IF(VLOOKUP($B40,[1]Женщины!$B$1:$H$65536,4,FALSE)=0," ",VLOOKUP($B40,[1]Женщины!$B$1:$H$65536,4,FALSE)))</f>
        <v>1р</v>
      </c>
      <c r="F40" s="33" t="str">
        <f>IF(B40=0," ",VLOOKUP($B40,[1]Женщины!$B$1:$H$65536,5,FALSE))</f>
        <v>2 Ярославская</v>
      </c>
      <c r="G40" s="33" t="str">
        <f>IF(B40=0," ",VLOOKUP($B40,[1]Женщины!$B$1:$H$65536,6,FALSE))</f>
        <v>Ярославль, СДЮСШОР-19</v>
      </c>
      <c r="H40" s="41"/>
      <c r="I40" s="118">
        <v>6.9837962962962963E-4</v>
      </c>
      <c r="J40" s="38" t="str">
        <f>IF(I40=0," ",IF(I40&lt;=[1]Разряды!$D$32,[1]Разряды!$D$3,IF(I40&lt;=[1]Разряды!$E$32,[1]Разряды!$E$3,IF(I40&lt;=[1]Разряды!$F$32,[1]Разряды!$F$3,IF(I40&lt;=[1]Разряды!$G$32,[1]Разряды!$G$3,IF(I40&lt;=[1]Разряды!$H$32,[1]Разряды!$H$3,IF(I40&lt;=[1]Разряды!$I$32,[1]Разряды!$I$3,IF(I40&lt;=[1]Разряды!$J$32,[1]Разряды!$J$3,"б/р"))))))))</f>
        <v>1р</v>
      </c>
      <c r="K40" s="27">
        <v>20</v>
      </c>
      <c r="L40" s="69" t="str">
        <f>IF(B40=0," ",VLOOKUP($B40,[1]Женщины!$B$1:$H$65536,7,FALSE))</f>
        <v>Тюленев С.А.</v>
      </c>
    </row>
    <row r="41" spans="1:12">
      <c r="A41" s="31">
        <v>2</v>
      </c>
      <c r="B41" s="32">
        <v>743</v>
      </c>
      <c r="C41" s="33" t="str">
        <f>IF(B41=0," ",VLOOKUP(B41,[1]Женщины!B$1:H$65536,2,FALSE))</f>
        <v>Герасина Елизавета</v>
      </c>
      <c r="D41" s="34" t="str">
        <f>IF(B41=0," ",VLOOKUP($B41,[1]Женщины!$B$1:$H$65536,3,FALSE))</f>
        <v>23.04.1995</v>
      </c>
      <c r="E41" s="35" t="str">
        <f>IF(B41=0," ",IF(VLOOKUP($B41,[1]Женщины!$B$1:$H$65536,4,FALSE)=0," ",VLOOKUP($B41,[1]Женщины!$B$1:$H$65536,4,FALSE)))</f>
        <v>1р</v>
      </c>
      <c r="F41" s="33" t="str">
        <f>IF(B41=0," ",VLOOKUP($B41,[1]Женщины!$B$1:$H$65536,5,FALSE))</f>
        <v>2 Ярославская</v>
      </c>
      <c r="G41" s="33" t="str">
        <f>IF(B41=0," ",VLOOKUP($B41,[1]Женщины!$B$1:$H$65536,6,FALSE))</f>
        <v>Ярославль, СДЮСШОР-19</v>
      </c>
      <c r="H41" s="41"/>
      <c r="I41" s="118">
        <v>7.1157407407407411E-4</v>
      </c>
      <c r="J41" s="38" t="str">
        <f>IF(I41=0," ",IF(I41&lt;=[1]Разряды!$D$32,[1]Разряды!$D$3,IF(I41&lt;=[1]Разряды!$E$32,[1]Разряды!$E$3,IF(I41&lt;=[1]Разряды!$F$32,[1]Разряды!$F$3,IF(I41&lt;=[1]Разряды!$G$32,[1]Разряды!$G$3,IF(I41&lt;=[1]Разряды!$H$32,[1]Разряды!$H$3,IF(I41&lt;=[1]Разряды!$I$32,[1]Разряды!$I$3,IF(I41&lt;=[1]Разряды!$J$32,[1]Разряды!$J$3,"б/р"))))))))</f>
        <v>1р</v>
      </c>
      <c r="K41" s="27">
        <v>17</v>
      </c>
      <c r="L41" s="33" t="str">
        <f>IF(B41=0," ",VLOOKUP($B41,[1]Женщины!$B$1:$H$65536,7,FALSE))</f>
        <v>Тюленев С.А.</v>
      </c>
    </row>
    <row r="42" spans="1:12">
      <c r="A42" s="31">
        <v>3</v>
      </c>
      <c r="B42" s="32">
        <v>654</v>
      </c>
      <c r="C42" s="33" t="str">
        <f>IF(B42=0," ",VLOOKUP(B42,[1]Женщины!B$1:H$65536,2,FALSE))</f>
        <v>Малышкина Анастасия</v>
      </c>
      <c r="D42" s="34" t="str">
        <f>IF(B42=0," ",VLOOKUP($B42,[1]Женщины!$B$1:$H$65536,3,FALSE))</f>
        <v>1995</v>
      </c>
      <c r="E42" s="35" t="str">
        <f>IF(B42=0," ",IF(VLOOKUP($B42,[1]Женщины!$B$1:$H$65536,4,FALSE)=0," ",VLOOKUP($B42,[1]Женщины!$B$1:$H$65536,4,FALSE)))</f>
        <v>1р</v>
      </c>
      <c r="F42" s="33" t="str">
        <f>IF(B42=0," ",VLOOKUP($B42,[1]Женщины!$B$1:$H$65536,5,FALSE))</f>
        <v>Владимирская</v>
      </c>
      <c r="G42" s="33" t="str">
        <f>IF(B42=0," ",VLOOKUP($B42,[1]Женщины!$B$1:$H$65536,6,FALSE))</f>
        <v>Ковров, СК "Вымпел"</v>
      </c>
      <c r="H42" s="41"/>
      <c r="I42" s="118">
        <v>7.2002314814814813E-4</v>
      </c>
      <c r="J42" s="38" t="str">
        <f>IF(I42=0," ",IF(I42&lt;=[1]Разряды!$D$32,[1]Разряды!$D$3,IF(I42&lt;=[1]Разряды!$E$32,[1]Разряды!$E$3,IF(I42&lt;=[1]Разряды!$F$32,[1]Разряды!$F$3,IF(I42&lt;=[1]Разряды!$G$32,[1]Разряды!$G$3,IF(I42&lt;=[1]Разряды!$H$32,[1]Разряды!$H$3,IF(I42&lt;=[1]Разряды!$I$32,[1]Разряды!$I$3,IF(I42&lt;=[1]Разряды!$J$32,[1]Разряды!$J$3,"б/р"))))))))</f>
        <v>2р</v>
      </c>
      <c r="K42" s="27">
        <v>15</v>
      </c>
      <c r="L42" s="33" t="str">
        <f>IF(B42=0," ",VLOOKUP($B42,[1]Женщины!$B$1:$H$65536,7,FALSE))</f>
        <v>Птушкина Н.И.</v>
      </c>
    </row>
    <row r="43" spans="1:12">
      <c r="A43" s="40">
        <v>4</v>
      </c>
      <c r="B43" s="32">
        <v>165</v>
      </c>
      <c r="C43" s="33" t="str">
        <f>IF(B43=0," ",VLOOKUP(B43,[1]Женщины!B$1:H$65536,2,FALSE))</f>
        <v>Кириллова Надежда</v>
      </c>
      <c r="D43" s="34" t="str">
        <f>IF(B43=0," ",VLOOKUP($B43,[1]Женщины!$B$1:$H$65536,3,FALSE))</f>
        <v>24.10.1995</v>
      </c>
      <c r="E43" s="35" t="str">
        <f>IF(B43=0," ",IF(VLOOKUP($B43,[1]Женщины!$B$1:$H$65536,4,FALSE)=0," ",VLOOKUP($B43,[1]Женщины!$B$1:$H$65536,4,FALSE)))</f>
        <v>2р</v>
      </c>
      <c r="F43" s="33" t="str">
        <f>IF(B43=0," ",VLOOKUP($B43,[1]Женщины!$B$1:$H$65536,5,FALSE))</f>
        <v>Ярославская</v>
      </c>
      <c r="G43" s="33" t="str">
        <f>IF(B43=0," ",VLOOKUP($B43,[1]Женщины!$B$1:$H$65536,6,FALSE))</f>
        <v>Ярославль, ГОБУ ЯО СДЮСШОР</v>
      </c>
      <c r="H43" s="41"/>
      <c r="I43" s="118">
        <v>7.407407407407407E-4</v>
      </c>
      <c r="J43" s="38" t="str">
        <f>IF(I43=0," ",IF(I43&lt;=[1]Разряды!$D$32,[1]Разряды!$D$3,IF(I43&lt;=[1]Разряды!$E$32,[1]Разряды!$E$3,IF(I43&lt;=[1]Разряды!$F$32,[1]Разряды!$F$3,IF(I43&lt;=[1]Разряды!$G$32,[1]Разряды!$G$3,IF(I43&lt;=[1]Разряды!$H$32,[1]Разряды!$H$3,IF(I43&lt;=[1]Разряды!$I$32,[1]Разряды!$I$3,IF(I43&lt;=[1]Разряды!$J$32,[1]Разряды!$J$3,"б/р"))))))))</f>
        <v>2р</v>
      </c>
      <c r="K43" s="26" t="s">
        <v>29</v>
      </c>
      <c r="L43" s="33" t="str">
        <f>IF(B43=0," ",VLOOKUP($B43,[1]Женщины!$B$1:$H$65536,7,FALSE))</f>
        <v>Филинова С.К.</v>
      </c>
    </row>
    <row r="44" spans="1:12">
      <c r="A44" s="40">
        <v>5</v>
      </c>
      <c r="B44" s="32">
        <v>227</v>
      </c>
      <c r="C44" s="33" t="str">
        <f>IF(B44=0," ",VLOOKUP(B44,[1]Женщины!B$1:H$65536,2,FALSE))</f>
        <v>Попова Анна</v>
      </c>
      <c r="D44" s="34" t="str">
        <f>IF(B44=0," ",VLOOKUP($B44,[1]Женщины!$B$1:$H$65536,3,FALSE))</f>
        <v>28.12.1994</v>
      </c>
      <c r="E44" s="35" t="str">
        <f>IF(B44=0," ",IF(VLOOKUP($B44,[1]Женщины!$B$1:$H$65536,4,FALSE)=0," ",VLOOKUP($B44,[1]Женщины!$B$1:$H$65536,4,FALSE)))</f>
        <v>2р</v>
      </c>
      <c r="F44" s="33" t="str">
        <f>IF(B44=0," ",VLOOKUP($B44,[1]Женщины!$B$1:$H$65536,5,FALSE))</f>
        <v>Вологодская</v>
      </c>
      <c r="G44" s="33" t="str">
        <f>IF(B44=0," ",VLOOKUP($B44,[1]Женщины!$B$1:$H$65536,6,FALSE))</f>
        <v>Вологда, "ЛКВ"</v>
      </c>
      <c r="H44" s="41"/>
      <c r="I44" s="118">
        <v>7.5590277777777776E-4</v>
      </c>
      <c r="J44" s="38" t="str">
        <f>IF(I44=0," ",IF(I44&lt;=[1]Разряды!$D$32,[1]Разряды!$D$3,IF(I44&lt;=[1]Разряды!$E$32,[1]Разряды!$E$3,IF(I44&lt;=[1]Разряды!$F$32,[1]Разряды!$F$3,IF(I44&lt;=[1]Разряды!$G$32,[1]Разряды!$G$3,IF(I44&lt;=[1]Разряды!$H$32,[1]Разряды!$H$3,IF(I44&lt;=[1]Разряды!$I$32,[1]Разряды!$I$3,IF(I44&lt;=[1]Разряды!$J$32,[1]Разряды!$J$3,"б/р"))))))))</f>
        <v>2р</v>
      </c>
      <c r="K44" s="27">
        <v>14</v>
      </c>
      <c r="L44" s="33" t="str">
        <f>IF(B44=0," ",VLOOKUP($B44,[1]Женщины!$B$1:$H$65536,7,FALSE))</f>
        <v>Синицкий А.Д.</v>
      </c>
    </row>
    <row r="45" spans="1:12">
      <c r="A45" s="40">
        <v>6</v>
      </c>
      <c r="B45" s="32">
        <v>161</v>
      </c>
      <c r="C45" s="33" t="str">
        <f>IF(B45=0," ",VLOOKUP(B45,[1]Женщины!B$1:H$65536,2,FALSE))</f>
        <v>Бусурина Дарья</v>
      </c>
      <c r="D45" s="34" t="str">
        <f>IF(B45=0," ",VLOOKUP($B45,[1]Женщины!$B$1:$H$65536,3,FALSE))</f>
        <v>30.07.1995</v>
      </c>
      <c r="E45" s="35" t="str">
        <f>IF(B45=0," ",IF(VLOOKUP($B45,[1]Женщины!$B$1:$H$65536,4,FALSE)=0," ",VLOOKUP($B45,[1]Женщины!$B$1:$H$65536,4,FALSE)))</f>
        <v>2р</v>
      </c>
      <c r="F45" s="33" t="str">
        <f>IF(B45=0," ",VLOOKUP($B45,[1]Женщины!$B$1:$H$65536,5,FALSE))</f>
        <v>Ярославская</v>
      </c>
      <c r="G45" s="33" t="str">
        <f>IF(B45=0," ",VLOOKUP($B45,[1]Женщины!$B$1:$H$65536,6,FALSE))</f>
        <v>Ярославль, ГОБУ ЯО СДЮСШОР</v>
      </c>
      <c r="H45" s="41"/>
      <c r="I45" s="118">
        <v>7.7094907407407407E-4</v>
      </c>
      <c r="J45" s="38" t="str">
        <f>IF(I45=0," ",IF(I45&lt;=[1]Разряды!$D$32,[1]Разряды!$D$3,IF(I45&lt;=[1]Разряды!$E$32,[1]Разряды!$E$3,IF(I45&lt;=[1]Разряды!$F$32,[1]Разряды!$F$3,IF(I45&lt;=[1]Разряды!$G$32,[1]Разряды!$G$3,IF(I45&lt;=[1]Разряды!$H$32,[1]Разряды!$H$3,IF(I45&lt;=[1]Разряды!$I$32,[1]Разряды!$I$3,IF(I45&lt;=[1]Разряды!$J$32,[1]Разряды!$J$3,"б/р"))))))))</f>
        <v>3р</v>
      </c>
      <c r="K45" s="26" t="s">
        <v>29</v>
      </c>
      <c r="L45" s="39" t="str">
        <f>IF(B45=0," ",VLOOKUP($B45,[1]Женщины!$B$1:$H$65536,7,FALSE))</f>
        <v>Лузина И.Н.</v>
      </c>
    </row>
    <row r="46" spans="1:12">
      <c r="A46" s="40">
        <v>7</v>
      </c>
      <c r="B46" s="32">
        <v>485</v>
      </c>
      <c r="C46" s="33" t="str">
        <f>IF(B46=0," ",VLOOKUP(B46,[1]Женщины!B$1:H$65536,2,FALSE))</f>
        <v>Чапурова Валерия</v>
      </c>
      <c r="D46" s="34" t="str">
        <f>IF(B46=0," ",VLOOKUP($B46,[1]Женщины!$B$1:$H$65536,3,FALSE))</f>
        <v>1995</v>
      </c>
      <c r="E46" s="35" t="str">
        <f>IF(B46=0," ",IF(VLOOKUP($B46,[1]Женщины!$B$1:$H$65536,4,FALSE)=0," ",VLOOKUP($B46,[1]Женщины!$B$1:$H$65536,4,FALSE)))</f>
        <v>2р</v>
      </c>
      <c r="F46" s="33" t="str">
        <f>IF(B46=0," ",VLOOKUP($B46,[1]Женщины!$B$1:$H$65536,5,FALSE))</f>
        <v>Ярославская</v>
      </c>
      <c r="G46" s="33" t="str">
        <f>IF(B46=0," ",VLOOKUP($B46,[1]Женщины!$B$1:$H$65536,6,FALSE))</f>
        <v>Рыбинск, СДЮСШОР-2</v>
      </c>
      <c r="H46" s="41"/>
      <c r="I46" s="118">
        <v>7.9432870370370367E-4</v>
      </c>
      <c r="J46" s="38" t="str">
        <f>IF(I46=0," ",IF(I46&lt;=[1]Разряды!$D$32,[1]Разряды!$D$3,IF(I46&lt;=[1]Разряды!$E$32,[1]Разряды!$E$3,IF(I46&lt;=[1]Разряды!$F$32,[1]Разряды!$F$3,IF(I46&lt;=[1]Разряды!$G$32,[1]Разряды!$G$3,IF(I46&lt;=[1]Разряды!$H$32,[1]Разряды!$H$3,IF(I46&lt;=[1]Разряды!$I$32,[1]Разряды!$I$3,IF(I46&lt;=[1]Разряды!$J$32,[1]Разряды!$J$3,"б/р"))))))))</f>
        <v>3р</v>
      </c>
      <c r="K46" s="26" t="s">
        <v>29</v>
      </c>
      <c r="L46" s="33" t="str">
        <f>IF(B46=0," ",VLOOKUP($B46,[1]Женщины!$B$1:$H$65536,7,FALSE))</f>
        <v>Кузнецова А.Л.</v>
      </c>
    </row>
    <row r="47" spans="1:12">
      <c r="A47" s="40"/>
      <c r="B47" s="59">
        <v>270</v>
      </c>
      <c r="C47" s="57" t="str">
        <f>IF(B47=0," ",VLOOKUP(B47,[1]Женщины!B$1:H$65536,2,FALSE))</f>
        <v>Кравцова Юлия</v>
      </c>
      <c r="D47" s="58" t="str">
        <f>IF(B47=0," ",VLOOKUP($B47,[1]Женщины!$B$1:$H$65536,3,FALSE))</f>
        <v>26.05.1995</v>
      </c>
      <c r="E47" s="59" t="str">
        <f>IF(B47=0," ",IF(VLOOKUP($B47,[1]Женщины!$B$1:$H$65536,4,FALSE)=0," ",VLOOKUP($B47,[1]Женщины!$B$1:$H$65536,4,FALSE)))</f>
        <v>1р</v>
      </c>
      <c r="F47" s="57" t="str">
        <f>IF(B47=0," ",VLOOKUP($B47,[1]Женщины!$B$1:$H$65536,5,FALSE))</f>
        <v>Калининградская</v>
      </c>
      <c r="G47" s="57" t="str">
        <f>IF(B47=0," ",VLOOKUP($B47,[1]Женщины!$B$1:$H$65536,6,FALSE))</f>
        <v>Калининград, СДЮСШОР-4</v>
      </c>
      <c r="H47" s="64" t="s">
        <v>73</v>
      </c>
      <c r="I47" s="120" t="s">
        <v>54</v>
      </c>
      <c r="J47" s="40"/>
      <c r="K47" s="121"/>
      <c r="L47" s="60" t="str">
        <f>IF(B47=0," ",VLOOKUP($B47,[1]Женщины!$B$1:$H$65536,7,FALSE))</f>
        <v>Сельская Л.М., Маляревич В.В.</v>
      </c>
    </row>
    <row r="48" spans="1:12">
      <c r="A48" s="40"/>
      <c r="B48" s="59">
        <v>223</v>
      </c>
      <c r="C48" s="33" t="str">
        <f>IF(B48=0," ",VLOOKUP(B48,[1]Женщины!B$1:H$65536,2,FALSE))</f>
        <v>Квасова Анна</v>
      </c>
      <c r="D48" s="34" t="str">
        <f>IF(B48=0," ",VLOOKUP($B48,[1]Женщины!$B$1:$H$65536,3,FALSE))</f>
        <v>03.11.1994</v>
      </c>
      <c r="E48" s="35" t="str">
        <f>IF(B48=0," ",IF(VLOOKUP($B48,[1]Женщины!$B$1:$H$65536,4,FALSE)=0," ",VLOOKUP($B48,[1]Женщины!$B$1:$H$65536,4,FALSE)))</f>
        <v>2р</v>
      </c>
      <c r="F48" s="33" t="str">
        <f>IF(B48=0," ",VLOOKUP($B48,[1]Женщины!$B$1:$H$65536,5,FALSE))</f>
        <v>Вологодская</v>
      </c>
      <c r="G48" s="33" t="str">
        <f>IF(B48=0," ",VLOOKUP($B48,[1]Женщины!$B$1:$H$65536,6,FALSE))</f>
        <v>Вологда</v>
      </c>
      <c r="H48" s="43" t="s">
        <v>73</v>
      </c>
      <c r="I48" s="120" t="s">
        <v>54</v>
      </c>
      <c r="J48" s="38"/>
      <c r="K48" s="26"/>
      <c r="L48" s="33" t="str">
        <f>IF(B48=0," ",VLOOKUP($B48,[1]Женщины!$B$1:$H$65536,7,FALSE))</f>
        <v>Груздев А.А.</v>
      </c>
    </row>
    <row r="49" spans="1:12" ht="18.75">
      <c r="A49" s="111"/>
      <c r="B49" s="113"/>
      <c r="C49" s="113"/>
      <c r="D49" s="87"/>
      <c r="E49" s="114"/>
      <c r="F49" s="111"/>
      <c r="G49" s="111"/>
      <c r="H49" s="114"/>
      <c r="I49" s="52" t="s">
        <v>69</v>
      </c>
      <c r="J49" s="52"/>
      <c r="K49" s="53"/>
      <c r="L49" s="66" t="s">
        <v>70</v>
      </c>
    </row>
    <row r="50" spans="1:12">
      <c r="A50" s="26"/>
      <c r="B50" s="26"/>
      <c r="C50" s="26"/>
      <c r="D50" s="27"/>
      <c r="E50" s="26"/>
      <c r="F50" s="28" t="s">
        <v>34</v>
      </c>
      <c r="G50" s="28"/>
      <c r="H50" s="29"/>
      <c r="I50" s="123"/>
    </row>
    <row r="51" spans="1:12">
      <c r="A51" s="31">
        <v>1</v>
      </c>
      <c r="B51" s="32">
        <v>73</v>
      </c>
      <c r="C51" s="33" t="str">
        <f>IF(B51=0," ",VLOOKUP(B51,[1]Женщины!B$1:H$65536,2,FALSE))</f>
        <v>Герман Анна</v>
      </c>
      <c r="D51" s="34" t="str">
        <f>IF(B51=0," ",VLOOKUP($B51,[1]Женщины!$B$1:$H$65536,3,FALSE))</f>
        <v>02.06.1993</v>
      </c>
      <c r="E51" s="35" t="str">
        <f>IF(B51=0," ",IF(VLOOKUP($B51,[1]Женщины!$B$1:$H$65536,4,FALSE)=0," ",VLOOKUP($B51,[1]Женщины!$B$1:$H$65536,4,FALSE)))</f>
        <v>КМС</v>
      </c>
      <c r="F51" s="33" t="str">
        <f>IF(B51=0," ",VLOOKUP($B51,[1]Женщины!$B$1:$H$65536,5,FALSE))</f>
        <v>Костромская</v>
      </c>
      <c r="G51" s="33" t="str">
        <f>IF(B51=0," ",VLOOKUP($B51,[1]Женщины!$B$1:$H$65536,6,FALSE))</f>
        <v>Кострома, КСДЮСШОР</v>
      </c>
      <c r="H51" s="41"/>
      <c r="I51" s="41">
        <v>6.6516203703703702E-4</v>
      </c>
      <c r="J51" s="38" t="str">
        <f>IF(I51=0," ",IF(I51&lt;=[1]Разряды!$D$32,[1]Разряды!$D$3,IF(I51&lt;=[1]Разряды!$E$32,[1]Разряды!$E$3,IF(I51&lt;=[1]Разряды!$F$32,[1]Разряды!$F$3,IF(I51&lt;=[1]Разряды!$G$32,[1]Разряды!$G$3,IF(I51&lt;=[1]Разряды!$H$32,[1]Разряды!$H$3,IF(I51&lt;=[1]Разряды!$I$32,[1]Разряды!$I$3,IF(I51&lt;=[1]Разряды!$J$32,[1]Разряды!$J$3,"б/р"))))))))</f>
        <v>кмс</v>
      </c>
      <c r="K51" s="35">
        <v>20</v>
      </c>
      <c r="L51" s="33" t="str">
        <f>IF(B51=0," ",VLOOKUP($B51,[1]Женщины!$B$1:$H$65536,7,FALSE))</f>
        <v>Дружков А.Н.</v>
      </c>
    </row>
    <row r="52" spans="1:12">
      <c r="A52" s="31">
        <v>2</v>
      </c>
      <c r="B52" s="59">
        <v>720</v>
      </c>
      <c r="C52" s="33" t="str">
        <f>IF(B52=0," ",VLOOKUP(B52,[1]Женщины!B$1:H$65536,2,FALSE))</f>
        <v>Соколова Диана</v>
      </c>
      <c r="D52" s="34" t="str">
        <f>IF(B52=0," ",VLOOKUP($B52,[1]Женщины!$B$1:$H$65536,3,FALSE))</f>
        <v>19.05.1991</v>
      </c>
      <c r="E52" s="35" t="str">
        <f>IF(B52=0," ",IF(VLOOKUP($B52,[1]Женщины!$B$1:$H$65536,4,FALSE)=0," ",VLOOKUP($B52,[1]Женщины!$B$1:$H$65536,4,FALSE)))</f>
        <v>КМС</v>
      </c>
      <c r="F52" s="33" t="str">
        <f>IF(B52=0," ",VLOOKUP($B52,[1]Женщины!$B$1:$H$65536,5,FALSE))</f>
        <v>1 Ярославская</v>
      </c>
      <c r="G52" s="33" t="str">
        <f>IF(B52=0," ",VLOOKUP($B52,[1]Женщины!$B$1:$H$65536,6,FALSE))</f>
        <v>Ярославль, СДЮСШОР-19</v>
      </c>
      <c r="H52" s="41"/>
      <c r="I52" s="41">
        <v>6.8229166666666666E-4</v>
      </c>
      <c r="J52" s="38" t="str">
        <f>IF(I52=0," ",IF(I52&lt;=[1]Разряды!$D$32,[1]Разряды!$D$3,IF(I52&lt;=[1]Разряды!$E$32,[1]Разряды!$E$3,IF(I52&lt;=[1]Разряды!$F$32,[1]Разряды!$F$3,IF(I52&lt;=[1]Разряды!$G$32,[1]Разряды!$G$3,IF(I52&lt;=[1]Разряды!$H$32,[1]Разряды!$H$3,IF(I52&lt;=[1]Разряды!$I$32,[1]Разряды!$I$3,IF(I52&lt;=[1]Разряды!$J$32,[1]Разряды!$J$3,"б/р"))))))))</f>
        <v>1р</v>
      </c>
      <c r="K52" s="27">
        <v>17</v>
      </c>
      <c r="L52" s="33" t="str">
        <f>IF(B52=0," ",VLOOKUP($B52,[1]Женщины!$B$1:$H$65536,7,FALSE))</f>
        <v>Тюленев С.А.</v>
      </c>
    </row>
    <row r="53" spans="1:12">
      <c r="A53" s="31">
        <v>3</v>
      </c>
      <c r="B53" s="32">
        <v>244</v>
      </c>
      <c r="C53" s="33" t="str">
        <f>IF(B53=0," ",VLOOKUP(B53,[1]Женщины!B$1:H$65536,2,FALSE))</f>
        <v>Русинова Екатерина</v>
      </c>
      <c r="D53" s="34" t="str">
        <f>IF(B53=0," ",VLOOKUP($B53,[1]Женщины!$B$1:$H$65536,3,FALSE))</f>
        <v>1993</v>
      </c>
      <c r="E53" s="35" t="str">
        <f>IF(B53=0," ",IF(VLOOKUP($B53,[1]Женщины!$B$1:$H$65536,4,FALSE)=0," ",VLOOKUP($B53,[1]Женщины!$B$1:$H$65536,4,FALSE)))</f>
        <v>1р</v>
      </c>
      <c r="F53" s="33" t="str">
        <f>IF(B53=0," ",VLOOKUP($B53,[1]Женщины!$B$1:$H$65536,5,FALSE))</f>
        <v>р-ка Коми</v>
      </c>
      <c r="G53" s="33" t="str">
        <f>IF(B53=0," ",VLOOKUP($B53,[1]Женщины!$B$1:$H$65536,6,FALSE))</f>
        <v>Коми, Сыктывкар, КДЮСШ-1</v>
      </c>
      <c r="H53" s="41"/>
      <c r="I53" s="41">
        <v>6.910879629629629E-4</v>
      </c>
      <c r="J53" s="38" t="str">
        <f>IF(I53=0," ",IF(I53&lt;=[1]Разряды!$D$32,[1]Разряды!$D$3,IF(I53&lt;=[1]Разряды!$E$32,[1]Разряды!$E$3,IF(I53&lt;=[1]Разряды!$F$32,[1]Разряды!$F$3,IF(I53&lt;=[1]Разряды!$G$32,[1]Разряды!$G$3,IF(I53&lt;=[1]Разряды!$H$32,[1]Разряды!$H$3,IF(I53&lt;=[1]Разряды!$I$32,[1]Разряды!$I$3,IF(I53&lt;=[1]Разряды!$J$32,[1]Разряды!$J$3,"б/р"))))))))</f>
        <v>1р</v>
      </c>
      <c r="K53" s="26">
        <v>15</v>
      </c>
      <c r="L53" s="33" t="str">
        <f>IF(B53=0," ",VLOOKUP($B53,[1]Женщины!$B$1:$H$65536,7,FALSE))</f>
        <v>Панюкова М.А.</v>
      </c>
    </row>
    <row r="54" spans="1:12">
      <c r="A54" s="40">
        <v>4</v>
      </c>
      <c r="B54" s="32">
        <v>393</v>
      </c>
      <c r="C54" s="33" t="str">
        <f>IF(B54=0," ",VLOOKUP(B54,[1]Женщины!B$1:H$65536,2,FALSE))</f>
        <v>Пахтусова Дина</v>
      </c>
      <c r="D54" s="34" t="str">
        <f>IF(B54=0," ",VLOOKUP($B54,[1]Женщины!$B$1:$H$65536,3,FALSE))</f>
        <v>1991</v>
      </c>
      <c r="E54" s="35" t="str">
        <f>IF(B54=0," ",IF(VLOOKUP($B54,[1]Женщины!$B$1:$H$65536,4,FALSE)=0," ",VLOOKUP($B54,[1]Женщины!$B$1:$H$65536,4,FALSE)))</f>
        <v>1р</v>
      </c>
      <c r="F54" s="33" t="str">
        <f>IF(B54=0," ",VLOOKUP($B54,[1]Женщины!$B$1:$H$65536,5,FALSE))</f>
        <v>Архангельская</v>
      </c>
      <c r="G54" s="33" t="str">
        <f>IF(B54=0," ",VLOOKUP($B54,[1]Женщины!$B$1:$H$65536,6,FALSE))</f>
        <v>Архангельск, САФУ</v>
      </c>
      <c r="H54" s="41"/>
      <c r="I54" s="118">
        <v>6.9675925925925938E-4</v>
      </c>
      <c r="J54" s="38" t="str">
        <f>IF(I54=0," ",IF(I54&lt;=[1]Разряды!$D$32,[1]Разряды!$D$3,IF(I54&lt;=[1]Разряды!$E$32,[1]Разряды!$E$3,IF(I54&lt;=[1]Разряды!$F$32,[1]Разряды!$F$3,IF(I54&lt;=[1]Разряды!$G$32,[1]Разряды!$G$3,IF(I54&lt;=[1]Разряды!$H$32,[1]Разряды!$H$3,IF(I54&lt;=[1]Разряды!$I$32,[1]Разряды!$I$3,IF(I54&lt;=[1]Разряды!$J$32,[1]Разряды!$J$3,"б/р"))))))))</f>
        <v>1р</v>
      </c>
      <c r="K54" s="26">
        <v>14</v>
      </c>
      <c r="L54" s="33" t="str">
        <f>IF(B54=0," ",VLOOKUP($B54,[1]Женщины!$B$1:$H$65536,7,FALSE))</f>
        <v>Водовозов В.А.</v>
      </c>
    </row>
    <row r="55" spans="1:12">
      <c r="A55" s="40">
        <v>5</v>
      </c>
      <c r="B55" s="32">
        <v>154</v>
      </c>
      <c r="C55" s="33" t="str">
        <f>IF(B55=0," ",VLOOKUP(B55,[1]Женщины!B$1:H$65536,2,FALSE))</f>
        <v>Сапожникова Екатерина</v>
      </c>
      <c r="D55" s="34" t="str">
        <f>IF(B55=0," ",VLOOKUP($B55,[1]Женщины!$B$1:$H$65536,3,FALSE))</f>
        <v>13.10.1992</v>
      </c>
      <c r="E55" s="35" t="str">
        <f>IF(B55=0," ",IF(VLOOKUP($B55,[1]Женщины!$B$1:$H$65536,4,FALSE)=0," ",VLOOKUP($B55,[1]Женщины!$B$1:$H$65536,4,FALSE)))</f>
        <v>1р</v>
      </c>
      <c r="F55" s="33" t="str">
        <f>IF(B55=0," ",VLOOKUP($B55,[1]Женщины!$B$1:$H$65536,5,FALSE))</f>
        <v>Ивановская</v>
      </c>
      <c r="G55" s="33" t="str">
        <f>IF(B55=0," ",VLOOKUP($B55,[1]Женщины!$B$1:$H$65536,6,FALSE))</f>
        <v>Кинешма, СДЮСШОР</v>
      </c>
      <c r="H55" s="41"/>
      <c r="I55" s="118">
        <v>7.0462962962962959E-4</v>
      </c>
      <c r="J55" s="38" t="str">
        <f>IF(I55=0," ",IF(I55&lt;=[1]Разряды!$D$32,[1]Разряды!$D$3,IF(I55&lt;=[1]Разряды!$E$32,[1]Разряды!$E$3,IF(I55&lt;=[1]Разряды!$F$32,[1]Разряды!$F$3,IF(I55&lt;=[1]Разряды!$G$32,[1]Разряды!$G$3,IF(I55&lt;=[1]Разряды!$H$32,[1]Разряды!$H$3,IF(I55&lt;=[1]Разряды!$I$32,[1]Разряды!$I$3,IF(I55&lt;=[1]Разряды!$J$32,[1]Разряды!$J$3,"б/р"))))))))</f>
        <v>1р</v>
      </c>
      <c r="K55" s="26" t="s">
        <v>29</v>
      </c>
      <c r="L55" s="33" t="str">
        <f>IF(B55=0," ",VLOOKUP($B55,[1]Женщины!$B$1:$H$65536,7,FALSE))</f>
        <v>Рябова И.Д., Мальцев Е.В.</v>
      </c>
    </row>
    <row r="56" spans="1:12">
      <c r="A56" s="40">
        <v>6</v>
      </c>
      <c r="B56" s="32">
        <v>214</v>
      </c>
      <c r="C56" s="33" t="str">
        <f>IF(B56=0," ",VLOOKUP(B56,[1]Женщины!B$1:H$65536,2,FALSE))</f>
        <v>Смирнова Татьяна</v>
      </c>
      <c r="D56" s="34" t="str">
        <f>IF(B56=0," ",VLOOKUP($B56,[1]Женщины!$B$1:$H$65536,3,FALSE))</f>
        <v>02.02.1992</v>
      </c>
      <c r="E56" s="35" t="str">
        <f>IF(B56=0," ",IF(VLOOKUP($B56,[1]Женщины!$B$1:$H$65536,4,FALSE)=0," ",VLOOKUP($B56,[1]Женщины!$B$1:$H$65536,4,FALSE)))</f>
        <v>КМС</v>
      </c>
      <c r="F56" s="33" t="str">
        <f>IF(B56=0," ",VLOOKUP($B56,[1]Женщины!$B$1:$H$65536,5,FALSE))</f>
        <v>Вологодская</v>
      </c>
      <c r="G56" s="33" t="str">
        <f>IF(B56=0," ",VLOOKUP($B56,[1]Женщины!$B$1:$H$65536,6,FALSE))</f>
        <v>Вологда, БУ ФКиСВО "ЦСП"</v>
      </c>
      <c r="H56" s="41"/>
      <c r="I56" s="118">
        <v>7.1354166666666669E-4</v>
      </c>
      <c r="J56" s="38" t="str">
        <f>IF(I56=0," ",IF(I56&lt;=[1]Разряды!$D$32,[1]Разряды!$D$3,IF(I56&lt;=[1]Разряды!$E$32,[1]Разряды!$E$3,IF(I56&lt;=[1]Разряды!$F$32,[1]Разряды!$F$3,IF(I56&lt;=[1]Разряды!$G$32,[1]Разряды!$G$3,IF(I56&lt;=[1]Разряды!$H$32,[1]Разряды!$H$3,IF(I56&lt;=[1]Разряды!$I$32,[1]Разряды!$I$3,IF(I56&lt;=[1]Разряды!$J$32,[1]Разряды!$J$3,"б/р"))))))))</f>
        <v>1р</v>
      </c>
      <c r="K56" s="26">
        <v>13</v>
      </c>
      <c r="L56" s="39" t="str">
        <f>IF(B56=0," ",VLOOKUP($B56,[1]Женщины!$B$1:$H$65536,7,FALSE))</f>
        <v>Селюцкий С.А., Лебедев А.В.</v>
      </c>
    </row>
    <row r="57" spans="1:12">
      <c r="A57" s="40">
        <v>7</v>
      </c>
      <c r="B57" s="32">
        <v>646</v>
      </c>
      <c r="C57" s="57" t="str">
        <f>IF(B57=0," ",VLOOKUP(B57,[1]Женщины!B$1:H$65536,2,FALSE))</f>
        <v>Макарова Полина</v>
      </c>
      <c r="D57" s="58" t="str">
        <f>IF(B57=0," ",VLOOKUP($B57,[1]Женщины!$B$1:$H$65536,3,FALSE))</f>
        <v>1993</v>
      </c>
      <c r="E57" s="59" t="str">
        <f>IF(B57=0," ",IF(VLOOKUP($B57,[1]Женщины!$B$1:$H$65536,4,FALSE)=0," ",VLOOKUP($B57,[1]Женщины!$B$1:$H$65536,4,FALSE)))</f>
        <v>КМС</v>
      </c>
      <c r="F57" s="57" t="str">
        <f>IF(B57=0," ",VLOOKUP($B57,[1]Женщины!$B$1:$H$65536,5,FALSE))</f>
        <v>Владимирская</v>
      </c>
      <c r="G57" s="57" t="str">
        <f>IF(B57=0," ",VLOOKUP($B57,[1]Женщины!$B$1:$H$65536,6,FALSE))</f>
        <v>Владимир, СДЮСШОР-4</v>
      </c>
      <c r="H57" s="36"/>
      <c r="I57" s="124">
        <v>7.1828703703703714E-4</v>
      </c>
      <c r="J57" s="40" t="str">
        <f>IF(I57=0," ",IF(I57&lt;=[1]Разряды!$D$32,[1]Разряды!$D$3,IF(I57&lt;=[1]Разряды!$E$32,[1]Разряды!$E$3,IF(I57&lt;=[1]Разряды!$F$32,[1]Разряды!$F$3,IF(I57&lt;=[1]Разряды!$G$32,[1]Разряды!$G$3,IF(I57&lt;=[1]Разряды!$H$32,[1]Разряды!$H$3,IF(I57&lt;=[1]Разряды!$I$32,[1]Разряды!$I$3,IF(I57&lt;=[1]Разряды!$J$32,[1]Разряды!$J$3,"б/р"))))))))</f>
        <v>1р</v>
      </c>
      <c r="K57" s="61">
        <v>12</v>
      </c>
      <c r="L57" s="60" t="str">
        <f>IF(B57=0," ",VLOOKUP($B57,[1]Женщины!$B$1:$H$65536,7,FALSE))</f>
        <v>Бурлаков О.П.</v>
      </c>
    </row>
    <row r="58" spans="1:12">
      <c r="A58" s="40">
        <v>8</v>
      </c>
      <c r="B58" s="32">
        <v>449</v>
      </c>
      <c r="C58" s="33" t="str">
        <f>IF(B58=0," ",VLOOKUP(B58,[1]Женщины!B$1:H$65536,2,FALSE))</f>
        <v>Репина Лидия</v>
      </c>
      <c r="D58" s="34" t="str">
        <f>IF(B58=0," ",VLOOKUP($B58,[1]Женщины!$B$1:$H$65536,3,FALSE))</f>
        <v>1991</v>
      </c>
      <c r="E58" s="35" t="str">
        <f>IF(B58=0," ",IF(VLOOKUP($B58,[1]Женщины!$B$1:$H$65536,4,FALSE)=0," ",VLOOKUP($B58,[1]Женщины!$B$1:$H$65536,4,FALSE)))</f>
        <v>2р</v>
      </c>
      <c r="F58" s="33" t="str">
        <f>IF(B58=0," ",VLOOKUP($B58,[1]Женщины!$B$1:$H$65536,5,FALSE))</f>
        <v>Архангельская</v>
      </c>
      <c r="G58" s="57" t="str">
        <f>IF(B58=0," ",VLOOKUP($B58,[1]Женщины!$B$1:$H$65536,6,FALSE))</f>
        <v>Архангельск, АГМА</v>
      </c>
      <c r="H58" s="41"/>
      <c r="I58" s="118">
        <v>7.2037037037037046E-4</v>
      </c>
      <c r="J58" s="38" t="str">
        <f>IF(I58=0," ",IF(I58&lt;=[1]Разряды!$D$32,[1]Разряды!$D$3,IF(I58&lt;=[1]Разряды!$E$32,[1]Разряды!$E$3,IF(I58&lt;=[1]Разряды!$F$32,[1]Разряды!$F$3,IF(I58&lt;=[1]Разряды!$G$32,[1]Разряды!$G$3,IF(I58&lt;=[1]Разряды!$H$32,[1]Разряды!$H$3,IF(I58&lt;=[1]Разряды!$I$32,[1]Разряды!$I$3,IF(I58&lt;=[1]Разряды!$J$32,[1]Разряды!$J$3,"б/р"))))))))</f>
        <v>2р</v>
      </c>
      <c r="K58" s="27">
        <v>0</v>
      </c>
      <c r="L58" s="33" t="str">
        <f>IF(B58=0," ",VLOOKUP($B58,[1]Женщины!$B$1:$H$65536,7,FALSE))</f>
        <v>Агеева О.Н.</v>
      </c>
    </row>
    <row r="59" spans="1:12">
      <c r="A59" s="40">
        <v>9</v>
      </c>
      <c r="B59" s="32">
        <v>251</v>
      </c>
      <c r="C59" s="33" t="str">
        <f>IF(B59=0," ",VLOOKUP(B59,[1]Женщины!B$1:H$65536,2,FALSE))</f>
        <v>Бабаева Надежда</v>
      </c>
      <c r="D59" s="34" t="str">
        <f>IF(B59=0," ",VLOOKUP($B59,[1]Женщины!$B$1:$H$65536,3,FALSE))</f>
        <v>26.06.1993</v>
      </c>
      <c r="E59" s="35" t="str">
        <f>IF(B59=0," ",IF(VLOOKUP($B59,[1]Женщины!$B$1:$H$65536,4,FALSE)=0," ",VLOOKUP($B59,[1]Женщины!$B$1:$H$65536,4,FALSE)))</f>
        <v>1р</v>
      </c>
      <c r="F59" s="33" t="str">
        <f>IF(B59=0," ",VLOOKUP($B59,[1]Женщины!$B$1:$H$65536,5,FALSE))</f>
        <v>Вологодская</v>
      </c>
      <c r="G59" s="33" t="str">
        <f>IF(B59=0," ",VLOOKUP($B59,[1]Женщины!$B$1:$H$65536,6,FALSE))</f>
        <v>Череповец, ДЮСШ-2</v>
      </c>
      <c r="H59" s="41"/>
      <c r="I59" s="118">
        <v>7.2847222222222226E-4</v>
      </c>
      <c r="J59" s="38" t="str">
        <f>IF(I59=0," ",IF(I59&lt;=[1]Разряды!$D$32,[1]Разряды!$D$3,IF(I59&lt;=[1]Разряды!$E$32,[1]Разряды!$E$3,IF(I59&lt;=[1]Разряды!$F$32,[1]Разряды!$F$3,IF(I59&lt;=[1]Разряды!$G$32,[1]Разряды!$G$3,IF(I59&lt;=[1]Разряды!$H$32,[1]Разряды!$H$3,IF(I59&lt;=[1]Разряды!$I$32,[1]Разряды!$I$3,IF(I59&lt;=[1]Разряды!$J$32,[1]Разряды!$J$3,"б/р"))))))))</f>
        <v>2р</v>
      </c>
      <c r="K59" s="26" t="s">
        <v>29</v>
      </c>
      <c r="L59" s="33" t="str">
        <f>IF(B59=0," ",VLOOKUP($B59,[1]Женщины!$B$1:$H$65536,7,FALSE))</f>
        <v>Купцова Е.А.</v>
      </c>
    </row>
    <row r="60" spans="1:12">
      <c r="A60" s="40">
        <v>10</v>
      </c>
      <c r="B60" s="32">
        <v>281</v>
      </c>
      <c r="C60" s="33" t="str">
        <f>IF(B60=0," ",VLOOKUP(B60,[1]Женщины!B$1:H$65536,2,FALSE))</f>
        <v>Вавилова Анастасия</v>
      </c>
      <c r="D60" s="34" t="str">
        <f>IF(B60=0," ",VLOOKUP($B60,[1]Женщины!$B$1:$H$65536,3,FALSE))</f>
        <v>1992</v>
      </c>
      <c r="E60" s="35" t="str">
        <f>IF(B60=0," ",IF(VLOOKUP($B60,[1]Женщины!$B$1:$H$65536,4,FALSE)=0," ",VLOOKUP($B60,[1]Женщины!$B$1:$H$65536,4,FALSE)))</f>
        <v>1р</v>
      </c>
      <c r="F60" s="33" t="str">
        <f>IF(B60=0," ",VLOOKUP($B60,[1]Женщины!$B$1:$H$65536,5,FALSE))</f>
        <v>р-ка Коми</v>
      </c>
      <c r="G60" s="33" t="str">
        <f>IF(B60=0," ",VLOOKUP($B60,[1]Женщины!$B$1:$H$65536,6,FALSE))</f>
        <v>Коми, Сыктывкар, КДЮСШ-1</v>
      </c>
      <c r="H60" s="41"/>
      <c r="I60" s="118">
        <v>7.3761574074074083E-4</v>
      </c>
      <c r="J60" s="38" t="str">
        <f>IF(I60=0," ",IF(I60&lt;=[1]Разряды!$D$32,[1]Разряды!$D$3,IF(I60&lt;=[1]Разряды!$E$32,[1]Разряды!$E$3,IF(I60&lt;=[1]Разряды!$F$32,[1]Разряды!$F$3,IF(I60&lt;=[1]Разряды!$G$32,[1]Разряды!$G$3,IF(I60&lt;=[1]Разряды!$H$32,[1]Разряды!$H$3,IF(I60&lt;=[1]Разряды!$I$32,[1]Разряды!$I$3,IF(I60&lt;=[1]Разряды!$J$32,[1]Разряды!$J$3,"б/р"))))))))</f>
        <v>2р</v>
      </c>
      <c r="K60" s="26">
        <v>0</v>
      </c>
      <c r="L60" s="33" t="str">
        <f>IF(B60=0," ",VLOOKUP($B60,[1]Женщины!$B$1:$H$65536,7,FALSE))</f>
        <v>Панюкова М.А.</v>
      </c>
    </row>
    <row r="61" spans="1:12">
      <c r="A61" s="40">
        <v>11</v>
      </c>
      <c r="B61" s="32">
        <v>284</v>
      </c>
      <c r="C61" s="33" t="str">
        <f>IF(B61=0," ",VLOOKUP(B61,[1]Женщины!B$1:H$65536,2,FALSE))</f>
        <v>Скрипина Юлия</v>
      </c>
      <c r="D61" s="34" t="str">
        <f>IF(B61=0," ",VLOOKUP($B61,[1]Женщины!$B$1:$H$65536,3,FALSE))</f>
        <v>1992</v>
      </c>
      <c r="E61" s="35" t="str">
        <f>IF(B61=0," ",IF(VLOOKUP($B61,[1]Женщины!$B$1:$H$65536,4,FALSE)=0," ",VLOOKUP($B61,[1]Женщины!$B$1:$H$65536,4,FALSE)))</f>
        <v>1р</v>
      </c>
      <c r="F61" s="33" t="str">
        <f>IF(B61=0," ",VLOOKUP($B61,[1]Женщины!$B$1:$H$65536,5,FALSE))</f>
        <v>р-ка Коми</v>
      </c>
      <c r="G61" s="33" t="str">
        <f>IF(B61=0," ",VLOOKUP($B61,[1]Женщины!$B$1:$H$65536,6,FALSE))</f>
        <v>Коми, Сыктывкар, КДЮСШ-1</v>
      </c>
      <c r="H61" s="41"/>
      <c r="I61" s="118">
        <v>7.3796296296296294E-4</v>
      </c>
      <c r="J61" s="38" t="str">
        <f>IF(I61=0," ",IF(I61&lt;=[1]Разряды!$D$32,[1]Разряды!$D$3,IF(I61&lt;=[1]Разряды!$E$32,[1]Разряды!$E$3,IF(I61&lt;=[1]Разряды!$F$32,[1]Разряды!$F$3,IF(I61&lt;=[1]Разряды!$G$32,[1]Разряды!$G$3,IF(I61&lt;=[1]Разряды!$H$32,[1]Разряды!$H$3,IF(I61&lt;=[1]Разряды!$I$32,[1]Разряды!$I$3,IF(I61&lt;=[1]Разряды!$J$32,[1]Разряды!$J$3,"б/р"))))))))</f>
        <v>2р</v>
      </c>
      <c r="K61" s="26">
        <v>0</v>
      </c>
      <c r="L61" s="33" t="str">
        <f>IF(B61=0," ",VLOOKUP($B61,[1]Женщины!$B$1:$H$65536,7,FALSE))</f>
        <v>Панюкова М.А.</v>
      </c>
    </row>
    <row r="62" spans="1:12">
      <c r="A62" s="40">
        <v>12</v>
      </c>
      <c r="B62" s="32">
        <v>190</v>
      </c>
      <c r="C62" s="33" t="str">
        <f>IF(B62=0," ",VLOOKUP(B62,[1]Женщины!B$1:H$65536,2,FALSE))</f>
        <v>Петрова Олеся</v>
      </c>
      <c r="D62" s="34" t="str">
        <f>IF(B62=0," ",VLOOKUP($B62,[1]Женщины!$B$1:$H$65536,3,FALSE))</f>
        <v>20.09.1992</v>
      </c>
      <c r="E62" s="35" t="str">
        <f>IF(B62=0," ",IF(VLOOKUP($B62,[1]Женщины!$B$1:$H$65536,4,FALSE)=0," ",VLOOKUP($B62,[1]Женщины!$B$1:$H$65536,4,FALSE)))</f>
        <v>2р</v>
      </c>
      <c r="F62" s="33" t="str">
        <f>IF(B62=0," ",VLOOKUP($B62,[1]Женщины!$B$1:$H$65536,5,FALSE))</f>
        <v>Ярославская</v>
      </c>
      <c r="G62" s="33" t="str">
        <f>IF(B62=0," ",VLOOKUP($B62,[1]Женщины!$B$1:$H$65536,6,FALSE))</f>
        <v>Ярославль, ГОБУ ЯО СДЮСШОР</v>
      </c>
      <c r="H62" s="41"/>
      <c r="I62" s="118">
        <v>7.5902777777777774E-4</v>
      </c>
      <c r="J62" s="38" t="str">
        <f>IF(I62=0," ",IF(I62&lt;=[1]Разряды!$D$32,[1]Разряды!$D$3,IF(I62&lt;=[1]Разряды!$E$32,[1]Разряды!$E$3,IF(I62&lt;=[1]Разряды!$F$32,[1]Разряды!$F$3,IF(I62&lt;=[1]Разряды!$G$32,[1]Разряды!$G$3,IF(I62&lt;=[1]Разряды!$H$32,[1]Разряды!$H$3,IF(I62&lt;=[1]Разряды!$I$32,[1]Разряды!$I$3,IF(I62&lt;=[1]Разряды!$J$32,[1]Разряды!$J$3,"б/р"))))))))</f>
        <v>2р</v>
      </c>
      <c r="K62" s="26" t="s">
        <v>29</v>
      </c>
      <c r="L62" s="33" t="str">
        <f>IF(B62=0," ",VLOOKUP($B62,[1]Женщины!$B$1:$H$65536,7,FALSE))</f>
        <v>Клейменов А.Н.</v>
      </c>
    </row>
    <row r="63" spans="1:12">
      <c r="A63" s="40">
        <v>13</v>
      </c>
      <c r="B63" s="32">
        <v>725</v>
      </c>
      <c r="C63" s="57" t="str">
        <f>IF(B63=0," ",VLOOKUP(B63,[1]Женщины!B$1:H$65536,2,FALSE))</f>
        <v>Позднякова Татьяна</v>
      </c>
      <c r="D63" s="58" t="str">
        <f>IF(B63=0," ",VLOOKUP($B63,[1]Женщины!$B$1:$H$65536,3,FALSE))</f>
        <v>12.11.1991</v>
      </c>
      <c r="E63" s="59" t="str">
        <f>IF(B63=0," ",IF(VLOOKUP($B63,[1]Женщины!$B$1:$H$65536,4,FALSE)=0," ",VLOOKUP($B63,[1]Женщины!$B$1:$H$65536,4,FALSE)))</f>
        <v>2р</v>
      </c>
      <c r="F63" s="57" t="str">
        <f>IF(B63=0," ",VLOOKUP($B63,[1]Женщины!$B$1:$H$65536,5,FALSE))</f>
        <v>Ярославская</v>
      </c>
      <c r="G63" s="57" t="str">
        <f>IF(B63=0," ",VLOOKUP($B63,[1]Женщины!$B$1:$H$65536,6,FALSE))</f>
        <v>Ярославль, СДЮСШОР-19</v>
      </c>
      <c r="H63" s="36"/>
      <c r="I63" s="124">
        <v>7.8449074074074066E-4</v>
      </c>
      <c r="J63" s="40" t="str">
        <f>IF(I63=0," ",IF(I63&lt;=[1]Разряды!$D$32,[1]Разряды!$D$3,IF(I63&lt;=[1]Разряды!$E$32,[1]Разряды!$E$3,IF(I63&lt;=[1]Разряды!$F$32,[1]Разряды!$F$3,IF(I63&lt;=[1]Разряды!$G$32,[1]Разряды!$G$3,IF(I63&lt;=[1]Разряды!$H$32,[1]Разряды!$H$3,IF(I63&lt;=[1]Разряды!$I$32,[1]Разряды!$I$3,IF(I63&lt;=[1]Разряды!$J$32,[1]Разряды!$J$3,"б/р"))))))))</f>
        <v>3р</v>
      </c>
      <c r="K63" s="121" t="s">
        <v>29</v>
      </c>
      <c r="L63" s="60" t="str">
        <f>IF(B63=0," ",VLOOKUP($B63,[1]Женщины!$B$1:$H$65536,7,FALSE))</f>
        <v>Сошников А.В.</v>
      </c>
    </row>
    <row r="64" spans="1:12">
      <c r="A64" s="40">
        <v>14</v>
      </c>
      <c r="B64" s="125">
        <v>287</v>
      </c>
      <c r="C64" s="33" t="str">
        <f>IF(B64=0," ",VLOOKUP(B64,[1]Женщины!B$1:H$65536,2,FALSE))</f>
        <v>Лаптева Ирина</v>
      </c>
      <c r="D64" s="34" t="str">
        <f>IF(B64=0," ",VLOOKUP($B64,[1]Женщины!$B$1:$H$65536,3,FALSE))</f>
        <v>1993</v>
      </c>
      <c r="E64" s="35" t="str">
        <f>IF(B64=0," ",IF(VLOOKUP($B64,[1]Женщины!$B$1:$H$65536,4,FALSE)=0," ",VLOOKUP($B64,[1]Женщины!$B$1:$H$65536,4,FALSE)))</f>
        <v>2р</v>
      </c>
      <c r="F64" s="33" t="str">
        <f>IF(B64=0," ",VLOOKUP($B64,[1]Женщины!$B$1:$H$65536,5,FALSE))</f>
        <v>р-ка Коми</v>
      </c>
      <c r="G64" s="33" t="str">
        <f>IF(B64=0," ",VLOOKUP($B64,[1]Женщины!$B$1:$H$65536,6,FALSE))</f>
        <v>Коми, Сыктывкар, КГПИ</v>
      </c>
      <c r="H64" s="41"/>
      <c r="I64" s="118">
        <v>7.8472222222222214E-4</v>
      </c>
      <c r="J64" s="38" t="str">
        <f>IF(I64=0," ",IF(I64&lt;=[1]Разряды!$D$32,[1]Разряды!$D$3,IF(I64&lt;=[1]Разряды!$E$32,[1]Разряды!$E$3,IF(I64&lt;=[1]Разряды!$F$32,[1]Разряды!$F$3,IF(I64&lt;=[1]Разряды!$G$32,[1]Разряды!$G$3,IF(I64&lt;=[1]Разряды!$H$32,[1]Разряды!$H$3,IF(I64&lt;=[1]Разряды!$I$32,[1]Разряды!$I$3,IF(I64&lt;=[1]Разряды!$J$32,[1]Разряды!$J$3,"б/р"))))))))</f>
        <v>3р</v>
      </c>
      <c r="K64" s="26">
        <v>0</v>
      </c>
      <c r="L64" s="33" t="str">
        <f>IF(B64=0," ",VLOOKUP($B64,[1]Женщины!$B$1:$H$65536,7,FALSE))</f>
        <v>Когут М.Ю.</v>
      </c>
    </row>
    <row r="65" spans="1:12">
      <c r="A65" s="40"/>
      <c r="B65" s="32"/>
      <c r="C65" s="33"/>
      <c r="D65" s="34"/>
      <c r="E65" s="35"/>
      <c r="F65" s="33"/>
      <c r="G65" s="33"/>
      <c r="H65" s="41"/>
      <c r="I65" s="118"/>
      <c r="J65" s="38"/>
      <c r="K65" s="35"/>
      <c r="L65" s="33"/>
    </row>
    <row r="66" spans="1:12">
      <c r="A66" s="26"/>
      <c r="B66" s="26"/>
      <c r="C66" s="26"/>
      <c r="D66" s="72"/>
      <c r="E66" s="26"/>
      <c r="F66" s="28" t="s">
        <v>41</v>
      </c>
      <c r="G66" s="28"/>
      <c r="H66" s="98"/>
      <c r="I66" s="12" t="s">
        <v>69</v>
      </c>
      <c r="J66" s="12"/>
      <c r="K66" s="100"/>
      <c r="L66" s="101" t="s">
        <v>70</v>
      </c>
    </row>
    <row r="67" spans="1:12">
      <c r="A67" s="31">
        <v>1</v>
      </c>
      <c r="B67" s="32">
        <v>471</v>
      </c>
      <c r="C67" s="33" t="str">
        <f>IF(B67=0," ",VLOOKUP(B67,[1]Женщины!B$1:H$65536,2,FALSE))</f>
        <v>Котлярова Надежда</v>
      </c>
      <c r="D67" s="34" t="str">
        <f>IF(B67=0," ",VLOOKUP($B67,[1]Женщины!$B$1:$H$65536,3,FALSE))</f>
        <v>12.06.1989</v>
      </c>
      <c r="E67" s="35" t="str">
        <f>IF(B67=0," ",IF(VLOOKUP($B67,[1]Женщины!$B$1:$H$65536,4,FALSE)=0," ",VLOOKUP($B67,[1]Женщины!$B$1:$H$65536,4,FALSE)))</f>
        <v>МС</v>
      </c>
      <c r="F67" s="33" t="str">
        <f>IF(B67=0," ",VLOOKUP($B67,[1]Женщины!$B$1:$H$65536,5,FALSE))</f>
        <v>р-ка Карелия</v>
      </c>
      <c r="G67" s="33" t="str">
        <f>IF(B67=0," ",VLOOKUP($B67,[1]Женщины!$B$1:$H$65536,6,FALSE))</f>
        <v>Петрозаводск</v>
      </c>
      <c r="H67" s="41"/>
      <c r="I67" s="41">
        <v>6.2858796296296295E-4</v>
      </c>
      <c r="J67" s="35" t="s">
        <v>37</v>
      </c>
      <c r="K67" s="26" t="s">
        <v>38</v>
      </c>
      <c r="L67" s="69" t="str">
        <f>IF(B67=0," ",VLOOKUP($B67,[1]Женщины!$B$1:$H$65536,7,FALSE))</f>
        <v>Воробьёв С.А.</v>
      </c>
    </row>
    <row r="68" spans="1:12">
      <c r="A68" s="31">
        <v>2</v>
      </c>
      <c r="B68" s="59">
        <v>213</v>
      </c>
      <c r="C68" s="33" t="str">
        <f>IF(B68=0," ",VLOOKUP(B68,[1]Женщины!B$1:H$65536,2,FALSE))</f>
        <v>Павленко Юлия</v>
      </c>
      <c r="D68" s="34" t="str">
        <f>IF(B68=0," ",VLOOKUP($B68,[1]Женщины!$B$1:$H$65536,3,FALSE))</f>
        <v>11.04.1988</v>
      </c>
      <c r="E68" s="35" t="str">
        <f>IF(B68=0," ",IF(VLOOKUP($B68,[1]Женщины!$B$1:$H$65536,4,FALSE)=0," ",VLOOKUP($B68,[1]Женщины!$B$1:$H$65536,4,FALSE)))</f>
        <v>МС</v>
      </c>
      <c r="F68" s="33" t="str">
        <f>IF(B68=0," ",VLOOKUP($B68,[1]Женщины!$B$1:$H$65536,5,FALSE))</f>
        <v>Вологодская</v>
      </c>
      <c r="G68" s="33" t="str">
        <f>IF(B68=0," ",VLOOKUP($B68,[1]Женщины!$B$1:$H$65536,6,FALSE))</f>
        <v>Вологда, БУ ФКиСВО "ЦСП"</v>
      </c>
      <c r="H68" s="41"/>
      <c r="I68" s="43">
        <v>6.6736111111111108E-4</v>
      </c>
      <c r="J68" s="38" t="str">
        <f>IF(I68=0," ",IF(I68&lt;=[1]Разряды!$D$32,[1]Разряды!$D$3,IF(I68&lt;=[1]Разряды!$E$32,[1]Разряды!$E$3,IF(I68&lt;=[1]Разряды!$F$32,[1]Разряды!$F$3,IF(I68&lt;=[1]Разряды!$G$32,[1]Разряды!$G$3,IF(I68&lt;=[1]Разряды!$H$32,[1]Разряды!$H$3,IF(I68&lt;=[1]Разряды!$I$32,[1]Разряды!$I$3,IF(I68&lt;=[1]Разряды!$J$32,[1]Разряды!$J$3,"б/р"))))))))</f>
        <v>кмс</v>
      </c>
      <c r="K68" s="27">
        <v>17</v>
      </c>
      <c r="L68" s="39" t="str">
        <f>IF(B68=0," ",VLOOKUP($B68,[1]Женщины!$B$1:$H$65536,7,FALSE))</f>
        <v>Селюцкий С.А., Боголюбов В.Л.</v>
      </c>
    </row>
    <row r="69" spans="1:12">
      <c r="A69" s="31">
        <v>3</v>
      </c>
      <c r="B69" s="32">
        <v>128</v>
      </c>
      <c r="C69" s="33" t="str">
        <f>IF(B69=0," ",VLOOKUP(B69,[1]Женщины!B$1:H$65536,2,FALSE))</f>
        <v>Пантелеева Екатерина</v>
      </c>
      <c r="D69" s="34" t="str">
        <f>IF(B69=0," ",VLOOKUP($B69,[1]Женщины!$B$1:$H$65536,3,FALSE))</f>
        <v>1990</v>
      </c>
      <c r="E69" s="35" t="str">
        <f>IF(B69=0," ",IF(VLOOKUP($B69,[1]Женщины!$B$1:$H$65536,4,FALSE)=0," ",VLOOKUP($B69,[1]Женщины!$B$1:$H$65536,4,FALSE)))</f>
        <v>КМС</v>
      </c>
      <c r="F69" s="33" t="str">
        <f>IF(B69=0," ",VLOOKUP($B69,[1]Женщины!$B$1:$H$65536,5,FALSE))</f>
        <v>Ивановская</v>
      </c>
      <c r="G69" s="33" t="str">
        <f>IF(B69=0," ",VLOOKUP($B69,[1]Женщины!$B$1:$H$65536,6,FALSE))</f>
        <v>Иваново, СК ИГЭУ</v>
      </c>
      <c r="H69" s="41"/>
      <c r="I69" s="41">
        <v>6.7187499999999984E-4</v>
      </c>
      <c r="J69" s="38" t="str">
        <f>IF(I69=0," ",IF(I69&lt;=[1]Разряды!$D$32,[1]Разряды!$D$3,IF(I69&lt;=[1]Разряды!$E$32,[1]Разряды!$E$3,IF(I69&lt;=[1]Разряды!$F$32,[1]Разряды!$F$3,IF(I69&lt;=[1]Разряды!$G$32,[1]Разряды!$G$3,IF(I69&lt;=[1]Разряды!$H$32,[1]Разряды!$H$3,IF(I69&lt;=[1]Разряды!$I$32,[1]Разряды!$I$3,IF(I69&lt;=[1]Разряды!$J$32,[1]Разряды!$J$3,"б/р"))))))))</f>
        <v>кмс</v>
      </c>
      <c r="K69" s="27">
        <v>15</v>
      </c>
      <c r="L69" s="69" t="str">
        <f>IF(B69=0," ",VLOOKUP($B69,[1]Женщины!$B$1:$H$65536,7,FALSE))</f>
        <v>Сафина Н.Н., Рябова И.Д.</v>
      </c>
    </row>
    <row r="70" spans="1:12">
      <c r="A70" s="40">
        <v>4</v>
      </c>
      <c r="B70" s="59">
        <v>256</v>
      </c>
      <c r="C70" s="33" t="str">
        <f>IF(B70=0," ",VLOOKUP(B70,[1]Женщины!B$1:H$65536,2,FALSE))</f>
        <v>Мурашова Елена</v>
      </c>
      <c r="D70" s="34" t="str">
        <f>IF(B70=0," ",VLOOKUP($B70,[1]Женщины!$B$1:$H$65536,3,FALSE))</f>
        <v>05.10.1987</v>
      </c>
      <c r="E70" s="35" t="str">
        <f>IF(B70=0," ",IF(VLOOKUP($B70,[1]Женщины!$B$1:$H$65536,4,FALSE)=0," ",VLOOKUP($B70,[1]Женщины!$B$1:$H$65536,4,FALSE)))</f>
        <v>КМС</v>
      </c>
      <c r="F70" s="33" t="str">
        <f>IF(B70=0," ",VLOOKUP($B70,[1]Женщины!$B$1:$H$65536,5,FALSE))</f>
        <v>Вологодская</v>
      </c>
      <c r="G70" s="33" t="str">
        <f>IF(B70=0," ",VLOOKUP($B70,[1]Женщины!$B$1:$H$65536,6,FALSE))</f>
        <v>Вологда, БУ ФКиСВО "ЦСП СКО"</v>
      </c>
      <c r="H70" s="41"/>
      <c r="I70" s="41">
        <v>6.7800925925925928E-4</v>
      </c>
      <c r="J70" s="38" t="str">
        <f>IF(I70=0," ",IF(I70&lt;=[1]Разряды!$D$32,[1]Разряды!$D$3,IF(I70&lt;=[1]Разряды!$E$32,[1]Разряды!$E$3,IF(I70&lt;=[1]Разряды!$F$32,[1]Разряды!$F$3,IF(I70&lt;=[1]Разряды!$G$32,[1]Разряды!$G$3,IF(I70&lt;=[1]Разряды!$H$32,[1]Разряды!$H$3,IF(I70&lt;=[1]Разряды!$I$32,[1]Разряды!$I$3,IF(I70&lt;=[1]Разряды!$J$32,[1]Разряды!$J$3,"б/р"))))))))</f>
        <v>1р</v>
      </c>
      <c r="K70" s="27">
        <v>0</v>
      </c>
      <c r="L70" s="33" t="str">
        <f>IF(B70=0," ",VLOOKUP($B70,[1]Женщины!$B$1:$H$65536,7,FALSE))</f>
        <v>Бусырев А.В.</v>
      </c>
    </row>
    <row r="71" spans="1:12">
      <c r="A71" s="40">
        <v>5</v>
      </c>
      <c r="B71" s="32">
        <v>373</v>
      </c>
      <c r="C71" s="33" t="str">
        <f>IF(B71=0," ",VLOOKUP(B71,[1]Женщины!B$1:H$65536,2,FALSE))</f>
        <v>Рудакова Анна</v>
      </c>
      <c r="D71" s="34" t="str">
        <f>IF(B71=0," ",VLOOKUP($B71,[1]Женщины!$B$1:$H$65536,3,FALSE))</f>
        <v>18.12.1987</v>
      </c>
      <c r="E71" s="35" t="str">
        <f>IF(B71=0," ",IF(VLOOKUP($B71,[1]Женщины!$B$1:$H$65536,4,FALSE)=0," ",VLOOKUP($B71,[1]Женщины!$B$1:$H$65536,4,FALSE)))</f>
        <v>КМС</v>
      </c>
      <c r="F71" s="33" t="str">
        <f>IF(B71=0," ",VLOOKUP($B71,[1]Женщины!$B$1:$H$65536,5,FALSE))</f>
        <v>Архангельская</v>
      </c>
      <c r="G71" s="33" t="str">
        <f>IF(B71=0," ",VLOOKUP($B71,[1]Женщины!$B$1:$H$65536,6,FALSE))</f>
        <v>Архангельск</v>
      </c>
      <c r="H71" s="41"/>
      <c r="I71" s="41">
        <v>6.7881944444444446E-4</v>
      </c>
      <c r="J71" s="38" t="str">
        <f>IF(I71=0," ",IF(I71&lt;=[1]Разряды!$D$32,[1]Разряды!$D$3,IF(I71&lt;=[1]Разряды!$E$32,[1]Разряды!$E$3,IF(I71&lt;=[1]Разряды!$F$32,[1]Разряды!$F$3,IF(I71&lt;=[1]Разряды!$G$32,[1]Разряды!$G$3,IF(I71&lt;=[1]Разряды!$H$32,[1]Разряды!$H$3,IF(I71&lt;=[1]Разряды!$I$32,[1]Разряды!$I$3,IF(I71&lt;=[1]Разряды!$J$32,[1]Разряды!$J$3,"б/р"))))))))</f>
        <v>1р</v>
      </c>
      <c r="K71" s="27">
        <v>0</v>
      </c>
      <c r="L71" s="33" t="str">
        <f>IF(B71=0," ",VLOOKUP($B71,[1]Женщины!$B$1:$H$65536,7,FALSE))</f>
        <v>Мингалев А.И., Мосеев А.А.</v>
      </c>
    </row>
    <row r="72" spans="1:12">
      <c r="A72" s="40">
        <v>6</v>
      </c>
      <c r="B72" s="59">
        <v>293</v>
      </c>
      <c r="C72" s="33" t="str">
        <f>IF(B72=0," ",VLOOKUP(B72,[1]Женщины!B$1:H$65536,2,FALSE))</f>
        <v>Купаева Анна</v>
      </c>
      <c r="D72" s="34" t="str">
        <f>IF(B72=0," ",VLOOKUP($B72,[1]Женщины!$B$1:$H$65536,3,FALSE))</f>
        <v>1990</v>
      </c>
      <c r="E72" s="35" t="str">
        <f>IF(B72=0," ",IF(VLOOKUP($B72,[1]Женщины!$B$1:$H$65536,4,FALSE)=0," ",VLOOKUP($B72,[1]Женщины!$B$1:$H$65536,4,FALSE)))</f>
        <v>КМС</v>
      </c>
      <c r="F72" s="33" t="str">
        <f>IF(B72=0," ",VLOOKUP($B72,[1]Женщины!$B$1:$H$65536,5,FALSE))</f>
        <v>Мурманская</v>
      </c>
      <c r="G72" s="33" t="str">
        <f>IF(B72=0," ",VLOOKUP($B72,[1]Женщины!$B$1:$H$65536,6,FALSE))</f>
        <v>Мурманск, СДЮСШОР-4</v>
      </c>
      <c r="H72" s="41"/>
      <c r="I72" s="43">
        <v>6.7974537037037038E-4</v>
      </c>
      <c r="J72" s="38" t="str">
        <f>IF(I72=0," ",IF(I72&lt;=[1]Разряды!$D$32,[1]Разряды!$D$3,IF(I72&lt;=[1]Разряды!$E$32,[1]Разряды!$E$3,IF(I72&lt;=[1]Разряды!$F$32,[1]Разряды!$F$3,IF(I72&lt;=[1]Разряды!$G$32,[1]Разряды!$G$3,IF(I72&lt;=[1]Разряды!$H$32,[1]Разряды!$H$3,IF(I72&lt;=[1]Разряды!$I$32,[1]Разряды!$I$3,IF(I72&lt;=[1]Разряды!$J$32,[1]Разряды!$J$3,"б/р"))))))))</f>
        <v>1р</v>
      </c>
      <c r="K72" s="27">
        <v>0</v>
      </c>
      <c r="L72" s="33" t="str">
        <f>IF(B72=0," ",VLOOKUP($B72,[1]Женщины!$B$1:$H$65536,7,FALSE))</f>
        <v>Ахметов А.Р.</v>
      </c>
    </row>
    <row r="73" spans="1:12">
      <c r="A73" s="40">
        <v>7</v>
      </c>
      <c r="B73" s="32">
        <v>296</v>
      </c>
      <c r="C73" s="33" t="str">
        <f>IF(B73=0," ",VLOOKUP(B73,[1]Женщины!B$1:H$65536,2,FALSE))</f>
        <v>Фарутина Ольга</v>
      </c>
      <c r="D73" s="34" t="str">
        <f>IF(B73=0," ",VLOOKUP($B73,[1]Женщины!$B$1:$H$65536,3,FALSE))</f>
        <v>1981</v>
      </c>
      <c r="E73" s="35" t="str">
        <f>IF(B73=0," ",IF(VLOOKUP($B73,[1]Женщины!$B$1:$H$65536,4,FALSE)=0," ",VLOOKUP($B73,[1]Женщины!$B$1:$H$65536,4,FALSE)))</f>
        <v>МС</v>
      </c>
      <c r="F73" s="33" t="str">
        <f>IF(B73=0," ",VLOOKUP($B73,[1]Женщины!$B$1:$H$65536,5,FALSE))</f>
        <v>Мурманская</v>
      </c>
      <c r="G73" s="33" t="str">
        <f>IF(B73=0," ",VLOOKUP($B73,[1]Женщины!$B$1:$H$65536,6,FALSE))</f>
        <v>Мурманск, МВД</v>
      </c>
      <c r="H73" s="41"/>
      <c r="I73" s="118">
        <v>6.9502314814814806E-4</v>
      </c>
      <c r="J73" s="38" t="str">
        <f>IF(I73=0," ",IF(I73&lt;=[1]Разряды!$D$32,[1]Разряды!$D$3,IF(I73&lt;=[1]Разряды!$E$32,[1]Разряды!$E$3,IF(I73&lt;=[1]Разряды!$F$32,[1]Разряды!$F$3,IF(I73&lt;=[1]Разряды!$G$32,[1]Разряды!$G$3,IF(I73&lt;=[1]Разряды!$H$32,[1]Разряды!$H$3,IF(I73&lt;=[1]Разряды!$I$32,[1]Разряды!$I$3,IF(I73&lt;=[1]Разряды!$J$32,[1]Разряды!$J$3,"б/р"))))))))</f>
        <v>1р</v>
      </c>
      <c r="K73" s="27">
        <v>0</v>
      </c>
      <c r="L73" s="33" t="str">
        <f>IF(B73=0," ",VLOOKUP($B73,[1]Женщины!$B$1:$H$65536,7,FALSE))</f>
        <v>Фарутин Н.В.</v>
      </c>
    </row>
    <row r="74" spans="1:12">
      <c r="A74" s="40">
        <v>8</v>
      </c>
      <c r="B74" s="63">
        <v>591</v>
      </c>
      <c r="C74" s="33" t="str">
        <f>IF(B74=0," ",VLOOKUP(B74,[1]Женщины!B$1:H$65536,2,FALSE))</f>
        <v>Хорева Наталья</v>
      </c>
      <c r="D74" s="34" t="str">
        <f>IF(B74=0," ",VLOOKUP($B74,[1]Женщины!$B$1:$H$65536,3,FALSE))</f>
        <v>11.08.1981</v>
      </c>
      <c r="E74" s="35" t="str">
        <f>IF(B74=0," ",IF(VLOOKUP($B74,[1]Женщины!$B$1:$H$65536,4,FALSE)=0," ",VLOOKUP($B74,[1]Женщины!$B$1:$H$65536,4,FALSE)))</f>
        <v>КМС</v>
      </c>
      <c r="F74" s="33" t="str">
        <f>IF(B74=0," ",VLOOKUP($B74,[1]Женщины!$B$1:$H$65536,5,FALSE))</f>
        <v>Ярославская</v>
      </c>
      <c r="G74" s="33" t="str">
        <f>IF(B74=0," ",VLOOKUP($B74,[1]Женщины!$B$1:$H$65536,6,FALSE))</f>
        <v>Рыбинск, СДЮСШОР-8</v>
      </c>
      <c r="H74" s="41"/>
      <c r="I74" s="118">
        <v>7.6215277777777772E-4</v>
      </c>
      <c r="J74" s="38" t="str">
        <f>IF(I74=0," ",IF(I74&lt;=[1]Разряды!$D$32,[1]Разряды!$D$3,IF(I74&lt;=[1]Разряды!$E$32,[1]Разряды!$E$3,IF(I74&lt;=[1]Разряды!$F$32,[1]Разряды!$F$3,IF(I74&lt;=[1]Разряды!$G$32,[1]Разряды!$G$3,IF(I74&lt;=[1]Разряды!$H$32,[1]Разряды!$H$3,IF(I74&lt;=[1]Разряды!$I$32,[1]Разряды!$I$3,IF(I74&lt;=[1]Разряды!$J$32,[1]Разряды!$J$3,"б/р"))))))))</f>
        <v>2р</v>
      </c>
      <c r="K74" s="26" t="s">
        <v>29</v>
      </c>
      <c r="L74" s="33" t="str">
        <f>IF(B74=0," ",VLOOKUP($B74,[1]Женщины!$B$1:$H$65536,7,FALSE))</f>
        <v>Зюзин В.Н.</v>
      </c>
    </row>
    <row r="75" spans="1:12" ht="15.75" thickBot="1">
      <c r="A75" s="44"/>
      <c r="B75" s="45"/>
      <c r="C75" s="46" t="str">
        <f>IF(B75=0," ",VLOOKUP(B75,[1]Женщины!B$1:H$65536,2,FALSE))</f>
        <v xml:space="preserve"> </v>
      </c>
      <c r="D75" s="75" t="str">
        <f>IF(B75=0," ",VLOOKUP($B75,[1]Женщины!$B$1:$H$65536,3,FALSE))</f>
        <v xml:space="preserve"> </v>
      </c>
      <c r="E75" s="48" t="str">
        <f>IF(B75=0," ",IF(VLOOKUP($B75,[1]Женщины!$B$1:$H$65536,4,FALSE)=0," ",VLOOKUP($B75,[1]Женщины!$B$1:$H$65536,4,FALSE)))</f>
        <v xml:space="preserve"> </v>
      </c>
      <c r="F75" s="46" t="str">
        <f>IF(B75=0," ",VLOOKUP($B75,[1]Женщины!$B$1:$H$65536,5,FALSE))</f>
        <v xml:space="preserve"> </v>
      </c>
      <c r="G75" s="46" t="str">
        <f>IF(B75=0," ",VLOOKUP($B75,[1]Женщины!$B$1:$H$65536,6,FALSE))</f>
        <v xml:space="preserve"> </v>
      </c>
      <c r="H75" s="95"/>
      <c r="I75" s="122"/>
      <c r="J75" s="50" t="str">
        <f>IF(I75=0," ",IF(I75&lt;=[1]Разряды!$D$32,[1]Разряды!$D$3,IF(I75&lt;=[1]Разряды!$E$32,[1]Разряды!$E$3,IF(I75&lt;=[1]Разряды!$F$32,[1]Разряды!$F$3,IF(I75&lt;=[1]Разряды!$G$32,[1]Разряды!$G$3,IF(I75&lt;=[1]Разряды!$H$32,[1]Разряды!$H$3,IF(I75&lt;=[1]Разряды!$I$32,[1]Разряды!$I$3,IF(I75&lt;=[1]Разряды!$J$32,[1]Разряды!$J$3,"б/р"))))))))</f>
        <v xml:space="preserve"> </v>
      </c>
      <c r="K75" s="50"/>
      <c r="L75" s="46" t="str">
        <f>IF(B75=0," ",VLOOKUP($B75,[1]Женщины!$B$1:$H$65536,7,FALSE))</f>
        <v xml:space="preserve"> </v>
      </c>
    </row>
    <row r="76" spans="1:12" ht="15.75" thickTop="1">
      <c r="A76" s="77"/>
      <c r="B76" s="78"/>
      <c r="C76" s="79"/>
      <c r="D76" s="127"/>
      <c r="E76" s="81"/>
      <c r="F76" s="79"/>
      <c r="G76" s="79"/>
      <c r="H76" s="128"/>
      <c r="I76" s="129"/>
      <c r="J76" s="82"/>
      <c r="K76" s="82"/>
      <c r="L76" s="79"/>
    </row>
    <row r="77" spans="1:12">
      <c r="A77" s="77"/>
      <c r="B77" s="78"/>
      <c r="C77" s="79"/>
      <c r="D77" s="127"/>
      <c r="E77" s="81"/>
      <c r="F77" s="79"/>
      <c r="G77" s="79"/>
      <c r="H77" s="128"/>
      <c r="I77" s="129"/>
      <c r="J77" s="82"/>
      <c r="K77" s="82"/>
      <c r="L77" s="79"/>
    </row>
    <row r="78" spans="1:12">
      <c r="A78" s="77"/>
      <c r="B78" s="78"/>
      <c r="C78" s="79"/>
      <c r="D78" s="127"/>
      <c r="E78" s="81"/>
      <c r="F78" s="79"/>
      <c r="G78" s="79"/>
      <c r="H78" s="128"/>
      <c r="I78" s="129"/>
      <c r="J78" s="82"/>
      <c r="K78" s="82"/>
      <c r="L78" s="79"/>
    </row>
    <row r="79" spans="1:12">
      <c r="A79" s="77"/>
      <c r="B79" s="78"/>
      <c r="C79" s="79"/>
      <c r="D79" s="127"/>
      <c r="E79" s="81"/>
      <c r="F79" s="79"/>
      <c r="G79" s="79"/>
      <c r="H79" s="128"/>
      <c r="I79" s="129"/>
      <c r="J79" s="82"/>
      <c r="K79" s="82"/>
      <c r="L79" s="79"/>
    </row>
    <row r="80" spans="1:12">
      <c r="A80" s="77"/>
      <c r="B80" s="78"/>
      <c r="C80" s="79"/>
      <c r="D80" s="127"/>
      <c r="E80" s="81"/>
      <c r="F80" s="79"/>
      <c r="G80" s="79"/>
      <c r="H80" s="128"/>
      <c r="I80" s="129"/>
      <c r="J80" s="82"/>
      <c r="K80" s="82"/>
      <c r="L80" s="79"/>
    </row>
    <row r="81" spans="1:12">
      <c r="A81" s="77"/>
      <c r="B81" s="78"/>
      <c r="C81" s="79"/>
      <c r="D81" s="127"/>
      <c r="E81" s="81"/>
      <c r="F81" s="79"/>
      <c r="G81" s="79"/>
      <c r="H81" s="128"/>
      <c r="I81" s="129"/>
      <c r="J81" s="82"/>
      <c r="K81" s="82"/>
      <c r="L81" s="79"/>
    </row>
    <row r="82" spans="1:12">
      <c r="A82" s="77"/>
      <c r="B82" s="78"/>
      <c r="C82" s="79"/>
      <c r="D82" s="127"/>
      <c r="E82" s="81"/>
      <c r="F82" s="79"/>
      <c r="G82" s="79"/>
      <c r="H82" s="128"/>
      <c r="I82" s="129"/>
      <c r="J82" s="82"/>
      <c r="K82" s="82"/>
      <c r="L82" s="79"/>
    </row>
    <row r="83" spans="1:12">
      <c r="A83" s="77"/>
      <c r="B83" s="78"/>
      <c r="C83" s="79"/>
      <c r="D83" s="127"/>
      <c r="E83" s="81"/>
      <c r="F83" s="79"/>
      <c r="G83" s="79"/>
      <c r="H83" s="128"/>
      <c r="I83" s="129"/>
      <c r="J83" s="82"/>
      <c r="K83" s="82"/>
      <c r="L83" s="79"/>
    </row>
    <row r="84" spans="1:12">
      <c r="A84" s="77"/>
      <c r="B84" s="78"/>
      <c r="C84" s="79"/>
      <c r="D84" s="127"/>
      <c r="E84" s="81"/>
      <c r="F84" s="79"/>
      <c r="G84" s="79"/>
      <c r="H84" s="128"/>
      <c r="I84" s="129"/>
      <c r="J84" s="82"/>
      <c r="K84" s="82"/>
      <c r="L84" s="79"/>
    </row>
  </sheetData>
  <mergeCells count="25">
    <mergeCell ref="F50:G50"/>
    <mergeCell ref="F66:G66"/>
    <mergeCell ref="I66:J66"/>
    <mergeCell ref="F39:G39"/>
    <mergeCell ref="I39:J39"/>
    <mergeCell ref="I49:J49"/>
    <mergeCell ref="F10:G10"/>
    <mergeCell ref="I38:J38"/>
    <mergeCell ref="F8:F9"/>
    <mergeCell ref="G8:G9"/>
    <mergeCell ref="H8:I8"/>
    <mergeCell ref="J8:J9"/>
    <mergeCell ref="K8:K9"/>
    <mergeCell ref="L8:L9"/>
    <mergeCell ref="H9:I9"/>
    <mergeCell ref="A1:L1"/>
    <mergeCell ref="A2:L2"/>
    <mergeCell ref="F4:G4"/>
    <mergeCell ref="I6:J6"/>
    <mergeCell ref="I7:J7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84"/>
  <sheetViews>
    <sheetView topLeftCell="A94" workbookViewId="0">
      <selection activeCell="G78" sqref="G78"/>
    </sheetView>
  </sheetViews>
  <sheetFormatPr defaultRowHeight="15"/>
  <cols>
    <col min="1" max="1" width="3.85546875" customWidth="1"/>
    <col min="2" max="2" width="7.42578125" customWidth="1"/>
    <col min="3" max="3" width="20.28515625" customWidth="1"/>
    <col min="4" max="4" width="11" customWidth="1"/>
    <col min="5" max="5" width="6.5703125" customWidth="1"/>
    <col min="6" max="6" width="17.42578125" customWidth="1"/>
    <col min="7" max="7" width="29.7109375" customWidth="1"/>
    <col min="8" max="8" width="4.42578125" style="89" customWidth="1"/>
    <col min="9" max="9" width="7.42578125" style="89" customWidth="1"/>
    <col min="10" max="11" width="5.42578125" customWidth="1"/>
    <col min="12" max="12" width="28.28515625" customWidth="1"/>
  </cols>
  <sheetData>
    <row r="1" spans="1:12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>
      <c r="A2" s="2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>
      <c r="A3" s="3" t="s">
        <v>74</v>
      </c>
      <c r="B3" s="4"/>
      <c r="C3" s="4"/>
      <c r="D3" s="4"/>
      <c r="E3" s="4"/>
      <c r="F3" s="4" t="s">
        <v>3</v>
      </c>
      <c r="G3" s="4"/>
      <c r="H3" s="4"/>
      <c r="I3" s="4"/>
      <c r="J3" s="4"/>
      <c r="K3" s="4"/>
      <c r="L3" s="4"/>
    </row>
    <row r="4" spans="1:12" ht="15.75">
      <c r="A4" s="3" t="s">
        <v>75</v>
      </c>
      <c r="B4" s="5"/>
      <c r="C4" s="5"/>
      <c r="D4" s="5"/>
      <c r="E4" s="5"/>
      <c r="F4" s="6" t="s">
        <v>76</v>
      </c>
      <c r="G4" s="6"/>
      <c r="H4" s="5"/>
      <c r="I4"/>
      <c r="K4" s="7" t="s">
        <v>6</v>
      </c>
    </row>
    <row r="5" spans="1:12">
      <c r="A5" s="3" t="s">
        <v>77</v>
      </c>
      <c r="B5" s="7"/>
      <c r="C5" s="8"/>
      <c r="F5" s="3"/>
      <c r="G5" s="3"/>
      <c r="H5" s="9"/>
      <c r="I5" s="9"/>
      <c r="J5" s="9"/>
      <c r="K5" s="9" t="s">
        <v>8</v>
      </c>
      <c r="L5" s="9"/>
    </row>
    <row r="6" spans="1:12" ht="18.75">
      <c r="A6" s="10" t="s">
        <v>78</v>
      </c>
      <c r="B6" s="7"/>
      <c r="C6" s="7"/>
      <c r="E6" s="11"/>
      <c r="F6" s="3"/>
      <c r="G6" s="3"/>
      <c r="H6" s="11"/>
      <c r="I6" s="12" t="s">
        <v>69</v>
      </c>
      <c r="J6" s="12"/>
      <c r="K6" s="13"/>
      <c r="L6" s="9" t="s">
        <v>79</v>
      </c>
    </row>
    <row r="7" spans="1:12">
      <c r="A7" s="3" t="s">
        <v>80</v>
      </c>
      <c r="B7" s="92"/>
      <c r="C7" s="92"/>
      <c r="D7" s="93"/>
      <c r="E7" s="14"/>
      <c r="F7" s="3"/>
      <c r="G7" s="3"/>
      <c r="H7" s="15"/>
      <c r="I7" s="16"/>
      <c r="J7" s="16"/>
      <c r="K7" s="17"/>
      <c r="L7" s="9"/>
    </row>
    <row r="8" spans="1:12">
      <c r="A8" s="18" t="s">
        <v>15</v>
      </c>
      <c r="B8" s="18" t="s">
        <v>16</v>
      </c>
      <c r="C8" s="18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20" t="s">
        <v>22</v>
      </c>
      <c r="I8" s="21"/>
      <c r="J8" s="18" t="s">
        <v>23</v>
      </c>
      <c r="K8" s="19" t="s">
        <v>24</v>
      </c>
      <c r="L8" s="22" t="s">
        <v>25</v>
      </c>
    </row>
    <row r="9" spans="1:12">
      <c r="A9" s="23"/>
      <c r="B9" s="23"/>
      <c r="C9" s="23"/>
      <c r="D9" s="23"/>
      <c r="E9" s="23"/>
      <c r="F9" s="23"/>
      <c r="G9" s="23"/>
      <c r="H9" s="116" t="s">
        <v>26</v>
      </c>
      <c r="I9" s="117"/>
      <c r="J9" s="23"/>
      <c r="K9" s="23"/>
      <c r="L9" s="25"/>
    </row>
    <row r="10" spans="1:12">
      <c r="A10" s="26"/>
      <c r="B10" s="26"/>
      <c r="C10" s="26"/>
      <c r="D10" s="27"/>
      <c r="E10" s="26"/>
      <c r="F10" s="28" t="s">
        <v>28</v>
      </c>
      <c r="G10" s="28"/>
      <c r="H10" s="29"/>
      <c r="I10" s="30"/>
    </row>
    <row r="11" spans="1:12">
      <c r="A11" s="31">
        <v>1</v>
      </c>
      <c r="B11" s="32">
        <v>345</v>
      </c>
      <c r="C11" s="33" t="str">
        <f>IF(B11=0," ",VLOOKUP(B11,[1]Женщины!B$1:H$65536,2,FALSE))</f>
        <v>Толмачёва Екатерина</v>
      </c>
      <c r="D11" s="34" t="str">
        <f>IF(B11=0," ",VLOOKUP($B11,[1]Женщины!$B$1:$H$65536,3,FALSE))</f>
        <v>1997</v>
      </c>
      <c r="E11" s="35" t="str">
        <f>IF(B11=0," ",IF(VLOOKUP($B11,[1]Женщины!$B$1:$H$65536,4,FALSE)=0," ",VLOOKUP($B11,[1]Женщины!$B$1:$H$65536,4,FALSE)))</f>
        <v>КМС</v>
      </c>
      <c r="F11" s="33" t="str">
        <f>IF(B11=0," ",VLOOKUP($B11,[1]Женщины!$B$1:$H$65536,5,FALSE))</f>
        <v>Мурманская</v>
      </c>
      <c r="G11" s="33" t="str">
        <f>IF(B11=0," ",VLOOKUP($B11,[1]Женщины!$B$1:$H$65536,6,FALSE))</f>
        <v>Мурманск, СДЮСШОР-4, ШВСМ</v>
      </c>
      <c r="H11" s="41"/>
      <c r="I11" s="118">
        <v>1.5403935185185188E-3</v>
      </c>
      <c r="J11" s="38" t="str">
        <f>IF(I11=0," ",IF(I11&lt;=[1]Разряды!$D$33,[1]Разряды!$D$3,IF(I11&lt;=[1]Разряды!$E$33,[1]Разряды!$E$3,IF(I11&lt;=[1]Разряды!$F$33,[1]Разряды!$F$3,IF(I11&lt;=[1]Разряды!$G$33,[1]Разряды!$G$3,IF(I11&lt;=[1]Разряды!$H$33,[1]Разряды!$H$3,IF(I11&lt;=[1]Разряды!$I$33,[1]Разряды!$I$3,IF(I11&lt;=[1]Разряды!$J$33,[1]Разряды!$J$3,"б/р"))))))))</f>
        <v>кмс</v>
      </c>
      <c r="K11" s="38">
        <v>20</v>
      </c>
      <c r="L11" s="33" t="str">
        <f>IF(B11=0," ",VLOOKUP($B11,[1]Женщины!$B$1:$H$65536,7,FALSE))</f>
        <v>Толмачев Н.С.</v>
      </c>
    </row>
    <row r="12" spans="1:12">
      <c r="A12" s="31">
        <v>2</v>
      </c>
      <c r="B12" s="32">
        <v>562</v>
      </c>
      <c r="C12" s="33" t="str">
        <f>IF(B12=0," ",VLOOKUP(B12,[1]Женщины!B$1:H$65536,2,FALSE))</f>
        <v>Коптелова Мария</v>
      </c>
      <c r="D12" s="34" t="str">
        <f>IF(B12=0," ",VLOOKUP($B12,[1]Женщины!$B$1:$H$65536,3,FALSE))</f>
        <v>25.12.1997</v>
      </c>
      <c r="E12" s="35" t="str">
        <f>IF(B12=0," ",IF(VLOOKUP($B12,[1]Женщины!$B$1:$H$65536,4,FALSE)=0," ",VLOOKUP($B12,[1]Женщины!$B$1:$H$65536,4,FALSE)))</f>
        <v>1р</v>
      </c>
      <c r="F12" s="33" t="str">
        <f>IF(B12=0," ",VLOOKUP($B12,[1]Женщины!$B$1:$H$65536,5,FALSE))</f>
        <v>2 Ярославская</v>
      </c>
      <c r="G12" s="33" t="str">
        <f>IF(B12=0," ",VLOOKUP($B12,[1]Женщины!$B$1:$H$65536,6,FALSE))</f>
        <v>Рыбинск, ДЮСШ "Темп"</v>
      </c>
      <c r="H12" s="136"/>
      <c r="I12" s="118">
        <v>1.6392361111111113E-3</v>
      </c>
      <c r="J12" s="38" t="str">
        <f>IF(I12=0," ",IF(I12&lt;=[1]Разряды!$D$33,[1]Разряды!$D$3,IF(I12&lt;=[1]Разряды!$E$33,[1]Разряды!$E$3,IF(I12&lt;=[1]Разряды!$F$33,[1]Разряды!$F$3,IF(I12&lt;=[1]Разряды!$G$33,[1]Разряды!$G$3,IF(I12&lt;=[1]Разряды!$H$33,[1]Разряды!$H$3,IF(I12&lt;=[1]Разряды!$I$33,[1]Разряды!$I$3,IF(I12&lt;=[1]Разряды!$J$33,[1]Разряды!$J$3,"б/р"))))))))</f>
        <v>1р</v>
      </c>
      <c r="K12" s="27">
        <v>17</v>
      </c>
      <c r="L12" s="33" t="str">
        <f>IF(B12=0," ",VLOOKUP($B12,[1]Женщины!$B$1:$H$65536,7,FALSE))</f>
        <v>Наумова Е.М.</v>
      </c>
    </row>
    <row r="13" spans="1:12">
      <c r="A13" s="31">
        <v>3</v>
      </c>
      <c r="B13" s="32">
        <v>517</v>
      </c>
      <c r="C13" s="33" t="str">
        <f>IF(B13=0," ",VLOOKUP(B13,[1]Женщины!B$1:H$65536,2,FALSE))</f>
        <v>Ламова Виктория</v>
      </c>
      <c r="D13" s="34" t="str">
        <f>IF(B13=0," ",VLOOKUP($B13,[1]Женщины!$B$1:$H$65536,3,FALSE))</f>
        <v>1998</v>
      </c>
      <c r="E13" s="35" t="str">
        <f>IF(B13=0," ",IF(VLOOKUP($B13,[1]Женщины!$B$1:$H$65536,4,FALSE)=0," ",VLOOKUP($B13,[1]Женщины!$B$1:$H$65536,4,FALSE)))</f>
        <v>1р</v>
      </c>
      <c r="F13" s="33" t="str">
        <f>IF(B13=0," ",VLOOKUP($B13,[1]Женщины!$B$1:$H$65536,5,FALSE))</f>
        <v>2 Ярославская</v>
      </c>
      <c r="G13" s="33" t="str">
        <f>IF(B13=0," ",VLOOKUP($B13,[1]Женщины!$B$1:$H$65536,6,FALSE))</f>
        <v>Рыбинск, СДЮСШОР-2</v>
      </c>
      <c r="H13" s="41"/>
      <c r="I13" s="118">
        <v>1.6605324074074074E-3</v>
      </c>
      <c r="J13" s="38" t="str">
        <f>IF(I13=0," ",IF(I13&lt;=[1]Разряды!$D$33,[1]Разряды!$D$3,IF(I13&lt;=[1]Разряды!$E$33,[1]Разряды!$E$3,IF(I13&lt;=[1]Разряды!$F$33,[1]Разряды!$F$3,IF(I13&lt;=[1]Разряды!$G$33,[1]Разряды!$G$3,IF(I13&lt;=[1]Разряды!$H$33,[1]Разряды!$H$3,IF(I13&lt;=[1]Разряды!$I$33,[1]Разряды!$I$3,IF(I13&lt;=[1]Разряды!$J$33,[1]Разряды!$J$3,"б/р"))))))))</f>
        <v>1р</v>
      </c>
      <c r="K13" s="27">
        <v>15</v>
      </c>
      <c r="L13" s="33" t="str">
        <f>IF(B13=0," ",VLOOKUP($B13,[1]Женщины!$B$1:$H$65536,7,FALSE))</f>
        <v>Иванова И.М., Соколова Н.М.</v>
      </c>
    </row>
    <row r="14" spans="1:12">
      <c r="A14" s="40">
        <v>4</v>
      </c>
      <c r="B14" s="32">
        <v>274</v>
      </c>
      <c r="C14" s="33" t="str">
        <f>IF(B14=0," ",VLOOKUP(B14,[1]Женщины!B$1:H$65536,2,FALSE))</f>
        <v>Пихурская Яна</v>
      </c>
      <c r="D14" s="34" t="str">
        <f>IF(B14=0," ",VLOOKUP($B14,[1]Женщины!$B$1:$H$65536,3,FALSE))</f>
        <v>07.07.1996</v>
      </c>
      <c r="E14" s="35" t="str">
        <f>IF(B14=0," ",IF(VLOOKUP($B14,[1]Женщины!$B$1:$H$65536,4,FALSE)=0," ",VLOOKUP($B14,[1]Женщины!$B$1:$H$65536,4,FALSE)))</f>
        <v>1р</v>
      </c>
      <c r="F14" s="33" t="str">
        <f>IF(B14=0," ",VLOOKUP($B14,[1]Женщины!$B$1:$H$65536,5,FALSE))</f>
        <v>Калининградская</v>
      </c>
      <c r="G14" s="33" t="str">
        <f>IF(B14=0," ",VLOOKUP($B14,[1]Женщины!$B$1:$H$65536,6,FALSE))</f>
        <v>Калининград, СДЮСШОР-4</v>
      </c>
      <c r="H14" s="41"/>
      <c r="I14" s="118">
        <v>1.6649305555555556E-3</v>
      </c>
      <c r="J14" s="38" t="str">
        <f>IF(I14=0," ",IF(I14&lt;=[1]Разряды!$D$33,[1]Разряды!$D$3,IF(I14&lt;=[1]Разряды!$E$33,[1]Разряды!$E$3,IF(I14&lt;=[1]Разряды!$F$33,[1]Разряды!$F$3,IF(I14&lt;=[1]Разряды!$G$33,[1]Разряды!$G$3,IF(I14&lt;=[1]Разряды!$H$33,[1]Разряды!$H$3,IF(I14&lt;=[1]Разряды!$I$33,[1]Разряды!$I$3,IF(I14&lt;=[1]Разряды!$J$33,[1]Разряды!$J$3,"б/р"))))))))</f>
        <v>1р</v>
      </c>
      <c r="K14" s="27">
        <v>14</v>
      </c>
      <c r="L14" s="33" t="str">
        <f>IF(B14=0," ",VLOOKUP($B14,[1]Женщины!$B$1:$H$65536,7,FALSE))</f>
        <v>Гадиатова Н.В., Шляхтина Е.И.</v>
      </c>
    </row>
    <row r="15" spans="1:12">
      <c r="A15" s="40">
        <v>5</v>
      </c>
      <c r="B15" s="32">
        <v>276</v>
      </c>
      <c r="C15" s="33" t="str">
        <f>IF(B15=0," ",VLOOKUP(B15,[1]Женщины!B$1:H$65536,2,FALSE))</f>
        <v>Погудо Елизавета</v>
      </c>
      <c r="D15" s="34" t="str">
        <f>IF(B15=0," ",VLOOKUP($B15,[1]Женщины!$B$1:$H$65536,3,FALSE))</f>
        <v>06.12.1996</v>
      </c>
      <c r="E15" s="35" t="str">
        <f>IF(B15=0," ",IF(VLOOKUP($B15,[1]Женщины!$B$1:$H$65536,4,FALSE)=0," ",VLOOKUP($B15,[1]Женщины!$B$1:$H$65536,4,FALSE)))</f>
        <v>1р</v>
      </c>
      <c r="F15" s="33" t="str">
        <f>IF(B15=0," ",VLOOKUP($B15,[1]Женщины!$B$1:$H$65536,5,FALSE))</f>
        <v>Калининградская</v>
      </c>
      <c r="G15" s="33" t="str">
        <f>IF(B15=0," ",VLOOKUP($B15,[1]Женщины!$B$1:$H$65536,6,FALSE))</f>
        <v>Калининград, СДЮСШОР-4</v>
      </c>
      <c r="H15" s="41"/>
      <c r="I15" s="118">
        <v>1.6682870370370369E-3</v>
      </c>
      <c r="J15" s="38" t="str">
        <f>IF(I15=0," ",IF(I15&lt;=[1]Разряды!$D$33,[1]Разряды!$D$3,IF(I15&lt;=[1]Разряды!$E$33,[1]Разряды!$E$3,IF(I15&lt;=[1]Разряды!$F$33,[1]Разряды!$F$3,IF(I15&lt;=[1]Разряды!$G$33,[1]Разряды!$G$3,IF(I15&lt;=[1]Разряды!$H$33,[1]Разряды!$H$3,IF(I15&lt;=[1]Разряды!$I$33,[1]Разряды!$I$3,IF(I15&lt;=[1]Разряды!$J$33,[1]Разряды!$J$3,"б/р"))))))))</f>
        <v>1р</v>
      </c>
      <c r="K15" s="27">
        <v>13</v>
      </c>
      <c r="L15" s="33" t="str">
        <f>IF(B15=0," ",VLOOKUP($B15,[1]Женщины!$B$1:$H$65536,7,FALSE))</f>
        <v>Шабанов В.В.</v>
      </c>
    </row>
    <row r="16" spans="1:12">
      <c r="A16" s="40">
        <v>6</v>
      </c>
      <c r="B16" s="32">
        <v>749</v>
      </c>
      <c r="C16" s="33" t="str">
        <f>IF(B16=0," ",VLOOKUP(B16,[1]Женщины!B$1:H$65536,2,FALSE))</f>
        <v>Хачатрян Анастасия</v>
      </c>
      <c r="D16" s="34" t="str">
        <f>IF(B16=0," ",VLOOKUP($B16,[1]Женщины!$B$1:$H$65536,3,FALSE))</f>
        <v>19.04.1998</v>
      </c>
      <c r="E16" s="35" t="str">
        <f>IF(B16=0," ",IF(VLOOKUP($B16,[1]Женщины!$B$1:$H$65536,4,FALSE)=0," ",VLOOKUP($B16,[1]Женщины!$B$1:$H$65536,4,FALSE)))</f>
        <v>2р</v>
      </c>
      <c r="F16" s="33" t="str">
        <f>IF(B16=0," ",VLOOKUP($B16,[1]Женщины!$B$1:$H$65536,5,FALSE))</f>
        <v>Ярославская</v>
      </c>
      <c r="G16" s="33" t="str">
        <f>IF(B16=0," ",VLOOKUP($B16,[1]Женщины!$B$1:$H$65536,6,FALSE))</f>
        <v>Ярославль, СДЮСШОР-19</v>
      </c>
      <c r="H16" s="41"/>
      <c r="I16" s="118">
        <v>1.6893518518518518E-3</v>
      </c>
      <c r="J16" s="38" t="str">
        <f>IF(I16=0," ",IF(I16&lt;=[1]Разряды!$D$33,[1]Разряды!$D$3,IF(I16&lt;=[1]Разряды!$E$33,[1]Разряды!$E$3,IF(I16&lt;=[1]Разряды!$F$33,[1]Разряды!$F$3,IF(I16&lt;=[1]Разряды!$G$33,[1]Разряды!$G$3,IF(I16&lt;=[1]Разряды!$H$33,[1]Разряды!$H$3,IF(I16&lt;=[1]Разряды!$I$33,[1]Разряды!$I$3,IF(I16&lt;=[1]Разряды!$J$33,[1]Разряды!$J$3,"б/р"))))))))</f>
        <v>1р</v>
      </c>
      <c r="K16" s="27" t="s">
        <v>29</v>
      </c>
      <c r="L16" s="33" t="str">
        <f>IF(B16=0," ",VLOOKUP($B16,[1]Женщины!$B$1:$H$65536,7,FALSE))</f>
        <v>Сошников А.В.</v>
      </c>
    </row>
    <row r="17" spans="1:12">
      <c r="A17" s="40">
        <v>7</v>
      </c>
      <c r="B17" s="32">
        <v>751</v>
      </c>
      <c r="C17" s="33" t="str">
        <f>IF(B17=0," ",VLOOKUP(B17,[1]Женщины!B$1:H$65536,2,FALSE))</f>
        <v>Галимова Арина</v>
      </c>
      <c r="D17" s="34" t="str">
        <f>IF(B17=0," ",VLOOKUP($B17,[1]Женщины!$B$1:$H$65536,3,FALSE))</f>
        <v>13.08.1998</v>
      </c>
      <c r="E17" s="35" t="str">
        <f>IF(B17=0," ",IF(VLOOKUP($B17,[1]Женщины!$B$1:$H$65536,4,FALSE)=0," ",VLOOKUP($B17,[1]Женщины!$B$1:$H$65536,4,FALSE)))</f>
        <v>2р</v>
      </c>
      <c r="F17" s="33" t="str">
        <f>IF(B17=0," ",VLOOKUP($B17,[1]Женщины!$B$1:$H$65536,5,FALSE))</f>
        <v>Ярославская</v>
      </c>
      <c r="G17" s="33" t="str">
        <f>IF(B17=0," ",VLOOKUP($B17,[1]Женщины!$B$1:$H$65536,6,FALSE))</f>
        <v>Ярославль, СДЮСШОР-19</v>
      </c>
      <c r="H17" s="41"/>
      <c r="I17" s="118">
        <v>1.7085648148148147E-3</v>
      </c>
      <c r="J17" s="38" t="str">
        <f>IF(I17=0," ",IF(I17&lt;=[1]Разряды!$D$33,[1]Разряды!$D$3,IF(I17&lt;=[1]Разряды!$E$33,[1]Разряды!$E$3,IF(I17&lt;=[1]Разряды!$F$33,[1]Разряды!$F$3,IF(I17&lt;=[1]Разряды!$G$33,[1]Разряды!$G$3,IF(I17&lt;=[1]Разряды!$H$33,[1]Разряды!$H$3,IF(I17&lt;=[1]Разряды!$I$33,[1]Разряды!$I$3,IF(I17&lt;=[1]Разряды!$J$33,[1]Разряды!$J$3,"б/р"))))))))</f>
        <v>2р</v>
      </c>
      <c r="K17" s="26" t="s">
        <v>29</v>
      </c>
      <c r="L17" s="33" t="str">
        <f>IF(B17=0," ",VLOOKUP($B17,[1]Женщины!$B$1:$H$65536,7,FALSE))</f>
        <v>Сошников А.В.</v>
      </c>
    </row>
    <row r="18" spans="1:12">
      <c r="A18" s="40">
        <v>8</v>
      </c>
      <c r="B18" s="63">
        <v>689</v>
      </c>
      <c r="C18" s="33" t="str">
        <f>IF(B18=0," ",VLOOKUP(B18,[1]Женщины!B$1:H$65536,2,FALSE))</f>
        <v>Степичева Татьяна</v>
      </c>
      <c r="D18" s="34" t="str">
        <f>IF(B18=0," ",VLOOKUP($B18,[1]Женщины!$B$1:$H$65536,3,FALSE))</f>
        <v>28.011997</v>
      </c>
      <c r="E18" s="35" t="str">
        <f>IF(B18=0," ",IF(VLOOKUP($B18,[1]Женщины!$B$1:$H$65536,4,FALSE)=0," ",VLOOKUP($B18,[1]Женщины!$B$1:$H$65536,4,FALSE)))</f>
        <v>1р</v>
      </c>
      <c r="F18" s="33" t="str">
        <f>IF(B18=0," ",VLOOKUP($B18,[1]Женщины!$B$1:$H$65536,5,FALSE))</f>
        <v>Ярославская</v>
      </c>
      <c r="G18" s="33" t="str">
        <f>IF(B18=0," ",VLOOKUP($B18,[1]Женщины!$B$1:$H$65536,6,FALSE))</f>
        <v>Ярославль, СДЮСШОР-19</v>
      </c>
      <c r="H18" s="41"/>
      <c r="I18" s="118">
        <v>1.7212962962962963E-3</v>
      </c>
      <c r="J18" s="38" t="str">
        <f>IF(I18=0," ",IF(I18&lt;=[1]Разряды!$D$33,[1]Разряды!$D$3,IF(I18&lt;=[1]Разряды!$E$33,[1]Разряды!$E$3,IF(I18&lt;=[1]Разряды!$F$33,[1]Разряды!$F$3,IF(I18&lt;=[1]Разряды!$G$33,[1]Разряды!$G$3,IF(I18&lt;=[1]Разряды!$H$33,[1]Разряды!$H$3,IF(I18&lt;=[1]Разряды!$I$33,[1]Разряды!$I$3,IF(I18&lt;=[1]Разряды!$J$33,[1]Разряды!$J$3,"б/р"))))))))</f>
        <v>2р</v>
      </c>
      <c r="K18" s="26" t="s">
        <v>29</v>
      </c>
      <c r="L18" s="33" t="str">
        <f>IF(B18=0," ",VLOOKUP($B18,[1]Женщины!$B$1:$H$65536,7,FALSE))</f>
        <v>Круговой К.Н.</v>
      </c>
    </row>
    <row r="19" spans="1:12">
      <c r="A19" s="40">
        <v>9</v>
      </c>
      <c r="B19" s="32">
        <v>564</v>
      </c>
      <c r="C19" s="33" t="str">
        <f>IF(B19=0," ",VLOOKUP(B19,[1]Женщины!B$1:H$65536,2,FALSE))</f>
        <v>Соловьева Влада</v>
      </c>
      <c r="D19" s="34" t="str">
        <f>IF(B19=0," ",VLOOKUP($B19,[1]Женщины!$B$1:$H$65536,3,FALSE))</f>
        <v>29.06.1997</v>
      </c>
      <c r="E19" s="35" t="str">
        <f>IF(B19=0," ",IF(VLOOKUP($B19,[1]Женщины!$B$1:$H$65536,4,FALSE)=0," ",VLOOKUP($B19,[1]Женщины!$B$1:$H$65536,4,FALSE)))</f>
        <v>1р</v>
      </c>
      <c r="F19" s="33" t="str">
        <f>IF(B19=0," ",VLOOKUP($B19,[1]Женщины!$B$1:$H$65536,5,FALSE))</f>
        <v>Ярославская</v>
      </c>
      <c r="G19" s="33" t="str">
        <f>IF(B19=0," ",VLOOKUP($B19,[1]Женщины!$B$1:$H$65536,6,FALSE))</f>
        <v>Рыбинск, ДЮСШ "Темп"</v>
      </c>
      <c r="H19" s="41"/>
      <c r="I19" s="118">
        <v>1.7293981481481483E-3</v>
      </c>
      <c r="J19" s="38" t="str">
        <f>IF(I19=0," ",IF(I19&lt;=[1]Разряды!$D$33,[1]Разряды!$D$3,IF(I19&lt;=[1]Разряды!$E$33,[1]Разряды!$E$3,IF(I19&lt;=[1]Разряды!$F$33,[1]Разряды!$F$3,IF(I19&lt;=[1]Разряды!$G$33,[1]Разряды!$G$3,IF(I19&lt;=[1]Разряды!$H$33,[1]Разряды!$H$3,IF(I19&lt;=[1]Разряды!$I$33,[1]Разряды!$I$3,IF(I19&lt;=[1]Разряды!$J$33,[1]Разряды!$J$3,"б/р"))))))))</f>
        <v>2р</v>
      </c>
      <c r="K19" s="26" t="s">
        <v>29</v>
      </c>
      <c r="L19" s="33" t="str">
        <f>IF(B19=0," ",VLOOKUP($B19,[1]Женщины!$B$1:$H$65536,7,FALSE))</f>
        <v>Наумова Е.М.</v>
      </c>
    </row>
    <row r="20" spans="1:12">
      <c r="A20" s="40">
        <v>10</v>
      </c>
      <c r="B20" s="32">
        <v>761</v>
      </c>
      <c r="C20" s="33" t="str">
        <f>IF(B20=0," ",VLOOKUP(B20,[1]Женщины!B$1:H$65536,2,FALSE))</f>
        <v>Рыжкова Маргарита</v>
      </c>
      <c r="D20" s="34" t="str">
        <f>IF(B20=0," ",VLOOKUP($B20,[1]Женщины!$B$1:$H$65536,3,FALSE))</f>
        <v>17.06.1998</v>
      </c>
      <c r="E20" s="35" t="str">
        <f>IF(B20=0," ",IF(VLOOKUP($B20,[1]Женщины!$B$1:$H$65536,4,FALSE)=0," ",VLOOKUP($B20,[1]Женщины!$B$1:$H$65536,4,FALSE)))</f>
        <v>2р</v>
      </c>
      <c r="F20" s="33" t="str">
        <f>IF(B20=0," ",VLOOKUP($B20,[1]Женщины!$B$1:$H$65536,5,FALSE))</f>
        <v>Ярославская</v>
      </c>
      <c r="G20" s="33" t="str">
        <f>IF(B20=0," ",VLOOKUP($B20,[1]Женщины!$B$1:$H$65536,6,FALSE))</f>
        <v>Ярославль, СДЮСШОР-19</v>
      </c>
      <c r="H20" s="41"/>
      <c r="I20" s="118">
        <v>1.7457175925925928E-3</v>
      </c>
      <c r="J20" s="38" t="str">
        <f>IF(I20=0," ",IF(I20&lt;=[1]Разряды!$D$33,[1]Разряды!$D$3,IF(I20&lt;=[1]Разряды!$E$33,[1]Разряды!$E$3,IF(I20&lt;=[1]Разряды!$F$33,[1]Разряды!$F$3,IF(I20&lt;=[1]Разряды!$G$33,[1]Разряды!$G$3,IF(I20&lt;=[1]Разряды!$H$33,[1]Разряды!$H$3,IF(I20&lt;=[1]Разряды!$I$33,[1]Разряды!$I$3,IF(I20&lt;=[1]Разряды!$J$33,[1]Разряды!$J$3,"б/р"))))))))</f>
        <v>2р</v>
      </c>
      <c r="K20" s="27" t="s">
        <v>29</v>
      </c>
      <c r="L20" s="33" t="str">
        <f>IF(B20=0," ",VLOOKUP($B20,[1]Женщины!$B$1:$H$65536,7,FALSE))</f>
        <v>Валяева С.П.</v>
      </c>
    </row>
    <row r="21" spans="1:12">
      <c r="A21" s="40">
        <v>11</v>
      </c>
      <c r="B21" s="32">
        <v>813</v>
      </c>
      <c r="C21" s="33" t="str">
        <f>IF(B21=0," ",VLOOKUP(B21,[1]Женщины!B$1:H$65536,2,FALSE))</f>
        <v>Куликова Елизавета</v>
      </c>
      <c r="D21" s="34" t="str">
        <f>IF(B21=0," ",VLOOKUP($B21,[1]Женщины!$B$1:$H$65536,3,FALSE))</f>
        <v>1997</v>
      </c>
      <c r="E21" s="35" t="str">
        <f>IF(B21=0," ",IF(VLOOKUP($B21,[1]Женщины!$B$1:$H$65536,4,FALSE)=0," ",VLOOKUP($B21,[1]Женщины!$B$1:$H$65536,4,FALSE)))</f>
        <v>2р</v>
      </c>
      <c r="F21" s="33" t="str">
        <f>IF(B21=0," ",VLOOKUP($B21,[1]Женщины!$B$1:$H$65536,5,FALSE))</f>
        <v>Вологодская</v>
      </c>
      <c r="G21" s="33" t="str">
        <f>IF(B21=0," ",VLOOKUP($B21,[1]Женщины!$B$1:$H$65536,6,FALSE))</f>
        <v>Сокольский МР</v>
      </c>
      <c r="H21" s="41"/>
      <c r="I21" s="118">
        <v>1.7486111111111112E-3</v>
      </c>
      <c r="J21" s="38" t="str">
        <f>IF(I21=0," ",IF(I21&lt;=[1]Разряды!$D$33,[1]Разряды!$D$3,IF(I21&lt;=[1]Разряды!$E$33,[1]Разряды!$E$3,IF(I21&lt;=[1]Разряды!$F$33,[1]Разряды!$F$3,IF(I21&lt;=[1]Разряды!$G$33,[1]Разряды!$G$3,IF(I21&lt;=[1]Разряды!$H$33,[1]Разряды!$H$3,IF(I21&lt;=[1]Разряды!$I$33,[1]Разряды!$I$3,IF(I21&lt;=[1]Разряды!$J$33,[1]Разряды!$J$3,"б/р"))))))))</f>
        <v>2р</v>
      </c>
      <c r="K21" s="27" t="s">
        <v>29</v>
      </c>
      <c r="L21" s="33" t="str">
        <f>IF(B21=0," ",VLOOKUP($B21,[1]Женщины!$B$1:$H$65536,7,FALSE))</f>
        <v>Шахов Н.М.</v>
      </c>
    </row>
    <row r="22" spans="1:12">
      <c r="A22" s="40">
        <v>12</v>
      </c>
      <c r="B22" s="32">
        <v>682</v>
      </c>
      <c r="C22" s="33" t="str">
        <f>IF(B22=0," ",VLOOKUP(B22,[1]Женщины!B$1:H$65536,2,FALSE))</f>
        <v>Буторина Полина</v>
      </c>
      <c r="D22" s="34" t="str">
        <f>IF(B22=0," ",VLOOKUP($B22,[1]Женщины!$B$1:$H$65536,3,FALSE))</f>
        <v>13.10.1997</v>
      </c>
      <c r="E22" s="35" t="str">
        <f>IF(B22=0," ",IF(VLOOKUP($B22,[1]Женщины!$B$1:$H$65536,4,FALSE)=0," ",VLOOKUP($B22,[1]Женщины!$B$1:$H$65536,4,FALSE)))</f>
        <v>2р</v>
      </c>
      <c r="F22" s="33" t="str">
        <f>IF(B22=0," ",VLOOKUP($B22,[1]Женщины!$B$1:$H$65536,5,FALSE))</f>
        <v>Архангельская</v>
      </c>
      <c r="G22" s="33" t="str">
        <f>IF(B22=0," ",VLOOKUP($B22,[1]Женщины!$B$1:$H$65536,6,FALSE))</f>
        <v>Архангельск, ДЮСШ-1</v>
      </c>
      <c r="H22" s="41"/>
      <c r="I22" s="118">
        <v>1.7526620370370369E-3</v>
      </c>
      <c r="J22" s="38" t="str">
        <f>IF(I22=0," ",IF(I22&lt;=[1]Разряды!$D$33,[1]Разряды!$D$3,IF(I22&lt;=[1]Разряды!$E$33,[1]Разряды!$E$3,IF(I22&lt;=[1]Разряды!$F$33,[1]Разряды!$F$3,IF(I22&lt;=[1]Разряды!$G$33,[1]Разряды!$G$3,IF(I22&lt;=[1]Разряды!$H$33,[1]Разряды!$H$3,IF(I22&lt;=[1]Разряды!$I$33,[1]Разряды!$I$3,IF(I22&lt;=[1]Разряды!$J$33,[1]Разряды!$J$3,"б/р"))))))))</f>
        <v>2р</v>
      </c>
      <c r="K22" s="26">
        <v>12</v>
      </c>
      <c r="L22" s="33" t="str">
        <f>IF(B22=0," ",VLOOKUP($B22,[1]Женщины!$B$1:$H$65536,7,FALSE))</f>
        <v>Брюхова О.Б.</v>
      </c>
    </row>
    <row r="23" spans="1:12">
      <c r="A23" s="40">
        <v>13</v>
      </c>
      <c r="B23" s="32">
        <v>108</v>
      </c>
      <c r="C23" s="33" t="str">
        <f>IF(B23=0," ",VLOOKUP(B23,[1]Женщины!B$1:H$65536,2,FALSE))</f>
        <v>Веселова Анастасия</v>
      </c>
      <c r="D23" s="34" t="str">
        <f>IF(B23=0," ",VLOOKUP($B23,[1]Женщины!$B$1:$H$65536,3,FALSE))</f>
        <v>17.08.1997</v>
      </c>
      <c r="E23" s="35" t="str">
        <f>IF(B23=0," ",IF(VLOOKUP($B23,[1]Женщины!$B$1:$H$65536,4,FALSE)=0," ",VLOOKUP($B23,[1]Женщины!$B$1:$H$65536,4,FALSE)))</f>
        <v>2р</v>
      </c>
      <c r="F23" s="33" t="str">
        <f>IF(B23=0," ",VLOOKUP($B23,[1]Женщины!$B$1:$H$65536,5,FALSE))</f>
        <v>Костромская</v>
      </c>
      <c r="G23" s="33" t="str">
        <f>IF(B23=0," ",VLOOKUP($B23,[1]Женщины!$B$1:$H$65536,6,FALSE))</f>
        <v>Кострома, КСДЮСШОР</v>
      </c>
      <c r="H23" s="41"/>
      <c r="I23" s="118">
        <v>1.7743055555555552E-3</v>
      </c>
      <c r="J23" s="38" t="str">
        <f>IF(I23=0," ",IF(I23&lt;=[1]Разряды!$D$33,[1]Разряды!$D$3,IF(I23&lt;=[1]Разряды!$E$33,[1]Разряды!$E$3,IF(I23&lt;=[1]Разряды!$F$33,[1]Разряды!$F$3,IF(I23&lt;=[1]Разряды!$G$33,[1]Разряды!$G$3,IF(I23&lt;=[1]Разряды!$H$33,[1]Разряды!$H$3,IF(I23&lt;=[1]Разряды!$I$33,[1]Разряды!$I$3,IF(I23&lt;=[1]Разряды!$J$33,[1]Разряды!$J$3,"б/р"))))))))</f>
        <v>2р</v>
      </c>
      <c r="K23" s="27">
        <v>11</v>
      </c>
      <c r="L23" s="33" t="str">
        <f>IF(B23=0," ",VLOOKUP($B23,[1]Женщины!$B$1:$H$65536,7,FALSE))</f>
        <v>Куликов В.П.</v>
      </c>
    </row>
    <row r="24" spans="1:12">
      <c r="A24" s="40">
        <v>14</v>
      </c>
      <c r="B24" s="32">
        <v>625</v>
      </c>
      <c r="C24" s="33" t="str">
        <f>IF(B24=0," ",VLOOKUP(B24,[1]Женщины!B$1:H$65536,2,FALSE))</f>
        <v>Булатова Арина</v>
      </c>
      <c r="D24" s="34" t="str">
        <f>IF(B24=0," ",VLOOKUP($B24,[1]Женщины!$B$1:$H$65536,3,FALSE))</f>
        <v>1997</v>
      </c>
      <c r="E24" s="35" t="str">
        <f>IF(B24=0," ",IF(VLOOKUP($B24,[1]Женщины!$B$1:$H$65536,4,FALSE)=0," ",VLOOKUP($B24,[1]Женщины!$B$1:$H$65536,4,FALSE)))</f>
        <v>2р</v>
      </c>
      <c r="F24" s="33" t="str">
        <f>IF(B24=0," ",VLOOKUP($B24,[1]Женщины!$B$1:$H$65536,5,FALSE))</f>
        <v>Владимирская</v>
      </c>
      <c r="G24" s="33" t="str">
        <f>IF(B24=0," ",VLOOKUP($B24,[1]Женщины!$B$1:$H$65536,6,FALSE))</f>
        <v>Ковров, СК "Вымпел"</v>
      </c>
      <c r="H24" s="41"/>
      <c r="I24" s="118">
        <v>1.7868055555555556E-3</v>
      </c>
      <c r="J24" s="38" t="str">
        <f>IF(I24=0," ",IF(I24&lt;=[1]Разряды!$D$33,[1]Разряды!$D$3,IF(I24&lt;=[1]Разряды!$E$33,[1]Разряды!$E$3,IF(I24&lt;=[1]Разряды!$F$33,[1]Разряды!$F$3,IF(I24&lt;=[1]Разряды!$G$33,[1]Разряды!$G$3,IF(I24&lt;=[1]Разряды!$H$33,[1]Разряды!$H$3,IF(I24&lt;=[1]Разряды!$I$33,[1]Разряды!$I$3,IF(I24&lt;=[1]Разряды!$J$33,[1]Разряды!$J$3,"б/р"))))))))</f>
        <v>2р</v>
      </c>
      <c r="K24" s="26" t="s">
        <v>29</v>
      </c>
      <c r="L24" s="33" t="str">
        <f>IF(B24=0," ",VLOOKUP($B24,[1]Женщины!$B$1:$H$65536,7,FALSE))</f>
        <v>Птушкина Н.И.</v>
      </c>
    </row>
    <row r="25" spans="1:12">
      <c r="A25" s="40">
        <v>15</v>
      </c>
      <c r="B25" s="32">
        <v>175</v>
      </c>
      <c r="C25" s="33" t="str">
        <f>IF(B25=0," ",VLOOKUP(B25,[1]Женщины!B$1:H$65536,2,FALSE))</f>
        <v>Попова Валерия</v>
      </c>
      <c r="D25" s="34" t="str">
        <f>IF(B25=0," ",VLOOKUP($B25,[1]Женщины!$B$1:$H$65536,3,FALSE))</f>
        <v>04.07.1996</v>
      </c>
      <c r="E25" s="35" t="str">
        <f>IF(B25=0," ",IF(VLOOKUP($B25,[1]Женщины!$B$1:$H$65536,4,FALSE)=0," ",VLOOKUP($B25,[1]Женщины!$B$1:$H$65536,4,FALSE)))</f>
        <v>2р</v>
      </c>
      <c r="F25" s="33" t="str">
        <f>IF(B25=0," ",VLOOKUP($B25,[1]Женщины!$B$1:$H$65536,5,FALSE))</f>
        <v>Ярославская</v>
      </c>
      <c r="G25" s="33" t="str">
        <f>IF(B25=0," ",VLOOKUP($B25,[1]Женщины!$B$1:$H$65536,6,FALSE))</f>
        <v>Ярославль, ГОБУ ЯО СДЮСШОР</v>
      </c>
      <c r="H25" s="41"/>
      <c r="I25" s="118">
        <v>1.7885416666666666E-3</v>
      </c>
      <c r="J25" s="38" t="str">
        <f>IF(I25=0," ",IF(I25&lt;=[1]Разряды!$D$33,[1]Разряды!$D$3,IF(I25&lt;=[1]Разряды!$E$33,[1]Разряды!$E$3,IF(I25&lt;=[1]Разряды!$F$33,[1]Разряды!$F$3,IF(I25&lt;=[1]Разряды!$G$33,[1]Разряды!$G$3,IF(I25&lt;=[1]Разряды!$H$33,[1]Разряды!$H$3,IF(I25&lt;=[1]Разряды!$I$33,[1]Разряды!$I$3,IF(I25&lt;=[1]Разряды!$J$33,[1]Разряды!$J$3,"б/р"))))))))</f>
        <v>2р</v>
      </c>
      <c r="K25" s="27" t="s">
        <v>29</v>
      </c>
      <c r="L25" s="33" t="str">
        <f>IF(B25=0," ",VLOOKUP($B25,[1]Женщины!$B$1:$H$65536,7,FALSE))</f>
        <v>Филинова С.К.</v>
      </c>
    </row>
    <row r="26" spans="1:12">
      <c r="A26" s="40">
        <v>16</v>
      </c>
      <c r="B26" s="32">
        <v>245</v>
      </c>
      <c r="C26" s="33" t="str">
        <f>IF(B26=0," ",VLOOKUP(B26,[1]Женщины!B$1:H$65536,2,FALSE))</f>
        <v>Лысакова Елизавета</v>
      </c>
      <c r="D26" s="34" t="str">
        <f>IF(B26=0," ",VLOOKUP($B26,[1]Женщины!$B$1:$H$65536,3,FALSE))</f>
        <v>22.03.1999</v>
      </c>
      <c r="E26" s="35" t="str">
        <f>IF(B26=0," ",IF(VLOOKUP($B26,[1]Женщины!$B$1:$H$65536,4,FALSE)=0," ",VLOOKUP($B26,[1]Женщины!$B$1:$H$65536,4,FALSE)))</f>
        <v>2р</v>
      </c>
      <c r="F26" s="33" t="str">
        <f>IF(B26=0," ",VLOOKUP($B26,[1]Женщины!$B$1:$H$65536,5,FALSE))</f>
        <v>Вологодская</v>
      </c>
      <c r="G26" s="33" t="str">
        <f>IF(B26=0," ",VLOOKUP($B26,[1]Женщины!$B$1:$H$65536,6,FALSE))</f>
        <v>Череповец, ДЮСШ-2</v>
      </c>
      <c r="H26" s="41"/>
      <c r="I26" s="118">
        <v>1.7916666666666669E-3</v>
      </c>
      <c r="J26" s="38" t="str">
        <f>IF(I26=0," ",IF(I26&lt;=[1]Разряды!$D$33,[1]Разряды!$D$3,IF(I26&lt;=[1]Разряды!$E$33,[1]Разряды!$E$3,IF(I26&lt;=[1]Разряды!$F$33,[1]Разряды!$F$3,IF(I26&lt;=[1]Разряды!$G$33,[1]Разряды!$G$3,IF(I26&lt;=[1]Разряды!$H$33,[1]Разряды!$H$3,IF(I26&lt;=[1]Разряды!$I$33,[1]Разряды!$I$3,IF(I26&lt;=[1]Разряды!$J$33,[1]Разряды!$J$3,"б/р"))))))))</f>
        <v>2р</v>
      </c>
      <c r="K26" s="27" t="s">
        <v>29</v>
      </c>
      <c r="L26" s="33" t="str">
        <f>IF(B26=0," ",VLOOKUP($B26,[1]Женщины!$B$1:$H$65536,7,FALSE))</f>
        <v>Боголюбов В.Л.</v>
      </c>
    </row>
    <row r="27" spans="1:12">
      <c r="A27" s="40">
        <v>17</v>
      </c>
      <c r="B27" s="32">
        <v>107</v>
      </c>
      <c r="C27" s="33" t="str">
        <f>IF(B27=0," ",VLOOKUP(B27,[1]Женщины!B$1:H$65536,2,FALSE))</f>
        <v>Королева Елена</v>
      </c>
      <c r="D27" s="34" t="str">
        <f>IF(B27=0," ",VLOOKUP($B27,[1]Женщины!$B$1:$H$65536,3,FALSE))</f>
        <v>10.03.1996</v>
      </c>
      <c r="E27" s="35" t="str">
        <f>IF(B27=0," ",IF(VLOOKUP($B27,[1]Женщины!$B$1:$H$65536,4,FALSE)=0," ",VLOOKUP($B27,[1]Женщины!$B$1:$H$65536,4,FALSE)))</f>
        <v>2р</v>
      </c>
      <c r="F27" s="33" t="str">
        <f>IF(B27=0," ",VLOOKUP($B27,[1]Женщины!$B$1:$H$65536,5,FALSE))</f>
        <v>Костромская</v>
      </c>
      <c r="G27" s="33" t="str">
        <f>IF(B27=0," ",VLOOKUP($B27,[1]Женщины!$B$1:$H$65536,6,FALSE))</f>
        <v>Кострома, КСДЮСШОР</v>
      </c>
      <c r="H27" s="41"/>
      <c r="I27" s="118">
        <v>1.8156250000000002E-3</v>
      </c>
      <c r="J27" s="38" t="str">
        <f>IF(I27=0," ",IF(I27&lt;=[1]Разряды!$D$33,[1]Разряды!$D$3,IF(I27&lt;=[1]Разряды!$E$33,[1]Разряды!$E$3,IF(I27&lt;=[1]Разряды!$F$33,[1]Разряды!$F$3,IF(I27&lt;=[1]Разряды!$G$33,[1]Разряды!$G$3,IF(I27&lt;=[1]Разряды!$H$33,[1]Разряды!$H$3,IF(I27&lt;=[1]Разряды!$I$33,[1]Разряды!$I$3,IF(I27&lt;=[1]Разряды!$J$33,[1]Разряды!$J$3,"б/р"))))))))</f>
        <v>3р</v>
      </c>
      <c r="K27" s="27">
        <v>10</v>
      </c>
      <c r="L27" s="33" t="str">
        <f>IF(B27=0," ",VLOOKUP($B27,[1]Женщины!$B$1:$H$65536,7,FALSE))</f>
        <v>Ефалов Н.Л.</v>
      </c>
    </row>
    <row r="28" spans="1:12">
      <c r="A28" s="40">
        <v>18</v>
      </c>
      <c r="B28" s="32">
        <v>479</v>
      </c>
      <c r="C28" s="33" t="str">
        <f>IF(B28=0," ",VLOOKUP(B28,[1]Женщины!B$1:H$65536,2,FALSE))</f>
        <v>Ушакова Валерия</v>
      </c>
      <c r="D28" s="34" t="str">
        <f>IF(B28=0," ",VLOOKUP($B28,[1]Женщины!$B$1:$H$65536,3,FALSE))</f>
        <v>17.09.1997</v>
      </c>
      <c r="E28" s="35" t="str">
        <f>IF(B28=0," ",IF(VLOOKUP($B28,[1]Женщины!$B$1:$H$65536,4,FALSE)=0," ",VLOOKUP($B28,[1]Женщины!$B$1:$H$65536,4,FALSE)))</f>
        <v>2р</v>
      </c>
      <c r="F28" s="33" t="str">
        <f>IF(B28=0," ",VLOOKUP($B28,[1]Женщины!$B$1:$H$65536,5,FALSE))</f>
        <v>Ярославская</v>
      </c>
      <c r="G28" s="33" t="str">
        <f>IF(B28=0," ",VLOOKUP($B28,[1]Женщины!$B$1:$H$65536,6,FALSE))</f>
        <v>Переславль, ДЮСШ</v>
      </c>
      <c r="H28" s="41"/>
      <c r="I28" s="118">
        <v>1.8929398148148145E-3</v>
      </c>
      <c r="J28" s="38" t="str">
        <f>IF(I28=0," ",IF(I28&lt;=[1]Разряды!$D$33,[1]Разряды!$D$3,IF(I28&lt;=[1]Разряды!$E$33,[1]Разряды!$E$3,IF(I28&lt;=[1]Разряды!$F$33,[1]Разряды!$F$3,IF(I28&lt;=[1]Разряды!$G$33,[1]Разряды!$G$3,IF(I28&lt;=[1]Разряды!$H$33,[1]Разряды!$H$3,IF(I28&lt;=[1]Разряды!$I$33,[1]Разряды!$I$3,IF(I28&lt;=[1]Разряды!$J$33,[1]Разряды!$J$3,"б/р"))))))))</f>
        <v>3р</v>
      </c>
      <c r="K28" s="26" t="s">
        <v>29</v>
      </c>
      <c r="L28" s="33" t="str">
        <f>IF(B28=0," ",VLOOKUP($B28,[1]Женщины!$B$1:$H$65536,7,FALSE))</f>
        <v>Цветкова Н.В.</v>
      </c>
    </row>
    <row r="29" spans="1:12">
      <c r="A29" s="40">
        <v>19</v>
      </c>
      <c r="B29" s="32">
        <v>565</v>
      </c>
      <c r="C29" s="33" t="str">
        <f>IF(B29=0," ",VLOOKUP(B29,[1]Женщины!B$1:H$65536,2,FALSE))</f>
        <v>Смирнова Александра</v>
      </c>
      <c r="D29" s="34" t="str">
        <f>IF(B29=0," ",VLOOKUP($B29,[1]Женщины!$B$1:$H$65536,3,FALSE))</f>
        <v>18.09.1997</v>
      </c>
      <c r="E29" s="35" t="str">
        <f>IF(B29=0," ",IF(VLOOKUP($B29,[1]Женщины!$B$1:$H$65536,4,FALSE)=0," ",VLOOKUP($B29,[1]Женщины!$B$1:$H$65536,4,FALSE)))</f>
        <v>2р</v>
      </c>
      <c r="F29" s="33" t="str">
        <f>IF(B29=0," ",VLOOKUP($B29,[1]Женщины!$B$1:$H$65536,5,FALSE))</f>
        <v>Ярославская</v>
      </c>
      <c r="G29" s="33" t="str">
        <f>IF(B29=0," ",VLOOKUP($B29,[1]Женщины!$B$1:$H$65536,6,FALSE))</f>
        <v>Рыбинск, ДЮСШ "Темп"</v>
      </c>
      <c r="H29" s="41"/>
      <c r="I29" s="118">
        <v>1.9164351851851851E-3</v>
      </c>
      <c r="J29" s="38" t="str">
        <f>IF(I29=0," ",IF(I29&lt;=[1]Разряды!$D$33,[1]Разряды!$D$3,IF(I29&lt;=[1]Разряды!$E$33,[1]Разряды!$E$3,IF(I29&lt;=[1]Разряды!$F$33,[1]Разряды!$F$3,IF(I29&lt;=[1]Разряды!$G$33,[1]Разряды!$G$3,IF(I29&lt;=[1]Разряды!$H$33,[1]Разряды!$H$3,IF(I29&lt;=[1]Разряды!$I$33,[1]Разряды!$I$3,IF(I29&lt;=[1]Разряды!$J$33,[1]Разряды!$J$3,"б/р"))))))))</f>
        <v>3р</v>
      </c>
      <c r="K29" s="26" t="s">
        <v>29</v>
      </c>
      <c r="L29" s="33" t="str">
        <f>IF(B29=0," ",VLOOKUP($B29,[1]Женщины!$B$1:$H$65536,7,FALSE))</f>
        <v>Наумова Е.М.</v>
      </c>
    </row>
    <row r="30" spans="1:12">
      <c r="A30" s="40"/>
      <c r="B30" s="32">
        <v>540</v>
      </c>
      <c r="C30" s="33" t="str">
        <f>IF(B30=0," ",VLOOKUP(B30,[1]Женщины!B$1:H$65536,2,FALSE))</f>
        <v>Иванова Алина</v>
      </c>
      <c r="D30" s="34" t="str">
        <f>IF(B30=0," ",VLOOKUP($B30,[1]Женщины!$B$1:$H$65536,3,FALSE))</f>
        <v>05.06.1996</v>
      </c>
      <c r="E30" s="35" t="str">
        <f>IF(B30=0," ",IF(VLOOKUP($B30,[1]Женщины!$B$1:$H$65536,4,FALSE)=0," ",VLOOKUP($B30,[1]Женщины!$B$1:$H$65536,4,FALSE)))</f>
        <v>1р</v>
      </c>
      <c r="F30" s="33" t="str">
        <f>IF(B30=0," ",VLOOKUP($B30,[1]Женщины!$B$1:$H$65536,5,FALSE))</f>
        <v>Новгородская</v>
      </c>
      <c r="G30" s="33" t="str">
        <f>IF(B30=0," ",VLOOKUP($B30,[1]Женщины!$B$1:$H$65536,6,FALSE))</f>
        <v>В.Новгород</v>
      </c>
      <c r="H30" s="41"/>
      <c r="I30" s="118" t="s">
        <v>54</v>
      </c>
      <c r="J30" s="38"/>
      <c r="K30" s="27">
        <v>0</v>
      </c>
      <c r="L30" s="33" t="str">
        <f>IF(B30=0," ",VLOOKUP($B30,[1]Женщины!$B$1:$H$65536,7,FALSE))</f>
        <v>Савенков П.А.</v>
      </c>
    </row>
    <row r="31" spans="1:12">
      <c r="A31" s="40"/>
      <c r="B31" s="32">
        <v>105</v>
      </c>
      <c r="C31" s="33" t="str">
        <f>IF(B31=0," ",VLOOKUP(B31,[1]Женщины!B$1:H$65536,2,FALSE))</f>
        <v>Сверчкова Полина</v>
      </c>
      <c r="D31" s="34" t="str">
        <f>IF(B31=0," ",VLOOKUP($B31,[1]Женщины!$B$1:$H$65536,3,FALSE))</f>
        <v>14.03.1997</v>
      </c>
      <c r="E31" s="35" t="str">
        <f>IF(B31=0," ",IF(VLOOKUP($B31,[1]Женщины!$B$1:$H$65536,4,FALSE)=0," ",VLOOKUP($B31,[1]Женщины!$B$1:$H$65536,4,FALSE)))</f>
        <v>1р</v>
      </c>
      <c r="F31" s="33" t="str">
        <f>IF(B31=0," ",VLOOKUP($B31,[1]Женщины!$B$1:$H$65536,5,FALSE))</f>
        <v>Костромская</v>
      </c>
      <c r="G31" s="33" t="str">
        <f>IF(B31=0," ",VLOOKUP($B31,[1]Женщины!$B$1:$H$65536,6,FALSE))</f>
        <v>Кострома, КСДЮСШОР</v>
      </c>
      <c r="H31" s="41"/>
      <c r="I31" s="118" t="s">
        <v>54</v>
      </c>
      <c r="J31" s="38"/>
      <c r="K31" s="27">
        <v>0</v>
      </c>
      <c r="L31" s="33" t="str">
        <f>IF(B31=0," ",VLOOKUP($B31,[1]Женщины!$B$1:$H$65536,7,FALSE))</f>
        <v>Дружков А.Н.</v>
      </c>
    </row>
    <row r="32" spans="1:12">
      <c r="A32" s="26"/>
      <c r="B32" s="26"/>
      <c r="C32" s="26"/>
      <c r="D32" s="72"/>
      <c r="E32" s="26"/>
      <c r="F32" s="28" t="s">
        <v>31</v>
      </c>
      <c r="G32" s="28"/>
      <c r="H32" s="98"/>
      <c r="I32" s="12" t="s">
        <v>69</v>
      </c>
      <c r="J32" s="12"/>
      <c r="K32" s="100"/>
      <c r="L32" s="66" t="s">
        <v>81</v>
      </c>
    </row>
    <row r="33" spans="1:12">
      <c r="A33" s="31">
        <v>1</v>
      </c>
      <c r="B33" s="32">
        <v>270</v>
      </c>
      <c r="C33" s="33" t="str">
        <f>IF(B33=0," ",VLOOKUP(B33,[1]Женщины!B$1:H$65536,2,FALSE))</f>
        <v>Кравцова Юлия</v>
      </c>
      <c r="D33" s="34" t="str">
        <f>IF(B33=0," ",VLOOKUP($B33,[1]Женщины!$B$1:$H$65536,3,FALSE))</f>
        <v>26.05.1995</v>
      </c>
      <c r="E33" s="35" t="str">
        <f>IF(B33=0," ",IF(VLOOKUP($B33,[1]Женщины!$B$1:$H$65536,4,FALSE)=0," ",VLOOKUP($B33,[1]Женщины!$B$1:$H$65536,4,FALSE)))</f>
        <v>1р</v>
      </c>
      <c r="F33" s="33" t="str">
        <f>IF(B33=0," ",VLOOKUP($B33,[1]Женщины!$B$1:$H$65536,5,FALSE))</f>
        <v>Калининградская</v>
      </c>
      <c r="G33" s="33" t="str">
        <f>IF(B33=0," ",VLOOKUP($B33,[1]Женщины!$B$1:$H$65536,6,FALSE))</f>
        <v>Калининград, СДЮСШОР-4</v>
      </c>
      <c r="H33" s="41"/>
      <c r="I33" s="118">
        <v>1.6621527777777778E-3</v>
      </c>
      <c r="J33" s="38" t="str">
        <f>IF(I33=0," ",IF(I33&lt;=[1]Разряды!$D$33,[1]Разряды!$D$3,IF(I33&lt;=[1]Разряды!$E$33,[1]Разряды!$E$3,IF(I33&lt;=[1]Разряды!$F$33,[1]Разряды!$F$3,IF(I33&lt;=[1]Разряды!$G$33,[1]Разряды!$G$3,IF(I33&lt;=[1]Разряды!$H$33,[1]Разряды!$H$3,IF(I33&lt;=[1]Разряды!$I$33,[1]Разряды!$I$3,IF(I33&lt;=[1]Разряды!$J$33,[1]Разряды!$J$3,"б/р"))))))))</f>
        <v>1р</v>
      </c>
      <c r="K33" s="27">
        <v>20</v>
      </c>
      <c r="L33" s="69" t="str">
        <f>IF(B33=0," ",VLOOKUP($B33,[1]Женщины!$B$1:$H$65536,7,FALSE))</f>
        <v>Сельская Л.М., Маляревич В.В.</v>
      </c>
    </row>
    <row r="34" spans="1:12">
      <c r="A34" s="31">
        <v>2</v>
      </c>
      <c r="B34" s="32">
        <v>740</v>
      </c>
      <c r="C34" s="33" t="str">
        <f>IF(B34=0," ",VLOOKUP(B34,[1]Женщины!B$1:H$65536,2,FALSE))</f>
        <v>Мельникова Дарья</v>
      </c>
      <c r="D34" s="34" t="str">
        <f>IF(B34=0," ",VLOOKUP($B34,[1]Женщины!$B$1:$H$65536,3,FALSE))</f>
        <v>29.11.1995</v>
      </c>
      <c r="E34" s="35" t="str">
        <f>IF(B34=0," ",IF(VLOOKUP($B34,[1]Женщины!$B$1:$H$65536,4,FALSE)=0," ",VLOOKUP($B34,[1]Женщины!$B$1:$H$65536,4,FALSE)))</f>
        <v>1р</v>
      </c>
      <c r="F34" s="33" t="str">
        <f>IF(B34=0," ",VLOOKUP($B34,[1]Женщины!$B$1:$H$65536,5,FALSE))</f>
        <v>2 Ярославская</v>
      </c>
      <c r="G34" s="33" t="str">
        <f>IF(B34=0," ",VLOOKUP($B34,[1]Женщины!$B$1:$H$65536,6,FALSE))</f>
        <v>Ярославль, СДЮСШОР-19</v>
      </c>
      <c r="H34" s="41"/>
      <c r="I34" s="118">
        <v>1.7111111111111112E-3</v>
      </c>
      <c r="J34" s="38" t="str">
        <f>IF(I34=0," ",IF(I34&lt;=[1]Разряды!$D$33,[1]Разряды!$D$3,IF(I34&lt;=[1]Разряды!$E$33,[1]Разряды!$E$3,IF(I34&lt;=[1]Разряды!$F$33,[1]Разряды!$F$3,IF(I34&lt;=[1]Разряды!$G$33,[1]Разряды!$G$3,IF(I34&lt;=[1]Разряды!$H$33,[1]Разряды!$H$3,IF(I34&lt;=[1]Разряды!$I$33,[1]Разряды!$I$3,IF(I34&lt;=[1]Разряды!$J$33,[1]Разряды!$J$3,"б/р"))))))))</f>
        <v>2р</v>
      </c>
      <c r="K34" s="26">
        <v>17</v>
      </c>
      <c r="L34" s="33" t="str">
        <f>IF(B34=0," ",VLOOKUP($B34,[1]Женщины!$B$1:$H$65536,7,FALSE))</f>
        <v>Тюленев С.А.</v>
      </c>
    </row>
    <row r="35" spans="1:12">
      <c r="A35" s="31">
        <v>3</v>
      </c>
      <c r="B35" s="32">
        <v>688</v>
      </c>
      <c r="C35" s="33" t="str">
        <f>IF(B35=0," ",VLOOKUP(B35,[1]Женщины!B$1:H$65536,2,FALSE))</f>
        <v>Камешкова Алёна</v>
      </c>
      <c r="D35" s="34" t="str">
        <f>IF(B35=0," ",VLOOKUP($B35,[1]Женщины!$B$1:$H$65536,3,FALSE))</f>
        <v>1995</v>
      </c>
      <c r="E35" s="35" t="str">
        <f>IF(B35=0," ",IF(VLOOKUP($B35,[1]Женщины!$B$1:$H$65536,4,FALSE)=0," ",VLOOKUP($B35,[1]Женщины!$B$1:$H$65536,4,FALSE)))</f>
        <v>3р</v>
      </c>
      <c r="F35" s="33" t="str">
        <f>IF(B35=0," ",VLOOKUP($B35,[1]Женщины!$B$1:$H$65536,5,FALSE))</f>
        <v>Ярославская</v>
      </c>
      <c r="G35" s="33" t="str">
        <f>IF(B35=0," ",VLOOKUP($B35,[1]Женщины!$B$1:$H$65536,6,FALSE))</f>
        <v>Ярославль, СДЮСШОР-19</v>
      </c>
      <c r="H35" s="41"/>
      <c r="I35" s="118">
        <v>1.7202546296296297E-3</v>
      </c>
      <c r="J35" s="38" t="str">
        <f>IF(I35=0," ",IF(I35&lt;=[1]Разряды!$D$33,[1]Разряды!$D$3,IF(I35&lt;=[1]Разряды!$E$33,[1]Разряды!$E$3,IF(I35&lt;=[1]Разряды!$F$33,[1]Разряды!$F$3,IF(I35&lt;=[1]Разряды!$G$33,[1]Разряды!$G$3,IF(I35&lt;=[1]Разряды!$H$33,[1]Разряды!$H$3,IF(I35&lt;=[1]Разряды!$I$33,[1]Разряды!$I$3,IF(I35&lt;=[1]Разряды!$J$33,[1]Разряды!$J$3,"б/р"))))))))</f>
        <v>2р</v>
      </c>
      <c r="K35" s="27" t="s">
        <v>29</v>
      </c>
      <c r="L35" s="33" t="str">
        <f>IF(B35=0," ",VLOOKUP($B35,[1]Женщины!$B$1:$H$65536,7,FALSE))</f>
        <v>Сошников А.В.</v>
      </c>
    </row>
    <row r="36" spans="1:12">
      <c r="A36" s="40">
        <v>4</v>
      </c>
      <c r="B36" s="32">
        <v>103</v>
      </c>
      <c r="C36" s="33" t="str">
        <f>IF(B36=0," ",VLOOKUP(B36,[1]Женщины!B$1:H$65536,2,FALSE))</f>
        <v>Сенникова Наталья</v>
      </c>
      <c r="D36" s="34" t="str">
        <f>IF(B36=0," ",VLOOKUP($B36,[1]Женщины!$B$1:$H$65536,3,FALSE))</f>
        <v>10.07.1994</v>
      </c>
      <c r="E36" s="35" t="str">
        <f>IF(B36=0," ",IF(VLOOKUP($B36,[1]Женщины!$B$1:$H$65536,4,FALSE)=0," ",VLOOKUP($B36,[1]Женщины!$B$1:$H$65536,4,FALSE)))</f>
        <v>1р</v>
      </c>
      <c r="F36" s="33" t="str">
        <f>IF(B36=0," ",VLOOKUP($B36,[1]Женщины!$B$1:$H$65536,5,FALSE))</f>
        <v>Костромская</v>
      </c>
      <c r="G36" s="33" t="str">
        <f>IF(B36=0," ",VLOOKUP($B36,[1]Женщины!$B$1:$H$65536,6,FALSE))</f>
        <v>Кострома, КСДЮСШОР</v>
      </c>
      <c r="H36" s="41"/>
      <c r="I36" s="118">
        <v>1.7211805555555554E-3</v>
      </c>
      <c r="J36" s="38" t="str">
        <f>IF(I36=0," ",IF(I36&lt;=[1]Разряды!$D$33,[1]Разряды!$D$3,IF(I36&lt;=[1]Разряды!$E$33,[1]Разряды!$E$3,IF(I36&lt;=[1]Разряды!$F$33,[1]Разряды!$F$3,IF(I36&lt;=[1]Разряды!$G$33,[1]Разряды!$G$3,IF(I36&lt;=[1]Разряды!$H$33,[1]Разряды!$H$3,IF(I36&lt;=[1]Разряды!$I$33,[1]Разряды!$I$3,IF(I36&lt;=[1]Разряды!$J$33,[1]Разряды!$J$3,"б/р"))))))))</f>
        <v>2р</v>
      </c>
      <c r="K36" s="27">
        <v>15</v>
      </c>
      <c r="L36" s="33" t="str">
        <f>IF(B36=0," ",VLOOKUP($B36,[1]Женщины!$B$1:$H$65536,7,FALSE))</f>
        <v>Румянцев А.П.</v>
      </c>
    </row>
    <row r="37" spans="1:12">
      <c r="A37" s="40">
        <v>5</v>
      </c>
      <c r="B37" s="59">
        <v>227</v>
      </c>
      <c r="C37" s="33" t="str">
        <f>IF(B37=0," ",VLOOKUP(B37,[1]Женщины!B$1:H$65536,2,FALSE))</f>
        <v>Попова Анна</v>
      </c>
      <c r="D37" s="34" t="str">
        <f>IF(B37=0," ",VLOOKUP($B37,[1]Женщины!$B$1:$H$65536,3,FALSE))</f>
        <v>28.12.1994</v>
      </c>
      <c r="E37" s="35" t="str">
        <f>IF(B37=0," ",IF(VLOOKUP($B37,[1]Женщины!$B$1:$H$65536,4,FALSE)=0," ",VLOOKUP($B37,[1]Женщины!$B$1:$H$65536,4,FALSE)))</f>
        <v>2р</v>
      </c>
      <c r="F37" s="33" t="str">
        <f>IF(B37=0," ",VLOOKUP($B37,[1]Женщины!$B$1:$H$65536,5,FALSE))</f>
        <v>Вологодская</v>
      </c>
      <c r="G37" s="33" t="str">
        <f>IF(B37=0," ",VLOOKUP($B37,[1]Женщины!$B$1:$H$65536,6,FALSE))</f>
        <v>Вологда, "ЛКВ"</v>
      </c>
      <c r="H37" s="41"/>
      <c r="I37" s="118">
        <v>1.7642361111111107E-3</v>
      </c>
      <c r="J37" s="38" t="str">
        <f>IF(I37=0," ",IF(I37&lt;=[1]Разряды!$D$33,[1]Разряды!$D$3,IF(I37&lt;=[1]Разряды!$E$33,[1]Разряды!$E$3,IF(I37&lt;=[1]Разряды!$F$33,[1]Разряды!$F$3,IF(I37&lt;=[1]Разряды!$G$33,[1]Разряды!$G$3,IF(I37&lt;=[1]Разряды!$H$33,[1]Разряды!$H$3,IF(I37&lt;=[1]Разряды!$I$33,[1]Разряды!$I$3,IF(I37&lt;=[1]Разряды!$J$33,[1]Разряды!$J$3,"б/р"))))))))</f>
        <v>2р</v>
      </c>
      <c r="K37" s="26">
        <v>14</v>
      </c>
      <c r="L37" s="33" t="str">
        <f>IF(B37=0," ",VLOOKUP($B37,[1]Женщины!$B$1:$H$65536,7,FALSE))</f>
        <v>Синицкий А.Д.</v>
      </c>
    </row>
    <row r="38" spans="1:12">
      <c r="A38" s="40"/>
      <c r="B38" s="59">
        <v>566</v>
      </c>
      <c r="C38" s="33" t="str">
        <f>IF(B38=0," ",VLOOKUP(B38,[1]Женщины!B$1:H$65536,2,FALSE))</f>
        <v>Дашкевичус Яна</v>
      </c>
      <c r="D38" s="34" t="str">
        <f>IF(B38=0," ",VLOOKUP($B38,[1]Женщины!$B$1:$H$65536,3,FALSE))</f>
        <v>21.06.1995</v>
      </c>
      <c r="E38" s="35" t="str">
        <f>IF(B38=0," ",IF(VLOOKUP($B38,[1]Женщины!$B$1:$H$65536,4,FALSE)=0," ",VLOOKUP($B38,[1]Женщины!$B$1:$H$65536,4,FALSE)))</f>
        <v>2р</v>
      </c>
      <c r="F38" s="33" t="str">
        <f>IF(B38=0," ",VLOOKUP($B38,[1]Женщины!$B$1:$H$65536,5,FALSE))</f>
        <v>Ярославская</v>
      </c>
      <c r="G38" s="33" t="str">
        <f>IF(B38=0," ",VLOOKUP($B38,[1]Женщины!$B$1:$H$65536,6,FALSE))</f>
        <v>Рыбинск, ДЮСШ "Темп"</v>
      </c>
      <c r="H38" s="41"/>
      <c r="I38" s="118" t="s">
        <v>54</v>
      </c>
      <c r="J38" s="38"/>
      <c r="K38" s="27" t="s">
        <v>29</v>
      </c>
      <c r="L38" s="33" t="str">
        <f>IF(B38=0," ",VLOOKUP($B38,[1]Женщины!$B$1:$H$65536,7,FALSE))</f>
        <v>Наумова Е.М.</v>
      </c>
    </row>
    <row r="39" spans="1:12" ht="18.75">
      <c r="A39" s="111"/>
      <c r="B39" s="113"/>
      <c r="C39" s="113"/>
      <c r="D39" s="87"/>
      <c r="E39" s="114"/>
      <c r="F39" s="111"/>
      <c r="G39" s="111"/>
      <c r="H39" s="114"/>
      <c r="I39" s="52" t="s">
        <v>69</v>
      </c>
      <c r="J39" s="52"/>
      <c r="K39" s="53"/>
      <c r="L39" s="66" t="s">
        <v>82</v>
      </c>
    </row>
    <row r="40" spans="1:12">
      <c r="A40" s="26"/>
      <c r="B40" s="26"/>
      <c r="C40" s="26"/>
      <c r="D40" s="27"/>
      <c r="E40" s="26"/>
      <c r="F40" s="28" t="s">
        <v>34</v>
      </c>
      <c r="G40" s="28"/>
      <c r="H40" s="29"/>
      <c r="I40" s="30"/>
    </row>
    <row r="41" spans="1:12">
      <c r="A41" s="31">
        <v>1</v>
      </c>
      <c r="B41" s="32">
        <v>73</v>
      </c>
      <c r="C41" s="33" t="str">
        <f>IF(B41=0," ",VLOOKUP(B41,[1]Женщины!B$1:H$65536,2,FALSE))</f>
        <v>Герман Анна</v>
      </c>
      <c r="D41" s="34" t="str">
        <f>IF(B41=0," ",VLOOKUP($B41,[1]Женщины!$B$1:$H$65536,3,FALSE))</f>
        <v>02.06.1993</v>
      </c>
      <c r="E41" s="35" t="str">
        <f>IF(B41=0," ",IF(VLOOKUP($B41,[1]Женщины!$B$1:$H$65536,4,FALSE)=0," ",VLOOKUP($B41,[1]Женщины!$B$1:$H$65536,4,FALSE)))</f>
        <v>КМС</v>
      </c>
      <c r="F41" s="33" t="str">
        <f>IF(B41=0," ",VLOOKUP($B41,[1]Женщины!$B$1:$H$65536,5,FALSE))</f>
        <v>Костромская</v>
      </c>
      <c r="G41" s="33" t="str">
        <f>IF(B41=0," ",VLOOKUP($B41,[1]Женщины!$B$1:$H$65536,6,FALSE))</f>
        <v>Кострома, КСДЮСШОР</v>
      </c>
      <c r="H41" s="41"/>
      <c r="I41" s="118">
        <v>1.5839120370370371E-3</v>
      </c>
      <c r="J41" s="38" t="str">
        <f>IF(I41=0," ",IF(I41&lt;=[1]Разряды!$D$33,[1]Разряды!$D$3,IF(I41&lt;=[1]Разряды!$E$33,[1]Разряды!$E$3,IF(I41&lt;=[1]Разряды!$F$33,[1]Разряды!$F$3,IF(I41&lt;=[1]Разряды!$G$33,[1]Разряды!$G$3,IF(I41&lt;=[1]Разряды!$H$33,[1]Разряды!$H$3,IF(I41&lt;=[1]Разряды!$I$33,[1]Разряды!$I$3,IF(I41&lt;=[1]Разряды!$J$33,[1]Разряды!$J$3,"б/р"))))))))</f>
        <v>1р</v>
      </c>
      <c r="K41" s="35">
        <v>20</v>
      </c>
      <c r="L41" s="33" t="str">
        <f>IF(B41=0," ",VLOOKUP($B41,[1]Женщины!$B$1:$H$65536,7,FALSE))</f>
        <v>Дружков А.Н.</v>
      </c>
    </row>
    <row r="42" spans="1:12">
      <c r="A42" s="31">
        <v>2</v>
      </c>
      <c r="B42" s="32">
        <v>721</v>
      </c>
      <c r="C42" s="33" t="str">
        <f>IF(B42=0," ",VLOOKUP(B42,[1]Женщины!B$1:H$65536,2,FALSE))</f>
        <v>Озерова Анна</v>
      </c>
      <c r="D42" s="34" t="str">
        <f>IF(B42=0," ",VLOOKUP($B42,[1]Женщины!$B$1:$H$65536,3,FALSE))</f>
        <v>13.07.1992</v>
      </c>
      <c r="E42" s="35" t="str">
        <f>IF(B42=0," ",IF(VLOOKUP($B42,[1]Женщины!$B$1:$H$65536,4,FALSE)=0," ",VLOOKUP($B42,[1]Женщины!$B$1:$H$65536,4,FALSE)))</f>
        <v>1р</v>
      </c>
      <c r="F42" s="33" t="str">
        <f>IF(B42=0," ",VLOOKUP($B42,[1]Женщины!$B$1:$H$65536,5,FALSE))</f>
        <v>1 Ярославская</v>
      </c>
      <c r="G42" s="33" t="str">
        <f>IF(B42=0," ",VLOOKUP($B42,[1]Женщины!$B$1:$H$65536,6,FALSE))</f>
        <v>Ярославль, СДЮСШОР-19</v>
      </c>
      <c r="H42" s="41"/>
      <c r="I42" s="118">
        <v>1.6157407407407407E-3</v>
      </c>
      <c r="J42" s="38" t="str">
        <f>IF(I42=0," ",IF(I42&lt;=[1]Разряды!$D$33,[1]Разряды!$D$3,IF(I42&lt;=[1]Разряды!$E$33,[1]Разряды!$E$3,IF(I42&lt;=[1]Разряды!$F$33,[1]Разряды!$F$3,IF(I42&lt;=[1]Разряды!$G$33,[1]Разряды!$G$3,IF(I42&lt;=[1]Разряды!$H$33,[1]Разряды!$H$3,IF(I42&lt;=[1]Разряды!$I$33,[1]Разряды!$I$3,IF(I42&lt;=[1]Разряды!$J$33,[1]Разряды!$J$3,"б/р"))))))))</f>
        <v>1р</v>
      </c>
      <c r="K42" s="26">
        <v>17</v>
      </c>
      <c r="L42" s="33" t="str">
        <f>IF(B42=0," ",VLOOKUP($B42,[1]Женщины!$B$1:$H$65536,7,FALSE))</f>
        <v>Тюленев С.А.</v>
      </c>
    </row>
    <row r="43" spans="1:12">
      <c r="A43" s="31">
        <v>3</v>
      </c>
      <c r="B43" s="32">
        <v>214</v>
      </c>
      <c r="C43" s="33" t="str">
        <f>IF(B43=0," ",VLOOKUP(B43,[1]Женщины!B$1:H$65536,2,FALSE))</f>
        <v>Смирнова Татьяна</v>
      </c>
      <c r="D43" s="34" t="str">
        <f>IF(B43=0," ",VLOOKUP($B43,[1]Женщины!$B$1:$H$65536,3,FALSE))</f>
        <v>02.02.1992</v>
      </c>
      <c r="E43" s="35" t="str">
        <f>IF(B43=0," ",IF(VLOOKUP($B43,[1]Женщины!$B$1:$H$65536,4,FALSE)=0," ",VLOOKUP($B43,[1]Женщины!$B$1:$H$65536,4,FALSE)))</f>
        <v>КМС</v>
      </c>
      <c r="F43" s="33" t="str">
        <f>IF(B43=0," ",VLOOKUP($B43,[1]Женщины!$B$1:$H$65536,5,FALSE))</f>
        <v>Вологодская</v>
      </c>
      <c r="G43" s="33" t="str">
        <f>IF(B43=0," ",VLOOKUP($B43,[1]Женщины!$B$1:$H$65536,6,FALSE))</f>
        <v>Вологда, БУ ФКиСВО "ЦСП"</v>
      </c>
      <c r="H43" s="41"/>
      <c r="I43" s="118">
        <v>1.624537037037037E-3</v>
      </c>
      <c r="J43" s="38" t="str">
        <f>IF(I43=0," ",IF(I43&lt;=[1]Разряды!$D$33,[1]Разряды!$D$3,IF(I43&lt;=[1]Разряды!$E$33,[1]Разряды!$E$3,IF(I43&lt;=[1]Разряды!$F$33,[1]Разряды!$F$3,IF(I43&lt;=[1]Разряды!$G$33,[1]Разряды!$G$3,IF(I43&lt;=[1]Разряды!$H$33,[1]Разряды!$H$3,IF(I43&lt;=[1]Разряды!$I$33,[1]Разряды!$I$3,IF(I43&lt;=[1]Разряды!$J$33,[1]Разряды!$J$3,"б/р"))))))))</f>
        <v>1р</v>
      </c>
      <c r="K43" s="26">
        <v>15</v>
      </c>
      <c r="L43" s="33" t="str">
        <f>IF(B43=0," ",VLOOKUP($B43,[1]Женщины!$B$1:$H$65536,7,FALSE))</f>
        <v>Селюцкий С.А., Лебедев А.В.</v>
      </c>
    </row>
    <row r="44" spans="1:12">
      <c r="A44" s="40">
        <v>4</v>
      </c>
      <c r="B44" s="32">
        <v>436</v>
      </c>
      <c r="C44" s="33" t="str">
        <f>IF(B44=0," ",VLOOKUP(B44,[1]Женщины!B$1:H$65536,2,FALSE))</f>
        <v>Тифанова Алина</v>
      </c>
      <c r="D44" s="34" t="str">
        <f>IF(B44=0," ",VLOOKUP($B44,[1]Женщины!$B$1:$H$65536,3,FALSE))</f>
        <v>1993</v>
      </c>
      <c r="E44" s="35" t="str">
        <f>IF(B44=0," ",IF(VLOOKUP($B44,[1]Женщины!$B$1:$H$65536,4,FALSE)=0," ",VLOOKUP($B44,[1]Женщины!$B$1:$H$65536,4,FALSE)))</f>
        <v>1р</v>
      </c>
      <c r="F44" s="33" t="str">
        <f>IF(B44=0," ",VLOOKUP($B44,[1]Женщины!$B$1:$H$65536,5,FALSE))</f>
        <v>Архангельская</v>
      </c>
      <c r="G44" s="33" t="str">
        <f>IF(B44=0," ",VLOOKUP($B44,[1]Женщины!$B$1:$H$65536,6,FALSE))</f>
        <v>Северодвинск, ЦСП "Поморье"</v>
      </c>
      <c r="H44" s="41"/>
      <c r="I44" s="118">
        <v>1.6511574074074076E-3</v>
      </c>
      <c r="J44" s="38" t="str">
        <f>IF(I44=0," ",IF(I44&lt;=[1]Разряды!$D$33,[1]Разряды!$D$3,IF(I44&lt;=[1]Разряды!$E$33,[1]Разряды!$E$3,IF(I44&lt;=[1]Разряды!$F$33,[1]Разряды!$F$3,IF(I44&lt;=[1]Разряды!$G$33,[1]Разряды!$G$3,IF(I44&lt;=[1]Разряды!$H$33,[1]Разряды!$H$3,IF(I44&lt;=[1]Разряды!$I$33,[1]Разряды!$I$3,IF(I44&lt;=[1]Разряды!$J$33,[1]Разряды!$J$3,"б/р"))))))))</f>
        <v>1р</v>
      </c>
      <c r="K44" s="27">
        <v>14</v>
      </c>
      <c r="L44" s="39" t="str">
        <f>IF(B44=0," ",VLOOKUP($B44,[1]Женщины!$B$1:$H$65536,7,FALSE))</f>
        <v>Чернов А.В.</v>
      </c>
    </row>
    <row r="45" spans="1:12">
      <c r="A45" s="40">
        <v>5</v>
      </c>
      <c r="B45" s="32">
        <v>393</v>
      </c>
      <c r="C45" s="57" t="str">
        <f>IF(B45=0," ",VLOOKUP(B45,[1]Женщины!B$1:H$65536,2,FALSE))</f>
        <v>Пахтусова Дина</v>
      </c>
      <c r="D45" s="58" t="str">
        <f>IF(B45=0," ",VLOOKUP($B45,[1]Женщины!$B$1:$H$65536,3,FALSE))</f>
        <v>1991</v>
      </c>
      <c r="E45" s="59" t="str">
        <f>IF(B45=0," ",IF(VLOOKUP($B45,[1]Женщины!$B$1:$H$65536,4,FALSE)=0," ",VLOOKUP($B45,[1]Женщины!$B$1:$H$65536,4,FALSE)))</f>
        <v>1р</v>
      </c>
      <c r="F45" s="57" t="str">
        <f>IF(B45=0," ",VLOOKUP($B45,[1]Женщины!$B$1:$H$65536,5,FALSE))</f>
        <v>Архангельская</v>
      </c>
      <c r="G45" s="57" t="str">
        <f>IF(B45=0," ",VLOOKUP($B45,[1]Женщины!$B$1:$H$65536,6,FALSE))</f>
        <v>Архангельск, САФУ</v>
      </c>
      <c r="H45" s="36"/>
      <c r="I45" s="124">
        <v>1.6598379629629628E-3</v>
      </c>
      <c r="J45" s="40" t="str">
        <f>IF(I45=0," ",IF(I45&lt;=[1]Разряды!$D$33,[1]Разряды!$D$3,IF(I45&lt;=[1]Разряды!$E$33,[1]Разряды!$E$3,IF(I45&lt;=[1]Разряды!$F$33,[1]Разряды!$F$3,IF(I45&lt;=[1]Разряды!$G$33,[1]Разряды!$G$3,IF(I45&lt;=[1]Разряды!$H$33,[1]Разряды!$H$3,IF(I45&lt;=[1]Разряды!$I$33,[1]Разряды!$I$3,IF(I45&lt;=[1]Разряды!$J$33,[1]Разряды!$J$3,"б/р"))))))))</f>
        <v>1р</v>
      </c>
      <c r="K45" s="61">
        <v>13</v>
      </c>
      <c r="L45" s="60" t="str">
        <f>IF(B45=0," ",VLOOKUP($B45,[1]Женщины!$B$1:$H$65536,7,FALSE))</f>
        <v>Водовозов В.А.</v>
      </c>
    </row>
    <row r="46" spans="1:12">
      <c r="A46" s="40">
        <v>6</v>
      </c>
      <c r="B46" s="32">
        <v>446</v>
      </c>
      <c r="C46" s="33" t="str">
        <f>IF(B46=0," ",VLOOKUP(B46,[1]Женщины!B$1:H$65536,2,FALSE))</f>
        <v>Балашова Евгения</v>
      </c>
      <c r="D46" s="34" t="str">
        <f>IF(B46=0," ",VLOOKUP($B46,[1]Женщины!$B$1:$H$65536,3,FALSE))</f>
        <v>1992</v>
      </c>
      <c r="E46" s="35" t="str">
        <f>IF(B46=0," ",IF(VLOOKUP($B46,[1]Женщины!$B$1:$H$65536,4,FALSE)=0," ",VLOOKUP($B46,[1]Женщины!$B$1:$H$65536,4,FALSE)))</f>
        <v>2р</v>
      </c>
      <c r="F46" s="33" t="str">
        <f>IF(B46=0," ",VLOOKUP($B46,[1]Женщины!$B$1:$H$65536,5,FALSE))</f>
        <v>Архангельская</v>
      </c>
      <c r="G46" s="33" t="str">
        <f>IF(B46=0," ",VLOOKUP($B46,[1]Женщины!$B$1:$H$65536,6,FALSE))</f>
        <v>Архангельск, АМУ</v>
      </c>
      <c r="H46" s="41"/>
      <c r="I46" s="118">
        <v>1.6796296296296297E-3</v>
      </c>
      <c r="J46" s="38" t="str">
        <f>IF(I46=0," ",IF(I46&lt;=[1]Разряды!$D$33,[1]Разряды!$D$3,IF(I46&lt;=[1]Разряды!$E$33,[1]Разряды!$E$3,IF(I46&lt;=[1]Разряды!$F$33,[1]Разряды!$F$3,IF(I46&lt;=[1]Разряды!$G$33,[1]Разряды!$G$3,IF(I46&lt;=[1]Разряды!$H$33,[1]Разряды!$H$3,IF(I46&lt;=[1]Разряды!$I$33,[1]Разряды!$I$3,IF(I46&lt;=[1]Разряды!$J$33,[1]Разряды!$J$3,"б/р"))))))))</f>
        <v>1р</v>
      </c>
      <c r="K46" s="27">
        <v>12</v>
      </c>
      <c r="L46" s="33" t="str">
        <f>IF(B46=0," ",VLOOKUP($B46,[1]Женщины!$B$1:$H$65536,7,FALSE))</f>
        <v>Чернов А.В.</v>
      </c>
    </row>
    <row r="47" spans="1:12">
      <c r="A47" s="40">
        <v>7</v>
      </c>
      <c r="B47" s="32">
        <v>51</v>
      </c>
      <c r="C47" s="33" t="str">
        <f>IF(B47=0," ",VLOOKUP(B47,[1]Женщины!B$1:H$65536,2,FALSE))</f>
        <v>Кривко Анна</v>
      </c>
      <c r="D47" s="34" t="str">
        <f>IF(B47=0," ",VLOOKUP($B47,[1]Женщины!$B$1:$H$65536,3,FALSE))</f>
        <v>20.03.1992</v>
      </c>
      <c r="E47" s="35" t="str">
        <f>IF(B47=0," ",IF(VLOOKUP($B47,[1]Женщины!$B$1:$H$65536,4,FALSE)=0," ",VLOOKUP($B47,[1]Женщины!$B$1:$H$65536,4,FALSE)))</f>
        <v>1р</v>
      </c>
      <c r="F47" s="33" t="str">
        <f>IF(B47=0," ",VLOOKUP($B47,[1]Женщины!$B$1:$H$65536,5,FALSE))</f>
        <v>Костромская</v>
      </c>
      <c r="G47" s="33" t="str">
        <f>IF(B47=0," ",VLOOKUP($B47,[1]Женщины!$B$1:$H$65536,6,FALSE))</f>
        <v>Кострома, КСДЮСШОР</v>
      </c>
      <c r="H47" s="41"/>
      <c r="I47" s="118">
        <v>1.6815972222222223E-3</v>
      </c>
      <c r="J47" s="38" t="str">
        <f>IF(I47=0," ",IF(I47&lt;=[1]Разряды!$D$33,[1]Разряды!$D$3,IF(I47&lt;=[1]Разряды!$E$33,[1]Разряды!$E$3,IF(I47&lt;=[1]Разряды!$F$33,[1]Разряды!$F$3,IF(I47&lt;=[1]Разряды!$G$33,[1]Разряды!$G$3,IF(I47&lt;=[1]Разряды!$H$33,[1]Разряды!$H$3,IF(I47&lt;=[1]Разряды!$I$33,[1]Разряды!$I$3,IF(I47&lt;=[1]Разряды!$J$33,[1]Разряды!$J$3,"б/р"))))))))</f>
        <v>1р</v>
      </c>
      <c r="K47" s="26">
        <v>11</v>
      </c>
      <c r="L47" s="33" t="str">
        <f>IF(B47=0," ",VLOOKUP($B47,[1]Женщины!$B$1:$H$65536,7,FALSE))</f>
        <v>Дружков А.Н.</v>
      </c>
    </row>
    <row r="48" spans="1:12">
      <c r="A48" s="40">
        <v>8</v>
      </c>
      <c r="B48" s="32">
        <v>284</v>
      </c>
      <c r="C48" s="33" t="str">
        <f>IF(B48=0," ",VLOOKUP(B48,[1]Женщины!B$1:H$65536,2,FALSE))</f>
        <v>Скрипина Юлия</v>
      </c>
      <c r="D48" s="34" t="str">
        <f>IF(B48=0," ",VLOOKUP($B48,[1]Женщины!$B$1:$H$65536,3,FALSE))</f>
        <v>1992</v>
      </c>
      <c r="E48" s="35" t="str">
        <f>IF(B48=0," ",IF(VLOOKUP($B48,[1]Женщины!$B$1:$H$65536,4,FALSE)=0," ",VLOOKUP($B48,[1]Женщины!$B$1:$H$65536,4,FALSE)))</f>
        <v>1р</v>
      </c>
      <c r="F48" s="33" t="str">
        <f>IF(B48=0," ",VLOOKUP($B48,[1]Женщины!$B$1:$H$65536,5,FALSE))</f>
        <v>р-ка Коми</v>
      </c>
      <c r="G48" s="33" t="str">
        <f>IF(B48=0," ",VLOOKUP($B48,[1]Женщины!$B$1:$H$65536,6,FALSE))</f>
        <v>Коми, Сыктывкар, КДЮСШ-1</v>
      </c>
      <c r="H48" s="41"/>
      <c r="I48" s="118">
        <v>1.6877314814814817E-3</v>
      </c>
      <c r="J48" s="38" t="str">
        <f>IF(I48=0," ",IF(I48&lt;=[1]Разряды!$D$33,[1]Разряды!$D$3,IF(I48&lt;=[1]Разряды!$E$33,[1]Разряды!$E$3,IF(I48&lt;=[1]Разряды!$F$33,[1]Разряды!$F$3,IF(I48&lt;=[1]Разряды!$G$33,[1]Разряды!$G$3,IF(I48&lt;=[1]Разряды!$H$33,[1]Разряды!$H$3,IF(I48&lt;=[1]Разряды!$I$33,[1]Разряды!$I$3,IF(I48&lt;=[1]Разряды!$J$33,[1]Разряды!$J$3,"б/р"))))))))</f>
        <v>1р</v>
      </c>
      <c r="K48" s="26">
        <v>10</v>
      </c>
      <c r="L48" s="33" t="str">
        <f>IF(B48=0," ",VLOOKUP($B48,[1]Женщины!$B$1:$H$65536,7,FALSE))</f>
        <v>Панюкова М.А.</v>
      </c>
    </row>
    <row r="49" spans="1:12">
      <c r="A49" s="40">
        <v>9</v>
      </c>
      <c r="B49" s="32">
        <v>224</v>
      </c>
      <c r="C49" s="33" t="str">
        <f>IF(B49=0," ",VLOOKUP(B49,[1]Женщины!B$1:H$65536,2,FALSE))</f>
        <v>Сорокина Ольга</v>
      </c>
      <c r="D49" s="34" t="str">
        <f>IF(B49=0," ",VLOOKUP($B49,[1]Женщины!$B$1:$H$65536,3,FALSE))</f>
        <v>09.11.1991</v>
      </c>
      <c r="E49" s="35" t="str">
        <f>IF(B49=0," ",IF(VLOOKUP($B49,[1]Женщины!$B$1:$H$65536,4,FALSE)=0," ",VLOOKUP($B49,[1]Женщины!$B$1:$H$65536,4,FALSE)))</f>
        <v>2р</v>
      </c>
      <c r="F49" s="33" t="str">
        <f>IF(B49=0," ",VLOOKUP($B49,[1]Женщины!$B$1:$H$65536,5,FALSE))</f>
        <v>Вологодская</v>
      </c>
      <c r="G49" s="33" t="str">
        <f>IF(B49=0," ",VLOOKUP($B49,[1]Женщины!$B$1:$H$65536,6,FALSE))</f>
        <v>Вологда</v>
      </c>
      <c r="H49" s="41"/>
      <c r="I49" s="118">
        <v>1.7070601851851849E-3</v>
      </c>
      <c r="J49" s="38" t="str">
        <f>IF(I49=0," ",IF(I49&lt;=[1]Разряды!$D$33,[1]Разряды!$D$3,IF(I49&lt;=[1]Разряды!$E$33,[1]Разряды!$E$3,IF(I49&lt;=[1]Разряды!$F$33,[1]Разряды!$F$3,IF(I49&lt;=[1]Разряды!$G$33,[1]Разряды!$G$3,IF(I49&lt;=[1]Разряды!$H$33,[1]Разряды!$H$3,IF(I49&lt;=[1]Разряды!$I$33,[1]Разряды!$I$3,IF(I49&lt;=[1]Разряды!$J$33,[1]Разряды!$J$3,"б/р"))))))))</f>
        <v>2р</v>
      </c>
      <c r="K49" s="26">
        <v>0</v>
      </c>
      <c r="L49" s="33" t="str">
        <f>IF(B49=0," ",VLOOKUP($B49,[1]Женщины!$B$1:$H$65536,7,FALSE))</f>
        <v>Ермолаева И.Ю., Синицкий А.Д.</v>
      </c>
    </row>
    <row r="50" spans="1:12">
      <c r="A50" s="40">
        <v>10</v>
      </c>
      <c r="B50" s="32">
        <v>153</v>
      </c>
      <c r="C50" s="33" t="str">
        <f>IF(B50=0," ",VLOOKUP(B50,[1]Женщины!B$1:H$65536,2,FALSE))</f>
        <v>Довгун Юлия</v>
      </c>
      <c r="D50" s="34" t="str">
        <f>IF(B50=0," ",VLOOKUP($B50,[1]Женщины!$B$1:$H$65536,3,FALSE))</f>
        <v>1991</v>
      </c>
      <c r="E50" s="35" t="str">
        <f>IF(B50=0," ",IF(VLOOKUP($B50,[1]Женщины!$B$1:$H$65536,4,FALSE)=0," ",VLOOKUP($B50,[1]Женщины!$B$1:$H$65536,4,FALSE)))</f>
        <v>1р</v>
      </c>
      <c r="F50" s="33" t="str">
        <f>IF(B50=0," ",VLOOKUP($B50,[1]Женщины!$B$1:$H$65536,5,FALSE))</f>
        <v>Ивановская</v>
      </c>
      <c r="G50" s="33" t="str">
        <f>IF(B50=0," ",VLOOKUP($B50,[1]Женщины!$B$1:$H$65536,6,FALSE))</f>
        <v>Иваново</v>
      </c>
      <c r="H50" s="41"/>
      <c r="I50" s="118">
        <v>1.7179398148148147E-3</v>
      </c>
      <c r="J50" s="38" t="str">
        <f>IF(I50=0," ",IF(I50&lt;=[1]Разряды!$D$33,[1]Разряды!$D$3,IF(I50&lt;=[1]Разряды!$E$33,[1]Разряды!$E$3,IF(I50&lt;=[1]Разряды!$F$33,[1]Разряды!$F$3,IF(I50&lt;=[1]Разряды!$G$33,[1]Разряды!$G$3,IF(I50&lt;=[1]Разряды!$H$33,[1]Разряды!$H$3,IF(I50&lt;=[1]Разряды!$I$33,[1]Разряды!$I$3,IF(I50&lt;=[1]Разряды!$J$33,[1]Разряды!$J$3,"б/р"))))))))</f>
        <v>2р</v>
      </c>
      <c r="K50" s="26" t="s">
        <v>29</v>
      </c>
      <c r="L50" s="33" t="str">
        <f>IF(B50=0," ",VLOOKUP($B50,[1]Женщины!$B$1:$H$65536,7,FALSE))</f>
        <v>Газизова И.В.</v>
      </c>
    </row>
    <row r="51" spans="1:12">
      <c r="A51" s="40">
        <v>11</v>
      </c>
      <c r="B51" s="32">
        <v>281</v>
      </c>
      <c r="C51" s="33" t="str">
        <f>IF(B51=0," ",VLOOKUP(B51,[1]Женщины!B$1:H$65536,2,FALSE))</f>
        <v>Вавилова Анастасия</v>
      </c>
      <c r="D51" s="34" t="str">
        <f>IF(B51=0," ",VLOOKUP($B51,[1]Женщины!$B$1:$H$65536,3,FALSE))</f>
        <v>1992</v>
      </c>
      <c r="E51" s="35" t="str">
        <f>IF(B51=0," ",IF(VLOOKUP($B51,[1]Женщины!$B$1:$H$65536,4,FALSE)=0," ",VLOOKUP($B51,[1]Женщины!$B$1:$H$65536,4,FALSE)))</f>
        <v>1р</v>
      </c>
      <c r="F51" s="33" t="str">
        <f>IF(B51=0," ",VLOOKUP($B51,[1]Женщины!$B$1:$H$65536,5,FALSE))</f>
        <v>р-ка Коми</v>
      </c>
      <c r="G51" s="33" t="str">
        <f>IF(B51=0," ",VLOOKUP($B51,[1]Женщины!$B$1:$H$65536,6,FALSE))</f>
        <v>Коми, Сыктывкар, КДЮСШ-1</v>
      </c>
      <c r="H51" s="41"/>
      <c r="I51" s="118">
        <v>1.7243055555555555E-3</v>
      </c>
      <c r="J51" s="38" t="str">
        <f>IF(I51=0," ",IF(I51&lt;=[1]Разряды!$D$33,[1]Разряды!$D$3,IF(I51&lt;=[1]Разряды!$E$33,[1]Разряды!$E$3,IF(I51&lt;=[1]Разряды!$F$33,[1]Разряды!$F$3,IF(I51&lt;=[1]Разряды!$G$33,[1]Разряды!$G$3,IF(I51&lt;=[1]Разряды!$H$33,[1]Разряды!$H$3,IF(I51&lt;=[1]Разряды!$I$33,[1]Разряды!$I$3,IF(I51&lt;=[1]Разряды!$J$33,[1]Разряды!$J$3,"б/р"))))))))</f>
        <v>2р</v>
      </c>
      <c r="K51" s="26">
        <v>0</v>
      </c>
      <c r="L51" s="33" t="str">
        <f>IF(B51=0," ",VLOOKUP($B51,[1]Женщины!$B$1:$H$65536,7,FALSE))</f>
        <v>Панюкова М.А.</v>
      </c>
    </row>
    <row r="52" spans="1:12">
      <c r="A52" s="40"/>
      <c r="B52" s="121">
        <v>448</v>
      </c>
      <c r="C52" s="33" t="str">
        <f>IF(B52=0," ",VLOOKUP(B52,[1]Женщины!B$1:H$65536,2,FALSE))</f>
        <v>Кожевникова Наталья</v>
      </c>
      <c r="D52" s="34" t="str">
        <f>IF(B52=0," ",VLOOKUP($B52,[1]Женщины!$B$1:$H$65536,3,FALSE))</f>
        <v>1992</v>
      </c>
      <c r="E52" s="35" t="str">
        <f>IF(B52=0," ",IF(VLOOKUP($B52,[1]Женщины!$B$1:$H$65536,4,FALSE)=0," ",VLOOKUP($B52,[1]Женщины!$B$1:$H$65536,4,FALSE)))</f>
        <v>2р</v>
      </c>
      <c r="F52" s="33" t="str">
        <f>IF(B52=0," ",VLOOKUP($B52,[1]Женщины!$B$1:$H$65536,5,FALSE))</f>
        <v>Архангельская</v>
      </c>
      <c r="G52" s="33" t="str">
        <f>IF(B52=0," ",VLOOKUP($B52,[1]Женщины!$B$1:$H$65536,6,FALSE))</f>
        <v>Архангельск, САФУ</v>
      </c>
      <c r="H52" s="41"/>
      <c r="I52" s="137" t="s">
        <v>83</v>
      </c>
      <c r="J52" s="38"/>
      <c r="K52" s="26" t="s">
        <v>29</v>
      </c>
      <c r="L52" s="33" t="str">
        <f>IF(B52=0," ",VLOOKUP($B52,[1]Женщины!$B$1:$H$65536,7,FALSE))</f>
        <v>Водовозов В.А.</v>
      </c>
    </row>
    <row r="53" spans="1:12">
      <c r="A53" s="40"/>
      <c r="B53" s="125"/>
      <c r="C53" s="33"/>
      <c r="D53" s="34"/>
      <c r="E53" s="35"/>
      <c r="F53" s="33"/>
      <c r="G53" s="33"/>
      <c r="H53" s="41"/>
      <c r="I53" s="118"/>
      <c r="J53" s="38"/>
      <c r="K53" s="26"/>
      <c r="L53" s="33"/>
    </row>
    <row r="54" spans="1:12">
      <c r="A54" s="26"/>
      <c r="B54" s="26"/>
      <c r="C54" s="26"/>
      <c r="D54" s="72"/>
      <c r="E54" s="26"/>
      <c r="F54" s="28" t="s">
        <v>41</v>
      </c>
      <c r="G54" s="28"/>
      <c r="H54" s="43"/>
      <c r="I54" s="12" t="s">
        <v>69</v>
      </c>
      <c r="J54" s="12"/>
      <c r="K54" s="53"/>
      <c r="L54" s="66" t="s">
        <v>84</v>
      </c>
    </row>
    <row r="55" spans="1:12">
      <c r="A55" s="31">
        <v>1</v>
      </c>
      <c r="B55" s="63">
        <v>292</v>
      </c>
      <c r="C55" s="33" t="str">
        <f>IF(B55=0," ",VLOOKUP(B55,[1]Женщины!B$1:H$65536,2,FALSE))</f>
        <v>Маркелова Татьяна</v>
      </c>
      <c r="D55" s="34" t="str">
        <f>IF(B55=0," ",VLOOKUP($B55,[1]Женщины!$B$1:$H$65536,3,FALSE))</f>
        <v>1988</v>
      </c>
      <c r="E55" s="35" t="str">
        <f>IF(B55=0," ",IF(VLOOKUP($B55,[1]Женщины!$B$1:$H$65536,4,FALSE)=0," ",VLOOKUP($B55,[1]Женщины!$B$1:$H$65536,4,FALSE)))</f>
        <v>МСМК</v>
      </c>
      <c r="F55" s="33" t="str">
        <f>IF(B55=0," ",VLOOKUP($B55,[1]Женщины!$B$1:$H$65536,5,FALSE))</f>
        <v>Мурманская</v>
      </c>
      <c r="G55" s="33" t="str">
        <f>IF(B55=0," ",VLOOKUP($B55,[1]Женщины!$B$1:$H$65536,6,FALSE))</f>
        <v>Мурманск</v>
      </c>
      <c r="H55" s="41"/>
      <c r="I55" s="118">
        <v>1.4622685185185183E-3</v>
      </c>
      <c r="J55" s="35" t="s">
        <v>37</v>
      </c>
      <c r="K55" s="26" t="s">
        <v>38</v>
      </c>
      <c r="L55" s="69" t="str">
        <f>IF(B55=0," ",VLOOKUP($B55,[1]Женщины!$B$1:$H$65536,7,FALSE))</f>
        <v>Савенков П.В.</v>
      </c>
    </row>
    <row r="56" spans="1:12">
      <c r="A56" s="31">
        <v>2</v>
      </c>
      <c r="B56" s="59">
        <v>213</v>
      </c>
      <c r="C56" s="33" t="str">
        <f>IF(B56=0," ",VLOOKUP(B56,[1]Женщины!B$1:H$65536,2,FALSE))</f>
        <v>Павленко Юлия</v>
      </c>
      <c r="D56" s="34" t="str">
        <f>IF(B56=0," ",VLOOKUP($B56,[1]Женщины!$B$1:$H$65536,3,FALSE))</f>
        <v>11.04.1988</v>
      </c>
      <c r="E56" s="35" t="str">
        <f>IF(B56=0," ",IF(VLOOKUP($B56,[1]Женщины!$B$1:$H$65536,4,FALSE)=0," ",VLOOKUP($B56,[1]Женщины!$B$1:$H$65536,4,FALSE)))</f>
        <v>МС</v>
      </c>
      <c r="F56" s="33" t="str">
        <f>IF(B56=0," ",VLOOKUP($B56,[1]Женщины!$B$1:$H$65536,5,FALSE))</f>
        <v>Вологодская</v>
      </c>
      <c r="G56" s="33" t="str">
        <f>IF(B56=0," ",VLOOKUP($B56,[1]Женщины!$B$1:$H$65536,6,FALSE))</f>
        <v>Вологда, БУ ФКиСВО "ЦСП"</v>
      </c>
      <c r="H56" s="41"/>
      <c r="I56" s="118">
        <v>1.501736111111111E-3</v>
      </c>
      <c r="J56" s="38" t="str">
        <f>IF(I56=0," ",IF(I56&lt;=[1]Разряды!$D$33,[1]Разряды!$D$3,IF(I56&lt;=[1]Разряды!$E$33,[1]Разряды!$E$3,IF(I56&lt;=[1]Разряды!$F$33,[1]Разряды!$F$3,IF(I56&lt;=[1]Разряды!$G$33,[1]Разряды!$G$3,IF(I56&lt;=[1]Разряды!$H$33,[1]Разряды!$H$3,IF(I56&lt;=[1]Разряды!$I$33,[1]Разряды!$I$3,IF(I56&lt;=[1]Разряды!$J$33,[1]Разряды!$J$3,"б/р"))))))))</f>
        <v>кмс</v>
      </c>
      <c r="K56" s="27">
        <v>17</v>
      </c>
      <c r="L56" s="33" t="str">
        <f>IF(B56=0," ",VLOOKUP($B56,[1]Женщины!$B$1:$H$65536,7,FALSE))</f>
        <v>Селюцкий С.А., Боголюбов В.Л.</v>
      </c>
    </row>
    <row r="57" spans="1:12">
      <c r="A57" s="31">
        <v>3</v>
      </c>
      <c r="B57" s="35">
        <v>293</v>
      </c>
      <c r="C57" s="33" t="str">
        <f>IF(B57=0," ",VLOOKUP(B57,[1]Женщины!B$1:H$65536,2,FALSE))</f>
        <v>Купаева Анна</v>
      </c>
      <c r="D57" s="34" t="str">
        <f>IF(B57=0," ",VLOOKUP($B57,[1]Женщины!$B$1:$H$65536,3,FALSE))</f>
        <v>1990</v>
      </c>
      <c r="E57" s="35" t="str">
        <f>IF(B57=0," ",IF(VLOOKUP($B57,[1]Женщины!$B$1:$H$65536,4,FALSE)=0," ",VLOOKUP($B57,[1]Женщины!$B$1:$H$65536,4,FALSE)))</f>
        <v>КМС</v>
      </c>
      <c r="F57" s="33" t="str">
        <f>IF(B57=0," ",VLOOKUP($B57,[1]Женщины!$B$1:$H$65536,5,FALSE))</f>
        <v>Мурманская</v>
      </c>
      <c r="G57" s="33" t="str">
        <f>IF(B57=0," ",VLOOKUP($B57,[1]Женщины!$B$1:$H$65536,6,FALSE))</f>
        <v>Мурманск, СДЮСШОР-4</v>
      </c>
      <c r="H57" s="41"/>
      <c r="I57" s="118">
        <v>1.5077546296296297E-3</v>
      </c>
      <c r="J57" s="38" t="str">
        <f>IF(I57=0," ",IF(I57&lt;=[1]Разряды!$D$33,[1]Разряды!$D$3,IF(I57&lt;=[1]Разряды!$E$33,[1]Разряды!$E$3,IF(I57&lt;=[1]Разряды!$F$33,[1]Разряды!$F$3,IF(I57&lt;=[1]Разряды!$G$33,[1]Разряды!$G$3,IF(I57&lt;=[1]Разряды!$H$33,[1]Разряды!$H$3,IF(I57&lt;=[1]Разряды!$I$33,[1]Разряды!$I$3,IF(I57&lt;=[1]Разряды!$J$33,[1]Разряды!$J$3,"б/р"))))))))</f>
        <v>кмс</v>
      </c>
      <c r="K57" s="26">
        <v>15</v>
      </c>
      <c r="L57" s="33" t="str">
        <f>IF(B57=0," ",VLOOKUP($B57,[1]Женщины!$B$1:$H$65536,7,FALSE))</f>
        <v>Ахметов А.Р.</v>
      </c>
    </row>
    <row r="58" spans="1:12">
      <c r="A58" s="40">
        <v>4</v>
      </c>
      <c r="B58" s="59">
        <v>256</v>
      </c>
      <c r="C58" s="33" t="str">
        <f>IF(B58=0," ",VLOOKUP(B58,[1]Женщины!B$1:H$65536,2,FALSE))</f>
        <v>Мурашова Елена</v>
      </c>
      <c r="D58" s="34" t="str">
        <f>IF(B58=0," ",VLOOKUP($B58,[1]Женщины!$B$1:$H$65536,3,FALSE))</f>
        <v>05.10.1987</v>
      </c>
      <c r="E58" s="35" t="str">
        <f>IF(B58=0," ",IF(VLOOKUP($B58,[1]Женщины!$B$1:$H$65536,4,FALSE)=0," ",VLOOKUP($B58,[1]Женщины!$B$1:$H$65536,4,FALSE)))</f>
        <v>КМС</v>
      </c>
      <c r="F58" s="33" t="str">
        <f>IF(B58=0," ",VLOOKUP($B58,[1]Женщины!$B$1:$H$65536,5,FALSE))</f>
        <v>Вологодская</v>
      </c>
      <c r="G58" s="33" t="str">
        <f>IF(B58=0," ",VLOOKUP($B58,[1]Женщины!$B$1:$H$65536,6,FALSE))</f>
        <v>Вологда, БУ ФКиСВО "ЦСП СКО"</v>
      </c>
      <c r="H58" s="41"/>
      <c r="I58" s="118">
        <v>1.5128472222222225E-3</v>
      </c>
      <c r="J58" s="38" t="str">
        <f>IF(I58=0," ",IF(I58&lt;=[1]Разряды!$D$33,[1]Разряды!$D$3,IF(I58&lt;=[1]Разряды!$E$33,[1]Разряды!$E$3,IF(I58&lt;=[1]Разряды!$F$33,[1]Разряды!$F$3,IF(I58&lt;=[1]Разряды!$G$33,[1]Разряды!$G$3,IF(I58&lt;=[1]Разряды!$H$33,[1]Разряды!$H$3,IF(I58&lt;=[1]Разряды!$I$33,[1]Разряды!$I$3,IF(I58&lt;=[1]Разряды!$J$33,[1]Разряды!$J$3,"б/р"))))))))</f>
        <v>кмс</v>
      </c>
      <c r="K58" s="27">
        <v>14</v>
      </c>
      <c r="L58" s="33" t="str">
        <f>IF(B58=0," ",VLOOKUP($B58,[1]Женщины!$B$1:$H$65536,7,FALSE))</f>
        <v>Бусырев А.В.</v>
      </c>
    </row>
    <row r="59" spans="1:12">
      <c r="A59" s="40">
        <v>5</v>
      </c>
      <c r="B59" s="63">
        <v>635</v>
      </c>
      <c r="C59" s="33" t="str">
        <f>IF(B59=0," ",VLOOKUP(B59,[1]Женщины!B$1:H$65536,2,FALSE))</f>
        <v>Гаврикова Евгения</v>
      </c>
      <c r="D59" s="34" t="str">
        <f>IF(B59=0," ",VLOOKUP($B59,[1]Женщины!$B$1:$H$65536,3,FALSE))</f>
        <v>1986</v>
      </c>
      <c r="E59" s="35" t="str">
        <f>IF(B59=0," ",IF(VLOOKUP($B59,[1]Женщины!$B$1:$H$65536,4,FALSE)=0," ",VLOOKUP($B59,[1]Женщины!$B$1:$H$65536,4,FALSE)))</f>
        <v>МС</v>
      </c>
      <c r="F59" s="33" t="str">
        <f>IF(B59=0," ",VLOOKUP($B59,[1]Женщины!$B$1:$H$65536,5,FALSE))</f>
        <v>Владимирская</v>
      </c>
      <c r="G59" s="33" t="str">
        <f>IF(B59=0," ",VLOOKUP($B59,[1]Женщины!$B$1:$H$65536,6,FALSE))</f>
        <v>Владимир, СДЮСШОР-7</v>
      </c>
      <c r="H59" s="41"/>
      <c r="I59" s="118">
        <v>1.5228009259259257E-3</v>
      </c>
      <c r="J59" s="38" t="str">
        <f>IF(I59=0," ",IF(I59&lt;=[1]Разряды!$D$33,[1]Разряды!$D$3,IF(I59&lt;=[1]Разряды!$E$33,[1]Разряды!$E$3,IF(I59&lt;=[1]Разряды!$F$33,[1]Разряды!$F$3,IF(I59&lt;=[1]Разряды!$G$33,[1]Разряды!$G$3,IF(I59&lt;=[1]Разряды!$H$33,[1]Разряды!$H$3,IF(I59&lt;=[1]Разряды!$I$33,[1]Разряды!$I$3,IF(I59&lt;=[1]Разряды!$J$33,[1]Разряды!$J$3,"б/р"))))))))</f>
        <v>кмс</v>
      </c>
      <c r="K59" s="26">
        <v>13</v>
      </c>
      <c r="L59" s="33" t="str">
        <f>IF(B59=0," ",VLOOKUP($B59,[1]Женщины!$B$1:$H$65536,7,FALSE))</f>
        <v>Морочко М.А.</v>
      </c>
    </row>
    <row r="60" spans="1:12">
      <c r="A60" s="40">
        <v>6</v>
      </c>
      <c r="B60" s="63">
        <v>129</v>
      </c>
      <c r="C60" s="33" t="str">
        <f>IF(B60=0," ",VLOOKUP(B60,[1]Женщины!B$1:H$65536,2,FALSE))</f>
        <v>Шикова Елена</v>
      </c>
      <c r="D60" s="34" t="str">
        <f>IF(B60=0," ",VLOOKUP($B60,[1]Женщины!$B$1:$H$65536,3,FALSE))</f>
        <v>1985</v>
      </c>
      <c r="E60" s="35" t="str">
        <f>IF(B60=0," ",IF(VLOOKUP($B60,[1]Женщины!$B$1:$H$65536,4,FALSE)=0," ",VLOOKUP($B60,[1]Женщины!$B$1:$H$65536,4,FALSE)))</f>
        <v>КМС</v>
      </c>
      <c r="F60" s="33" t="str">
        <f>IF(B60=0," ",VLOOKUP($B60,[1]Женщины!$B$1:$H$65536,5,FALSE))</f>
        <v>Ивановская</v>
      </c>
      <c r="G60" s="33" t="str">
        <f>IF(B60=0," ",VLOOKUP($B60,[1]Женщины!$B$1:$H$65536,6,FALSE))</f>
        <v>Иваново, СК ИГЭУ</v>
      </c>
      <c r="H60" s="41"/>
      <c r="I60" s="118">
        <v>1.5775462962962963E-3</v>
      </c>
      <c r="J60" s="38" t="str">
        <f>IF(I60=0," ",IF(I60&lt;=[1]Разряды!$D$33,[1]Разряды!$D$3,IF(I60&lt;=[1]Разряды!$E$33,[1]Разряды!$E$3,IF(I60&lt;=[1]Разряды!$F$33,[1]Разряды!$F$3,IF(I60&lt;=[1]Разряды!$G$33,[1]Разряды!$G$3,IF(I60&lt;=[1]Разряды!$H$33,[1]Разряды!$H$3,IF(I60&lt;=[1]Разряды!$I$33,[1]Разряды!$I$3,IF(I60&lt;=[1]Разряды!$J$33,[1]Разряды!$J$3,"б/р"))))))))</f>
        <v>1р</v>
      </c>
      <c r="K60" s="26">
        <v>0</v>
      </c>
      <c r="L60" s="33" t="str">
        <f>IF(B60=0," ",VLOOKUP($B60,[1]Женщины!$B$1:$H$65536,7,FALSE))</f>
        <v>самостоятельно</v>
      </c>
    </row>
    <row r="61" spans="1:12">
      <c r="A61" s="40">
        <v>7</v>
      </c>
      <c r="B61" s="35">
        <v>803</v>
      </c>
      <c r="C61" s="33" t="str">
        <f>IF(B61=0," ",VLOOKUP(B61,[1]Женщины!B$1:H$65536,2,FALSE))</f>
        <v>Слободянюк Виктория</v>
      </c>
      <c r="D61" s="34" t="str">
        <f>IF(B61=0," ",VLOOKUP($B61,[1]Женщины!$B$1:$H$65536,3,FALSE))</f>
        <v>1990</v>
      </c>
      <c r="E61" s="35" t="str">
        <f>IF(B61=0," ",IF(VLOOKUP($B61,[1]Женщины!$B$1:$H$65536,4,FALSE)=0," ",VLOOKUP($B61,[1]Женщины!$B$1:$H$65536,4,FALSE)))</f>
        <v>1р</v>
      </c>
      <c r="F61" s="33" t="str">
        <f>IF(B61=0," ",VLOOKUP($B61,[1]Женщины!$B$1:$H$65536,5,FALSE))</f>
        <v>Ивановская</v>
      </c>
      <c r="G61" s="33" t="str">
        <f>IF(B61=0," ",VLOOKUP($B61,[1]Женщины!$B$1:$H$65536,6,FALSE))</f>
        <v>Иваново</v>
      </c>
      <c r="H61" s="41"/>
      <c r="I61" s="118">
        <v>1.655787037037037E-3</v>
      </c>
      <c r="J61" s="38" t="str">
        <f>IF(I61=0," ",IF(I61&lt;=[1]Разряды!$D$33,[1]Разряды!$D$3,IF(I61&lt;=[1]Разряды!$E$33,[1]Разряды!$E$3,IF(I61&lt;=[1]Разряды!$F$33,[1]Разряды!$F$3,IF(I61&lt;=[1]Разряды!$G$33,[1]Разряды!$G$3,IF(I61&lt;=[1]Разряды!$H$33,[1]Разряды!$H$3,IF(I61&lt;=[1]Разряды!$I$33,[1]Разряды!$I$3,IF(I61&lt;=[1]Разряды!$J$33,[1]Разряды!$J$3,"б/р"))))))))</f>
        <v>1р</v>
      </c>
      <c r="K61" s="26" t="s">
        <v>29</v>
      </c>
      <c r="L61" s="33" t="str">
        <f>IF(B61=0," ",VLOOKUP($B61,[1]Женщины!$B$1:$H$65536,7,FALSE))</f>
        <v>Сафина Н.Н.</v>
      </c>
    </row>
    <row r="62" spans="1:12">
      <c r="A62" s="105">
        <v>8</v>
      </c>
      <c r="B62" s="138">
        <v>296</v>
      </c>
      <c r="C62" s="33" t="str">
        <f>IF(B62=0," ",VLOOKUP(B62,[1]Женщины!B$1:H$65536,2,FALSE))</f>
        <v>Фарутина Ольга</v>
      </c>
      <c r="D62" s="34" t="str">
        <f>IF(B62=0," ",VLOOKUP($B62,[1]Женщины!$B$1:$H$65536,3,FALSE))</f>
        <v>1981</v>
      </c>
      <c r="E62" s="35" t="str">
        <f>IF(B62=0," ",IF(VLOOKUP($B62,[1]Женщины!$B$1:$H$65536,4,FALSE)=0," ",VLOOKUP($B62,[1]Женщины!$B$1:$H$65536,4,FALSE)))</f>
        <v>МС</v>
      </c>
      <c r="F62" s="33" t="str">
        <f>IF(B62=0," ",VLOOKUP($B62,[1]Женщины!$B$1:$H$65536,5,FALSE))</f>
        <v>Мурманская</v>
      </c>
      <c r="G62" s="33" t="str">
        <f>IF(B62=0," ",VLOOKUP($B62,[1]Женщины!$B$1:$H$65536,6,FALSE))</f>
        <v>Мурманск, МВД</v>
      </c>
      <c r="H62" s="41"/>
      <c r="I62" s="118">
        <v>1.6998842592592595E-3</v>
      </c>
      <c r="J62" s="38" t="str">
        <f>IF(I62=0," ",IF(I62&lt;=[1]Разряды!$D$33,[1]Разряды!$D$3,IF(I62&lt;=[1]Разряды!$E$33,[1]Разряды!$E$3,IF(I62&lt;=[1]Разряды!$F$33,[1]Разряды!$F$3,IF(I62&lt;=[1]Разряды!$G$33,[1]Разряды!$G$3,IF(I62&lt;=[1]Разряды!$H$33,[1]Разряды!$H$3,IF(I62&lt;=[1]Разряды!$I$33,[1]Разряды!$I$3,IF(I62&lt;=[1]Разряды!$J$33,[1]Разряды!$J$3,"б/р"))))))))</f>
        <v>2р</v>
      </c>
      <c r="K62" s="26">
        <v>0</v>
      </c>
      <c r="L62" s="33" t="str">
        <f>IF(B62=0," ",VLOOKUP($B62,[1]Женщины!$B$1:$H$65536,7,FALSE))</f>
        <v>Фарутин Н.В.</v>
      </c>
    </row>
    <row r="63" spans="1:12" ht="15.75" thickBot="1">
      <c r="A63" s="102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</row>
    <row r="64" spans="1:12" ht="15.75" thickTop="1">
      <c r="H64"/>
      <c r="I64"/>
    </row>
    <row r="65" spans="1:9">
      <c r="H65"/>
      <c r="I65"/>
    </row>
    <row r="66" spans="1:9">
      <c r="H66"/>
      <c r="I66"/>
    </row>
    <row r="67" spans="1:9">
      <c r="H67"/>
      <c r="I67"/>
    </row>
    <row r="68" spans="1:9">
      <c r="H68"/>
      <c r="I68"/>
    </row>
    <row r="69" spans="1:9">
      <c r="H69"/>
      <c r="I69"/>
    </row>
    <row r="70" spans="1:9">
      <c r="H70"/>
      <c r="I70"/>
    </row>
    <row r="71" spans="1:9">
      <c r="H71"/>
      <c r="I71"/>
    </row>
    <row r="72" spans="1:9">
      <c r="H72"/>
      <c r="I72"/>
    </row>
    <row r="73" spans="1:9">
      <c r="H73"/>
      <c r="I73"/>
    </row>
    <row r="74" spans="1:9">
      <c r="H74"/>
      <c r="I74"/>
    </row>
    <row r="75" spans="1:9">
      <c r="H75"/>
      <c r="I75"/>
    </row>
    <row r="76" spans="1:9">
      <c r="H76"/>
      <c r="I76"/>
    </row>
    <row r="77" spans="1:9">
      <c r="H77"/>
      <c r="I77"/>
    </row>
    <row r="78" spans="1:9">
      <c r="A78" s="83"/>
      <c r="B78" s="83"/>
      <c r="C78" s="83"/>
      <c r="D78" s="83"/>
      <c r="E78" s="83"/>
      <c r="F78" s="83"/>
      <c r="G78" s="83"/>
      <c r="H78" s="107"/>
      <c r="I78" s="107"/>
    </row>
    <row r="79" spans="1:9">
      <c r="A79" s="83"/>
      <c r="B79" s="83"/>
      <c r="C79" s="83"/>
      <c r="D79" s="83"/>
      <c r="E79" s="83"/>
      <c r="F79" s="83"/>
      <c r="G79" s="83"/>
      <c r="H79" s="107"/>
      <c r="I79" s="107"/>
    </row>
    <row r="80" spans="1:9">
      <c r="A80" s="83"/>
      <c r="B80" s="83"/>
      <c r="C80" s="83"/>
      <c r="D80" s="83"/>
      <c r="E80" s="83"/>
      <c r="F80" s="83"/>
      <c r="G80" s="83"/>
      <c r="H80" s="107"/>
      <c r="I80" s="107"/>
    </row>
    <row r="81" spans="1:9">
      <c r="A81" s="83"/>
      <c r="B81" s="83"/>
      <c r="C81" s="83"/>
      <c r="D81" s="83"/>
      <c r="E81" s="83"/>
      <c r="F81" s="83"/>
      <c r="G81" s="83"/>
      <c r="H81" s="107"/>
      <c r="I81" s="107"/>
    </row>
    <row r="82" spans="1:9">
      <c r="A82" s="83"/>
      <c r="B82" s="83"/>
      <c r="C82" s="83"/>
      <c r="D82" s="83"/>
      <c r="E82" s="83"/>
      <c r="F82" s="83"/>
      <c r="G82" s="83"/>
      <c r="H82" s="107"/>
      <c r="I82" s="107"/>
    </row>
    <row r="83" spans="1:9">
      <c r="A83" s="83"/>
      <c r="B83" s="83"/>
      <c r="C83" s="83"/>
      <c r="D83" s="83"/>
      <c r="E83" s="83"/>
      <c r="F83" s="83"/>
      <c r="G83" s="83"/>
      <c r="H83" s="107"/>
      <c r="I83" s="107"/>
    </row>
    <row r="84" spans="1:9">
      <c r="A84" s="83"/>
      <c r="B84" s="83"/>
      <c r="C84" s="83"/>
      <c r="D84" s="83"/>
      <c r="E84" s="83"/>
      <c r="F84" s="83"/>
      <c r="G84" s="83"/>
      <c r="H84" s="107"/>
      <c r="I84" s="107"/>
    </row>
  </sheetData>
  <mergeCells count="24">
    <mergeCell ref="F40:G40"/>
    <mergeCell ref="F54:G54"/>
    <mergeCell ref="I54:J54"/>
    <mergeCell ref="I39:J39"/>
    <mergeCell ref="F10:G10"/>
    <mergeCell ref="F32:G32"/>
    <mergeCell ref="I32:J32"/>
    <mergeCell ref="F8:F9"/>
    <mergeCell ref="G8:G9"/>
    <mergeCell ref="H8:I8"/>
    <mergeCell ref="J8:J9"/>
    <mergeCell ref="K8:K9"/>
    <mergeCell ref="L8:L9"/>
    <mergeCell ref="H9:I9"/>
    <mergeCell ref="A1:L1"/>
    <mergeCell ref="A2:L2"/>
    <mergeCell ref="F4:G4"/>
    <mergeCell ref="I6:J6"/>
    <mergeCell ref="I7:J7"/>
    <mergeCell ref="A8:A9"/>
    <mergeCell ref="B8:B9"/>
    <mergeCell ref="C8:C9"/>
    <mergeCell ref="D8:D9"/>
    <mergeCell ref="E8:E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5"/>
  <sheetViews>
    <sheetView workbookViewId="0">
      <selection activeCell="D43" sqref="D43"/>
    </sheetView>
  </sheetViews>
  <sheetFormatPr defaultRowHeight="1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26" customWidth="1"/>
    <col min="8" max="8" width="5.42578125" style="89" customWidth="1"/>
    <col min="9" max="9" width="7.42578125" style="89" customWidth="1"/>
    <col min="10" max="10" width="6.5703125" customWidth="1"/>
    <col min="11" max="11" width="6.140625" customWidth="1"/>
    <col min="12" max="12" width="24.7109375" customWidth="1"/>
  </cols>
  <sheetData>
    <row r="1" spans="1:12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>
      <c r="A2" s="2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>
      <c r="A3" s="3" t="s">
        <v>85</v>
      </c>
      <c r="B3" s="4"/>
      <c r="C3" s="4"/>
      <c r="D3" s="4"/>
      <c r="E3" s="4"/>
      <c r="F3" s="4" t="s">
        <v>3</v>
      </c>
      <c r="G3" s="4"/>
      <c r="H3" s="4"/>
      <c r="I3" s="4"/>
      <c r="J3" s="4"/>
      <c r="K3" s="4"/>
      <c r="L3" s="4"/>
    </row>
    <row r="4" spans="1:12" ht="15.75">
      <c r="A4" s="3" t="s">
        <v>86</v>
      </c>
      <c r="B4" s="5"/>
      <c r="C4" s="5"/>
      <c r="D4" s="5"/>
      <c r="E4" s="5"/>
      <c r="F4" s="6" t="s">
        <v>87</v>
      </c>
      <c r="G4" s="6"/>
      <c r="H4" s="5"/>
      <c r="I4"/>
      <c r="K4" s="7" t="s">
        <v>6</v>
      </c>
    </row>
    <row r="5" spans="1:12">
      <c r="A5" s="3" t="s">
        <v>88</v>
      </c>
      <c r="B5" s="7"/>
      <c r="C5" s="8"/>
      <c r="F5" s="3"/>
      <c r="G5" s="3"/>
      <c r="H5" s="9"/>
      <c r="I5" s="9"/>
      <c r="J5" s="9"/>
      <c r="K5" s="9" t="s">
        <v>8</v>
      </c>
      <c r="L5" s="9"/>
    </row>
    <row r="6" spans="1:12" ht="18.75">
      <c r="A6" s="10" t="s">
        <v>89</v>
      </c>
      <c r="B6" s="7"/>
      <c r="C6" s="7"/>
      <c r="E6" s="11"/>
      <c r="F6" s="3"/>
      <c r="G6" s="3"/>
      <c r="H6" s="11"/>
      <c r="I6" s="12" t="s">
        <v>69</v>
      </c>
      <c r="J6" s="12"/>
      <c r="K6" s="13"/>
      <c r="L6" s="9" t="s">
        <v>90</v>
      </c>
    </row>
    <row r="7" spans="1:12">
      <c r="A7" s="3" t="s">
        <v>91</v>
      </c>
      <c r="B7" s="92"/>
      <c r="C7" s="92"/>
      <c r="D7" s="93"/>
      <c r="E7" s="14"/>
      <c r="F7" s="3"/>
      <c r="G7" s="3"/>
      <c r="H7" s="15"/>
      <c r="I7" s="16"/>
      <c r="J7" s="16"/>
      <c r="K7" s="17"/>
      <c r="L7" s="9"/>
    </row>
    <row r="8" spans="1:12">
      <c r="A8" s="18" t="s">
        <v>15</v>
      </c>
      <c r="B8" s="18" t="s">
        <v>16</v>
      </c>
      <c r="C8" s="18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20" t="s">
        <v>22</v>
      </c>
      <c r="I8" s="21"/>
      <c r="J8" s="18" t="s">
        <v>23</v>
      </c>
      <c r="K8" s="19" t="s">
        <v>24</v>
      </c>
      <c r="L8" s="22" t="s">
        <v>25</v>
      </c>
    </row>
    <row r="9" spans="1:12">
      <c r="A9" s="23"/>
      <c r="B9" s="23"/>
      <c r="C9" s="23"/>
      <c r="D9" s="23"/>
      <c r="E9" s="23"/>
      <c r="F9" s="23"/>
      <c r="G9" s="23"/>
      <c r="H9" s="116" t="s">
        <v>26</v>
      </c>
      <c r="I9" s="117"/>
      <c r="J9" s="23"/>
      <c r="K9" s="23"/>
      <c r="L9" s="25"/>
    </row>
    <row r="10" spans="1:12">
      <c r="A10" s="26"/>
      <c r="B10" s="26"/>
      <c r="C10" s="26"/>
      <c r="D10" s="27"/>
      <c r="E10" s="26"/>
      <c r="F10" s="28" t="s">
        <v>28</v>
      </c>
      <c r="G10" s="28"/>
      <c r="H10" s="29"/>
      <c r="I10" s="30"/>
    </row>
    <row r="11" spans="1:12">
      <c r="A11" s="31">
        <v>1</v>
      </c>
      <c r="B11" s="32">
        <v>144</v>
      </c>
      <c r="C11" s="33" t="str">
        <f>IF(B11=0," ",VLOOKUP(B11,[1]Женщины!B$1:H$65536,2,FALSE))</f>
        <v>Плиплина Светлана</v>
      </c>
      <c r="D11" s="34" t="str">
        <f>IF(B11=0," ",VLOOKUP($B11,[1]Женщины!$B$1:$H$65536,3,FALSE))</f>
        <v>1996</v>
      </c>
      <c r="E11" s="35" t="str">
        <f>IF(B11=0," ",IF(VLOOKUP($B11,[1]Женщины!$B$1:$H$65536,4,FALSE)=0," ",VLOOKUP($B11,[1]Женщины!$B$1:$H$65536,4,FALSE)))</f>
        <v>2р</v>
      </c>
      <c r="F11" s="33" t="str">
        <f>IF(B11=0," ",VLOOKUP($B11,[1]Женщины!$B$1:$H$65536,5,FALSE))</f>
        <v>Ивановская</v>
      </c>
      <c r="G11" s="33" t="str">
        <f>IF(B11=0," ",VLOOKUP($B11,[1]Женщины!$B$1:$H$65536,6,FALSE))</f>
        <v>Фурманов, СДЮСШОР-6</v>
      </c>
      <c r="H11" s="41"/>
      <c r="I11" s="118">
        <v>3.5651620370370373E-3</v>
      </c>
      <c r="J11" s="38" t="str">
        <f>IF(I11=0," ",IF(I11&lt;=[1]Разряды!$D$34,[1]Разряды!$D$3,IF(I11&lt;=[1]Разряды!$E$34,[1]Разряды!$E$3,IF(I11&lt;=[1]Разряды!$F$34,[1]Разряды!$F$3,IF(I11&lt;=[1]Разряды!$G$34,[1]Разряды!$G$3,IF(I11&lt;=[1]Разряды!$H$34,[1]Разряды!$H$3,IF(I11&lt;=[1]Разряды!$I$34,[1]Разряды!$I$3,IF(I11&lt;=[1]Разряды!$J$34,[1]Разряды!$J$3,"б/р"))))))))</f>
        <v>2р</v>
      </c>
      <c r="K11" s="38">
        <v>20</v>
      </c>
      <c r="L11" s="33" t="str">
        <f>IF(B11=0," ",VLOOKUP($B11,[1]Женщины!$B$1:$H$65536,7,FALSE))</f>
        <v>Лукичев А.В., Малкова И.В.</v>
      </c>
    </row>
    <row r="12" spans="1:12">
      <c r="A12" s="31">
        <v>2</v>
      </c>
      <c r="B12" s="35">
        <v>802</v>
      </c>
      <c r="C12" s="33" t="str">
        <f>IF(B12=0," ",VLOOKUP(B12,[1]Женщины!B$1:H$65536,2,FALSE))</f>
        <v>Глухова Милена</v>
      </c>
      <c r="D12" s="34" t="str">
        <f>IF(B12=0," ",VLOOKUP($B12,[1]Женщины!$B$1:$H$65536,3,FALSE))</f>
        <v>25.07.1998</v>
      </c>
      <c r="E12" s="35" t="str">
        <f>IF(B12=0," ",IF(VLOOKUP($B12,[1]Женщины!$B$1:$H$65536,4,FALSE)=0," ",VLOOKUP($B12,[1]Женщины!$B$1:$H$65536,4,FALSE)))</f>
        <v>2р</v>
      </c>
      <c r="F12" s="33" t="str">
        <f>IF(B12=0," ",VLOOKUP($B12,[1]Женщины!$B$1:$H$65536,5,FALSE))</f>
        <v>Вологодская</v>
      </c>
      <c r="G12" s="33" t="str">
        <f>IF(B12=0," ",VLOOKUP($B12,[1]Женщины!$B$1:$H$65536,6,FALSE))</f>
        <v>Череповец, ДЮСШ-2</v>
      </c>
      <c r="H12" s="41"/>
      <c r="I12" s="118">
        <v>3.578472222222222E-3</v>
      </c>
      <c r="J12" s="38" t="str">
        <f>IF(I12=0," ",IF(I12&lt;=[1]Разряды!$D$34,[1]Разряды!$D$3,IF(I12&lt;=[1]Разряды!$E$34,[1]Разряды!$E$3,IF(I12&lt;=[1]Разряды!$F$34,[1]Разряды!$F$3,IF(I12&lt;=[1]Разряды!$G$34,[1]Разряды!$G$3,IF(I12&lt;=[1]Разряды!$H$34,[1]Разряды!$H$3,IF(I12&lt;=[1]Разряды!$I$34,[1]Разряды!$I$3,IF(I12&lt;=[1]Разряды!$J$34,[1]Разряды!$J$3,"б/р"))))))))</f>
        <v>2р</v>
      </c>
      <c r="K12" s="26" t="s">
        <v>29</v>
      </c>
      <c r="L12" s="33" t="str">
        <f>IF(B12=0," ",VLOOKUP($B12,[1]Женщины!$B$1:$H$65536,7,FALSE))</f>
        <v>Лебедев А.В.</v>
      </c>
    </row>
    <row r="13" spans="1:12">
      <c r="A13" s="31">
        <v>3</v>
      </c>
      <c r="B13" s="32">
        <v>106</v>
      </c>
      <c r="C13" s="33" t="str">
        <f>IF(B13=0," ",VLOOKUP(B13,[1]Женщины!B$1:H$65536,2,FALSE))</f>
        <v>Королева Юлия</v>
      </c>
      <c r="D13" s="34" t="str">
        <f>IF(B13=0," ",VLOOKUP($B13,[1]Женщины!$B$1:$H$65536,3,FALSE))</f>
        <v>29.10.1998</v>
      </c>
      <c r="E13" s="35" t="str">
        <f>IF(B13=0," ",IF(VLOOKUP($B13,[1]Женщины!$B$1:$H$65536,4,FALSE)=0," ",VLOOKUP($B13,[1]Женщины!$B$1:$H$65536,4,FALSE)))</f>
        <v>1р</v>
      </c>
      <c r="F13" s="33" t="str">
        <f>IF(B13=0," ",VLOOKUP($B13,[1]Женщины!$B$1:$H$65536,5,FALSE))</f>
        <v>Костромская</v>
      </c>
      <c r="G13" s="33" t="str">
        <f>IF(B13=0," ",VLOOKUP($B13,[1]Женщины!$B$1:$H$65536,6,FALSE))</f>
        <v>Галич, КСДЮСШОР</v>
      </c>
      <c r="H13" s="41"/>
      <c r="I13" s="118">
        <v>3.5953703703703703E-3</v>
      </c>
      <c r="J13" s="38" t="str">
        <f>IF(I13=0," ",IF(I13&lt;=[1]Разряды!$D$34,[1]Разряды!$D$3,IF(I13&lt;=[1]Разряды!$E$34,[1]Разряды!$E$3,IF(I13&lt;=[1]Разряды!$F$34,[1]Разряды!$F$3,IF(I13&lt;=[1]Разряды!$G$34,[1]Разряды!$G$3,IF(I13&lt;=[1]Разряды!$H$34,[1]Разряды!$H$3,IF(I13&lt;=[1]Разряды!$I$34,[1]Разряды!$I$3,IF(I13&lt;=[1]Разряды!$J$34,[1]Разряды!$J$3,"б/р"))))))))</f>
        <v>2р</v>
      </c>
      <c r="K13" s="26">
        <v>17</v>
      </c>
      <c r="L13" s="33" t="str">
        <f>IF(B13=0," ",VLOOKUP($B13,[1]Женщины!$B$1:$H$65536,7,FALSE))</f>
        <v>Горшкова Э.И.</v>
      </c>
    </row>
    <row r="14" spans="1:12">
      <c r="A14" s="40">
        <v>4</v>
      </c>
      <c r="B14" s="32">
        <v>105</v>
      </c>
      <c r="C14" s="33" t="str">
        <f>IF(B14=0," ",VLOOKUP(B14,[1]Женщины!B$1:H$65536,2,FALSE))</f>
        <v>Сверчкова Полина</v>
      </c>
      <c r="D14" s="34" t="str">
        <f>IF(B14=0," ",VLOOKUP($B14,[1]Женщины!$B$1:$H$65536,3,FALSE))</f>
        <v>14.03.1997</v>
      </c>
      <c r="E14" s="35" t="str">
        <f>IF(B14=0," ",IF(VLOOKUP($B14,[1]Женщины!$B$1:$H$65536,4,FALSE)=0," ",VLOOKUP($B14,[1]Женщины!$B$1:$H$65536,4,FALSE)))</f>
        <v>1р</v>
      </c>
      <c r="F14" s="33" t="str">
        <f>IF(B14=0," ",VLOOKUP($B14,[1]Женщины!$B$1:$H$65536,5,FALSE))</f>
        <v>Костромская</v>
      </c>
      <c r="G14" s="33" t="str">
        <f>IF(B14=0," ",VLOOKUP($B14,[1]Женщины!$B$1:$H$65536,6,FALSE))</f>
        <v>Кострома, КСДЮСШОР</v>
      </c>
      <c r="H14" s="41"/>
      <c r="I14" s="118">
        <v>3.6503472222222219E-3</v>
      </c>
      <c r="J14" s="38" t="str">
        <f>IF(I14=0," ",IF(I14&lt;=[1]Разряды!$D$34,[1]Разряды!$D$3,IF(I14&lt;=[1]Разряды!$E$34,[1]Разряды!$E$3,IF(I14&lt;=[1]Разряды!$F$34,[1]Разряды!$F$3,IF(I14&lt;=[1]Разряды!$G$34,[1]Разряды!$G$3,IF(I14&lt;=[1]Разряды!$H$34,[1]Разряды!$H$3,IF(I14&lt;=[1]Разряды!$I$34,[1]Разряды!$I$3,IF(I14&lt;=[1]Разряды!$J$34,[1]Разряды!$J$3,"б/р"))))))))</f>
        <v>2р</v>
      </c>
      <c r="K14" s="27">
        <v>15</v>
      </c>
      <c r="L14" s="33" t="str">
        <f>IF(B14=0," ",VLOOKUP($B14,[1]Женщины!$B$1:$H$65536,7,FALSE))</f>
        <v>Дружков А.Н.</v>
      </c>
    </row>
    <row r="15" spans="1:12">
      <c r="A15" s="40">
        <v>5</v>
      </c>
      <c r="B15" s="32">
        <v>682</v>
      </c>
      <c r="C15" s="33" t="str">
        <f>IF(B15=0," ",VLOOKUP(B15,[1]Женщины!B$1:H$65536,2,FALSE))</f>
        <v>Буторина Полина</v>
      </c>
      <c r="D15" s="34" t="str">
        <f>IF(B15=0," ",VLOOKUP($B15,[1]Женщины!$B$1:$H$65536,3,FALSE))</f>
        <v>13.10.1997</v>
      </c>
      <c r="E15" s="35" t="str">
        <f>IF(B15=0," ",IF(VLOOKUP($B15,[1]Женщины!$B$1:$H$65536,4,FALSE)=0," ",VLOOKUP($B15,[1]Женщины!$B$1:$H$65536,4,FALSE)))</f>
        <v>2р</v>
      </c>
      <c r="F15" s="33" t="str">
        <f>IF(B15=0," ",VLOOKUP($B15,[1]Женщины!$B$1:$H$65536,5,FALSE))</f>
        <v>Архангельская</v>
      </c>
      <c r="G15" s="33" t="str">
        <f>IF(B15=0," ",VLOOKUP($B15,[1]Женщины!$B$1:$H$65536,6,FALSE))</f>
        <v>Архангельск, ДЮСШ-1</v>
      </c>
      <c r="H15" s="41"/>
      <c r="I15" s="118">
        <v>3.6909722222222222E-3</v>
      </c>
      <c r="J15" s="38" t="str">
        <f>IF(I15=0," ",IF(I15&lt;=[1]Разряды!$D$34,[1]Разряды!$D$3,IF(I15&lt;=[1]Разряды!$E$34,[1]Разряды!$E$3,IF(I15&lt;=[1]Разряды!$F$34,[1]Разряды!$F$3,IF(I15&lt;=[1]Разряды!$G$34,[1]Разряды!$G$3,IF(I15&lt;=[1]Разряды!$H$34,[1]Разряды!$H$3,IF(I15&lt;=[1]Разряды!$I$34,[1]Разряды!$I$3,IF(I15&lt;=[1]Разряды!$J$34,[1]Разряды!$J$3,"б/р"))))))))</f>
        <v>3р</v>
      </c>
      <c r="K15" s="27">
        <v>14</v>
      </c>
      <c r="L15" s="33" t="str">
        <f>IF(B15=0," ",VLOOKUP($B15,[1]Женщины!$B$1:$H$65536,7,FALSE))</f>
        <v>Брюхова О.Б.</v>
      </c>
    </row>
    <row r="16" spans="1:12">
      <c r="A16" s="40"/>
      <c r="B16" s="32"/>
      <c r="C16" s="33"/>
      <c r="D16" s="34"/>
      <c r="E16" s="35"/>
      <c r="F16" s="33"/>
      <c r="G16" s="33"/>
      <c r="H16" s="41"/>
      <c r="I16" s="118"/>
      <c r="J16" s="38"/>
      <c r="K16" s="35"/>
      <c r="L16" s="33"/>
    </row>
    <row r="17" spans="1:12">
      <c r="A17" s="26"/>
      <c r="B17" s="26"/>
      <c r="C17" s="26"/>
      <c r="D17" s="72"/>
      <c r="E17" s="26"/>
      <c r="F17" s="28" t="s">
        <v>31</v>
      </c>
      <c r="G17" s="28"/>
      <c r="H17" s="98"/>
      <c r="I17" s="12" t="s">
        <v>69</v>
      </c>
      <c r="J17" s="12"/>
      <c r="K17" s="100"/>
      <c r="L17" s="66" t="s">
        <v>92</v>
      </c>
    </row>
    <row r="18" spans="1:12">
      <c r="A18" s="31">
        <v>1</v>
      </c>
      <c r="B18" s="32">
        <v>340</v>
      </c>
      <c r="C18" s="33" t="str">
        <f>IF(B18=0," ",VLOOKUP(B18,[1]Женщины!B$1:H$65536,2,FALSE))</f>
        <v>Кузовлева Мария</v>
      </c>
      <c r="D18" s="34" t="str">
        <f>IF(B18=0," ",VLOOKUP($B18,[1]Женщины!$B$1:$H$65536,3,FALSE))</f>
        <v>1995</v>
      </c>
      <c r="E18" s="35" t="str">
        <f>IF(B18=0," ",IF(VLOOKUP($B18,[1]Женщины!$B$1:$H$65536,4,FALSE)=0," ",VLOOKUP($B18,[1]Женщины!$B$1:$H$65536,4,FALSE)))</f>
        <v>КМС</v>
      </c>
      <c r="F18" s="33" t="str">
        <f>IF(B18=0," ",VLOOKUP($B18,[1]Женщины!$B$1:$H$65536,5,FALSE))</f>
        <v>Мурманская</v>
      </c>
      <c r="G18" s="33" t="str">
        <f>IF(B18=0," ",VLOOKUP($B18,[1]Женщины!$B$1:$H$65536,6,FALSE))</f>
        <v>Мурманск, СДЮСШОР-4</v>
      </c>
      <c r="H18" s="41"/>
      <c r="I18" s="139">
        <v>3.2315972222222225E-3</v>
      </c>
      <c r="J18" s="38" t="str">
        <f>IF(I18=0," ",IF(I18&lt;=[1]Разряды!$D$34,[1]Разряды!$D$3,IF(I18&lt;=[1]Разряды!$E$34,[1]Разряды!$E$3,IF(I18&lt;=[1]Разряды!$F$34,[1]Разряды!$F$3,IF(I18&lt;=[1]Разряды!$G$34,[1]Разряды!$G$3,IF(I18&lt;=[1]Разряды!$H$34,[1]Разряды!$H$3,IF(I18&lt;=[1]Разряды!$I$34,[1]Разряды!$I$3,IF(I18&lt;=[1]Разряды!$J$34,[1]Разряды!$J$3,"б/р"))))))))</f>
        <v>1р</v>
      </c>
      <c r="K18" s="26">
        <v>20</v>
      </c>
      <c r="L18" s="69" t="str">
        <f>IF(B18=0," ",VLOOKUP($B18,[1]Женщины!$B$1:$H$65536,7,FALSE))</f>
        <v>Кацан В.В., Т.Н.</v>
      </c>
    </row>
    <row r="19" spans="1:12">
      <c r="A19" s="31">
        <v>2</v>
      </c>
      <c r="B19" s="32">
        <v>155</v>
      </c>
      <c r="C19" s="33" t="str">
        <f>IF(B19=0," ",VLOOKUP(B19,[1]Женщины!B$1:H$65536,2,FALSE))</f>
        <v>Родякаева Юлия</v>
      </c>
      <c r="D19" s="34" t="str">
        <f>IF(B19=0," ",VLOOKUP($B19,[1]Женщины!$B$1:$H$65536,3,FALSE))</f>
        <v>28.12.1995</v>
      </c>
      <c r="E19" s="35" t="str">
        <f>IF(B19=0," ",IF(VLOOKUP($B19,[1]Женщины!$B$1:$H$65536,4,FALSE)=0," ",VLOOKUP($B19,[1]Женщины!$B$1:$H$65536,4,FALSE)))</f>
        <v>1р</v>
      </c>
      <c r="F19" s="33" t="str">
        <f>IF(B19=0," ",VLOOKUP($B19,[1]Женщины!$B$1:$H$65536,5,FALSE))</f>
        <v>Ивановская</v>
      </c>
      <c r="G19" s="33" t="str">
        <f>IF(B19=0," ",VLOOKUP($B19,[1]Женщины!$B$1:$H$65536,6,FALSE))</f>
        <v>Кинешма, СДЮСШОР</v>
      </c>
      <c r="H19" s="41"/>
      <c r="I19" s="118">
        <v>3.4331018518518521E-3</v>
      </c>
      <c r="J19" s="38" t="str">
        <f>IF(I19=0," ",IF(I19&lt;=[1]Разряды!$D$34,[1]Разряды!$D$3,IF(I19&lt;=[1]Разряды!$E$34,[1]Разряды!$E$3,IF(I19&lt;=[1]Разряды!$F$34,[1]Разряды!$F$3,IF(I19&lt;=[1]Разряды!$G$34,[1]Разряды!$G$3,IF(I19&lt;=[1]Разряды!$H$34,[1]Разряды!$H$3,IF(I19&lt;=[1]Разряды!$I$34,[1]Разряды!$I$3,IF(I19&lt;=[1]Разряды!$J$34,[1]Разряды!$J$3,"б/р"))))))))</f>
        <v>1р</v>
      </c>
      <c r="K19" s="35" t="s">
        <v>29</v>
      </c>
      <c r="L19" s="33" t="str">
        <f>IF(B19=0," ",VLOOKUP($B19,[1]Женщины!$B$1:$H$65536,7,FALSE))</f>
        <v>Голубева М.А.</v>
      </c>
    </row>
    <row r="20" spans="1:12">
      <c r="A20" s="31">
        <v>3</v>
      </c>
      <c r="B20" s="125">
        <v>103</v>
      </c>
      <c r="C20" s="33" t="str">
        <f>IF(B20=0," ",VLOOKUP(B20,[1]Женщины!B$1:H$65536,2,FALSE))</f>
        <v>Сенникова Наталья</v>
      </c>
      <c r="D20" s="34" t="str">
        <f>IF(B20=0," ",VLOOKUP($B20,[1]Женщины!$B$1:$H$65536,3,FALSE))</f>
        <v>10.07.1994</v>
      </c>
      <c r="E20" s="35" t="str">
        <f>IF(B20=0," ",IF(VLOOKUP($B20,[1]Женщины!$B$1:$H$65536,4,FALSE)=0," ",VLOOKUP($B20,[1]Женщины!$B$1:$H$65536,4,FALSE)))</f>
        <v>1р</v>
      </c>
      <c r="F20" s="33" t="str">
        <f>IF(B20=0," ",VLOOKUP($B20,[1]Женщины!$B$1:$H$65536,5,FALSE))</f>
        <v>Костромская</v>
      </c>
      <c r="G20" s="33" t="str">
        <f>IF(B20=0," ",VLOOKUP($B20,[1]Женщины!$B$1:$H$65536,6,FALSE))</f>
        <v>Кострома, КСДЮСШОР</v>
      </c>
      <c r="H20" s="41"/>
      <c r="I20" s="139">
        <v>3.9873842592592591E-3</v>
      </c>
      <c r="J20" s="38" t="str">
        <f>IF(I20=0," ",IF(I20&lt;=[1]Разряды!$D$34,[1]Разряды!$D$3,IF(I20&lt;=[1]Разряды!$E$34,[1]Разряды!$E$3,IF(I20&lt;=[1]Разряды!$F$34,[1]Разряды!$F$3,IF(I20&lt;=[1]Разряды!$G$34,[1]Разряды!$G$3,IF(I20&lt;=[1]Разряды!$H$34,[1]Разряды!$H$3,IF(I20&lt;=[1]Разряды!$I$34,[1]Разряды!$I$3,IF(I20&lt;=[1]Разряды!$J$34,[1]Разряды!$J$3,"б/р"))))))))</f>
        <v>1юр</v>
      </c>
      <c r="K20" s="35">
        <v>0</v>
      </c>
      <c r="L20" s="33" t="str">
        <f>IF(B20=0," ",VLOOKUP($B20,[1]Женщины!$B$1:$H$65536,7,FALSE))</f>
        <v>Румянцев А.П.</v>
      </c>
    </row>
    <row r="21" spans="1:12">
      <c r="A21" s="140"/>
      <c r="B21" s="125"/>
      <c r="C21" s="69"/>
      <c r="D21" s="141"/>
      <c r="E21" s="26"/>
      <c r="F21" s="33"/>
      <c r="G21" s="33"/>
      <c r="H21" s="55"/>
      <c r="I21" s="142"/>
      <c r="J21" s="38"/>
      <c r="K21" s="35"/>
      <c r="L21" s="33"/>
    </row>
    <row r="22" spans="1:12">
      <c r="A22" s="26"/>
      <c r="B22" s="26"/>
      <c r="C22" s="26"/>
      <c r="D22" s="72"/>
      <c r="E22" s="26"/>
      <c r="F22" s="28" t="s">
        <v>34</v>
      </c>
      <c r="G22" s="28"/>
      <c r="H22" s="29"/>
      <c r="I22" s="30"/>
    </row>
    <row r="23" spans="1:12">
      <c r="A23" s="31">
        <v>1</v>
      </c>
      <c r="B23" s="32">
        <v>490</v>
      </c>
      <c r="C23" s="33" t="str">
        <f>IF(B23=0," ",VLOOKUP(B23,[1]Женщины!B$1:H$65536,2,FALSE))</f>
        <v>Соколова Ольга</v>
      </c>
      <c r="D23" s="34" t="str">
        <f>IF(B23=0," ",VLOOKUP($B23,[1]Женщины!$B$1:$H$65536,3,FALSE))</f>
        <v>1991</v>
      </c>
      <c r="E23" s="35" t="str">
        <f>IF(B23=0," ",IF(VLOOKUP($B23,[1]Женщины!$B$1:$H$65536,4,FALSE)=0," ",VLOOKUP($B23,[1]Женщины!$B$1:$H$65536,4,FALSE)))</f>
        <v>1р</v>
      </c>
      <c r="F23" s="33" t="str">
        <f>IF(B23=0," ",VLOOKUP($B23,[1]Женщины!$B$1:$H$65536,5,FALSE))</f>
        <v>1 Ярославская</v>
      </c>
      <c r="G23" s="33" t="str">
        <f>IF(B23=0," ",VLOOKUP($B23,[1]Женщины!$B$1:$H$65536,6,FALSE))</f>
        <v>Рыбинск, СДЮСШОР-2</v>
      </c>
      <c r="H23" s="41"/>
      <c r="I23" s="118">
        <v>3.3174768518518523E-3</v>
      </c>
      <c r="J23" s="38" t="str">
        <f>IF(I23=0," ",IF(I23&lt;=[1]Разряды!$D$34,[1]Разряды!$D$3,IF(I23&lt;=[1]Разряды!$E$34,[1]Разряды!$E$3,IF(I23&lt;=[1]Разряды!$F$34,[1]Разряды!$F$3,IF(I23&lt;=[1]Разряды!$G$34,[1]Разряды!$G$3,IF(I23&lt;=[1]Разряды!$H$34,[1]Разряды!$H$3,IF(I23&lt;=[1]Разряды!$I$34,[1]Разряды!$I$3,IF(I23&lt;=[1]Разряды!$J$34,[1]Разряды!$J$3,"б/р"))))))))</f>
        <v>1р</v>
      </c>
      <c r="K23" s="35">
        <v>20</v>
      </c>
      <c r="L23" s="33" t="str">
        <f>IF(B23=0," ",VLOOKUP($B23,[1]Женщины!$B$1:$H$65536,7,FALSE))</f>
        <v>Жукова Т.Г.</v>
      </c>
    </row>
    <row r="24" spans="1:12">
      <c r="A24" s="31">
        <v>2</v>
      </c>
      <c r="B24" s="32">
        <v>436</v>
      </c>
      <c r="C24" s="33" t="str">
        <f>IF(B24=0," ",VLOOKUP(B24,[1]Женщины!B$1:H$65536,2,FALSE))</f>
        <v>Тифанова Алина</v>
      </c>
      <c r="D24" s="34" t="str">
        <f>IF(B24=0," ",VLOOKUP($B24,[1]Женщины!$B$1:$H$65536,3,FALSE))</f>
        <v>1993</v>
      </c>
      <c r="E24" s="35" t="str">
        <f>IF(B24=0," ",IF(VLOOKUP($B24,[1]Женщины!$B$1:$H$65536,4,FALSE)=0," ",VLOOKUP($B24,[1]Женщины!$B$1:$H$65536,4,FALSE)))</f>
        <v>1р</v>
      </c>
      <c r="F24" s="33" t="str">
        <f>IF(B24=0," ",VLOOKUP($B24,[1]Женщины!$B$1:$H$65536,5,FALSE))</f>
        <v>Архангельская</v>
      </c>
      <c r="G24" s="33" t="str">
        <f>IF(B24=0," ",VLOOKUP($B24,[1]Женщины!$B$1:$H$65536,6,FALSE))</f>
        <v>Северодвинск, ЦСП "Поморье"</v>
      </c>
      <c r="H24" s="41"/>
      <c r="I24" s="118">
        <v>3.3931712962962965E-3</v>
      </c>
      <c r="J24" s="38" t="str">
        <f>IF(I24=0," ",IF(I24&lt;=[1]Разряды!$D$34,[1]Разряды!$D$3,IF(I24&lt;=[1]Разряды!$E$34,[1]Разряды!$E$3,IF(I24&lt;=[1]Разряды!$F$34,[1]Разряды!$F$3,IF(I24&lt;=[1]Разряды!$G$34,[1]Разряды!$G$3,IF(I24&lt;=[1]Разряды!$H$34,[1]Разряды!$H$3,IF(I24&lt;=[1]Разряды!$I$34,[1]Разряды!$I$3,IF(I24&lt;=[1]Разряды!$J$34,[1]Разряды!$J$3,"б/р"))))))))</f>
        <v>1р</v>
      </c>
      <c r="K24" s="27">
        <v>17</v>
      </c>
      <c r="L24" s="33" t="str">
        <f>IF(B24=0," ",VLOOKUP($B24,[1]Женщины!$B$1:$H$65536,7,FALSE))</f>
        <v>Чернов А.В.</v>
      </c>
    </row>
    <row r="25" spans="1:12">
      <c r="A25" s="31">
        <v>3</v>
      </c>
      <c r="B25" s="59">
        <v>446</v>
      </c>
      <c r="C25" s="33" t="str">
        <f>IF(B25=0," ",VLOOKUP(B25,[1]Женщины!B$1:H$65536,2,FALSE))</f>
        <v>Балашова Евгения</v>
      </c>
      <c r="D25" s="34" t="str">
        <f>IF(B25=0," ",VLOOKUP($B25,[1]Женщины!$B$1:$H$65536,3,FALSE))</f>
        <v>1992</v>
      </c>
      <c r="E25" s="35" t="str">
        <f>IF(B25=0," ",IF(VLOOKUP($B25,[1]Женщины!$B$1:$H$65536,4,FALSE)=0," ",VLOOKUP($B25,[1]Женщины!$B$1:$H$65536,4,FALSE)))</f>
        <v>2р</v>
      </c>
      <c r="F25" s="33" t="str">
        <f>IF(B25=0," ",VLOOKUP($B25,[1]Женщины!$B$1:$H$65536,5,FALSE))</f>
        <v>Архангельская</v>
      </c>
      <c r="G25" s="33" t="str">
        <f>IF(B25=0," ",VLOOKUP($B25,[1]Женщины!$B$1:$H$65536,6,FALSE))</f>
        <v>Архангельск, АМУ</v>
      </c>
      <c r="H25" s="41"/>
      <c r="I25" s="118">
        <v>3.4193287037037039E-3</v>
      </c>
      <c r="J25" s="38" t="str">
        <f>IF(I25=0," ",IF(I25&lt;=[1]Разряды!$D$34,[1]Разряды!$D$3,IF(I25&lt;=[1]Разряды!$E$34,[1]Разряды!$E$3,IF(I25&lt;=[1]Разряды!$F$34,[1]Разряды!$F$3,IF(I25&lt;=[1]Разряды!$G$34,[1]Разряды!$G$3,IF(I25&lt;=[1]Разряды!$H$34,[1]Разряды!$H$3,IF(I25&lt;=[1]Разряды!$I$34,[1]Разряды!$I$3,IF(I25&lt;=[1]Разряды!$J$34,[1]Разряды!$J$3,"б/р"))))))))</f>
        <v>1р</v>
      </c>
      <c r="K25" s="26">
        <v>15</v>
      </c>
      <c r="L25" s="33" t="str">
        <f>IF(B25=0," ",VLOOKUP($B25,[1]Женщины!$B$1:$H$65536,7,FALSE))</f>
        <v>Чернов А.В.</v>
      </c>
    </row>
    <row r="26" spans="1:12">
      <c r="A26" s="40">
        <v>4</v>
      </c>
      <c r="B26" s="32">
        <v>55</v>
      </c>
      <c r="C26" s="33" t="str">
        <f>IF(B26=0," ",VLOOKUP(B26,[1]Женщины!B$1:H$65536,2,FALSE))</f>
        <v>Сургутскова Мария</v>
      </c>
      <c r="D26" s="34" t="str">
        <f>IF(B26=0," ",VLOOKUP($B26,[1]Женщины!$B$1:$H$65536,3,FALSE))</f>
        <v>21.08.1992</v>
      </c>
      <c r="E26" s="35" t="str">
        <f>IF(B26=0," ",IF(VLOOKUP($B26,[1]Женщины!$B$1:$H$65536,4,FALSE)=0," ",VLOOKUP($B26,[1]Женщины!$B$1:$H$65536,4,FALSE)))</f>
        <v>1р</v>
      </c>
      <c r="F26" s="33" t="str">
        <f>IF(B26=0," ",VLOOKUP($B26,[1]Женщины!$B$1:$H$65536,5,FALSE))</f>
        <v>Костромская</v>
      </c>
      <c r="G26" s="33" t="str">
        <f>IF(B26=0," ",VLOOKUP($B26,[1]Женщины!$B$1:$H$65536,6,FALSE))</f>
        <v>Кострома, КСДЮСШОР</v>
      </c>
      <c r="H26" s="41"/>
      <c r="I26" s="118">
        <v>3.4363425925925928E-3</v>
      </c>
      <c r="J26" s="38" t="str">
        <f>IF(I26=0," ",IF(I26&lt;=[1]Разряды!$D$34,[1]Разряды!$D$3,IF(I26&lt;=[1]Разряды!$E$34,[1]Разряды!$E$3,IF(I26&lt;=[1]Разряды!$F$34,[1]Разряды!$F$3,IF(I26&lt;=[1]Разряды!$G$34,[1]Разряды!$G$3,IF(I26&lt;=[1]Разряды!$H$34,[1]Разряды!$H$3,IF(I26&lt;=[1]Разряды!$I$34,[1]Разряды!$I$3,IF(I26&lt;=[1]Разряды!$J$34,[1]Разряды!$J$3,"б/р"))))))))</f>
        <v>1р</v>
      </c>
      <c r="K26" s="26">
        <v>14</v>
      </c>
      <c r="L26" s="33" t="str">
        <f>IF(B26=0," ",VLOOKUP($B26,[1]Женщины!$B$1:$H$65536,7,FALSE))</f>
        <v>Румянцев А.П.</v>
      </c>
    </row>
    <row r="27" spans="1:12">
      <c r="A27" s="40">
        <v>5</v>
      </c>
      <c r="B27" s="32">
        <v>448</v>
      </c>
      <c r="C27" s="33" t="str">
        <f>IF(B27=0," ",VLOOKUP(B27,[1]Женщины!B$1:H$65536,2,FALSE))</f>
        <v>Кожевникова Наталья</v>
      </c>
      <c r="D27" s="34" t="str">
        <f>IF(B27=0," ",VLOOKUP($B27,[1]Женщины!$B$1:$H$65536,3,FALSE))</f>
        <v>1992</v>
      </c>
      <c r="E27" s="35" t="str">
        <f>IF(B27=0," ",IF(VLOOKUP($B27,[1]Женщины!$B$1:$H$65536,4,FALSE)=0," ",VLOOKUP($B27,[1]Женщины!$B$1:$H$65536,4,FALSE)))</f>
        <v>2р</v>
      </c>
      <c r="F27" s="33" t="str">
        <f>IF(B27=0," ",VLOOKUP($B27,[1]Женщины!$B$1:$H$65536,5,FALSE))</f>
        <v>Архангельская</v>
      </c>
      <c r="G27" s="33" t="str">
        <f>IF(B27=0," ",VLOOKUP($B27,[1]Женщины!$B$1:$H$65536,6,FALSE))</f>
        <v>Архангельск, САФУ</v>
      </c>
      <c r="H27" s="41"/>
      <c r="I27" s="118">
        <v>3.5410879629629633E-3</v>
      </c>
      <c r="J27" s="38" t="str">
        <f>IF(I27=0," ",IF(I27&lt;=[1]Разряды!$D$34,[1]Разряды!$D$3,IF(I27&lt;=[1]Разряды!$E$34,[1]Разряды!$E$3,IF(I27&lt;=[1]Разряды!$F$34,[1]Разряды!$F$3,IF(I27&lt;=[1]Разряды!$G$34,[1]Разряды!$G$3,IF(I27&lt;=[1]Разряды!$H$34,[1]Разряды!$H$3,IF(I27&lt;=[1]Разряды!$I$34,[1]Разряды!$I$3,IF(I27&lt;=[1]Разряды!$J$34,[1]Разряды!$J$3,"б/р"))))))))</f>
        <v>2р</v>
      </c>
      <c r="K27" s="26" t="s">
        <v>29</v>
      </c>
      <c r="L27" s="33" t="str">
        <f>IF(B27=0," ",VLOOKUP($B27,[1]Женщины!$B$1:$H$65536,7,FALSE))</f>
        <v>Водовозов В.А.</v>
      </c>
    </row>
    <row r="28" spans="1:12">
      <c r="A28" s="40">
        <v>6</v>
      </c>
      <c r="B28" s="32">
        <v>153</v>
      </c>
      <c r="C28" s="33" t="str">
        <f>IF(B28=0," ",VLOOKUP(B28,[1]Женщины!B$1:H$65536,2,FALSE))</f>
        <v>Довгун Юлия</v>
      </c>
      <c r="D28" s="34" t="str">
        <f>IF(B28=0," ",VLOOKUP($B28,[1]Женщины!$B$1:$H$65536,3,FALSE))</f>
        <v>1991</v>
      </c>
      <c r="E28" s="35" t="str">
        <f>IF(B28=0," ",IF(VLOOKUP($B28,[1]Женщины!$B$1:$H$65536,4,FALSE)=0," ",VLOOKUP($B28,[1]Женщины!$B$1:$H$65536,4,FALSE)))</f>
        <v>1р</v>
      </c>
      <c r="F28" s="33" t="str">
        <f>IF(B28=0," ",VLOOKUP($B28,[1]Женщины!$B$1:$H$65536,5,FALSE))</f>
        <v>Ивановская</v>
      </c>
      <c r="G28" s="33" t="str">
        <f>IF(B28=0," ",VLOOKUP($B28,[1]Женщины!$B$1:$H$65536,6,FALSE))</f>
        <v>Иваново</v>
      </c>
      <c r="H28" s="41"/>
      <c r="I28" s="118">
        <v>3.7200231481481481E-3</v>
      </c>
      <c r="J28" s="38" t="str">
        <f>IF(I28=0," ",IF(I28&lt;=[1]Разряды!$D$34,[1]Разряды!$D$3,IF(I28&lt;=[1]Разряды!$E$34,[1]Разряды!$E$3,IF(I28&lt;=[1]Разряды!$F$34,[1]Разряды!$F$3,IF(I28&lt;=[1]Разряды!$G$34,[1]Разряды!$G$3,IF(I28&lt;=[1]Разряды!$H$34,[1]Разряды!$H$3,IF(I28&lt;=[1]Разряды!$I$34,[1]Разряды!$I$3,IF(I28&lt;=[1]Разряды!$J$34,[1]Разряды!$J$3,"б/р"))))))))</f>
        <v>3р</v>
      </c>
      <c r="K28" s="35" t="s">
        <v>29</v>
      </c>
      <c r="L28" s="33" t="str">
        <f>IF(B28=0," ",VLOOKUP($B28,[1]Женщины!$B$1:$H$65536,7,FALSE))</f>
        <v>Газизова И.В.</v>
      </c>
    </row>
    <row r="29" spans="1:12">
      <c r="A29" s="40">
        <v>7</v>
      </c>
      <c r="B29" s="125">
        <v>593</v>
      </c>
      <c r="C29" s="33" t="str">
        <f>IF(B29=0," ",VLOOKUP(B29,[1]Женщины!B$1:H$65536,2,FALSE))</f>
        <v>Карманова Кристина</v>
      </c>
      <c r="D29" s="34" t="str">
        <f>IF(B29=0," ",VLOOKUP($B29,[1]Женщины!$B$1:$H$65536,3,FALSE))</f>
        <v>20.09.1993</v>
      </c>
      <c r="E29" s="35" t="str">
        <f>IF(B29=0," ",IF(VLOOKUP($B29,[1]Женщины!$B$1:$H$65536,4,FALSE)=0," ",VLOOKUP($B29,[1]Женщины!$B$1:$H$65536,4,FALSE)))</f>
        <v>3р</v>
      </c>
      <c r="F29" s="33" t="str">
        <f>IF(B29=0," ",VLOOKUP($B29,[1]Женщины!$B$1:$H$65536,5,FALSE))</f>
        <v>Ярославская</v>
      </c>
      <c r="G29" s="33" t="str">
        <f>IF(B29=0," ",VLOOKUP($B29,[1]Женщины!$B$1:$H$65536,6,FALSE))</f>
        <v>Рыбинск, СДЮСШОР-8</v>
      </c>
      <c r="H29" s="41"/>
      <c r="I29" s="118">
        <v>3.7641203703703708E-3</v>
      </c>
      <c r="J29" s="38" t="str">
        <f>IF(I29=0," ",IF(I29&lt;=[1]Разряды!$D$34,[1]Разряды!$D$3,IF(I29&lt;=[1]Разряды!$E$34,[1]Разряды!$E$3,IF(I29&lt;=[1]Разряды!$F$34,[1]Разряды!$F$3,IF(I29&lt;=[1]Разряды!$G$34,[1]Разряды!$G$3,IF(I29&lt;=[1]Разряды!$H$34,[1]Разряды!$H$3,IF(I29&lt;=[1]Разряды!$I$34,[1]Разряды!$I$3,IF(I29&lt;=[1]Разряды!$J$34,[1]Разряды!$J$3,"б/р"))))))))</f>
        <v>3р</v>
      </c>
      <c r="K29" s="35" t="s">
        <v>29</v>
      </c>
      <c r="L29" s="33" t="str">
        <f>IF(B29=0," ",VLOOKUP($B29,[1]Женщины!$B$1:$H$65536,7,FALSE))</f>
        <v>Зюзин В.Н.</v>
      </c>
    </row>
    <row r="30" spans="1:12">
      <c r="A30" s="40"/>
      <c r="B30" s="32"/>
      <c r="C30" s="33" t="str">
        <f>IF(B30=0," ",VLOOKUP(B30,[1]Женщины!B$1:H$65536,2,FALSE))</f>
        <v xml:space="preserve"> </v>
      </c>
      <c r="D30" s="34" t="str">
        <f>IF(B30=0," ",VLOOKUP($B30,[1]Женщины!$B$1:$H$65536,3,FALSE))</f>
        <v xml:space="preserve"> </v>
      </c>
      <c r="E30" s="35" t="str">
        <f>IF(B30=0," ",IF(VLOOKUP($B30,[1]Женщины!$B$1:$H$65536,4,FALSE)=0," ",VLOOKUP($B30,[1]Женщины!$B$1:$H$65536,4,FALSE)))</f>
        <v xml:space="preserve"> </v>
      </c>
      <c r="F30" s="33" t="str">
        <f>IF(B30=0," ",VLOOKUP($B30,[1]Женщины!$B$1:$H$65536,5,FALSE))</f>
        <v xml:space="preserve"> </v>
      </c>
      <c r="G30" s="33" t="str">
        <f>IF(B30=0," ",VLOOKUP($B30,[1]Женщины!$B$1:$H$65536,6,FALSE))</f>
        <v xml:space="preserve"> </v>
      </c>
      <c r="H30" s="41"/>
      <c r="I30" s="118"/>
      <c r="J30" s="38" t="str">
        <f>IF(I30=0," ",IF(I30&lt;=[1]Разряды!$D$34,[1]Разряды!$D$3,IF(I30&lt;=[1]Разряды!$E$34,[1]Разряды!$E$3,IF(I30&lt;=[1]Разряды!$F$34,[1]Разряды!$F$3,IF(I30&lt;=[1]Разряды!$G$34,[1]Разряды!$G$3,IF(I30&lt;=[1]Разряды!$H$34,[1]Разряды!$H$3,IF(I30&lt;=[1]Разряды!$I$34,[1]Разряды!$I$3,IF(I30&lt;=[1]Разряды!$J$34,[1]Разряды!$J$3,"б/р"))))))))</f>
        <v xml:space="preserve"> </v>
      </c>
      <c r="K30" s="35"/>
      <c r="L30" s="33" t="str">
        <f>IF(B30=0," ",VLOOKUP($B30,[1]Женщины!$B$1:$H$65536,7,FALSE))</f>
        <v xml:space="preserve"> </v>
      </c>
    </row>
    <row r="31" spans="1:12">
      <c r="A31" s="26"/>
      <c r="B31" s="26"/>
      <c r="C31" s="26"/>
      <c r="D31" s="27"/>
      <c r="E31" s="26"/>
      <c r="F31" s="28" t="s">
        <v>41</v>
      </c>
      <c r="G31" s="28"/>
      <c r="H31" s="98"/>
      <c r="I31" s="12"/>
      <c r="J31" s="12"/>
      <c r="K31" s="100"/>
      <c r="L31" s="101"/>
    </row>
    <row r="32" spans="1:12">
      <c r="A32" s="31">
        <v>1</v>
      </c>
      <c r="B32" s="32">
        <v>75</v>
      </c>
      <c r="C32" s="33" t="str">
        <f>IF(B32=0," ",VLOOKUP(B32,[1]Женщины!B$1:H$65536,2,FALSE))</f>
        <v>Дмитриева Ирина</v>
      </c>
      <c r="D32" s="137" t="str">
        <f>IF(B32=0," ",VLOOKUP($B32,[1]Женщины!$B$1:$H$65536,3,FALSE))</f>
        <v>11.02.1982</v>
      </c>
      <c r="E32" s="35" t="str">
        <f>IF(B32=0," ",IF(VLOOKUP($B32,[1]Женщины!$B$1:$H$65536,4,FALSE)=0," ",VLOOKUP($B32,[1]Женщины!$B$1:$H$65536,4,FALSE)))</f>
        <v>МС</v>
      </c>
      <c r="F32" s="33" t="str">
        <f>IF(B32=0," ",VLOOKUP($B32,[1]Женщины!$B$1:$H$65536,5,FALSE))</f>
        <v>Костромская</v>
      </c>
      <c r="G32" s="33" t="str">
        <f>IF(B32=0," ",VLOOKUP($B32,[1]Женщины!$B$1:$H$65536,6,FALSE))</f>
        <v>Кострома, КСДЮСШОР</v>
      </c>
      <c r="H32" s="41"/>
      <c r="I32" s="118">
        <v>3.1027777777777777E-3</v>
      </c>
      <c r="J32" s="38" t="str">
        <f>IF(I32=0," ",IF(I32&lt;=[1]Разряды!$D$34,[1]Разряды!$D$3,IF(I32&lt;=[1]Разряды!$E$34,[1]Разряды!$E$3,IF(I32&lt;=[1]Разряды!$F$34,[1]Разряды!$F$3,IF(I32&lt;=[1]Разряды!$G$34,[1]Разряды!$G$3,IF(I32&lt;=[1]Разряды!$H$34,[1]Разряды!$H$3,IF(I32&lt;=[1]Разряды!$I$34,[1]Разряды!$I$3,IF(I32&lt;=[1]Разряды!$J$34,[1]Разряды!$J$3,"б/р"))))))))</f>
        <v>кмс</v>
      </c>
      <c r="K32" s="27">
        <v>20</v>
      </c>
      <c r="L32" s="69" t="str">
        <f>IF(B32=0," ",VLOOKUP($B32,[1]Женщины!$B$1:$H$65536,7,FALSE))</f>
        <v>Румянцев А.П.</v>
      </c>
    </row>
    <row r="33" spans="1:12">
      <c r="A33" s="31">
        <v>2</v>
      </c>
      <c r="B33" s="32">
        <v>294</v>
      </c>
      <c r="C33" s="33" t="str">
        <f>IF(B33=0," ",VLOOKUP(B33,[1]Женщины!B$1:H$65536,2,FALSE))</f>
        <v>Гузенкова Ирина</v>
      </c>
      <c r="D33" s="51" t="str">
        <f>IF(B33=0," ",VLOOKUP($B33,[1]Женщины!$B$1:$H$65536,3,FALSE))</f>
        <v>1989</v>
      </c>
      <c r="E33" s="35" t="str">
        <f>IF(B33=0," ",IF(VLOOKUP($B33,[1]Женщины!$B$1:$H$65536,4,FALSE)=0," ",VLOOKUP($B33,[1]Женщины!$B$1:$H$65536,4,FALSE)))</f>
        <v>КМС</v>
      </c>
      <c r="F33" s="33" t="str">
        <f>IF(B33=0," ",VLOOKUP($B33,[1]Женщины!$B$1:$H$65536,5,FALSE))</f>
        <v>Мурманская</v>
      </c>
      <c r="G33" s="33" t="str">
        <f>IF(B33=0," ",VLOOKUP($B33,[1]Женщины!$B$1:$H$65536,6,FALSE))</f>
        <v>Мурманск, СДЮСШОР-4</v>
      </c>
      <c r="H33" s="41"/>
      <c r="I33" s="118">
        <v>3.312152777777778E-3</v>
      </c>
      <c r="J33" s="38" t="str">
        <f>IF(I33=0," ",IF(I33&lt;=[1]Разряды!$D$34,[1]Разряды!$D$3,IF(I33&lt;=[1]Разряды!$E$34,[1]Разряды!$E$3,IF(I33&lt;=[1]Разряды!$F$34,[1]Разряды!$F$3,IF(I33&lt;=[1]Разряды!$G$34,[1]Разряды!$G$3,IF(I33&lt;=[1]Разряды!$H$34,[1]Разряды!$H$3,IF(I33&lt;=[1]Разряды!$I$34,[1]Разряды!$I$3,IF(I33&lt;=[1]Разряды!$J$34,[1]Разряды!$J$3,"б/р"))))))))</f>
        <v>1р</v>
      </c>
      <c r="K33" s="38">
        <v>0</v>
      </c>
      <c r="L33" s="33" t="str">
        <f>IF(B33=0," ",VLOOKUP($B33,[1]Женщины!$B$1:$H$65536,7,FALSE))</f>
        <v>Ахметов А.Р.</v>
      </c>
    </row>
    <row r="34" spans="1:12">
      <c r="A34" s="31">
        <v>3</v>
      </c>
      <c r="B34" s="88">
        <v>803</v>
      </c>
      <c r="C34" s="33" t="str">
        <f>IF(B34=0," ",VLOOKUP(B34,[1]Женщины!B$1:H$65536,2,FALSE))</f>
        <v>Слободянюк Виктория</v>
      </c>
      <c r="D34" s="137" t="str">
        <f>IF(B34=0," ",VLOOKUP($B34,[1]Женщины!$B$1:$H$65536,3,FALSE))</f>
        <v>1990</v>
      </c>
      <c r="E34" s="35" t="str">
        <f>IF(B34=0," ",IF(VLOOKUP($B34,[1]Женщины!$B$1:$H$65536,4,FALSE)=0," ",VLOOKUP($B34,[1]Женщины!$B$1:$H$65536,4,FALSE)))</f>
        <v>1р</v>
      </c>
      <c r="F34" s="33" t="str">
        <f>IF(B34=0," ",VLOOKUP($B34,[1]Женщины!$B$1:$H$65536,5,FALSE))</f>
        <v>Ивановская</v>
      </c>
      <c r="G34" s="33" t="str">
        <f>IF(B34=0," ",VLOOKUP($B34,[1]Женщины!$B$1:$H$65536,6,FALSE))</f>
        <v>Иваново</v>
      </c>
      <c r="H34" s="41"/>
      <c r="I34" s="118">
        <v>3.3881944444444441E-3</v>
      </c>
      <c r="J34" s="38" t="str">
        <f>IF(I34=0," ",IF(I34&lt;=[1]Разряды!$D$34,[1]Разряды!$D$3,IF(I34&lt;=[1]Разряды!$E$34,[1]Разряды!$E$3,IF(I34&lt;=[1]Разряды!$F$34,[1]Разряды!$F$3,IF(I34&lt;=[1]Разряды!$G$34,[1]Разряды!$G$3,IF(I34&lt;=[1]Разряды!$H$34,[1]Разряды!$H$3,IF(I34&lt;=[1]Разряды!$I$34,[1]Разряды!$I$3,IF(I34&lt;=[1]Разряды!$J$34,[1]Разряды!$J$3,"б/р"))))))))</f>
        <v>1р</v>
      </c>
      <c r="K34" s="35" t="s">
        <v>29</v>
      </c>
      <c r="L34" s="33" t="str">
        <f>IF(B34=0," ",VLOOKUP($B34,[1]Женщины!$B$1:$H$65536,7,FALSE))</f>
        <v>Сафина Н.Н.</v>
      </c>
    </row>
    <row r="35" spans="1:12">
      <c r="A35" s="143"/>
      <c r="B35" s="74"/>
      <c r="C35" s="33" t="str">
        <f>IF(B35=0," ",VLOOKUP(B35,[1]Женщины!B$1:H$65536,2,FALSE))</f>
        <v xml:space="preserve"> </v>
      </c>
      <c r="D35" s="137" t="str">
        <f>IF(B35=0," ",VLOOKUP($B35,[1]Женщины!$B$1:$H$65536,3,FALSE))</f>
        <v xml:space="preserve"> </v>
      </c>
      <c r="E35" s="35" t="str">
        <f>IF(B35=0," ",IF(VLOOKUP($B35,[1]Женщины!$B$1:$H$65536,4,FALSE)=0," ",VLOOKUP($B35,[1]Женщины!$B$1:$H$65536,4,FALSE)))</f>
        <v xml:space="preserve"> </v>
      </c>
      <c r="F35" s="33" t="str">
        <f>IF(B35=0," ",VLOOKUP($B35,[1]Женщины!$B$1:$H$65536,5,FALSE))</f>
        <v xml:space="preserve"> </v>
      </c>
      <c r="G35" s="33" t="str">
        <f>IF(B35=0," ",VLOOKUP($B35,[1]Женщины!$B$1:$H$65536,6,FALSE))</f>
        <v xml:space="preserve"> </v>
      </c>
      <c r="H35" s="41"/>
      <c r="I35" s="118"/>
      <c r="J35" s="38" t="str">
        <f>IF(I35=0," ",IF(I35&lt;=[1]Разряды!$D$34,[1]Разряды!$D$3,IF(I35&lt;=[1]Разряды!$E$34,[1]Разряды!$E$3,IF(I35&lt;=[1]Разряды!$F$34,[1]Разряды!$F$3,IF(I35&lt;=[1]Разряды!$G$34,[1]Разряды!$G$3,IF(I35&lt;=[1]Разряды!$H$34,[1]Разряды!$H$3,IF(I35&lt;=[1]Разряды!$I$34,[1]Разряды!$I$3,IF(I35&lt;=[1]Разряды!$J$34,[1]Разряды!$J$3,"б/р"))))))))</f>
        <v xml:space="preserve"> </v>
      </c>
      <c r="K35" s="38"/>
      <c r="L35" s="33" t="str">
        <f>IF(B35=0," ",VLOOKUP($B35,[1]Женщины!$B$1:$H$65536,7,FALSE))</f>
        <v xml:space="preserve"> </v>
      </c>
    </row>
    <row r="36" spans="1:12" ht="15.75" thickBot="1">
      <c r="A36" s="44"/>
      <c r="B36" s="45"/>
      <c r="C36" s="46" t="str">
        <f>IF(B36=0," ",VLOOKUP(B36,[1]Женщины!B$1:H$65536,2,FALSE))</f>
        <v xml:space="preserve"> </v>
      </c>
      <c r="D36" s="75" t="str">
        <f>IF(B36=0," ",VLOOKUP($B36,[1]Женщины!$B$1:$H$65536,3,FALSE))</f>
        <v xml:space="preserve"> </v>
      </c>
      <c r="E36" s="48" t="str">
        <f>IF(B36=0," ",IF(VLOOKUP($B36,[1]Женщины!$B$1:$H$65536,4,FALSE)=0," ",VLOOKUP($B36,[1]Женщины!$B$1:$H$65536,4,FALSE)))</f>
        <v xml:space="preserve"> </v>
      </c>
      <c r="F36" s="46" t="str">
        <f>IF(B36=0," ",VLOOKUP($B36,[1]Женщины!$B$1:$H$65536,5,FALSE))</f>
        <v xml:space="preserve"> </v>
      </c>
      <c r="G36" s="46" t="str">
        <f>IF(B36=0," ",VLOOKUP($B36,[1]Женщины!$B$1:$H$65536,6,FALSE))</f>
        <v xml:space="preserve"> </v>
      </c>
      <c r="H36" s="95"/>
      <c r="I36" s="122"/>
      <c r="J36" s="50"/>
      <c r="K36" s="144"/>
      <c r="L36" s="46" t="str">
        <f>IF(B36=0," ",VLOOKUP($B36,[1]Женщины!$B$1:$H$65536,7,FALSE))</f>
        <v xml:space="preserve"> </v>
      </c>
    </row>
    <row r="37" spans="1:12" ht="15.75" thickTop="1">
      <c r="H37"/>
      <c r="I37"/>
    </row>
    <row r="38" spans="1:12">
      <c r="H38"/>
      <c r="I38"/>
    </row>
    <row r="39" spans="1:12">
      <c r="H39"/>
      <c r="I39"/>
    </row>
    <row r="40" spans="1:12">
      <c r="H40"/>
      <c r="I40"/>
    </row>
    <row r="41" spans="1:12">
      <c r="H41"/>
      <c r="I41"/>
    </row>
    <row r="42" spans="1:12">
      <c r="H42"/>
      <c r="I42"/>
    </row>
    <row r="43" spans="1:12">
      <c r="H43"/>
      <c r="I43"/>
    </row>
    <row r="44" spans="1:12">
      <c r="H44"/>
      <c r="I44"/>
    </row>
    <row r="45" spans="1:12">
      <c r="H45"/>
      <c r="I45"/>
    </row>
  </sheetData>
  <mergeCells count="23">
    <mergeCell ref="F22:G22"/>
    <mergeCell ref="F31:G31"/>
    <mergeCell ref="I31:J31"/>
    <mergeCell ref="J8:J9"/>
    <mergeCell ref="K8:K9"/>
    <mergeCell ref="L8:L9"/>
    <mergeCell ref="H9:I9"/>
    <mergeCell ref="F10:G10"/>
    <mergeCell ref="F17:G17"/>
    <mergeCell ref="I17:J17"/>
    <mergeCell ref="I6:J6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A1:L1"/>
    <mergeCell ref="A2:L2"/>
    <mergeCell ref="F4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A16" sqref="A16"/>
    </sheetView>
  </sheetViews>
  <sheetFormatPr defaultRowHeight="15"/>
  <cols>
    <col min="1" max="1" width="4.85546875" customWidth="1"/>
    <col min="2" max="2" width="9.85546875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26.7109375" customWidth="1"/>
    <col min="8" max="8" width="5.28515625" style="89" customWidth="1"/>
    <col min="9" max="9" width="8.140625" style="89" customWidth="1"/>
    <col min="10" max="10" width="6.5703125" customWidth="1"/>
    <col min="11" max="11" width="6.42578125" customWidth="1"/>
    <col min="12" max="12" width="24.85546875" customWidth="1"/>
  </cols>
  <sheetData>
    <row r="1" spans="1:12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>
      <c r="A2" s="2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>
      <c r="A3" s="3" t="s">
        <v>93</v>
      </c>
      <c r="B3" s="4"/>
      <c r="C3" s="4"/>
      <c r="D3" s="4"/>
      <c r="E3" s="4"/>
      <c r="F3" s="4" t="s">
        <v>3</v>
      </c>
      <c r="G3" s="4"/>
      <c r="H3" s="4"/>
      <c r="I3" s="4"/>
      <c r="J3" s="4"/>
      <c r="K3" s="4"/>
      <c r="L3" s="4"/>
    </row>
    <row r="4" spans="1:12" ht="15.75">
      <c r="A4" s="3" t="s">
        <v>94</v>
      </c>
      <c r="B4" s="5"/>
      <c r="C4" s="5"/>
      <c r="D4" s="5"/>
      <c r="E4" s="5"/>
      <c r="F4" s="6" t="s">
        <v>95</v>
      </c>
      <c r="G4" s="6"/>
      <c r="H4" s="5"/>
      <c r="I4"/>
      <c r="K4" s="7" t="s">
        <v>6</v>
      </c>
    </row>
    <row r="5" spans="1:12">
      <c r="A5" s="3" t="s">
        <v>96</v>
      </c>
      <c r="B5" s="7"/>
      <c r="C5" s="8"/>
      <c r="F5" s="3"/>
      <c r="G5" s="3"/>
      <c r="H5" s="9"/>
      <c r="I5" s="9"/>
      <c r="J5" s="9"/>
      <c r="K5" s="9" t="s">
        <v>8</v>
      </c>
      <c r="L5" s="9"/>
    </row>
    <row r="6" spans="1:12" ht="18.75">
      <c r="A6" s="10" t="s">
        <v>97</v>
      </c>
      <c r="B6" s="7"/>
      <c r="C6" s="7"/>
      <c r="E6" s="11"/>
      <c r="F6" s="3"/>
      <c r="G6" s="3"/>
      <c r="H6" s="11"/>
      <c r="I6" s="12" t="s">
        <v>69</v>
      </c>
      <c r="J6" s="12"/>
      <c r="K6" s="13"/>
      <c r="L6" s="9" t="s">
        <v>98</v>
      </c>
    </row>
    <row r="7" spans="1:12">
      <c r="A7" s="3" t="s">
        <v>99</v>
      </c>
      <c r="B7" s="7"/>
      <c r="C7" s="7"/>
      <c r="D7" s="14"/>
      <c r="E7" s="14"/>
      <c r="F7" s="3"/>
      <c r="G7" s="3"/>
      <c r="H7" s="15"/>
      <c r="I7" s="16"/>
      <c r="J7" s="16"/>
      <c r="K7" s="17"/>
      <c r="L7" s="9"/>
    </row>
    <row r="8" spans="1:12">
      <c r="A8" s="18" t="s">
        <v>15</v>
      </c>
      <c r="B8" s="18" t="s">
        <v>16</v>
      </c>
      <c r="C8" s="18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20" t="s">
        <v>22</v>
      </c>
      <c r="I8" s="21"/>
      <c r="J8" s="18" t="s">
        <v>23</v>
      </c>
      <c r="K8" s="19" t="s">
        <v>24</v>
      </c>
      <c r="L8" s="22" t="s">
        <v>25</v>
      </c>
    </row>
    <row r="9" spans="1:12">
      <c r="A9" s="23"/>
      <c r="B9" s="23"/>
      <c r="C9" s="23"/>
      <c r="D9" s="23"/>
      <c r="E9" s="23"/>
      <c r="F9" s="23"/>
      <c r="G9" s="23"/>
      <c r="H9" s="116" t="s">
        <v>26</v>
      </c>
      <c r="I9" s="117"/>
      <c r="J9" s="23"/>
      <c r="K9" s="23"/>
      <c r="L9" s="25"/>
    </row>
    <row r="10" spans="1:12">
      <c r="A10" s="26"/>
      <c r="B10" s="26"/>
      <c r="C10" s="26"/>
      <c r="D10" s="27"/>
      <c r="E10" s="26"/>
      <c r="F10" s="28" t="s">
        <v>28</v>
      </c>
      <c r="G10" s="28"/>
      <c r="H10" s="29"/>
      <c r="I10" s="30"/>
    </row>
    <row r="11" spans="1:12">
      <c r="A11" s="31">
        <v>1</v>
      </c>
      <c r="B11" s="32">
        <v>691</v>
      </c>
      <c r="C11" s="33" t="str">
        <f>IF(B11=0," ",VLOOKUP(B11,[1]Женщины!B$1:H$65536,2,FALSE))</f>
        <v>Белкина Ксения</v>
      </c>
      <c r="D11" s="34" t="str">
        <f>IF(B11=0," ",VLOOKUP($B11,[1]Женщины!$B$1:$H$65536,3,FALSE))</f>
        <v>06.02.1996</v>
      </c>
      <c r="E11" s="35" t="str">
        <f>IF(B11=0," ",IF(VLOOKUP($B11,[1]Женщины!$B$1:$H$65536,4,FALSE)=0," ",VLOOKUP($B11,[1]Женщины!$B$1:$H$65536,4,FALSE)))</f>
        <v>1р</v>
      </c>
      <c r="F11" s="33" t="str">
        <f>IF(B11=0," ",VLOOKUP($B11,[1]Женщины!$B$1:$H$65536,5,FALSE))</f>
        <v>2 Ярославская</v>
      </c>
      <c r="G11" s="33" t="str">
        <f>IF(B11=0," ",VLOOKUP($B11,[1]Женщины!$B$1:$H$65536,6,FALSE))</f>
        <v>Ярославль, СДЮСШОР-19</v>
      </c>
      <c r="H11" s="41"/>
      <c r="I11" s="118">
        <v>7.7831018518518509E-3</v>
      </c>
      <c r="J11" s="38" t="str">
        <f>IF(I11=0," ",IF(I11&lt;=[1]Разряды!$D$35,[1]Разряды!$D$3,IF(I11&lt;=[1]Разряды!$E$35,[1]Разряды!$E$3,IF(I11&lt;=[1]Разряды!$F$35,[1]Разряды!$F$3,IF(I11&lt;=[1]Разряды!$G$35,[1]Разряды!$G$3,IF(I11&lt;=[1]Разряды!$H$35,[1]Разряды!$H$3,IF(I11&lt;=[1]Разряды!$I$35,[1]Разряды!$I$3,IF(I11&lt;=[1]Разряды!$J$35,[1]Разряды!$J$3,"б/р"))))))))</f>
        <v>2р</v>
      </c>
      <c r="K11" s="35">
        <v>20</v>
      </c>
      <c r="L11" s="33" t="str">
        <f>IF(B11=0," ",VLOOKUP($B11,[1]Женщины!$B$1:$H$65536,7,FALSE))</f>
        <v>Таракановы Ю.Ф., А.В.</v>
      </c>
    </row>
    <row r="12" spans="1:12">
      <c r="A12" s="31">
        <v>2</v>
      </c>
      <c r="B12" s="32">
        <v>106</v>
      </c>
      <c r="C12" s="33" t="str">
        <f>IF(B12=0," ",VLOOKUP(B12,[1]Женщины!B$1:H$65536,2,FALSE))</f>
        <v>Королева Юлия</v>
      </c>
      <c r="D12" s="34" t="str">
        <f>IF(B12=0," ",VLOOKUP($B12,[1]Женщины!$B$1:$H$65536,3,FALSE))</f>
        <v>29.10.1998</v>
      </c>
      <c r="E12" s="35" t="str">
        <f>IF(B12=0," ",IF(VLOOKUP($B12,[1]Женщины!$B$1:$H$65536,4,FALSE)=0," ",VLOOKUP($B12,[1]Женщины!$B$1:$H$65536,4,FALSE)))</f>
        <v>1р</v>
      </c>
      <c r="F12" s="33" t="str">
        <f>IF(B12=0," ",VLOOKUP($B12,[1]Женщины!$B$1:$H$65536,5,FALSE))</f>
        <v>Костромская</v>
      </c>
      <c r="G12" s="33" t="str">
        <f>IF(B12=0," ",VLOOKUP($B12,[1]Женщины!$B$1:$H$65536,6,FALSE))</f>
        <v>Галич, КСДЮСШОР</v>
      </c>
      <c r="H12" s="41"/>
      <c r="I12" s="139">
        <v>7.9164351851851843E-3</v>
      </c>
      <c r="J12" s="38" t="str">
        <f>IF(I12=0," ",IF(I12&lt;=[1]Разряды!$D$35,[1]Разряды!$D$3,IF(I12&lt;=[1]Разряды!$E$35,[1]Разряды!$E$3,IF(I12&lt;=[1]Разряды!$F$35,[1]Разряды!$F$3,IF(I12&lt;=[1]Разряды!$G$35,[1]Разряды!$G$3,IF(I12&lt;=[1]Разряды!$H$35,[1]Разряды!$H$3,IF(I12&lt;=[1]Разряды!$I$35,[1]Разряды!$I$3,IF(I12&lt;=[1]Разряды!$J$35,[1]Разряды!$J$3,"б/р"))))))))</f>
        <v>2р</v>
      </c>
      <c r="K12" s="27">
        <v>17</v>
      </c>
      <c r="L12" s="33" t="str">
        <f>IF(B12=0," ",VLOOKUP($B12,[1]Женщины!$B$1:$H$65536,7,FALSE))</f>
        <v>Горшкова Э.И.</v>
      </c>
    </row>
    <row r="13" spans="1:12">
      <c r="A13" s="31">
        <v>3</v>
      </c>
      <c r="B13" s="32">
        <v>144</v>
      </c>
      <c r="C13" s="33" t="str">
        <f>IF(B13=0," ",VLOOKUP(B13,[1]Женщины!B$1:H$65536,2,FALSE))</f>
        <v>Плиплина Светлана</v>
      </c>
      <c r="D13" s="34" t="str">
        <f>IF(B13=0," ",VLOOKUP($B13,[1]Женщины!$B$1:$H$65536,3,FALSE))</f>
        <v>1996</v>
      </c>
      <c r="E13" s="35" t="str">
        <f>IF(B13=0," ",IF(VLOOKUP($B13,[1]Женщины!$B$1:$H$65536,4,FALSE)=0," ",VLOOKUP($B13,[1]Женщины!$B$1:$H$65536,4,FALSE)))</f>
        <v>2р</v>
      </c>
      <c r="F13" s="33" t="str">
        <f>IF(B13=0," ",VLOOKUP($B13,[1]Женщины!$B$1:$H$65536,5,FALSE))</f>
        <v>Ивановская</v>
      </c>
      <c r="G13" s="33" t="str">
        <f>IF(B13=0," ",VLOOKUP($B13,[1]Женщины!$B$1:$H$65536,6,FALSE))</f>
        <v>Фурманов, СДЮСШОР-6</v>
      </c>
      <c r="H13" s="41"/>
      <c r="I13" s="118">
        <v>7.9188657407407419E-3</v>
      </c>
      <c r="J13" s="38" t="str">
        <f>IF(I13=0," ",IF(I13&lt;=[1]Разряды!$D$35,[1]Разряды!$D$3,IF(I13&lt;=[1]Разряды!$E$35,[1]Разряды!$E$3,IF(I13&lt;=[1]Разряды!$F$35,[1]Разряды!$F$3,IF(I13&lt;=[1]Разряды!$G$35,[1]Разряды!$G$3,IF(I13&lt;=[1]Разряды!$H$35,[1]Разряды!$H$3,IF(I13&lt;=[1]Разряды!$I$35,[1]Разряды!$I$3,IF(I13&lt;=[1]Разряды!$J$35,[1]Разряды!$J$3,"б/р"))))))))</f>
        <v>2р</v>
      </c>
      <c r="K13" s="26">
        <v>15</v>
      </c>
      <c r="L13" s="33" t="str">
        <f>IF(B13=0," ",VLOOKUP($B13,[1]Женщины!$B$1:$H$65536,7,FALSE))</f>
        <v>Лукичев А.В., Малкова И.В.</v>
      </c>
    </row>
    <row r="14" spans="1:12">
      <c r="A14" s="40">
        <v>4</v>
      </c>
      <c r="B14" s="59">
        <v>692</v>
      </c>
      <c r="C14" s="33" t="str">
        <f>IF(B14=0," ",VLOOKUP(B14,[1]Женщины!B$1:H$65536,2,FALSE))</f>
        <v>Белкина Надежда</v>
      </c>
      <c r="D14" s="34" t="str">
        <f>IF(B14=0," ",VLOOKUP($B14,[1]Женщины!$B$1:$H$65536,3,FALSE))</f>
        <v>18.01.1998</v>
      </c>
      <c r="E14" s="35" t="str">
        <f>IF(B14=0," ",IF(VLOOKUP($B14,[1]Женщины!$B$1:$H$65536,4,FALSE)=0," ",VLOOKUP($B14,[1]Женщины!$B$1:$H$65536,4,FALSE)))</f>
        <v>2р</v>
      </c>
      <c r="F14" s="33" t="str">
        <f>IF(B14=0," ",VLOOKUP($B14,[1]Женщины!$B$1:$H$65536,5,FALSE))</f>
        <v>Ярославская</v>
      </c>
      <c r="G14" s="33" t="str">
        <f>IF(B14=0," ",VLOOKUP($B14,[1]Женщины!$B$1:$H$65536,6,FALSE))</f>
        <v>Ярославль, СДЮСШОР-19</v>
      </c>
      <c r="H14" s="41"/>
      <c r="I14" s="118">
        <v>8.4422453703703708E-3</v>
      </c>
      <c r="J14" s="38" t="str">
        <f>IF(I14=0," ",IF(I14&lt;=[1]Разряды!$D$35,[1]Разряды!$D$3,IF(I14&lt;=[1]Разряды!$E$35,[1]Разряды!$E$3,IF(I14&lt;=[1]Разряды!$F$35,[1]Разряды!$F$3,IF(I14&lt;=[1]Разряды!$G$35,[1]Разряды!$G$3,IF(I14&lt;=[1]Разряды!$H$35,[1]Разряды!$H$3,IF(I14&lt;=[1]Разряды!$I$35,[1]Разряды!$I$3,IF(I14&lt;=[1]Разряды!$J$35,[1]Разряды!$J$3,"б/р"))))))))</f>
        <v>3р</v>
      </c>
      <c r="K14" s="27" t="s">
        <v>29</v>
      </c>
      <c r="L14" s="33" t="str">
        <f>IF(B14=0," ",VLOOKUP($B14,[1]Женщины!$B$1:$H$65536,7,FALSE))</f>
        <v>Таракановы Ю.Ф., А.В.</v>
      </c>
    </row>
    <row r="15" spans="1:12">
      <c r="A15" s="40">
        <v>5</v>
      </c>
      <c r="B15" s="32">
        <v>687</v>
      </c>
      <c r="C15" s="33" t="str">
        <f>IF(B15=0," ",VLOOKUP(B15,[1]Женщины!B$1:H$65536,2,FALSE))</f>
        <v>Тавлеева Ульяна</v>
      </c>
      <c r="D15" s="34" t="str">
        <f>IF(B15=0," ",VLOOKUP($B15,[1]Женщины!$B$1:$H$65536,3,FALSE))</f>
        <v>07.11.1996</v>
      </c>
      <c r="E15" s="35" t="str">
        <f>IF(B15=0," ",IF(VLOOKUP($B15,[1]Женщины!$B$1:$H$65536,4,FALSE)=0," ",VLOOKUP($B15,[1]Женщины!$B$1:$H$65536,4,FALSE)))</f>
        <v>3р</v>
      </c>
      <c r="F15" s="33" t="str">
        <f>IF(B15=0," ",VLOOKUP($B15,[1]Женщины!$B$1:$H$65536,5,FALSE))</f>
        <v>Ярославская</v>
      </c>
      <c r="G15" s="33" t="str">
        <f>IF(B15=0," ",VLOOKUP($B15,[1]Женщины!$B$1:$H$65536,6,FALSE))</f>
        <v>Рыбинск, СДЮСШОР-8</v>
      </c>
      <c r="H15" s="41"/>
      <c r="I15" s="118">
        <v>9.3070601851851838E-3</v>
      </c>
      <c r="J15" s="38" t="str">
        <f>IF(I15=0," ",IF(I15&lt;=[1]Разряды!$D$35,[1]Разряды!$D$3,IF(I15&lt;=[1]Разряды!$E$35,[1]Разряды!$E$3,IF(I15&lt;=[1]Разряды!$F$35,[1]Разряды!$F$3,IF(I15&lt;=[1]Разряды!$G$35,[1]Разряды!$G$3,IF(I15&lt;=[1]Разряды!$H$35,[1]Разряды!$H$3,IF(I15&lt;=[1]Разряды!$I$35,[1]Разряды!$I$3,IF(I15&lt;=[1]Разряды!$J$35,[1]Разряды!$J$3,"б/р"))))))))</f>
        <v>1юр</v>
      </c>
      <c r="K15" s="27" t="s">
        <v>29</v>
      </c>
      <c r="L15" s="33" t="str">
        <f>IF(B15=0," ",VLOOKUP($B15,[1]Женщины!$B$1:$H$65536,7,FALSE))</f>
        <v>Тимофеев С.В.</v>
      </c>
    </row>
    <row r="16" spans="1:12">
      <c r="A16" s="40"/>
      <c r="B16" s="32">
        <v>782</v>
      </c>
      <c r="C16" s="33" t="str">
        <f>IF(B16=0," ",VLOOKUP(B16,[1]Женщины!B$1:H$65536,2,FALSE))</f>
        <v>Полякова Елизавета</v>
      </c>
      <c r="D16" s="34" t="str">
        <f>IF(B16=0," ",VLOOKUP($B16,[1]Женщины!$B$1:$H$65536,3,FALSE))</f>
        <v>1998</v>
      </c>
      <c r="E16" s="35" t="str">
        <f>IF(B16=0," ",IF(VLOOKUP($B16,[1]Женщины!$B$1:$H$65536,4,FALSE)=0," ",VLOOKUP($B16,[1]Женщины!$B$1:$H$65536,4,FALSE)))</f>
        <v>3р</v>
      </c>
      <c r="F16" s="33" t="str">
        <f>IF(B16=0," ",VLOOKUP($B16,[1]Женщины!$B$1:$H$65536,5,FALSE))</f>
        <v>Ярославская</v>
      </c>
      <c r="G16" s="33" t="str">
        <f>IF(B16=0," ",VLOOKUP($B16,[1]Женщины!$B$1:$H$65536,6,FALSE))</f>
        <v>Рыбинск, СДЮСШОР-8</v>
      </c>
      <c r="H16" s="41"/>
      <c r="I16" s="118" t="s">
        <v>54</v>
      </c>
      <c r="J16" s="38"/>
      <c r="K16" s="27" t="s">
        <v>29</v>
      </c>
      <c r="L16" s="33" t="str">
        <f>IF(B16=0," ",VLOOKUP($B16,[1]Женщины!$B$1:$H$65536,7,FALSE))</f>
        <v>Зверев В.Н.</v>
      </c>
    </row>
    <row r="17" spans="1:12">
      <c r="A17" s="40"/>
      <c r="B17" s="32"/>
      <c r="C17" s="33"/>
      <c r="D17" s="34"/>
      <c r="E17" s="35"/>
      <c r="F17" s="33"/>
      <c r="G17" s="33"/>
      <c r="H17" s="41"/>
      <c r="I17" s="52"/>
      <c r="J17" s="52"/>
      <c r="K17" s="53"/>
      <c r="L17" s="66"/>
    </row>
    <row r="18" spans="1:12">
      <c r="A18" s="26"/>
      <c r="B18" s="26"/>
      <c r="C18" s="26"/>
      <c r="D18" s="72"/>
      <c r="E18" s="26"/>
      <c r="F18" s="28" t="s">
        <v>31</v>
      </c>
      <c r="G18" s="28"/>
      <c r="H18" s="43"/>
      <c r="I18" s="12"/>
      <c r="J18" s="12"/>
      <c r="K18" s="53"/>
      <c r="L18" s="66"/>
    </row>
    <row r="19" spans="1:12">
      <c r="A19" s="31">
        <v>1</v>
      </c>
      <c r="B19" s="32">
        <v>155</v>
      </c>
      <c r="C19" s="33" t="str">
        <f>IF(B19=0," ",VLOOKUP(B19,[1]Женщины!B$1:H$65536,2,FALSE))</f>
        <v>Родякаева Юлия</v>
      </c>
      <c r="D19" s="34" t="str">
        <f>IF(B19=0," ",VLOOKUP($B19,[1]Женщины!$B$1:$H$65536,3,FALSE))</f>
        <v>28.12.1995</v>
      </c>
      <c r="E19" s="35" t="str">
        <f>IF(B19=0," ",IF(VLOOKUP($B19,[1]Женщины!$B$1:$H$65536,4,FALSE)=0," ",VLOOKUP($B19,[1]Женщины!$B$1:$H$65536,4,FALSE)))</f>
        <v>1р</v>
      </c>
      <c r="F19" s="33" t="str">
        <f>IF(B19=0," ",VLOOKUP($B19,[1]Женщины!$B$1:$H$65536,5,FALSE))</f>
        <v>Ивановская</v>
      </c>
      <c r="G19" s="33" t="str">
        <f>IF(B19=0," ",VLOOKUP($B19,[1]Женщины!$B$1:$H$65536,6,FALSE))</f>
        <v>Кинешма, СДЮСШОР</v>
      </c>
      <c r="H19" s="41"/>
      <c r="I19" s="118">
        <v>7.5743055555555555E-3</v>
      </c>
      <c r="J19" s="38" t="str">
        <f>IF(I19=0," ",IF(I19&lt;=[1]Разряды!$D$35,[1]Разряды!$D$3,IF(I19&lt;=[1]Разряды!$E$35,[1]Разряды!$E$3,IF(I19&lt;=[1]Разряды!$F$35,[1]Разряды!$F$3,IF(I19&lt;=[1]Разряды!$G$35,[1]Разряды!$G$3,IF(I19&lt;=[1]Разряды!$H$35,[1]Разряды!$H$3,IF(I19&lt;=[1]Разряды!$I$35,[1]Разряды!$I$3,IF(I19&lt;=[1]Разряды!$J$35,[1]Разряды!$J$3,"б/р"))))))))</f>
        <v>2р</v>
      </c>
      <c r="K19" s="26" t="s">
        <v>29</v>
      </c>
      <c r="L19" s="33" t="str">
        <f>IF(B19=0," ",VLOOKUP($B19,[1]Женщины!$B$1:$H$65536,7,FALSE))</f>
        <v>Голубева М.А.</v>
      </c>
    </row>
    <row r="20" spans="1:12">
      <c r="A20" s="31">
        <v>2</v>
      </c>
      <c r="B20" s="32">
        <v>76</v>
      </c>
      <c r="C20" s="33" t="str">
        <f>IF(B20=0," ",VLOOKUP(B20,[1]Женщины!B$1:H$65536,2,FALSE))</f>
        <v>Муравьёва Татьяна</v>
      </c>
      <c r="D20" s="34" t="str">
        <f>IF(B20=0," ",VLOOKUP($B20,[1]Женщины!$B$1:$H$65536,3,FALSE))</f>
        <v>22.09.1994</v>
      </c>
      <c r="E20" s="35" t="str">
        <f>IF(B20=0," ",IF(VLOOKUP($B20,[1]Женщины!$B$1:$H$65536,4,FALSE)=0," ",VLOOKUP($B20,[1]Женщины!$B$1:$H$65536,4,FALSE)))</f>
        <v>1р</v>
      </c>
      <c r="F20" s="33" t="str">
        <f>IF(B20=0," ",VLOOKUP($B20,[1]Женщины!$B$1:$H$65536,5,FALSE))</f>
        <v>Костромская</v>
      </c>
      <c r="G20" s="33" t="str">
        <f>IF(B20=0," ",VLOOKUP($B20,[1]Женщины!$B$1:$H$65536,6,FALSE))</f>
        <v>Кострома, КСДЮСШОР</v>
      </c>
      <c r="H20" s="41"/>
      <c r="I20" s="118">
        <v>8.1708333333333338E-3</v>
      </c>
      <c r="J20" s="38" t="str">
        <f>IF(I20=0," ",IF(I20&lt;=[1]Разряды!$D$35,[1]Разряды!$D$3,IF(I20&lt;=[1]Разряды!$E$35,[1]Разряды!$E$3,IF(I20&lt;=[1]Разряды!$F$35,[1]Разряды!$F$3,IF(I20&lt;=[1]Разряды!$G$35,[1]Разряды!$G$3,IF(I20&lt;=[1]Разряды!$H$35,[1]Разряды!$H$3,IF(I20&lt;=[1]Разряды!$I$35,[1]Разряды!$I$3,IF(I20&lt;=[1]Разряды!$J$35,[1]Разряды!$J$3,"б/р"))))))))</f>
        <v>3р</v>
      </c>
      <c r="K20" s="27">
        <v>0</v>
      </c>
      <c r="L20" s="33" t="str">
        <f>IF(B20=0," ",VLOOKUP($B20,[1]Женщины!$B$1:$H$65536,7,FALSE))</f>
        <v>Дружков А.Н.</v>
      </c>
    </row>
    <row r="21" spans="1:12">
      <c r="A21" s="31"/>
      <c r="B21" s="32"/>
      <c r="C21" s="33"/>
      <c r="D21" s="34"/>
      <c r="E21" s="35"/>
      <c r="F21" s="33"/>
      <c r="G21" s="33"/>
      <c r="H21" s="41"/>
      <c r="I21" s="118"/>
      <c r="J21" s="38"/>
      <c r="K21" s="38"/>
      <c r="L21" s="33"/>
    </row>
    <row r="22" spans="1:12">
      <c r="A22" s="145"/>
      <c r="B22" s="26"/>
      <c r="C22" s="26"/>
      <c r="D22" s="72"/>
      <c r="E22" s="26"/>
      <c r="F22" s="28" t="s">
        <v>34</v>
      </c>
      <c r="G22" s="28"/>
      <c r="H22" s="29"/>
      <c r="I22" s="30"/>
    </row>
    <row r="23" spans="1:12">
      <c r="A23" s="31">
        <v>1</v>
      </c>
      <c r="B23" s="32">
        <v>490</v>
      </c>
      <c r="C23" s="33" t="str">
        <f>IF(B23=0," ",VLOOKUP(B23,[1]Женщины!B$1:H$65536,2,FALSE))</f>
        <v>Соколова Ольга</v>
      </c>
      <c r="D23" s="34" t="str">
        <f>IF(B23=0," ",VLOOKUP($B23,[1]Женщины!$B$1:$H$65536,3,FALSE))</f>
        <v>1991</v>
      </c>
      <c r="E23" s="35" t="str">
        <f>IF(B23=0," ",IF(VLOOKUP($B23,[1]Женщины!$B$1:$H$65536,4,FALSE)=0," ",VLOOKUP($B23,[1]Женщины!$B$1:$H$65536,4,FALSE)))</f>
        <v>1р</v>
      </c>
      <c r="F23" s="33" t="str">
        <f>IF(B23=0," ",VLOOKUP($B23,[1]Женщины!$B$1:$H$65536,5,FALSE))</f>
        <v>1 Ярославская</v>
      </c>
      <c r="G23" s="33" t="str">
        <f>IF(B23=0," ",VLOOKUP($B23,[1]Женщины!$B$1:$H$65536,6,FALSE))</f>
        <v>Рыбинск, СДЮСШОР-2</v>
      </c>
      <c r="H23" s="41"/>
      <c r="I23" s="118">
        <v>7.12025462962963E-3</v>
      </c>
      <c r="J23" s="38" t="str">
        <f>IF(I23=0," ",IF(I23&lt;=[1]Разряды!$D$35,[1]Разряды!$D$3,IF(I23&lt;=[1]Разряды!$E$35,[1]Разряды!$E$3,IF(I23&lt;=[1]Разряды!$F$35,[1]Разряды!$F$3,IF(I23&lt;=[1]Разряды!$G$35,[1]Разряды!$G$3,IF(I23&lt;=[1]Разряды!$H$35,[1]Разряды!$H$3,IF(I23&lt;=[1]Разряды!$I$35,[1]Разряды!$I$3,IF(I23&lt;=[1]Разряды!$J$35,[1]Разряды!$J$3,"б/р"))))))))</f>
        <v>1р</v>
      </c>
      <c r="K23" s="35">
        <v>20</v>
      </c>
      <c r="L23" s="33" t="str">
        <f>IF(B23=0," ",VLOOKUP($B23,[1]Женщины!$B$1:$H$65536,7,FALSE))</f>
        <v>Жукова Т.Г.</v>
      </c>
    </row>
    <row r="24" spans="1:12">
      <c r="A24" s="31">
        <v>2</v>
      </c>
      <c r="B24" s="32">
        <v>55</v>
      </c>
      <c r="C24" s="33" t="str">
        <f>IF(B24=0," ",VLOOKUP(B24,[1]Женщины!B$1:H$65536,2,FALSE))</f>
        <v>Сургутскова Мария</v>
      </c>
      <c r="D24" s="34" t="str">
        <f>IF(B24=0," ",VLOOKUP($B24,[1]Женщины!$B$1:$H$65536,3,FALSE))</f>
        <v>21.08.1992</v>
      </c>
      <c r="E24" s="35" t="str">
        <f>IF(B24=0," ",IF(VLOOKUP($B24,[1]Женщины!$B$1:$H$65536,4,FALSE)=0," ",VLOOKUP($B24,[1]Женщины!$B$1:$H$65536,4,FALSE)))</f>
        <v>1р</v>
      </c>
      <c r="F24" s="33" t="str">
        <f>IF(B24=0," ",VLOOKUP($B24,[1]Женщины!$B$1:$H$65536,5,FALSE))</f>
        <v>Костромская</v>
      </c>
      <c r="G24" s="33" t="str">
        <f>IF(B24=0," ",VLOOKUP($B24,[1]Женщины!$B$1:$H$65536,6,FALSE))</f>
        <v>Кострома, КСДЮСШОР</v>
      </c>
      <c r="H24" s="41"/>
      <c r="I24" s="118">
        <v>7.5837962962962968E-3</v>
      </c>
      <c r="J24" s="38" t="str">
        <f>IF(I24=0," ",IF(I24&lt;=[1]Разряды!$D$35,[1]Разряды!$D$3,IF(I24&lt;=[1]Разряды!$E$35,[1]Разряды!$E$3,IF(I24&lt;=[1]Разряды!$F$35,[1]Разряды!$F$3,IF(I24&lt;=[1]Разряды!$G$35,[1]Разряды!$G$3,IF(I24&lt;=[1]Разряды!$H$35,[1]Разряды!$H$3,IF(I24&lt;=[1]Разряды!$I$35,[1]Разряды!$I$3,IF(I24&lt;=[1]Разряды!$J$35,[1]Разряды!$J$3,"б/р"))))))))</f>
        <v>2р</v>
      </c>
      <c r="K24" s="26">
        <v>0</v>
      </c>
      <c r="L24" s="33" t="str">
        <f>IF(B24=0," ",VLOOKUP($B24,[1]Женщины!$B$1:$H$65536,7,FALSE))</f>
        <v>Румянцев А.П.</v>
      </c>
    </row>
    <row r="25" spans="1:12">
      <c r="A25" s="31">
        <v>3</v>
      </c>
      <c r="B25" s="32">
        <v>593</v>
      </c>
      <c r="C25" s="33" t="str">
        <f>IF(B25=0," ",VLOOKUP(B25,[1]Женщины!B$1:H$65536,2,FALSE))</f>
        <v>Карманова Кристина</v>
      </c>
      <c r="D25" s="34" t="str">
        <f>IF(B25=0," ",VLOOKUP($B25,[1]Женщины!$B$1:$H$65536,3,FALSE))</f>
        <v>20.09.1993</v>
      </c>
      <c r="E25" s="35" t="str">
        <f>IF(B25=0," ",IF(VLOOKUP($B25,[1]Женщины!$B$1:$H$65536,4,FALSE)=0," ",VLOOKUP($B25,[1]Женщины!$B$1:$H$65536,4,FALSE)))</f>
        <v>3р</v>
      </c>
      <c r="F25" s="33" t="str">
        <f>IF(B25=0," ",VLOOKUP($B25,[1]Женщины!$B$1:$H$65536,5,FALSE))</f>
        <v>Ярославская</v>
      </c>
      <c r="G25" s="33" t="str">
        <f>IF(B25=0," ",VLOOKUP($B25,[1]Женщины!$B$1:$H$65536,6,FALSE))</f>
        <v>Рыбинск, СДЮСШОР-8</v>
      </c>
      <c r="H25" s="41"/>
      <c r="I25" s="118">
        <v>8.3804398148148145E-3</v>
      </c>
      <c r="J25" s="38" t="str">
        <f>IF(I25=0," ",IF(I25&lt;=[1]Разряды!$D$35,[1]Разряды!$D$3,IF(I25&lt;=[1]Разряды!$E$35,[1]Разряды!$E$3,IF(I25&lt;=[1]Разряды!$F$35,[1]Разряды!$F$3,IF(I25&lt;=[1]Разряды!$G$35,[1]Разряды!$G$3,IF(I25&lt;=[1]Разряды!$H$35,[1]Разряды!$H$3,IF(I25&lt;=[1]Разряды!$I$35,[1]Разряды!$I$3,IF(I25&lt;=[1]Разряды!$J$35,[1]Разряды!$J$3,"б/р"))))))))</f>
        <v>3р</v>
      </c>
      <c r="K25" s="27" t="s">
        <v>29</v>
      </c>
      <c r="L25" s="33" t="str">
        <f>IF(B25=0," ",VLOOKUP($B25,[1]Женщины!$B$1:$H$65536,7,FALSE))</f>
        <v>Зюзин В.Н.</v>
      </c>
    </row>
    <row r="26" spans="1:12">
      <c r="A26" s="31"/>
      <c r="B26" s="32"/>
      <c r="C26" s="33"/>
      <c r="D26" s="34"/>
      <c r="E26" s="35"/>
      <c r="F26" s="33"/>
      <c r="G26" s="33"/>
      <c r="H26" s="41"/>
      <c r="I26" s="118"/>
      <c r="J26" s="38"/>
      <c r="K26" s="38"/>
      <c r="L26" s="33"/>
    </row>
    <row r="27" spans="1:12">
      <c r="A27" s="26"/>
      <c r="B27" s="26"/>
      <c r="C27" s="26"/>
      <c r="D27" s="72"/>
      <c r="E27" s="26"/>
      <c r="F27" s="28" t="s">
        <v>41</v>
      </c>
      <c r="G27" s="28"/>
      <c r="H27" s="98"/>
      <c r="I27" s="12"/>
      <c r="J27" s="12"/>
      <c r="K27" s="100"/>
      <c r="L27" s="101"/>
    </row>
    <row r="28" spans="1:12">
      <c r="A28" s="31">
        <v>1</v>
      </c>
      <c r="B28" s="32">
        <v>75</v>
      </c>
      <c r="C28" s="33" t="str">
        <f>IF(B28=0," ",VLOOKUP(B28,[1]Женщины!B$1:H$65536,2,FALSE))</f>
        <v>Дмитриева Ирина</v>
      </c>
      <c r="D28" s="34" t="str">
        <f>IF(B28=0," ",VLOOKUP($B28,[1]Женщины!$B$1:$H$65536,3,FALSE))</f>
        <v>11.02.1982</v>
      </c>
      <c r="E28" s="35" t="str">
        <f>IF(B28=0," ",IF(VLOOKUP($B28,[1]Женщины!$B$1:$H$65536,4,FALSE)=0," ",VLOOKUP($B28,[1]Женщины!$B$1:$H$65536,4,FALSE)))</f>
        <v>МС</v>
      </c>
      <c r="F28" s="33" t="str">
        <f>IF(B28=0," ",VLOOKUP($B28,[1]Женщины!$B$1:$H$65536,5,FALSE))</f>
        <v>Костромская</v>
      </c>
      <c r="G28" s="33" t="str">
        <f>IF(B28=0," ",VLOOKUP($B28,[1]Женщины!$B$1:$H$65536,6,FALSE))</f>
        <v>Кострома, КСДЮСШОР</v>
      </c>
      <c r="H28" s="41"/>
      <c r="I28" s="139">
        <v>6.7303240740740735E-3</v>
      </c>
      <c r="J28" s="38" t="str">
        <f>IF(I28=0," ",IF(I28&lt;=[1]Разряды!$D$35,[1]Разряды!$D$3,IF(I28&lt;=[1]Разряды!$E$35,[1]Разряды!$E$3,IF(I28&lt;=[1]Разряды!$F$35,[1]Разряды!$F$3,IF(I28&lt;=[1]Разряды!$G$35,[1]Разряды!$G$3,IF(I28&lt;=[1]Разряды!$H$35,[1]Разряды!$H$3,IF(I28&lt;=[1]Разряды!$I$35,[1]Разряды!$I$3,IF(I28&lt;=[1]Разряды!$J$35,[1]Разряды!$J$3,"б/р"))))))))</f>
        <v>кмс</v>
      </c>
      <c r="K28" s="27">
        <v>20</v>
      </c>
      <c r="L28" s="69" t="str">
        <f>IF(B28=0," ",VLOOKUP($B28,[1]Женщины!$B$1:$H$65536,7,FALSE))</f>
        <v>Румянцев А.П.</v>
      </c>
    </row>
    <row r="29" spans="1:12">
      <c r="A29" s="31">
        <v>2</v>
      </c>
      <c r="B29" s="74">
        <v>294</v>
      </c>
      <c r="C29" s="33" t="str">
        <f>IF(B29=0," ",VLOOKUP(B29,[1]Женщины!B$1:H$65536,2,FALSE))</f>
        <v>Гузенкова Ирина</v>
      </c>
      <c r="D29" s="34" t="str">
        <f>IF(B29=0," ",VLOOKUP($B29,[1]Женщины!$B$1:$H$65536,3,FALSE))</f>
        <v>1989</v>
      </c>
      <c r="E29" s="35" t="str">
        <f>IF(B29=0," ",IF(VLOOKUP($B29,[1]Женщины!$B$1:$H$65536,4,FALSE)=0," ",VLOOKUP($B29,[1]Женщины!$B$1:$H$65536,4,FALSE)))</f>
        <v>КМС</v>
      </c>
      <c r="F29" s="33" t="str">
        <f>IF(B29=0," ",VLOOKUP($B29,[1]Женщины!$B$1:$H$65536,5,FALSE))</f>
        <v>Мурманская</v>
      </c>
      <c r="G29" s="33" t="str">
        <f>IF(B29=0," ",VLOOKUP($B29,[1]Женщины!$B$1:$H$65536,6,FALSE))</f>
        <v>Мурманск, СДЮСШОР-4</v>
      </c>
      <c r="H29" s="41"/>
      <c r="I29" s="139">
        <v>7.4667824074074081E-3</v>
      </c>
      <c r="J29" s="38" t="str">
        <f>IF(I29=0," ",IF(I29&lt;=[1]Разряды!$D$35,[1]Разряды!$D$3,IF(I29&lt;=[1]Разряды!$E$35,[1]Разряды!$E$3,IF(I29&lt;=[1]Разряды!$F$35,[1]Разряды!$F$3,IF(I29&lt;=[1]Разряды!$G$35,[1]Разряды!$G$3,IF(I29&lt;=[1]Разряды!$H$35,[1]Разряды!$H$3,IF(I29&lt;=[1]Разряды!$I$35,[1]Разряды!$I$3,IF(I29&lt;=[1]Разряды!$J$35,[1]Разряды!$J$3,"б/р"))))))))</f>
        <v>2р</v>
      </c>
      <c r="K29" s="27">
        <v>0</v>
      </c>
      <c r="L29" s="69" t="str">
        <f>IF(B29=0," ",VLOOKUP($B29,[1]Женщины!$B$1:$H$65536,7,FALSE))</f>
        <v>Ахметов А.Р.</v>
      </c>
    </row>
    <row r="30" spans="1:12" ht="15.75" thickBot="1">
      <c r="A30" s="44"/>
      <c r="B30" s="45"/>
      <c r="C30" s="46" t="str">
        <f>IF(B30=0," ",VLOOKUP(B30,[1]Женщины!B$1:H$65536,2,FALSE))</f>
        <v xml:space="preserve"> </v>
      </c>
      <c r="D30" s="75" t="str">
        <f>IF(B30=0," ",VLOOKUP($B30,[1]Женщины!$B$1:$H$65536,3,FALSE))</f>
        <v xml:space="preserve"> </v>
      </c>
      <c r="E30" s="48" t="str">
        <f>IF(B30=0," ",IF(VLOOKUP($B30,[1]Женщины!$B$1:$H$65536,4,FALSE)=0," ",VLOOKUP($B30,[1]Женщины!$B$1:$H$65536,4,FALSE)))</f>
        <v xml:space="preserve"> </v>
      </c>
      <c r="F30" s="46" t="str">
        <f>IF(B30=0," ",VLOOKUP($B30,[1]Женщины!$B$1:$H$65536,5,FALSE))</f>
        <v xml:space="preserve"> </v>
      </c>
      <c r="G30" s="46" t="str">
        <f>IF(B30=0," ",VLOOKUP($B30,[1]Женщины!$B$1:$H$65536,6,FALSE))</f>
        <v xml:space="preserve"> </v>
      </c>
      <c r="H30" s="95"/>
      <c r="I30" s="122"/>
      <c r="J30" s="50" t="str">
        <f>IF(I30=0," ",IF(I30&lt;=[1]Разряды!$D$35,[1]Разряды!$D$3,IF(I30&lt;=[1]Разряды!$E$35,[1]Разряды!$E$3,IF(I30&lt;=[1]Разряды!$F$35,[1]Разряды!$F$3,IF(I30&lt;=[1]Разряды!$G$35,[1]Разряды!$G$3,IF(I30&lt;=[1]Разряды!$H$35,[1]Разряды!$H$3,IF(I30&lt;=[1]Разряды!$I$35,[1]Разряды!$I$3,IF(I30&lt;=[1]Разряды!$J$35,[1]Разряды!$J$3,"б/р"))))))))</f>
        <v xml:space="preserve"> </v>
      </c>
      <c r="K30" s="50"/>
      <c r="L30" s="46" t="str">
        <f>IF(B30=0," ",VLOOKUP($B30,[1]Женщины!$B$1:$H$65536,7,FALSE))</f>
        <v xml:space="preserve"> </v>
      </c>
    </row>
    <row r="31" spans="1:12" ht="15.75" thickTop="1">
      <c r="H31"/>
      <c r="I31"/>
    </row>
    <row r="32" spans="1:12">
      <c r="H32"/>
      <c r="I32"/>
    </row>
    <row r="33" spans="8:9">
      <c r="H33"/>
      <c r="I33"/>
    </row>
    <row r="34" spans="8:9">
      <c r="H34"/>
      <c r="I34"/>
    </row>
    <row r="35" spans="8:9">
      <c r="H35"/>
      <c r="I35"/>
    </row>
    <row r="36" spans="8:9">
      <c r="H36"/>
      <c r="I36"/>
    </row>
    <row r="37" spans="8:9">
      <c r="H37"/>
      <c r="I37"/>
    </row>
    <row r="38" spans="8:9">
      <c r="H38"/>
      <c r="I38"/>
    </row>
    <row r="39" spans="8:9">
      <c r="H39"/>
      <c r="I39"/>
    </row>
    <row r="40" spans="8:9">
      <c r="H40"/>
      <c r="I40"/>
    </row>
  </sheetData>
  <mergeCells count="24">
    <mergeCell ref="F10:G10"/>
    <mergeCell ref="I17:J17"/>
    <mergeCell ref="F18:G18"/>
    <mergeCell ref="I18:J18"/>
    <mergeCell ref="F22:G22"/>
    <mergeCell ref="F27:G27"/>
    <mergeCell ref="I27:J27"/>
    <mergeCell ref="G8:G9"/>
    <mergeCell ref="H8:I8"/>
    <mergeCell ref="J8:J9"/>
    <mergeCell ref="K8:K9"/>
    <mergeCell ref="L8:L9"/>
    <mergeCell ref="H9:I9"/>
    <mergeCell ref="A2:L2"/>
    <mergeCell ref="F4:G4"/>
    <mergeCell ref="I6:J6"/>
    <mergeCell ref="I7:J7"/>
    <mergeCell ref="A8:A9"/>
    <mergeCell ref="B8:B9"/>
    <mergeCell ref="C8:C9"/>
    <mergeCell ref="D8:D9"/>
    <mergeCell ref="E8:E9"/>
    <mergeCell ref="F8:F9"/>
    <mergeCell ref="A1:L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3"/>
  <sheetViews>
    <sheetView topLeftCell="A7" workbookViewId="0">
      <selection activeCell="F36" sqref="F36"/>
    </sheetView>
  </sheetViews>
  <sheetFormatPr defaultRowHeight="15"/>
  <cols>
    <col min="1" max="1" width="5.28515625" customWidth="1"/>
    <col min="2" max="2" width="9.28515625" customWidth="1"/>
    <col min="3" max="3" width="21.5703125" customWidth="1"/>
    <col min="4" max="4" width="10" customWidth="1"/>
    <col min="5" max="5" width="5.42578125" customWidth="1"/>
    <col min="6" max="6" width="15.85546875" customWidth="1"/>
    <col min="7" max="7" width="27.28515625" customWidth="1"/>
    <col min="8" max="8" width="7.42578125" customWidth="1"/>
    <col min="9" max="9" width="9.28515625" customWidth="1"/>
    <col min="10" max="10" width="5.5703125" bestFit="1" customWidth="1"/>
    <col min="11" max="11" width="5.42578125" customWidth="1"/>
    <col min="12" max="12" width="24.140625" customWidth="1"/>
  </cols>
  <sheetData>
    <row r="1" spans="1:12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>
      <c r="A2" s="2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>
      <c r="A3" s="3" t="s">
        <v>100</v>
      </c>
      <c r="B3" s="4"/>
      <c r="C3" s="4"/>
      <c r="D3" s="4"/>
      <c r="E3" s="4"/>
      <c r="F3" s="4" t="s">
        <v>3</v>
      </c>
      <c r="G3" s="4"/>
      <c r="H3" s="4"/>
      <c r="I3" s="4"/>
      <c r="J3" s="4"/>
      <c r="K3" s="4"/>
      <c r="L3" s="4"/>
    </row>
    <row r="4" spans="1:12" ht="15.75">
      <c r="A4" s="3" t="s">
        <v>101</v>
      </c>
      <c r="B4" s="5"/>
      <c r="C4" s="5"/>
      <c r="D4" s="5"/>
      <c r="E4" s="5"/>
      <c r="F4" s="6" t="s">
        <v>102</v>
      </c>
      <c r="G4" s="6"/>
      <c r="H4" s="5"/>
      <c r="K4" s="7" t="s">
        <v>6</v>
      </c>
    </row>
    <row r="5" spans="1:12">
      <c r="A5" s="3" t="s">
        <v>103</v>
      </c>
      <c r="B5" s="7"/>
      <c r="C5" s="8"/>
      <c r="F5" s="3"/>
      <c r="G5" s="3"/>
      <c r="H5" s="9"/>
      <c r="I5" s="9"/>
      <c r="J5" s="9"/>
      <c r="K5" s="9" t="s">
        <v>8</v>
      </c>
      <c r="L5" s="9"/>
    </row>
    <row r="6" spans="1:12" ht="18.75">
      <c r="A6" s="10" t="s">
        <v>104</v>
      </c>
      <c r="B6" s="7"/>
      <c r="C6" s="7"/>
      <c r="E6" s="11"/>
      <c r="F6" s="3"/>
      <c r="G6" s="3"/>
      <c r="H6" s="11"/>
      <c r="I6" s="12" t="s">
        <v>10</v>
      </c>
      <c r="J6" s="12"/>
      <c r="K6" s="13"/>
      <c r="L6" s="9" t="s">
        <v>105</v>
      </c>
    </row>
    <row r="7" spans="1:12">
      <c r="A7" s="3" t="s">
        <v>106</v>
      </c>
      <c r="B7" s="7"/>
      <c r="C7" s="7"/>
      <c r="D7" s="93"/>
      <c r="E7" s="14"/>
      <c r="F7" s="3"/>
      <c r="G7" s="3"/>
      <c r="H7" s="15"/>
      <c r="I7" s="16" t="s">
        <v>13</v>
      </c>
      <c r="J7" s="16"/>
      <c r="K7" s="17"/>
      <c r="L7" s="9" t="s">
        <v>107</v>
      </c>
    </row>
    <row r="8" spans="1:12">
      <c r="A8" s="18" t="s">
        <v>15</v>
      </c>
      <c r="B8" s="18" t="s">
        <v>16</v>
      </c>
      <c r="C8" s="18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20" t="s">
        <v>22</v>
      </c>
      <c r="I8" s="21"/>
      <c r="J8" s="18" t="s">
        <v>23</v>
      </c>
      <c r="K8" s="19" t="s">
        <v>24</v>
      </c>
      <c r="L8" s="22" t="s">
        <v>25</v>
      </c>
    </row>
    <row r="9" spans="1:12">
      <c r="A9" s="23"/>
      <c r="B9" s="23"/>
      <c r="C9" s="23"/>
      <c r="D9" s="23"/>
      <c r="E9" s="23"/>
      <c r="F9" s="23"/>
      <c r="G9" s="23"/>
      <c r="H9" s="24" t="s">
        <v>26</v>
      </c>
      <c r="I9" s="24" t="s">
        <v>27</v>
      </c>
      <c r="J9" s="23"/>
      <c r="K9" s="23"/>
      <c r="L9" s="25"/>
    </row>
    <row r="10" spans="1:12">
      <c r="A10" s="61"/>
      <c r="B10" s="61"/>
      <c r="C10" s="61"/>
      <c r="D10" s="61"/>
      <c r="E10" s="146" t="s">
        <v>28</v>
      </c>
      <c r="F10" s="146"/>
      <c r="G10" s="146"/>
      <c r="H10" s="147"/>
      <c r="I10" s="147"/>
      <c r="J10" s="147"/>
      <c r="K10" s="148"/>
    </row>
    <row r="11" spans="1:12">
      <c r="A11" s="140">
        <v>1</v>
      </c>
      <c r="B11" s="32">
        <v>272</v>
      </c>
      <c r="C11" s="33" t="str">
        <f>IF(B11=0," ",VLOOKUP(B11,[1]Женщины!B$1:H$65536,2,FALSE))</f>
        <v>Кравцова Анастасия</v>
      </c>
      <c r="D11" s="34" t="str">
        <f>IF(B11=0," ",VLOOKUP($B11,[1]Женщины!$B$1:$H$65536,3,FALSE))</f>
        <v>23.04.1996</v>
      </c>
      <c r="E11" s="149" t="str">
        <f>IF(B11=0," ",IF(VLOOKUP($B11,[1]Женщины!$B$1:$H$65536,4,FALSE)=0," ",VLOOKUP($B11,[1]Женщины!$B$1:$H$65536,4,FALSE)))</f>
        <v>1р</v>
      </c>
      <c r="F11" s="150" t="str">
        <f>IF(B11=0," ",VLOOKUP($B11,[1]Женщины!$B$1:$H$65536,5,FALSE))</f>
        <v>Калининградская</v>
      </c>
      <c r="G11" s="151" t="str">
        <f>IF(B11=0," ",VLOOKUP($B11,[1]Женщины!$B$1:$H$65536,6,FALSE))</f>
        <v>Калининград, СДЮСШОР-4</v>
      </c>
      <c r="H11" s="64">
        <v>1.0717592592592591E-4</v>
      </c>
      <c r="I11" s="37">
        <v>1.0428240740740741E-4</v>
      </c>
      <c r="J11" s="27" t="s">
        <v>58</v>
      </c>
      <c r="K11" s="38">
        <v>20</v>
      </c>
      <c r="L11" s="33" t="str">
        <f>IF(B11=0," ",VLOOKUP($B11,[1]Женщины!$B$1:$H$65536,7,FALSE))</f>
        <v>Иванова Т.А.</v>
      </c>
    </row>
    <row r="12" spans="1:12" ht="22.5">
      <c r="A12" s="140">
        <v>2</v>
      </c>
      <c r="B12" s="32">
        <v>615</v>
      </c>
      <c r="C12" s="57" t="str">
        <f>IF(B12=0," ",VLOOKUP(B12,[1]Женщины!B$1:H$65536,2,FALSE))</f>
        <v>Юрасова Анна</v>
      </c>
      <c r="D12" s="58" t="str">
        <f>IF(B12=0," ",VLOOKUP($B12,[1]Женщины!$B$1:$H$65536,3,FALSE))</f>
        <v>1998</v>
      </c>
      <c r="E12" s="121" t="str">
        <f>IF(B12=0," ",IF(VLOOKUP($B12,[1]Женщины!$B$1:$H$65536,4,FALSE)=0," ",VLOOKUP($B12,[1]Женщины!$B$1:$H$65536,4,FALSE)))</f>
        <v>1р</v>
      </c>
      <c r="F12" s="152" t="str">
        <f>IF(B12=0," ",VLOOKUP($B12,[1]Женщины!$B$1:$H$65536,5,FALSE))</f>
        <v>Владимирская</v>
      </c>
      <c r="G12" s="60" t="str">
        <f>IF(B12=0," ",VLOOKUP($B12,[1]Женщины!$B$1:$H$65536,6,FALSE))</f>
        <v>Александров, СДЮСШОР им. О.Даниловой</v>
      </c>
      <c r="H12" s="64">
        <v>1.0740740740740739E-4</v>
      </c>
      <c r="I12" s="37">
        <v>1.0833333333333333E-4</v>
      </c>
      <c r="J12" s="61" t="str">
        <f>IF(H12=0," ",IF(H12&lt;=[1]Разряды!$D$38,[1]Разряды!$D$3,IF(H12&lt;=[1]Разряды!$E$38,[1]Разряды!$E$3,IF(H12&lt;=[1]Разряды!$F$38,[1]Разряды!$F$3,IF(H12&lt;=[1]Разряды!$G$38,[1]Разряды!$G$3,IF(H12&lt;=[1]Разряды!$H$38,[1]Разряды!$H$3,IF(H12&lt;=[1]Разряды!$I$38,[1]Разряды!$I$3,IF(H12&lt;=[1]Разряды!$J$38,[1]Разряды!$J$3,"б/р"))))))))</f>
        <v>2р</v>
      </c>
      <c r="K12" s="40">
        <v>17</v>
      </c>
      <c r="L12" s="57" t="str">
        <f>IF(B12=0," ",VLOOKUP($B12,[1]Женщины!$B$1:$H$65536,7,FALSE))</f>
        <v>Сычев А.С.</v>
      </c>
    </row>
    <row r="13" spans="1:12">
      <c r="A13" s="140">
        <v>3</v>
      </c>
      <c r="B13" s="32">
        <v>207</v>
      </c>
      <c r="C13" s="33" t="str">
        <f>IF(B13=0," ",VLOOKUP(B13,[1]Женщины!B$1:H$65536,2,FALSE))</f>
        <v>Степанова Елизавета</v>
      </c>
      <c r="D13" s="34" t="str">
        <f>IF(B13=0," ",VLOOKUP($B13,[1]Женщины!$B$1:$H$65536,3,FALSE))</f>
        <v>15.01.1996</v>
      </c>
      <c r="E13" s="26" t="str">
        <f>IF(B13=0," ",IF(VLOOKUP($B13,[1]Женщины!$B$1:$H$65536,4,FALSE)=0," ",VLOOKUP($B13,[1]Женщины!$B$1:$H$65536,4,FALSE)))</f>
        <v>1р</v>
      </c>
      <c r="F13" s="69" t="str">
        <f>IF(B13=0," ",VLOOKUP($B13,[1]Женщины!$B$1:$H$65536,5,FALSE))</f>
        <v>Вологодская</v>
      </c>
      <c r="G13" s="33" t="str">
        <f>IF(B13=0," ",VLOOKUP($B13,[1]Женщины!$B$1:$H$65536,6,FALSE))</f>
        <v>Череповец, ДЮСШ-2</v>
      </c>
      <c r="H13" s="64">
        <v>1.0925925925925925E-4</v>
      </c>
      <c r="I13" s="37">
        <v>1.122685185185185E-4</v>
      </c>
      <c r="J13" s="27" t="str">
        <f>IF(H13=0," ",IF(H13&lt;=[1]Разряды!$D$38,[1]Разряды!$D$3,IF(H13&lt;=[1]Разряды!$E$38,[1]Разряды!$E$3,IF(H13&lt;=[1]Разряды!$F$38,[1]Разряды!$F$3,IF(H13&lt;=[1]Разряды!$G$38,[1]Разряды!$G$3,IF(H13&lt;=[1]Разряды!$H$38,[1]Разряды!$H$3,IF(H13&lt;=[1]Разряды!$I$38,[1]Разряды!$I$3,IF(H13&lt;=[1]Разряды!$J$38,[1]Разряды!$J$3,"б/р"))))))))</f>
        <v>2р</v>
      </c>
      <c r="K13" s="35">
        <v>15</v>
      </c>
      <c r="L13" s="33" t="str">
        <f>IF(B13=0," ",VLOOKUP($B13,[1]Женщины!$B$1:$H$65536,7,FALSE))</f>
        <v>Купцова Е.А.</v>
      </c>
    </row>
    <row r="14" spans="1:12">
      <c r="A14" s="61">
        <v>4</v>
      </c>
      <c r="B14" s="32">
        <v>247</v>
      </c>
      <c r="C14" s="33" t="str">
        <f>IF(B14=0," ",VLOOKUP(B14,[1]Женщины!B$1:H$65536,2,FALSE))</f>
        <v>Коленченко Карина</v>
      </c>
      <c r="D14" s="34" t="str">
        <f>IF(B14=0," ",VLOOKUP($B14,[1]Женщины!$B$1:$H$65536,3,FALSE))</f>
        <v>06.08.1998</v>
      </c>
      <c r="E14" s="26" t="str">
        <f>IF(B14=0," ",IF(VLOOKUP($B14,[1]Женщины!$B$1:$H$65536,4,FALSE)=0," ",VLOOKUP($B14,[1]Женщины!$B$1:$H$65536,4,FALSE)))</f>
        <v>2р</v>
      </c>
      <c r="F14" s="69" t="str">
        <f>IF(B14=0," ",VLOOKUP($B14,[1]Женщины!$B$1:$H$65536,5,FALSE))</f>
        <v>Вологодская</v>
      </c>
      <c r="G14" s="33" t="str">
        <f>IF(B14=0," ",VLOOKUP($B14,[1]Женщины!$B$1:$H$65536,6,FALSE))</f>
        <v>Череповец, ДЮСШ-2</v>
      </c>
      <c r="H14" s="64">
        <v>1.1979166666666666E-4</v>
      </c>
      <c r="I14" s="37">
        <v>1.1724537037037037E-4</v>
      </c>
      <c r="J14" s="27" t="str">
        <f>IF(H14=0," ",IF(H14&lt;=[1]Разряды!$D$38,[1]Разряды!$D$3,IF(H14&lt;=[1]Разряды!$E$38,[1]Разряды!$E$3,IF(H14&lt;=[1]Разряды!$F$38,[1]Разряды!$F$3,IF(H14&lt;=[1]Разряды!$G$38,[1]Разряды!$G$3,IF(H14&lt;=[1]Разряды!$H$38,[1]Разряды!$H$3,IF(H14&lt;=[1]Разряды!$I$38,[1]Разряды!$I$3,IF(H14&lt;=[1]Разряды!$J$38,[1]Разряды!$J$3,"б/р"))))))))</f>
        <v>3р</v>
      </c>
      <c r="K14" s="38" t="s">
        <v>29</v>
      </c>
      <c r="L14" s="33" t="str">
        <f>IF(B14=0," ",VLOOKUP($B14,[1]Женщины!$B$1:$H$65536,7,FALSE))</f>
        <v>Купцова Е.А.</v>
      </c>
    </row>
    <row r="15" spans="1:12">
      <c r="A15" s="61">
        <v>5</v>
      </c>
      <c r="B15" s="32">
        <v>266</v>
      </c>
      <c r="C15" s="33" t="str">
        <f>IF(B15=0," ",VLOOKUP(B15,[1]Женщины!B$1:H$65536,2,FALSE))</f>
        <v>Овсянникова Анастасия</v>
      </c>
      <c r="D15" s="34" t="str">
        <f>IF(B15=0," ",VLOOKUP($B15,[1]Женщины!$B$1:$H$65536,3,FALSE))</f>
        <v>17.01.1999</v>
      </c>
      <c r="E15" s="26" t="str">
        <f>IF(B15=0," ",IF(VLOOKUP($B15,[1]Женщины!$B$1:$H$65536,4,FALSE)=0," ",VLOOKUP($B15,[1]Женщины!$B$1:$H$65536,4,FALSE)))</f>
        <v>2р</v>
      </c>
      <c r="F15" s="69" t="str">
        <f>IF(B15=0," ",VLOOKUP($B15,[1]Женщины!$B$1:$H$65536,5,FALSE))</f>
        <v>Вологодская</v>
      </c>
      <c r="G15" s="33" t="str">
        <f>IF(B15=0," ",VLOOKUP($B15,[1]Женщины!$B$1:$H$65536,6,FALSE))</f>
        <v>Череповец, ДЮСШ-2</v>
      </c>
      <c r="H15" s="64">
        <v>1.1921296296296299E-4</v>
      </c>
      <c r="I15" s="37">
        <v>1.1874999999999999E-4</v>
      </c>
      <c r="J15" s="27" t="str">
        <f>IF(H15=0," ",IF(H15&lt;=[1]Разряды!$D$38,[1]Разряды!$D$3,IF(H15&lt;=[1]Разряды!$E$38,[1]Разряды!$E$3,IF(H15&lt;=[1]Разряды!$F$38,[1]Разряды!$F$3,IF(H15&lt;=[1]Разряды!$G$38,[1]Разряды!$G$3,IF(H15&lt;=[1]Разряды!$H$38,[1]Разряды!$H$3,IF(H15&lt;=[1]Разряды!$I$38,[1]Разряды!$I$3,IF(H15&lt;=[1]Разряды!$J$38,[1]Разряды!$J$3,"б/р"))))))))</f>
        <v>3р</v>
      </c>
      <c r="K15" s="38" t="s">
        <v>29</v>
      </c>
      <c r="L15" s="33" t="str">
        <f>IF(B15=0," ",VLOOKUP($B15,[1]Женщины!$B$1:$H$65536,7,FALSE))</f>
        <v>Купцова Е.А.</v>
      </c>
    </row>
    <row r="16" spans="1:12">
      <c r="A16" s="61">
        <v>6</v>
      </c>
      <c r="B16" s="32">
        <v>145</v>
      </c>
      <c r="C16" s="33" t="str">
        <f>IF(B16=0," ",VLOOKUP(B16,[1]Женщины!B$1:H$65536,2,FALSE))</f>
        <v>Иванова Алёна</v>
      </c>
      <c r="D16" s="34" t="str">
        <f>IF(B16=0," ",VLOOKUP($B16,[1]Женщины!$B$1:$H$65536,3,FALSE))</f>
        <v>29.07.1997</v>
      </c>
      <c r="E16" s="26" t="str">
        <f>IF(B16=0," ",IF(VLOOKUP($B16,[1]Женщины!$B$1:$H$65536,4,FALSE)=0," ",VLOOKUP($B16,[1]Женщины!$B$1:$H$65536,4,FALSE)))</f>
        <v>2р</v>
      </c>
      <c r="F16" s="69" t="str">
        <f>IF(B16=0," ",VLOOKUP($B16,[1]Женщины!$B$1:$H$65536,5,FALSE))</f>
        <v>Ивановская</v>
      </c>
      <c r="G16" s="33" t="str">
        <f>IF(B16=0," ",VLOOKUP($B16,[1]Женщины!$B$1:$H$65536,6,FALSE))</f>
        <v>Кинешма, СДЮСШОР</v>
      </c>
      <c r="H16" s="64">
        <v>1.232638888888889E-4</v>
      </c>
      <c r="I16" s="37" t="s">
        <v>108</v>
      </c>
      <c r="J16" s="27" t="str">
        <f>IF(H16=0," ",IF(H16&lt;=[1]Разряды!$D$38,[1]Разряды!$D$3,IF(H16&lt;=[1]Разряды!$E$38,[1]Разряды!$E$3,IF(H16&lt;=[1]Разряды!$F$38,[1]Разряды!$F$3,IF(H16&lt;=[1]Разряды!$G$38,[1]Разряды!$G$3,IF(H16&lt;=[1]Разряды!$H$38,[1]Разряды!$H$3,IF(H16&lt;=[1]Разряды!$I$38,[1]Разряды!$I$3,IF(H16&lt;=[1]Разряды!$J$38,[1]Разряды!$J$3,"б/р"))))))))</f>
        <v>3р</v>
      </c>
      <c r="K16" s="38">
        <v>14</v>
      </c>
      <c r="L16" s="33" t="str">
        <f>IF(B16=0," ",VLOOKUP($B16,[1]Женщины!$B$1:$H$65536,7,FALSE))</f>
        <v>Кузинов Н.В.</v>
      </c>
    </row>
    <row r="17" spans="1:12">
      <c r="A17" s="61"/>
      <c r="B17" s="32">
        <v>164</v>
      </c>
      <c r="C17" s="33" t="str">
        <f>IF(B17=0," ",VLOOKUP(B17,[1]Женщины!B$1:H$65536,2,FALSE))</f>
        <v>Антропова Юлия</v>
      </c>
      <c r="D17" s="34" t="str">
        <f>IF(B17=0," ",VLOOKUP($B17,[1]Женщины!$B$1:$H$65536,3,FALSE))</f>
        <v>02.06.1997</v>
      </c>
      <c r="E17" s="35" t="str">
        <f>IF(B17=0," ",IF(VLOOKUP($B17,[1]Женщины!$B$1:$H$65536,4,FALSE)=0," ",VLOOKUP($B17,[1]Женщины!$B$1:$H$65536,4,FALSE)))</f>
        <v>2р</v>
      </c>
      <c r="F17" s="33" t="str">
        <f>IF(B17=0," ",VLOOKUP($B17,[1]Женщины!$B$1:$H$65536,5,FALSE))</f>
        <v>2 Ярославская</v>
      </c>
      <c r="G17" s="39" t="str">
        <f>IF(B17=0," ",VLOOKUP($B17,[1]Женщины!$B$1:$H$65536,6,FALSE))</f>
        <v>Ярославль, ГОБУ ЯО СДЮСШОР</v>
      </c>
      <c r="H17" s="64" t="s">
        <v>109</v>
      </c>
      <c r="I17" s="37"/>
      <c r="J17" s="27"/>
      <c r="K17" s="38">
        <v>0</v>
      </c>
      <c r="L17" s="33" t="str">
        <f>IF(B17=0," ",VLOOKUP($B17,[1]Женщины!$B$1:$H$65536,7,FALSE))</f>
        <v>Филинова С.К.</v>
      </c>
    </row>
    <row r="18" spans="1:12">
      <c r="A18" s="61"/>
      <c r="B18" s="125"/>
      <c r="C18" s="33"/>
      <c r="D18" s="34"/>
      <c r="E18" s="35"/>
      <c r="F18" s="33"/>
      <c r="G18" s="33"/>
      <c r="H18" s="153" t="s">
        <v>69</v>
      </c>
      <c r="I18" s="37"/>
      <c r="J18" s="27"/>
      <c r="K18" s="38"/>
      <c r="L18" s="66" t="s">
        <v>107</v>
      </c>
    </row>
    <row r="19" spans="1:12">
      <c r="A19" s="61"/>
      <c r="B19" s="61"/>
      <c r="C19" s="61"/>
      <c r="D19" s="154"/>
      <c r="E19" s="155" t="s">
        <v>31</v>
      </c>
      <c r="F19" s="155"/>
      <c r="G19" s="155"/>
      <c r="H19" s="147"/>
      <c r="I19" s="52"/>
      <c r="J19" s="52"/>
      <c r="K19" s="17"/>
      <c r="L19" s="9"/>
    </row>
    <row r="20" spans="1:12">
      <c r="A20" s="61">
        <v>1</v>
      </c>
      <c r="B20" s="32">
        <v>271</v>
      </c>
      <c r="C20" s="33" t="str">
        <f>IF(B20=0," ",VLOOKUP(B20,[1]Женщины!B$1:H$65536,2,FALSE))</f>
        <v>Мацкевичюте Валерия</v>
      </c>
      <c r="D20" s="34" t="str">
        <f>IF(B20=0," ",VLOOKUP($B20,[1]Женщины!$B$1:$H$65536,3,FALSE))</f>
        <v>22.08.1995</v>
      </c>
      <c r="E20" s="26" t="str">
        <f>IF(B20=0," ",IF(VLOOKUP($B20,[1]Женщины!$B$1:$H$65536,4,FALSE)=0," ",VLOOKUP($B20,[1]Женщины!$B$1:$H$65536,4,FALSE)))</f>
        <v>КМС</v>
      </c>
      <c r="F20" s="69" t="str">
        <f>IF(B20=0," ",VLOOKUP($B20,[1]Женщины!$B$1:$H$65536,5,FALSE))</f>
        <v>Калининградская</v>
      </c>
      <c r="G20" s="69" t="str">
        <f>IF(B20=0," ",VLOOKUP($B20,[1]Женщины!$B$1:$H$65536,6,FALSE))</f>
        <v>Калининград, СДЮСШОР-4</v>
      </c>
      <c r="H20" s="37">
        <v>1.0335648148148147E-4</v>
      </c>
      <c r="I20" s="64"/>
      <c r="J20" s="27" t="s">
        <v>39</v>
      </c>
      <c r="K20" s="38">
        <v>20</v>
      </c>
      <c r="L20" s="33" t="str">
        <f>IF(B20=0," ",VLOOKUP($B20,[1]Женщины!$B$1:$H$65536,7,FALSE))</f>
        <v>Иванова Т.А.</v>
      </c>
    </row>
    <row r="21" spans="1:12">
      <c r="A21" s="40">
        <v>2</v>
      </c>
      <c r="B21" s="32">
        <v>201</v>
      </c>
      <c r="C21" s="33" t="str">
        <f>IF(B21=0," ",VLOOKUP(B21,[1]Женщины!B$1:H$65536,2,FALSE))</f>
        <v>Коновалова Александра</v>
      </c>
      <c r="D21" s="34" t="str">
        <f>IF(B21=0," ",VLOOKUP($B21,[1]Женщины!$B$1:$H$65536,3,FALSE))</f>
        <v>26.03.1995</v>
      </c>
      <c r="E21" s="26" t="str">
        <f>IF(B21=0," ",IF(VLOOKUP($B21,[1]Женщины!$B$1:$H$65536,4,FALSE)=0," ",VLOOKUP($B21,[1]Женщины!$B$1:$H$65536,4,FALSE)))</f>
        <v>1р</v>
      </c>
      <c r="F21" s="69" t="str">
        <f>IF(B21=0," ",VLOOKUP($B21,[1]Женщины!$B$1:$H$65536,5,FALSE))</f>
        <v>Вологодская</v>
      </c>
      <c r="G21" s="69" t="str">
        <f>IF(B21=0," ",VLOOKUP($B21,[1]Женщины!$B$1:$H$65536,6,FALSE))</f>
        <v>Череповец, ДЮСШ-2</v>
      </c>
      <c r="H21" s="37">
        <v>1.1574074074074073E-4</v>
      </c>
      <c r="I21" s="64"/>
      <c r="J21" s="27" t="s">
        <v>110</v>
      </c>
      <c r="K21" s="38">
        <v>17</v>
      </c>
      <c r="L21" s="33" t="str">
        <f>IF(B21=0," ",VLOOKUP($B21,[1]Женщины!$B$1:$H$65536,7,FALSE))</f>
        <v>Купцова Е.А.</v>
      </c>
    </row>
    <row r="22" spans="1:12">
      <c r="A22" s="61">
        <v>3</v>
      </c>
      <c r="B22" s="125">
        <v>139</v>
      </c>
      <c r="C22" s="33" t="str">
        <f>IF(B22=0," ",VLOOKUP(B22,[1]Женщины!B$1:H$65536,2,FALSE))</f>
        <v>Сысуева Мария</v>
      </c>
      <c r="D22" s="34" t="str">
        <f>IF(B22=0," ",VLOOKUP($B22,[1]Женщины!$B$1:$H$65536,3,FALSE))</f>
        <v>1995</v>
      </c>
      <c r="E22" s="26" t="str">
        <f>IF(B22=0," ",IF(VLOOKUP($B22,[1]Женщины!$B$1:$H$65536,4,FALSE)=0," ",VLOOKUP($B22,[1]Женщины!$B$1:$H$65536,4,FALSE)))</f>
        <v>2р</v>
      </c>
      <c r="F22" s="69" t="str">
        <f>IF(B22=0," ",VLOOKUP($B22,[1]Женщины!$B$1:$H$65536,5,FALSE))</f>
        <v>Ивановская</v>
      </c>
      <c r="G22" s="156" t="str">
        <f>IF(B22=0," ",VLOOKUP($B22,[1]Женщины!$B$1:$H$65536,6,FALSE))</f>
        <v>Иваново, СДЮСШОР-6, СК ИГЭУ</v>
      </c>
      <c r="H22" s="37">
        <v>1.2418981481481482E-4</v>
      </c>
      <c r="I22" s="64"/>
      <c r="J22" s="27" t="s">
        <v>111</v>
      </c>
      <c r="K22" s="38">
        <v>0</v>
      </c>
      <c r="L22" s="33" t="str">
        <f>IF(B22=0," ",VLOOKUP($B22,[1]Женщины!$B$1:$H$65536,7,FALSE))</f>
        <v>Белов А.С., Голубева М.А.</v>
      </c>
    </row>
    <row r="23" spans="1:12">
      <c r="A23" s="61"/>
      <c r="B23" s="125"/>
      <c r="C23" s="69"/>
      <c r="D23" s="141"/>
      <c r="E23" s="35"/>
      <c r="F23" s="33"/>
      <c r="G23" s="33"/>
      <c r="H23" s="153" t="s">
        <v>69</v>
      </c>
      <c r="I23" s="64"/>
      <c r="J23" s="38"/>
      <c r="K23" s="38"/>
      <c r="L23" s="66" t="s">
        <v>107</v>
      </c>
    </row>
    <row r="24" spans="1:12">
      <c r="A24" s="61"/>
      <c r="B24" s="61"/>
      <c r="C24" s="61"/>
      <c r="D24" s="154"/>
      <c r="E24" s="157" t="s">
        <v>34</v>
      </c>
      <c r="F24" s="157"/>
      <c r="G24" s="157"/>
      <c r="H24" s="147"/>
      <c r="I24" s="99"/>
      <c r="J24" s="99"/>
      <c r="K24" s="100"/>
      <c r="L24" s="9"/>
    </row>
    <row r="25" spans="1:12">
      <c r="A25" s="140">
        <v>1</v>
      </c>
      <c r="B25" s="32">
        <v>132</v>
      </c>
      <c r="C25" s="33" t="str">
        <f>IF(B25=0," ",VLOOKUP(B25,[1]Женщины!B$1:H$65536,2,FALSE))</f>
        <v>Кукушкина Анна</v>
      </c>
      <c r="D25" s="34" t="str">
        <f>IF(B25=0," ",VLOOKUP($B25,[1]Женщины!$B$1:$H$65536,3,FALSE))</f>
        <v>1992</v>
      </c>
      <c r="E25" s="149" t="str">
        <f>IF(B25=0," ",IF(VLOOKUP($B25,[1]Женщины!$B$1:$H$65536,4,FALSE)=0," ",VLOOKUP($B25,[1]Женщины!$B$1:$H$65536,4,FALSE)))</f>
        <v>КМС</v>
      </c>
      <c r="F25" s="150" t="str">
        <f>IF(B25=0," ",VLOOKUP($B25,[1]Женщины!$B$1:$H$65536,5,FALSE))</f>
        <v>Ивановская</v>
      </c>
      <c r="G25" s="158" t="str">
        <f>IF(B25=0," ",VLOOKUP($B25,[1]Женщины!$B$1:$H$65536,6,FALSE))</f>
        <v>Иваново, СДЮСШОР-6, СК ИГЭУ</v>
      </c>
      <c r="H25" s="56">
        <v>1.0196759259259261E-4</v>
      </c>
      <c r="I25" s="56"/>
      <c r="J25" s="27" t="s">
        <v>39</v>
      </c>
      <c r="K25" s="27">
        <v>20</v>
      </c>
      <c r="L25" s="33" t="str">
        <f>IF(B25=0," ",VLOOKUP($B25,[1]Женщины!$B$1:$H$65536,7,FALSE))</f>
        <v>Магницкий М.В.</v>
      </c>
    </row>
    <row r="26" spans="1:12">
      <c r="A26" s="140">
        <v>2</v>
      </c>
      <c r="B26" s="32">
        <v>151</v>
      </c>
      <c r="C26" s="33" t="str">
        <f>IF(B26=0," ",VLOOKUP(B26,[1]Женщины!B$1:H$65536,2,FALSE))</f>
        <v>Афонина Ирина</v>
      </c>
      <c r="D26" s="34" t="str">
        <f>IF(B26=0," ",VLOOKUP($B26,[1]Женщины!$B$1:$H$65536,3,FALSE))</f>
        <v>28.02.1993</v>
      </c>
      <c r="E26" s="26" t="str">
        <f>IF(B26=0," ",IF(VLOOKUP($B26,[1]Женщины!$B$1:$H$65536,4,FALSE)=0," ",VLOOKUP($B26,[1]Женщины!$B$1:$H$65536,4,FALSE)))</f>
        <v>1р</v>
      </c>
      <c r="F26" s="69" t="str">
        <f>IF(B26=0," ",VLOOKUP($B26,[1]Женщины!$B$1:$H$65536,5,FALSE))</f>
        <v>Ивановская</v>
      </c>
      <c r="G26" s="33" t="str">
        <f>IF(B26=0," ",VLOOKUP($B26,[1]Женщины!$B$1:$H$65536,6,FALSE))</f>
        <v>Иваново</v>
      </c>
      <c r="H26" s="37">
        <v>1.099537037037037E-4</v>
      </c>
      <c r="I26" s="37"/>
      <c r="J26" s="26" t="s">
        <v>58</v>
      </c>
      <c r="K26" s="35" t="s">
        <v>29</v>
      </c>
      <c r="L26" s="33" t="str">
        <f>IF(B26=0," ",VLOOKUP($B26,[1]Женщины!$B$1:$H$65536,7,FALSE))</f>
        <v>Рябчикова Л.В.</v>
      </c>
    </row>
    <row r="27" spans="1:12">
      <c r="A27" s="140"/>
      <c r="B27" s="32"/>
      <c r="C27" s="33" t="str">
        <f>IF(B27=0," ",VLOOKUP(B27,[1]Женщины!B$1:H$65536,2,FALSE))</f>
        <v xml:space="preserve"> </v>
      </c>
      <c r="D27" s="34" t="str">
        <f>IF(B27=0," ",VLOOKUP($B27,[1]Женщины!$B$1:$H$65536,3,FALSE))</f>
        <v xml:space="preserve"> </v>
      </c>
      <c r="E27" s="26" t="str">
        <f>IF(B27=0," ",IF(VLOOKUP($B27,[1]Женщины!$B$1:$H$65536,4,FALSE)=0," ",VLOOKUP($B27,[1]Женщины!$B$1:$H$65536,4,FALSE)))</f>
        <v xml:space="preserve"> </v>
      </c>
      <c r="F27" s="69" t="str">
        <f>IF(B27=0," ",VLOOKUP($B27,[1]Женщины!$B$1:$H$65536,5,FALSE))</f>
        <v xml:space="preserve"> </v>
      </c>
      <c r="G27" s="33" t="str">
        <f>IF(B27=0," ",VLOOKUP($B27,[1]Женщины!$B$1:$H$65536,6,FALSE))</f>
        <v xml:space="preserve"> </v>
      </c>
      <c r="H27" s="37"/>
      <c r="I27" s="37"/>
      <c r="J27" s="27"/>
      <c r="K27" s="38"/>
      <c r="L27" s="39" t="str">
        <f>IF(B27=0," ",VLOOKUP($B27,[1]Женщины!$B$1:$H$65536,7,FALSE))</f>
        <v xml:space="preserve"> </v>
      </c>
    </row>
    <row r="28" spans="1:12">
      <c r="A28" s="61"/>
      <c r="B28" s="125"/>
      <c r="C28" s="69"/>
      <c r="D28" s="141"/>
      <c r="E28" s="35"/>
      <c r="F28" s="33"/>
      <c r="G28" s="33"/>
      <c r="H28" s="153" t="s">
        <v>69</v>
      </c>
      <c r="I28" s="159"/>
      <c r="J28" s="159"/>
      <c r="K28" s="53"/>
      <c r="L28" s="66" t="s">
        <v>107</v>
      </c>
    </row>
    <row r="29" spans="1:12">
      <c r="A29" s="61"/>
      <c r="B29" s="61"/>
      <c r="C29" s="61"/>
      <c r="D29" s="154"/>
      <c r="E29" s="157" t="s">
        <v>41</v>
      </c>
      <c r="F29" s="157"/>
      <c r="G29" s="157"/>
      <c r="H29" s="147"/>
      <c r="I29" s="53"/>
      <c r="J29" s="159"/>
      <c r="K29" s="17"/>
      <c r="L29" s="9"/>
    </row>
    <row r="30" spans="1:12">
      <c r="A30" s="140">
        <v>1</v>
      </c>
      <c r="B30" s="32">
        <v>497</v>
      </c>
      <c r="C30" s="33" t="str">
        <f>IF(B30=0," ",VLOOKUP(B30,[1]Женщины!B$1:H$65536,2,FALSE))</f>
        <v>Стикачева Анастасия</v>
      </c>
      <c r="D30" s="34" t="str">
        <f>IF(B30=0," ",VLOOKUP($B30,[1]Женщины!$B$1:$H$65536,3,FALSE))</f>
        <v>12.04.1988</v>
      </c>
      <c r="E30" s="149" t="str">
        <f>IF(B30=0," ",IF(VLOOKUP($B30,[1]Женщины!$B$1:$H$65536,4,FALSE)=0," ",VLOOKUP($B30,[1]Женщины!$B$1:$H$65536,4,FALSE)))</f>
        <v>МС</v>
      </c>
      <c r="F30" s="150" t="str">
        <f>IF(B30=0," ",VLOOKUP($B30,[1]Женщины!$B$1:$H$65536,5,FALSE))</f>
        <v>1 Ярославская</v>
      </c>
      <c r="G30" s="150" t="str">
        <f>IF(B30=0," ",VLOOKUP($B30,[1]Женщины!$B$1:$H$65536,6,FALSE))</f>
        <v>Рыбинск, СДЮСШОР-2</v>
      </c>
      <c r="H30" s="56">
        <v>9.9421296296296291E-5</v>
      </c>
      <c r="I30" s="56"/>
      <c r="J30" s="26" t="s">
        <v>39</v>
      </c>
      <c r="K30" s="35">
        <v>20</v>
      </c>
      <c r="L30" s="33" t="str">
        <f>IF(B30=0," ",VLOOKUP($B30,[1]Женщины!$B$1:$H$65536,7,FALSE))</f>
        <v>Пивентьевы С.А. И.В.</v>
      </c>
    </row>
    <row r="31" spans="1:12">
      <c r="A31" s="31">
        <v>2</v>
      </c>
      <c r="B31" s="32">
        <v>225</v>
      </c>
      <c r="C31" s="33" t="str">
        <f>IF(B31=0," ",VLOOKUP(B31,[1]Женщины!B$1:H$65536,2,FALSE))</f>
        <v>Кокорина Кристина</v>
      </c>
      <c r="D31" s="34" t="str">
        <f>IF(B31=0," ",VLOOKUP($B31,[1]Женщины!$B$1:$H$65536,3,FALSE))</f>
        <v>16.04.1990</v>
      </c>
      <c r="E31" s="26" t="str">
        <f>IF(B31=0," ",IF(VLOOKUP($B31,[1]Женщины!$B$1:$H$65536,4,FALSE)=0," ",VLOOKUP($B31,[1]Женщины!$B$1:$H$65536,4,FALSE)))</f>
        <v>КМС</v>
      </c>
      <c r="F31" s="69" t="str">
        <f>IF(B31=0," ",VLOOKUP($B31,[1]Женщины!$B$1:$H$65536,5,FALSE))</f>
        <v>Вологодская</v>
      </c>
      <c r="G31" s="69" t="str">
        <f>IF(B31=0," ",VLOOKUP($B31,[1]Женщины!$B$1:$H$65536,6,FALSE))</f>
        <v>Вологда, Динамо</v>
      </c>
      <c r="H31" s="37">
        <v>1.0671296296296297E-4</v>
      </c>
      <c r="I31" s="56"/>
      <c r="J31" s="26" t="s">
        <v>58</v>
      </c>
      <c r="K31" s="35">
        <v>0</v>
      </c>
      <c r="L31" s="33" t="str">
        <f>IF(B31=0," ",VLOOKUP($B31,[1]Женщины!$B$1:$H$65536,7,FALSE))</f>
        <v>Груздев А.А.</v>
      </c>
    </row>
    <row r="32" spans="1:12" ht="15.75" thickBot="1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</row>
    <row r="33" ht="15.75" thickTop="1"/>
  </sheetData>
  <mergeCells count="22">
    <mergeCell ref="E24:G24"/>
    <mergeCell ref="I24:J24"/>
    <mergeCell ref="E29:G29"/>
    <mergeCell ref="J8:J9"/>
    <mergeCell ref="K8:K9"/>
    <mergeCell ref="L8:L9"/>
    <mergeCell ref="E10:G10"/>
    <mergeCell ref="E19:G19"/>
    <mergeCell ref="I19:J19"/>
    <mergeCell ref="I6:J6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A1:L1"/>
    <mergeCell ref="A2:L2"/>
    <mergeCell ref="F4:G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G19" sqref="G19"/>
    </sheetView>
  </sheetViews>
  <sheetFormatPr defaultRowHeight="1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30.5703125" customWidth="1"/>
    <col min="8" max="8" width="4.7109375" style="89" customWidth="1"/>
    <col min="9" max="9" width="8.42578125" style="89" customWidth="1"/>
    <col min="10" max="10" width="6.5703125" customWidth="1"/>
    <col min="11" max="11" width="4.85546875" customWidth="1"/>
    <col min="12" max="12" width="19.42578125" customWidth="1"/>
  </cols>
  <sheetData>
    <row r="1" spans="1:12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>
      <c r="A2" s="2" t="s">
        <v>44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>
      <c r="A3" s="3" t="s">
        <v>112</v>
      </c>
      <c r="B3" s="4"/>
      <c r="C3" s="4"/>
      <c r="D3" s="4"/>
      <c r="E3" s="4"/>
      <c r="F3" s="4" t="s">
        <v>3</v>
      </c>
      <c r="G3" s="4"/>
      <c r="H3" s="4"/>
      <c r="I3" s="4"/>
      <c r="J3" s="4"/>
      <c r="K3" s="4"/>
      <c r="L3" s="4"/>
    </row>
    <row r="4" spans="1:12" ht="15.75">
      <c r="A4" s="3" t="s">
        <v>113</v>
      </c>
      <c r="B4" s="5"/>
      <c r="C4" s="5"/>
      <c r="D4" s="5"/>
      <c r="E4" s="5"/>
      <c r="F4" s="6" t="s">
        <v>114</v>
      </c>
      <c r="G4" s="6"/>
      <c r="H4" s="5"/>
      <c r="I4"/>
      <c r="K4" s="7" t="s">
        <v>6</v>
      </c>
    </row>
    <row r="5" spans="1:12">
      <c r="A5" s="3" t="s">
        <v>115</v>
      </c>
      <c r="B5" s="7"/>
      <c r="C5" s="8"/>
      <c r="F5" s="3"/>
      <c r="G5" s="3"/>
      <c r="H5" s="9"/>
      <c r="I5" s="9"/>
      <c r="J5" s="9"/>
      <c r="K5" s="9" t="s">
        <v>8</v>
      </c>
      <c r="L5" s="9"/>
    </row>
    <row r="6" spans="1:12" ht="18.75">
      <c r="A6" s="10" t="s">
        <v>116</v>
      </c>
      <c r="B6" s="7"/>
      <c r="C6" s="7"/>
      <c r="E6" s="11"/>
      <c r="F6" s="3"/>
      <c r="G6" s="3"/>
      <c r="H6" s="11"/>
      <c r="I6" s="12" t="s">
        <v>69</v>
      </c>
      <c r="J6" s="12"/>
      <c r="K6" s="13"/>
      <c r="L6" s="9" t="s">
        <v>117</v>
      </c>
    </row>
    <row r="7" spans="1:12">
      <c r="A7" s="3" t="s">
        <v>118</v>
      </c>
      <c r="B7" s="3"/>
      <c r="C7" s="3"/>
      <c r="D7" s="3"/>
      <c r="E7" s="14"/>
      <c r="F7" s="3"/>
      <c r="G7" s="3"/>
      <c r="H7" s="15"/>
      <c r="I7" s="16"/>
      <c r="J7" s="16"/>
      <c r="K7" s="17"/>
      <c r="L7" s="9"/>
    </row>
    <row r="8" spans="1:12">
      <c r="A8" s="18" t="s">
        <v>15</v>
      </c>
      <c r="B8" s="18" t="s">
        <v>16</v>
      </c>
      <c r="C8" s="18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20" t="s">
        <v>22</v>
      </c>
      <c r="I8" s="21"/>
      <c r="J8" s="18" t="s">
        <v>23</v>
      </c>
      <c r="K8" s="19" t="s">
        <v>24</v>
      </c>
      <c r="L8" s="22" t="s">
        <v>25</v>
      </c>
    </row>
    <row r="9" spans="1:12">
      <c r="A9" s="23"/>
      <c r="B9" s="23"/>
      <c r="C9" s="23"/>
      <c r="D9" s="23"/>
      <c r="E9" s="23"/>
      <c r="F9" s="23"/>
      <c r="G9" s="23"/>
      <c r="H9" s="116" t="s">
        <v>26</v>
      </c>
      <c r="I9" s="117"/>
      <c r="J9" s="23"/>
      <c r="K9" s="23"/>
      <c r="L9" s="25"/>
    </row>
    <row r="10" spans="1:12">
      <c r="A10" s="26"/>
      <c r="B10" s="26"/>
      <c r="C10" s="26"/>
      <c r="D10" s="27"/>
      <c r="E10" s="26"/>
      <c r="F10" s="28" t="s">
        <v>28</v>
      </c>
      <c r="G10" s="28"/>
      <c r="H10" s="29"/>
      <c r="I10" s="30"/>
    </row>
    <row r="11" spans="1:12">
      <c r="A11" s="31">
        <v>1</v>
      </c>
      <c r="B11" s="32">
        <v>782</v>
      </c>
      <c r="C11" s="33" t="str">
        <f>IF(B11=0," ",VLOOKUP(B11,[1]Женщины!B$1:H$65536,2,FALSE))</f>
        <v>Полякова Елизавета</v>
      </c>
      <c r="D11" s="34" t="str">
        <f>IF(B11=0," ",VLOOKUP($B11,[1]Женщины!$B$1:$H$65536,3,FALSE))</f>
        <v>1998</v>
      </c>
      <c r="E11" s="35" t="str">
        <f>IF(B11=0," ",IF(VLOOKUP($B11,[1]Женщины!$B$1:$H$65536,4,FALSE)=0," ",VLOOKUP($B11,[1]Женщины!$B$1:$H$65536,4,FALSE)))</f>
        <v>3р</v>
      </c>
      <c r="F11" s="33" t="str">
        <f>IF(B11=0," ",VLOOKUP($B11,[1]Женщины!$B$1:$H$65536,5,FALSE))</f>
        <v>Ярославская</v>
      </c>
      <c r="G11" s="33" t="str">
        <f>IF(B11=0," ",VLOOKUP($B11,[1]Женщины!$B$1:$H$65536,6,FALSE))</f>
        <v>Рыбинск, СДЮСШОР-8</v>
      </c>
      <c r="H11" s="41"/>
      <c r="I11" s="118">
        <v>6.4613425925925923E-3</v>
      </c>
      <c r="J11" s="38" t="str">
        <f>IF(I11=0," ",IF(I11&lt;=[1]Разряды!$D$39,[1]Разряды!$D$3,IF(I11&lt;=[1]Разряды!$E$39,[1]Разряды!$E$3,IF(I11&lt;=[1]Разряды!$F$39,[1]Разряды!$F$3,IF(I11&lt;=[1]Разряды!$G$39,[1]Разряды!$G$3,IF(I11&lt;=[1]Разряды!$H$39,[1]Разряды!$H$3,IF(I11&lt;=[1]Разряды!$I$39,[1]Разряды!$I$3,IF(I11&lt;=[1]Разряды!$J$39,[1]Разряды!$J$3,"б/р"))))))))</f>
        <v>б/р</v>
      </c>
      <c r="K11" s="35" t="s">
        <v>29</v>
      </c>
      <c r="L11" s="33" t="str">
        <f>IF(B11=0," ",VLOOKUP($B11,[1]Женщины!$B$1:$H$65536,7,FALSE))</f>
        <v>Зверев В.Н.</v>
      </c>
    </row>
    <row r="12" spans="1:12">
      <c r="A12" s="160"/>
      <c r="B12" s="35"/>
      <c r="C12" s="35"/>
      <c r="D12" s="130"/>
      <c r="E12" s="35"/>
      <c r="F12" s="161" t="s">
        <v>31</v>
      </c>
      <c r="G12" s="161"/>
      <c r="H12" s="43"/>
      <c r="I12" s="162"/>
      <c r="J12" s="162"/>
      <c r="K12" s="53"/>
      <c r="L12" s="66"/>
    </row>
    <row r="13" spans="1:12" ht="15.75" thickBot="1">
      <c r="A13" s="163">
        <v>1</v>
      </c>
      <c r="B13" s="45">
        <v>76</v>
      </c>
      <c r="C13" s="46" t="str">
        <f>IF(B13=0," ",VLOOKUP(B13,[1]Женщины!B$1:H$65536,2,FALSE))</f>
        <v>Муравьёва Татьяна</v>
      </c>
      <c r="D13" s="94" t="str">
        <f>IF(B13=0," ",VLOOKUP($B13,[1]Женщины!$B$1:$H$65536,3,FALSE))</f>
        <v>22.09.1994</v>
      </c>
      <c r="E13" s="48" t="str">
        <f>IF(B13=0," ",IF(VLOOKUP($B13,[1]Женщины!$B$1:$H$65536,4,FALSE)=0," ",VLOOKUP($B13,[1]Женщины!$B$1:$H$65536,4,FALSE)))</f>
        <v>1р</v>
      </c>
      <c r="F13" s="46" t="str">
        <f>IF(B13=0," ",VLOOKUP($B13,[1]Женщины!$B$1:$H$65536,5,FALSE))</f>
        <v>Костромская</v>
      </c>
      <c r="G13" s="46" t="str">
        <f>IF(B13=0," ",VLOOKUP($B13,[1]Женщины!$B$1:$H$65536,6,FALSE))</f>
        <v>Кострома, КСДЮСШОР</v>
      </c>
      <c r="H13" s="95"/>
      <c r="I13" s="122">
        <v>5.4226851851851858E-3</v>
      </c>
      <c r="J13" s="50" t="str">
        <f>IF(I13=0," ",IF(I13&lt;=[1]Разряды!$D$39,[1]Разряды!$D$3,IF(I13&lt;=[1]Разряды!$E$39,[1]Разряды!$E$3,IF(I13&lt;=[1]Разряды!$F$39,[1]Разряды!$F$3,IF(I13&lt;=[1]Разряды!$G$39,[1]Разряды!$G$3,IF(I13&lt;=[1]Разряды!$H$39,[1]Разряды!$H$3,IF(I13&lt;=[1]Разряды!$I$39,[1]Разряды!$I$3,IF(I13&lt;=[1]Разряды!$J$39,[1]Разряды!$J$3,"б/р"))))))))</f>
        <v>3р</v>
      </c>
      <c r="K13" s="144">
        <v>0</v>
      </c>
      <c r="L13" s="164" t="str">
        <f>IF(B13=0," ",VLOOKUP($B13,[1]Женщины!$B$1:$H$65536,7,FALSE))</f>
        <v>Дружков А.Н.</v>
      </c>
    </row>
    <row r="14" spans="1:12" ht="15.75" thickTop="1"/>
  </sheetData>
  <mergeCells count="20">
    <mergeCell ref="K8:K9"/>
    <mergeCell ref="L8:L9"/>
    <mergeCell ref="H9:I9"/>
    <mergeCell ref="F10:G10"/>
    <mergeCell ref="F12:G12"/>
    <mergeCell ref="I12:J12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A1:L1"/>
    <mergeCell ref="A2:L2"/>
    <mergeCell ref="F4:G4"/>
    <mergeCell ref="I6:J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R69"/>
  <sheetViews>
    <sheetView workbookViewId="0">
      <selection activeCell="G81" sqref="G81"/>
    </sheetView>
  </sheetViews>
  <sheetFormatPr defaultRowHeight="15"/>
  <cols>
    <col min="1" max="1" width="3.85546875" style="133" customWidth="1"/>
    <col min="2" max="2" width="5.5703125" bestFit="1" customWidth="1"/>
    <col min="3" max="3" width="25.28515625" style="133" customWidth="1"/>
    <col min="4" max="4" width="9.5703125" style="133" customWidth="1"/>
    <col min="5" max="5" width="7.28515625" bestFit="1" customWidth="1"/>
    <col min="6" max="6" width="15.7109375" customWidth="1"/>
    <col min="7" max="7" width="20.28515625" style="236" customWidth="1"/>
    <col min="8" max="8" width="5.5703125" customWidth="1"/>
    <col min="9" max="9" width="6.28515625" customWidth="1"/>
    <col min="10" max="10" width="6.425781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85546875" customWidth="1"/>
    <col min="16" max="16" width="5.5703125" customWidth="1"/>
    <col min="17" max="17" width="4.85546875" customWidth="1"/>
    <col min="18" max="18" width="21.5703125" customWidth="1"/>
  </cols>
  <sheetData>
    <row r="1" spans="1:18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0.25">
      <c r="A2" s="2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5.75">
      <c r="A3" s="3" t="s">
        <v>130</v>
      </c>
      <c r="B3" s="166"/>
      <c r="C3" s="166"/>
      <c r="D3" s="167" t="s">
        <v>119</v>
      </c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</row>
    <row r="4" spans="1:18" ht="18">
      <c r="A4" s="3" t="s">
        <v>131</v>
      </c>
      <c r="B4" s="168"/>
      <c r="C4" s="168"/>
      <c r="D4" s="169" t="s">
        <v>120</v>
      </c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</row>
    <row r="5" spans="1:18" ht="15.75">
      <c r="A5" s="3" t="s">
        <v>132</v>
      </c>
      <c r="B5" s="170"/>
      <c r="C5" s="170"/>
      <c r="D5" s="171" t="s">
        <v>3</v>
      </c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</row>
    <row r="6" spans="1:18" ht="18">
      <c r="A6" s="10" t="s">
        <v>133</v>
      </c>
      <c r="B6" s="215"/>
      <c r="C6" s="215"/>
      <c r="D6" s="215"/>
      <c r="E6" s="172"/>
      <c r="F6" s="173" t="s">
        <v>28</v>
      </c>
      <c r="G6" s="173"/>
      <c r="H6" s="173"/>
      <c r="I6" s="173"/>
      <c r="J6" s="173"/>
      <c r="K6" s="173"/>
      <c r="L6" s="173"/>
      <c r="M6" s="174"/>
      <c r="N6" s="103" t="s">
        <v>8</v>
      </c>
      <c r="O6" s="103"/>
      <c r="P6" s="103"/>
      <c r="Q6" s="103"/>
      <c r="R6" s="103"/>
    </row>
    <row r="7" spans="1:18" ht="18">
      <c r="A7" s="3" t="s">
        <v>134</v>
      </c>
      <c r="B7" s="175"/>
      <c r="C7" s="175"/>
      <c r="D7" s="168"/>
      <c r="E7" s="172"/>
      <c r="F7" s="172"/>
      <c r="G7" s="176"/>
      <c r="H7" s="177"/>
      <c r="I7" s="178"/>
      <c r="J7" s="179"/>
      <c r="K7" s="179"/>
      <c r="L7" s="180" t="s">
        <v>121</v>
      </c>
      <c r="M7" s="180"/>
      <c r="N7" s="180"/>
      <c r="O7" s="180"/>
      <c r="P7" s="180"/>
      <c r="Q7" s="216" t="s">
        <v>135</v>
      </c>
      <c r="R7" s="216"/>
    </row>
    <row r="8" spans="1:18">
      <c r="A8" s="19" t="s">
        <v>122</v>
      </c>
      <c r="B8" s="18" t="s">
        <v>123</v>
      </c>
      <c r="C8" s="84" t="s">
        <v>17</v>
      </c>
      <c r="D8" s="22" t="s">
        <v>125</v>
      </c>
      <c r="E8" s="19" t="s">
        <v>126</v>
      </c>
      <c r="F8" s="19" t="s">
        <v>20</v>
      </c>
      <c r="G8" s="19" t="s">
        <v>127</v>
      </c>
      <c r="H8" s="183" t="s">
        <v>128</v>
      </c>
      <c r="I8" s="184"/>
      <c r="J8" s="184"/>
      <c r="K8" s="184"/>
      <c r="L8" s="184"/>
      <c r="M8" s="184"/>
      <c r="N8" s="185"/>
      <c r="O8" s="19" t="s">
        <v>22</v>
      </c>
      <c r="P8" s="18" t="s">
        <v>23</v>
      </c>
      <c r="Q8" s="18" t="s">
        <v>24</v>
      </c>
      <c r="R8" s="84" t="s">
        <v>25</v>
      </c>
    </row>
    <row r="9" spans="1:18">
      <c r="A9" s="186"/>
      <c r="B9" s="187"/>
      <c r="C9" s="188"/>
      <c r="D9" s="188"/>
      <c r="E9" s="187"/>
      <c r="F9" s="187"/>
      <c r="G9" s="187"/>
      <c r="H9" s="189">
        <v>1</v>
      </c>
      <c r="I9" s="22">
        <v>2</v>
      </c>
      <c r="J9" s="22">
        <v>3</v>
      </c>
      <c r="K9" s="190"/>
      <c r="L9" s="22">
        <v>4</v>
      </c>
      <c r="M9" s="22">
        <v>5</v>
      </c>
      <c r="N9" s="22">
        <v>6</v>
      </c>
      <c r="O9" s="186"/>
      <c r="P9" s="187"/>
      <c r="Q9" s="187"/>
      <c r="R9" s="191"/>
    </row>
    <row r="10" spans="1:18">
      <c r="A10" s="85"/>
      <c r="B10" s="23"/>
      <c r="C10" s="25"/>
      <c r="D10" s="25"/>
      <c r="E10" s="23"/>
      <c r="F10" s="23"/>
      <c r="G10" s="23"/>
      <c r="H10" s="192"/>
      <c r="I10" s="25"/>
      <c r="J10" s="25"/>
      <c r="K10" s="193"/>
      <c r="L10" s="25"/>
      <c r="M10" s="25"/>
      <c r="N10" s="25"/>
      <c r="O10" s="85"/>
      <c r="P10" s="23"/>
      <c r="Q10" s="23"/>
      <c r="R10" s="86"/>
    </row>
    <row r="11" spans="1:18">
      <c r="A11" s="31">
        <v>1</v>
      </c>
      <c r="B11" s="32">
        <v>481</v>
      </c>
      <c r="C11" s="33" t="str">
        <f>IF(B11=0," ",VLOOKUP(B11,[1]Женщины!B$1:H$65536,2,FALSE))</f>
        <v>Дмитриева Алина</v>
      </c>
      <c r="D11" s="34" t="str">
        <f>IF(B11=0," ",VLOOKUP($B11,[1]Женщины!$B$1:$H$65536,3,FALSE))</f>
        <v>1996</v>
      </c>
      <c r="E11" s="35" t="str">
        <f>IF(B11=0," ",IF(VLOOKUP($B11,[1]Женщины!$B$1:$H$65536,4,FALSE)=0," ",VLOOKUP($B11,[1]Женщины!$B$1:$H$65536,4,FALSE)))</f>
        <v>1р</v>
      </c>
      <c r="F11" s="33" t="str">
        <f>IF(B11=0," ",VLOOKUP($B11,[1]Женщины!$B$1:$H$65536,5,FALSE))</f>
        <v>1 Ярославская</v>
      </c>
      <c r="G11" s="39" t="str">
        <f>IF(B11=0," ",VLOOKUP($B11,[1]Женщины!$B$1:$H$65536,6,FALSE))</f>
        <v>Рыбинск, СДЮСШОР-2</v>
      </c>
      <c r="H11" s="196">
        <v>4.8899999999999997</v>
      </c>
      <c r="I11" s="196">
        <v>4.42</v>
      </c>
      <c r="J11" s="217">
        <v>4.96</v>
      </c>
      <c r="K11" s="218"/>
      <c r="L11" s="217">
        <v>4.87</v>
      </c>
      <c r="M11" s="217">
        <v>5.0999999999999996</v>
      </c>
      <c r="N11" s="196">
        <v>5.1100000000000003</v>
      </c>
      <c r="O11" s="219">
        <v>5.1100000000000003</v>
      </c>
      <c r="P11" s="38" t="str">
        <f>IF(O11=0," ",IF(O11&gt;=[1]Разряды!$D$42,[1]Разряды!$D$3,IF(O11&gt;=[1]Разряды!$E$42,[1]Разряды!$E$3,IF(O11&gt;=[1]Разряды!$F$42,[1]Разряды!$F$3,IF(O11&gt;=[1]Разряды!$G$42,[1]Разряды!$G$3,IF(O11&gt;=[1]Разряды!$H$42,[1]Разряды!$H$3,IF(O11&gt;=[1]Разряды!$I$42,[1]Разряды!$I$3,IF(O11&gt;=[1]Разряды!$J$42,[1]Разряды!$J$3,"б/р"))))))))</f>
        <v>3р</v>
      </c>
      <c r="Q11" s="35">
        <v>20</v>
      </c>
      <c r="R11" s="33" t="str">
        <f>IF(B11=0," ",VLOOKUP($B11,[1]Женщины!$B$1:$H$65536,7,FALSE))</f>
        <v>Кузнецова А.Л.</v>
      </c>
    </row>
    <row r="12" spans="1:18" ht="23.25">
      <c r="A12" s="31">
        <v>2</v>
      </c>
      <c r="B12" s="32">
        <v>616</v>
      </c>
      <c r="C12" s="33" t="str">
        <f>IF(B12=0," ",VLOOKUP(B12,[1]Женщины!B$1:H$65536,2,FALSE))</f>
        <v>Стеценко Анастасия</v>
      </c>
      <c r="D12" s="34" t="str">
        <f>IF(B12=0," ",VLOOKUP($B12,[1]Женщины!$B$1:$H$65536,3,FALSE))</f>
        <v>1998</v>
      </c>
      <c r="E12" s="35" t="str">
        <f>IF(B12=0," ",IF(VLOOKUP($B12,[1]Женщины!$B$1:$H$65536,4,FALSE)=0," ",VLOOKUP($B12,[1]Женщины!$B$1:$H$65536,4,FALSE)))</f>
        <v>1р</v>
      </c>
      <c r="F12" s="33" t="str">
        <f>IF(B12=0," ",VLOOKUP($B12,[1]Женщины!$B$1:$H$65536,5,FALSE))</f>
        <v>Владимирская</v>
      </c>
      <c r="G12" s="96" t="str">
        <f>IF(B12=0," ",VLOOKUP($B12,[1]Женщины!$B$1:$H$65536,6,FALSE))</f>
        <v>Александров, СДЮСШОР им. О.Даниловой</v>
      </c>
      <c r="H12" s="196">
        <v>4.9000000000000004</v>
      </c>
      <c r="I12" s="196">
        <v>4.8600000000000003</v>
      </c>
      <c r="J12" s="217">
        <v>4.3600000000000003</v>
      </c>
      <c r="K12" s="218"/>
      <c r="L12" s="217">
        <v>4.49</v>
      </c>
      <c r="M12" s="217">
        <v>4.6900000000000004</v>
      </c>
      <c r="N12" s="196">
        <v>4.7</v>
      </c>
      <c r="O12" s="219">
        <v>4.9000000000000004</v>
      </c>
      <c r="P12" s="38" t="str">
        <f>IF(O12=0," ",IF(O12&gt;=[1]Разряды!$D$42,[1]Разряды!$D$3,IF(O12&gt;=[1]Разряды!$E$42,[1]Разряды!$E$3,IF(O12&gt;=[1]Разряды!$F$42,[1]Разряды!$F$3,IF(O12&gt;=[1]Разряды!$G$42,[1]Разряды!$G$3,IF(O12&gt;=[1]Разряды!$H$42,[1]Разряды!$H$3,IF(O12&gt;=[1]Разряды!$I$42,[1]Разряды!$I$3,IF(O12&gt;=[1]Разряды!$J$42,[1]Разряды!$J$3,"б/р"))))))))</f>
        <v>3р</v>
      </c>
      <c r="Q12" s="38">
        <v>17</v>
      </c>
      <c r="R12" s="33" t="str">
        <f>IF(B12=0," ",VLOOKUP($B12,[1]Женщины!$B$1:$H$65536,7,FALSE))</f>
        <v>Сычев А.С.</v>
      </c>
    </row>
    <row r="13" spans="1:18" ht="22.5">
      <c r="A13" s="31">
        <v>3</v>
      </c>
      <c r="B13" s="32">
        <v>633</v>
      </c>
      <c r="C13" s="57" t="str">
        <f>IF(B13=0," ",VLOOKUP(B13,[1]Женщины!B$1:H$65536,2,FALSE))</f>
        <v>Иванова Елизавета</v>
      </c>
      <c r="D13" s="58" t="str">
        <f>IF(B13=0," ",VLOOKUP($B13,[1]Женщины!$B$1:$H$65536,3,FALSE))</f>
        <v>1998</v>
      </c>
      <c r="E13" s="59" t="str">
        <f>IF(B13=0," ",IF(VLOOKUP($B13,[1]Женщины!$B$1:$H$65536,4,FALSE)=0," ",VLOOKUP($B13,[1]Женщины!$B$1:$H$65536,4,FALSE)))</f>
        <v>3р</v>
      </c>
      <c r="F13" s="57" t="str">
        <f>IF(B13=0," ",VLOOKUP($B13,[1]Женщины!$B$1:$H$65536,5,FALSE))</f>
        <v>Владимирская</v>
      </c>
      <c r="G13" s="60" t="str">
        <f>IF(B13=0," ",VLOOKUP($B13,[1]Женщины!$B$1:$H$65536,6,FALSE))</f>
        <v>Александров, СДЮСШОР им. О.Даниловой</v>
      </c>
      <c r="H13" s="198">
        <v>4.8899999999999997</v>
      </c>
      <c r="I13" s="198">
        <v>4.87</v>
      </c>
      <c r="J13" s="220">
        <v>4.76</v>
      </c>
      <c r="K13" s="221"/>
      <c r="L13" s="220">
        <v>4.7699999999999996</v>
      </c>
      <c r="M13" s="198" t="s">
        <v>129</v>
      </c>
      <c r="N13" s="198" t="s">
        <v>129</v>
      </c>
      <c r="O13" s="222">
        <v>4.8899999999999997</v>
      </c>
      <c r="P13" s="40" t="str">
        <f>IF(O13=0," ",IF(O13&gt;=[1]Разряды!$D$42,[1]Разряды!$D$3,IF(O13&gt;=[1]Разряды!$E$42,[1]Разряды!$E$3,IF(O13&gt;=[1]Разряды!$F$42,[1]Разряды!$F$3,IF(O13&gt;=[1]Разряды!$G$42,[1]Разряды!$G$3,IF(O13&gt;=[1]Разряды!$H$42,[1]Разряды!$H$3,IF(O13&gt;=[1]Разряды!$I$42,[1]Разряды!$I$3,IF(O13&gt;=[1]Разряды!$J$42,[1]Разряды!$J$3,"б/р"))))))))</f>
        <v>3р</v>
      </c>
      <c r="Q13" s="59">
        <v>15</v>
      </c>
      <c r="R13" s="57" t="str">
        <f>IF(B13=0," ",VLOOKUP($B13,[1]Женщины!$B$1:$H$65536,7,FALSE))</f>
        <v>Сычев А.С.</v>
      </c>
    </row>
    <row r="14" spans="1:18">
      <c r="A14" s="59">
        <v>4</v>
      </c>
      <c r="B14" s="32">
        <v>684</v>
      </c>
      <c r="C14" s="33" t="str">
        <f>IF(B14=0," ",VLOOKUP(B14,[1]Женщины!B$1:H$65536,2,FALSE))</f>
        <v>Жукова Марина</v>
      </c>
      <c r="D14" s="194" t="str">
        <f>IF(B14=0," ",VLOOKUP($B14,[1]Женщины!$B$1:$H$65536,3,FALSE))</f>
        <v>03.03.1998</v>
      </c>
      <c r="E14" s="35" t="str">
        <f>IF(B14=0," ",IF(VLOOKUP($B14,[1]Женщины!$B$1:$H$65536,4,FALSE)=0," ",VLOOKUP($B14,[1]Женщины!$B$1:$H$65536,4,FALSE)))</f>
        <v>1р</v>
      </c>
      <c r="F14" s="33" t="str">
        <f>IF(B14=0," ",VLOOKUP($B14,[1]Женщины!$B$1:$H$65536,5,FALSE))</f>
        <v>Архангельская</v>
      </c>
      <c r="G14" s="39" t="str">
        <f>IF(B14=0," ",VLOOKUP($B14,[1]Женщины!$B$1:$H$65536,6,FALSE))</f>
        <v>Архангельск, ДЮСШ-1</v>
      </c>
      <c r="H14" s="196">
        <v>4.51</v>
      </c>
      <c r="I14" s="196">
        <v>4.5599999999999996</v>
      </c>
      <c r="J14" s="217">
        <v>4.68</v>
      </c>
      <c r="K14" s="218"/>
      <c r="L14" s="217">
        <v>4.5599999999999996</v>
      </c>
      <c r="M14" s="217">
        <v>4.43</v>
      </c>
      <c r="N14" s="196">
        <v>4.84</v>
      </c>
      <c r="O14" s="219">
        <v>4.84</v>
      </c>
      <c r="P14" s="38" t="str">
        <f>IF(O14=0," ",IF(O14&gt;=[1]Разряды!$D$42,[1]Разряды!$D$3,IF(O14&gt;=[1]Разряды!$E$42,[1]Разряды!$E$3,IF(O14&gt;=[1]Разряды!$F$42,[1]Разряды!$F$3,IF(O14&gt;=[1]Разряды!$G$42,[1]Разряды!$G$3,IF(O14&gt;=[1]Разряды!$H$42,[1]Разряды!$H$3,IF(O14&gt;=[1]Разряды!$I$42,[1]Разряды!$I$3,IF(O14&gt;=[1]Разряды!$J$42,[1]Разряды!$J$3,"б/р"))))))))</f>
        <v>3р</v>
      </c>
      <c r="Q14" s="38">
        <v>14</v>
      </c>
      <c r="R14" s="33" t="str">
        <f>IF(B14=0," ",VLOOKUP($B14,[1]Женщины!$B$1:$H$65536,7,FALSE))</f>
        <v>Брюхова О.Б.</v>
      </c>
    </row>
    <row r="15" spans="1:18">
      <c r="A15" s="59">
        <v>5</v>
      </c>
      <c r="B15" s="32">
        <v>60</v>
      </c>
      <c r="C15" s="33" t="str">
        <f>IF(B15=0," ",VLOOKUP(B15,[1]Женщины!B$1:H$65536,2,FALSE))</f>
        <v>Мешалкина Алина</v>
      </c>
      <c r="D15" s="34" t="str">
        <f>IF(B15=0," ",VLOOKUP($B15,[1]Женщины!$B$1:$H$65536,3,FALSE))</f>
        <v>1997</v>
      </c>
      <c r="E15" s="35" t="str">
        <f>IF(B15=0," ",IF(VLOOKUP($B15,[1]Женщины!$B$1:$H$65536,4,FALSE)=0," ",VLOOKUP($B15,[1]Женщины!$B$1:$H$65536,4,FALSE)))</f>
        <v>1р</v>
      </c>
      <c r="F15" s="33" t="str">
        <f>IF(B15=0," ",VLOOKUP($B15,[1]Женщины!$B$1:$H$65536,5,FALSE))</f>
        <v>Ивановская</v>
      </c>
      <c r="G15" s="39" t="str">
        <f>IF(B15=0," ",VLOOKUP($B15,[1]Женщины!$B$1:$H$65536,6,FALSE))</f>
        <v>Иваново</v>
      </c>
      <c r="H15" s="196">
        <v>4.2699999999999996</v>
      </c>
      <c r="I15" s="196">
        <v>4.59</v>
      </c>
      <c r="J15" s="217">
        <v>4.62</v>
      </c>
      <c r="K15" s="218"/>
      <c r="L15" s="217">
        <v>4.6900000000000004</v>
      </c>
      <c r="M15" s="217">
        <v>4.79</v>
      </c>
      <c r="N15" s="196">
        <v>4.58</v>
      </c>
      <c r="O15" s="219">
        <v>4.79</v>
      </c>
      <c r="P15" s="38" t="str">
        <f>IF(O15=0," ",IF(O15&gt;=[1]Разряды!$D$42,[1]Разряды!$D$3,IF(O15&gt;=[1]Разряды!$E$42,[1]Разряды!$E$3,IF(O15&gt;=[1]Разряды!$F$42,[1]Разряды!$F$3,IF(O15&gt;=[1]Разряды!$G$42,[1]Разряды!$G$3,IF(O15&gt;=[1]Разряды!$H$42,[1]Разряды!$H$3,IF(O15&gt;=[1]Разряды!$I$42,[1]Разряды!$I$3,IF(O15&gt;=[1]Разряды!$J$42,[1]Разряды!$J$3,"б/р"))))))))</f>
        <v>3р</v>
      </c>
      <c r="Q15" s="35">
        <v>13</v>
      </c>
      <c r="R15" s="33" t="str">
        <f>IF(B15=0," ",VLOOKUP($B15,[1]Женщины!$B$1:$H$65536,7,FALSE))</f>
        <v>Рябова И.Д.</v>
      </c>
    </row>
    <row r="16" spans="1:18">
      <c r="A16" s="59">
        <v>6</v>
      </c>
      <c r="B16" s="32">
        <v>66</v>
      </c>
      <c r="C16" s="33" t="str">
        <f>IF(B16=0," ",VLOOKUP(B16,[1]Женщины!B$1:H$65536,2,FALSE))</f>
        <v>Князева Александра</v>
      </c>
      <c r="D16" s="34" t="str">
        <f>IF(B16=0," ",VLOOKUP($B16,[1]Женщины!$B$1:$H$65536,3,FALSE))</f>
        <v>1997</v>
      </c>
      <c r="E16" s="35" t="str">
        <f>IF(B16=0," ",IF(VLOOKUP($B16,[1]Женщины!$B$1:$H$65536,4,FALSE)=0," ",VLOOKUP($B16,[1]Женщины!$B$1:$H$65536,4,FALSE)))</f>
        <v>2р</v>
      </c>
      <c r="F16" s="33" t="str">
        <f>IF(B16=0," ",VLOOKUP($B16,[1]Женщины!$B$1:$H$65536,5,FALSE))</f>
        <v>Ивановская</v>
      </c>
      <c r="G16" s="39" t="str">
        <f>IF(B16=0," ",VLOOKUP($B16,[1]Женщины!$B$1:$H$65536,6,FALSE))</f>
        <v>Иваново, ДЮСШ-1</v>
      </c>
      <c r="H16" s="196" t="s">
        <v>129</v>
      </c>
      <c r="I16" s="196">
        <v>4.54</v>
      </c>
      <c r="J16" s="217">
        <v>4.57</v>
      </c>
      <c r="K16" s="218"/>
      <c r="L16" s="217">
        <v>3.85</v>
      </c>
      <c r="M16" s="196" t="s">
        <v>129</v>
      </c>
      <c r="N16" s="196">
        <v>4.74</v>
      </c>
      <c r="O16" s="219">
        <v>4.74</v>
      </c>
      <c r="P16" s="38" t="str">
        <f>IF(O16=0," ",IF(O16&gt;=[1]Разряды!$D$42,[1]Разряды!$D$3,IF(O16&gt;=[1]Разряды!$E$42,[1]Разряды!$E$3,IF(O16&gt;=[1]Разряды!$F$42,[1]Разряды!$F$3,IF(O16&gt;=[1]Разряды!$G$42,[1]Разряды!$G$3,IF(O16&gt;=[1]Разряды!$H$42,[1]Разряды!$H$3,IF(O16&gt;=[1]Разряды!$I$42,[1]Разряды!$I$3,IF(O16&gt;=[1]Разряды!$J$42,[1]Разряды!$J$3,"б/р"))))))))</f>
        <v>3р</v>
      </c>
      <c r="Q16" s="35">
        <v>12</v>
      </c>
      <c r="R16" s="33" t="str">
        <f>IF(B16=0," ",VLOOKUP($B16,[1]Женщины!$B$1:$H$65536,7,FALSE))</f>
        <v>Скобцов А.Ф.</v>
      </c>
    </row>
    <row r="17" spans="1:18">
      <c r="A17" s="59">
        <v>7</v>
      </c>
      <c r="B17" s="32">
        <v>537</v>
      </c>
      <c r="C17" s="33" t="str">
        <f>IF(B17=0," ",VLOOKUP(B17,[1]Женщины!B$1:H$65536,2,FALSE))</f>
        <v>Афиркина Елизавета</v>
      </c>
      <c r="D17" s="34" t="str">
        <f>IF(B17=0," ",VLOOKUP($B17,[1]Женщины!$B$1:$H$65536,3,FALSE))</f>
        <v>12.07.1997</v>
      </c>
      <c r="E17" s="35" t="str">
        <f>IF(B17=0," ",IF(VLOOKUP($B17,[1]Женщины!$B$1:$H$65536,4,FALSE)=0," ",VLOOKUP($B17,[1]Женщины!$B$1:$H$65536,4,FALSE)))</f>
        <v>2р</v>
      </c>
      <c r="F17" s="33" t="str">
        <f>IF(B17=0," ",VLOOKUP($B17,[1]Женщины!$B$1:$H$65536,5,FALSE))</f>
        <v>Новгородская</v>
      </c>
      <c r="G17" s="39" t="str">
        <f>IF(B17=0," ",VLOOKUP($B17,[1]Женщины!$B$1:$H$65536,6,FALSE))</f>
        <v>В.Новгород</v>
      </c>
      <c r="H17" s="196">
        <v>4.5999999999999996</v>
      </c>
      <c r="I17" s="196">
        <v>4.51</v>
      </c>
      <c r="J17" s="217">
        <v>4.43</v>
      </c>
      <c r="K17" s="218"/>
      <c r="L17" s="217">
        <v>4.58</v>
      </c>
      <c r="M17" s="196" t="s">
        <v>129</v>
      </c>
      <c r="N17" s="196">
        <v>4.5599999999999996</v>
      </c>
      <c r="O17" s="219">
        <v>4.5999999999999996</v>
      </c>
      <c r="P17" s="38" t="str">
        <f>IF(O17=0," ",IF(O17&gt;=[1]Разряды!$D$42,[1]Разряды!$D$3,IF(O17&gt;=[1]Разряды!$E$42,[1]Разряды!$E$3,IF(O17&gt;=[1]Разряды!$F$42,[1]Разряды!$F$3,IF(O17&gt;=[1]Разряды!$G$42,[1]Разряды!$G$3,IF(O17&gt;=[1]Разряды!$H$42,[1]Разряды!$H$3,IF(O17&gt;=[1]Разряды!$I$42,[1]Разряды!$I$3,IF(O17&gt;=[1]Разряды!$J$42,[1]Разряды!$J$3,"б/р"))))))))</f>
        <v>1юр</v>
      </c>
      <c r="Q17" s="35">
        <v>0</v>
      </c>
      <c r="R17" s="33" t="str">
        <f>IF(B17=0," ",VLOOKUP($B17,[1]Женщины!$B$1:$H$65536,7,FALSE))</f>
        <v>Титяк Т.А.</v>
      </c>
    </row>
    <row r="18" spans="1:18">
      <c r="A18" s="59">
        <v>8</v>
      </c>
      <c r="B18" s="32">
        <v>484</v>
      </c>
      <c r="C18" s="33" t="str">
        <f>IF(B18=0," ",VLOOKUP(B18,[1]Женщины!B$1:H$65536,2,FALSE))</f>
        <v>Головкина Анна</v>
      </c>
      <c r="D18" s="34" t="str">
        <f>IF(B18=0," ",VLOOKUP($B18,[1]Женщины!$B$1:$H$65536,3,FALSE))</f>
        <v>1998</v>
      </c>
      <c r="E18" s="35" t="str">
        <f>IF(B18=0," ",IF(VLOOKUP($B18,[1]Женщины!$B$1:$H$65536,4,FALSE)=0," ",VLOOKUP($B18,[1]Женщины!$B$1:$H$65536,4,FALSE)))</f>
        <v>2р</v>
      </c>
      <c r="F18" s="33" t="str">
        <f>IF(B18=0," ",VLOOKUP($B18,[1]Женщины!$B$1:$H$65536,5,FALSE))</f>
        <v>Ярославская</v>
      </c>
      <c r="G18" s="39" t="str">
        <f>IF(B18=0," ",VLOOKUP($B18,[1]Женщины!$B$1:$H$65536,6,FALSE))</f>
        <v>Рыбинск, СДЮСШОР-2</v>
      </c>
      <c r="H18" s="196">
        <v>4.5599999999999996</v>
      </c>
      <c r="I18" s="196">
        <v>4.3099999999999996</v>
      </c>
      <c r="J18" s="217">
        <v>4.25</v>
      </c>
      <c r="K18" s="218"/>
      <c r="L18" s="217">
        <v>4.25</v>
      </c>
      <c r="M18" s="217">
        <v>4</v>
      </c>
      <c r="N18" s="196">
        <v>4.5199999999999996</v>
      </c>
      <c r="O18" s="219">
        <v>4.5599999999999996</v>
      </c>
      <c r="P18" s="38" t="str">
        <f>IF(O18=0," ",IF(O18&gt;=[1]Разряды!$D$42,[1]Разряды!$D$3,IF(O18&gt;=[1]Разряды!$E$42,[1]Разряды!$E$3,IF(O18&gt;=[1]Разряды!$F$42,[1]Разряды!$F$3,IF(O18&gt;=[1]Разряды!$G$42,[1]Разряды!$G$3,IF(O18&gt;=[1]Разряды!$H$42,[1]Разряды!$H$3,IF(O18&gt;=[1]Разряды!$I$42,[1]Разряды!$I$3,IF(O18&gt;=[1]Разряды!$J$42,[1]Разряды!$J$3,"б/р"))))))))</f>
        <v>1юр</v>
      </c>
      <c r="Q18" s="35" t="s">
        <v>29</v>
      </c>
      <c r="R18" s="33" t="str">
        <f>IF(B18=0," ",VLOOKUP($B18,[1]Женщины!$B$1:$H$65536,7,FALSE))</f>
        <v>Кузнецова А.Л.</v>
      </c>
    </row>
    <row r="19" spans="1:18">
      <c r="A19" s="59">
        <v>9</v>
      </c>
      <c r="B19" s="32">
        <v>536</v>
      </c>
      <c r="C19" s="33" t="str">
        <f>IF(B19=0," ",VLOOKUP(B19,[1]Женщины!B$1:H$65536,2,FALSE))</f>
        <v>Вторыгина Валерия</v>
      </c>
      <c r="D19" s="34" t="str">
        <f>IF(B19=0," ",VLOOKUP($B19,[1]Женщины!$B$1:$H$65536,3,FALSE))</f>
        <v>06.02.1998</v>
      </c>
      <c r="E19" s="35" t="str">
        <f>IF(B19=0," ",IF(VLOOKUP($B19,[1]Женщины!$B$1:$H$65536,4,FALSE)=0," ",VLOOKUP($B19,[1]Женщины!$B$1:$H$65536,4,FALSE)))</f>
        <v>2р</v>
      </c>
      <c r="F19" s="33" t="str">
        <f>IF(B19=0," ",VLOOKUP($B19,[1]Женщины!$B$1:$H$65536,5,FALSE))</f>
        <v>Новгородская</v>
      </c>
      <c r="G19" s="39" t="str">
        <f>IF(B19=0," ",VLOOKUP($B19,[1]Женщины!$B$1:$H$65536,6,FALSE))</f>
        <v>В.Новгород</v>
      </c>
      <c r="H19" s="196">
        <v>4.43</v>
      </c>
      <c r="I19" s="196">
        <v>4.54</v>
      </c>
      <c r="J19" s="217">
        <v>4.51</v>
      </c>
      <c r="K19" s="218"/>
      <c r="L19" s="217"/>
      <c r="M19" s="217"/>
      <c r="N19" s="196"/>
      <c r="O19" s="219">
        <v>4.54</v>
      </c>
      <c r="P19" s="38" t="str">
        <f>IF(O19=0," ",IF(O19&gt;=[1]Разряды!$D$42,[1]Разряды!$D$3,IF(O19&gt;=[1]Разряды!$E$42,[1]Разряды!$E$3,IF(O19&gt;=[1]Разряды!$F$42,[1]Разряды!$F$3,IF(O19&gt;=[1]Разряды!$G$42,[1]Разряды!$G$3,IF(O19&gt;=[1]Разряды!$H$42,[1]Разряды!$H$3,IF(O19&gt;=[1]Разряды!$I$42,[1]Разряды!$I$3,IF(O19&gt;=[1]Разряды!$J$42,[1]Разряды!$J$3,"б/р"))))))))</f>
        <v>1юр</v>
      </c>
      <c r="Q19" s="35">
        <v>0</v>
      </c>
      <c r="R19" s="33" t="str">
        <f>IF(B19=0," ",VLOOKUP($B19,[1]Женщины!$B$1:$H$65536,7,FALSE))</f>
        <v>Савенков П.А.</v>
      </c>
    </row>
    <row r="20" spans="1:18">
      <c r="A20" s="59">
        <v>10</v>
      </c>
      <c r="B20" s="74">
        <v>770</v>
      </c>
      <c r="C20" s="33" t="str">
        <f>IF(B20=0," ",VLOOKUP(B20,[1]Женщины!B$1:H$65536,2,FALSE))</f>
        <v>Шорохова Юлия</v>
      </c>
      <c r="D20" s="34" t="str">
        <f>IF(B20=0," ",VLOOKUP($B20,[1]Женщины!$B$1:$H$65536,3,FALSE))</f>
        <v>22.03.1996</v>
      </c>
      <c r="E20" s="35" t="str">
        <f>IF(B20=0," ",IF(VLOOKUP($B20,[1]Женщины!$B$1:$H$65536,4,FALSE)=0," ",VLOOKUP($B20,[1]Женщины!$B$1:$H$65536,4,FALSE)))</f>
        <v>2р</v>
      </c>
      <c r="F20" s="33" t="str">
        <f>IF(B20=0," ",VLOOKUP($B20,[1]Женщины!$B$1:$H$65536,5,FALSE))</f>
        <v>Костромская</v>
      </c>
      <c r="G20" s="39" t="str">
        <f>IF(B20=0," ",VLOOKUP($B20,[1]Женщины!$B$1:$H$65536,6,FALSE))</f>
        <v>Шарья, КСДЮСШОР</v>
      </c>
      <c r="H20" s="196">
        <v>4.5</v>
      </c>
      <c r="I20" s="196">
        <v>4.3099999999999996</v>
      </c>
      <c r="J20" s="217">
        <v>4.45</v>
      </c>
      <c r="K20" s="218"/>
      <c r="L20" s="217"/>
      <c r="M20" s="217"/>
      <c r="N20" s="196"/>
      <c r="O20" s="219">
        <v>4.5</v>
      </c>
      <c r="P20" s="38" t="str">
        <f>IF(O20=0," ",IF(O20&gt;=[1]Разряды!$D$42,[1]Разряды!$D$3,IF(O20&gt;=[1]Разряды!$E$42,[1]Разряды!$E$3,IF(O20&gt;=[1]Разряды!$F$42,[1]Разряды!$F$3,IF(O20&gt;=[1]Разряды!$G$42,[1]Разряды!$G$3,IF(O20&gt;=[1]Разряды!$H$42,[1]Разряды!$H$3,IF(O20&gt;=[1]Разряды!$I$42,[1]Разряды!$I$3,IF(O20&gt;=[1]Разряды!$J$42,[1]Разряды!$J$3,"б/р"))))))))</f>
        <v>1юр</v>
      </c>
      <c r="Q20" s="35" t="s">
        <v>29</v>
      </c>
      <c r="R20" s="33" t="str">
        <f>IF(B20=0," ",VLOOKUP($B20,[1]Женщины!$B$1:$H$65536,7,FALSE))</f>
        <v>Александрова Л.Б.</v>
      </c>
    </row>
    <row r="21" spans="1:18">
      <c r="A21" s="59">
        <v>11</v>
      </c>
      <c r="B21" s="74">
        <v>482</v>
      </c>
      <c r="C21" s="33" t="str">
        <f>IF(B21=0," ",VLOOKUP(B21,[1]Женщины!B$1:H$65536,2,FALSE))</f>
        <v>Цветкова Елизавета</v>
      </c>
      <c r="D21" s="34" t="str">
        <f>IF(B21=0," ",VLOOKUP($B21,[1]Женщины!$B$1:$H$65536,3,FALSE))</f>
        <v>1996</v>
      </c>
      <c r="E21" s="35" t="str">
        <f>IF(B21=0," ",IF(VLOOKUP($B21,[1]Женщины!$B$1:$H$65536,4,FALSE)=0," ",VLOOKUP($B21,[1]Женщины!$B$1:$H$65536,4,FALSE)))</f>
        <v>1р</v>
      </c>
      <c r="F21" s="33" t="str">
        <f>IF(B21=0," ",VLOOKUP($B21,[1]Женщины!$B$1:$H$65536,5,FALSE))</f>
        <v>2 Ярославская</v>
      </c>
      <c r="G21" s="96" t="str">
        <f>IF(B21=0," ",VLOOKUP($B21,[1]Женщины!$B$1:$H$65536,6,FALSE))</f>
        <v>Рыбинск, СДЮСШОР-2</v>
      </c>
      <c r="H21" s="196">
        <v>4.34</v>
      </c>
      <c r="I21" s="196">
        <v>4.3899999999999997</v>
      </c>
      <c r="J21" s="217">
        <v>4.47</v>
      </c>
      <c r="K21" s="218"/>
      <c r="L21" s="217"/>
      <c r="M21" s="217"/>
      <c r="N21" s="196"/>
      <c r="O21" s="219">
        <v>4.47</v>
      </c>
      <c r="P21" s="38" t="str">
        <f>IF(O21=0," ",IF(O21&gt;=[1]Разряды!$D$42,[1]Разряды!$D$3,IF(O21&gt;=[1]Разряды!$E$42,[1]Разряды!$E$3,IF(O21&gt;=[1]Разряды!$F$42,[1]Разряды!$F$3,IF(O21&gt;=[1]Разряды!$G$42,[1]Разряды!$G$3,IF(O21&gt;=[1]Разряды!$H$42,[1]Разряды!$H$3,IF(O21&gt;=[1]Разряды!$I$42,[1]Разряды!$I$3,IF(O21&gt;=[1]Разряды!$J$42,[1]Разряды!$J$3,"б/р"))))))))</f>
        <v>1юр</v>
      </c>
      <c r="Q21" s="35">
        <v>0</v>
      </c>
      <c r="R21" s="33" t="str">
        <f>IF(B21=0," ",VLOOKUP($B21,[1]Женщины!$B$1:$H$65536,7,FALSE))</f>
        <v>Кузнецова А.Л.</v>
      </c>
    </row>
    <row r="22" spans="1:18" ht="23.25">
      <c r="A22" s="59">
        <v>12</v>
      </c>
      <c r="B22" s="74">
        <v>222</v>
      </c>
      <c r="C22" s="33" t="str">
        <f>IF(B22=0," ",VLOOKUP(B22,[1]Женщины!B$1:H$65536,2,FALSE))</f>
        <v>Кондратьева Дарья</v>
      </c>
      <c r="D22" s="34" t="str">
        <f>IF(B22=0," ",VLOOKUP($B22,[1]Женщины!$B$1:$H$65536,3,FALSE))</f>
        <v>15.02.1998</v>
      </c>
      <c r="E22" s="35" t="str">
        <f>IF(B22=0," ",IF(VLOOKUP($B22,[1]Женщины!$B$1:$H$65536,4,FALSE)=0," ",VLOOKUP($B22,[1]Женщины!$B$1:$H$65536,4,FALSE)))</f>
        <v>3р</v>
      </c>
      <c r="F22" s="33" t="str">
        <f>IF(B22=0," ",VLOOKUP($B22,[1]Женщины!$B$1:$H$65536,5,FALSE))</f>
        <v>Ярославская</v>
      </c>
      <c r="G22" s="96" t="str">
        <f>IF(B22=0," ",VLOOKUP($B22,[1]Женщины!$B$1:$H$65536,6,FALSE))</f>
        <v>Ярославль, ГОБУ ЯО СДЮСШОР</v>
      </c>
      <c r="H22" s="196">
        <v>4.12</v>
      </c>
      <c r="I22" s="196">
        <v>4</v>
      </c>
      <c r="J22" s="217">
        <v>3.73</v>
      </c>
      <c r="K22" s="218"/>
      <c r="L22" s="217"/>
      <c r="M22" s="217"/>
      <c r="N22" s="196"/>
      <c r="O22" s="219">
        <v>4.12</v>
      </c>
      <c r="P22" s="38" t="str">
        <f>IF(O22=0," ",IF(O22&gt;=[1]Разряды!$D$42,[1]Разряды!$D$3,IF(O22&gt;=[1]Разряды!$E$42,[1]Разряды!$E$3,IF(O22&gt;=[1]Разряды!$F$42,[1]Разряды!$F$3,IF(O22&gt;=[1]Разряды!$G$42,[1]Разряды!$G$3,IF(O22&gt;=[1]Разряды!$H$42,[1]Разряды!$H$3,IF(O22&gt;=[1]Разряды!$I$42,[1]Разряды!$I$3,IF(O22&gt;=[1]Разряды!$J$42,[1]Разряды!$J$3,"б/р"))))))))</f>
        <v>2юр</v>
      </c>
      <c r="Q22" s="35" t="s">
        <v>29</v>
      </c>
      <c r="R22" s="33" t="str">
        <f>IF(B22=0," ",VLOOKUP($B22,[1]Женщины!$B$1:$H$65536,7,FALSE))</f>
        <v>бр. Бабашкина</v>
      </c>
    </row>
    <row r="23" spans="1:18">
      <c r="A23" s="59">
        <v>13</v>
      </c>
      <c r="B23" s="74">
        <v>104</v>
      </c>
      <c r="C23" s="33" t="str">
        <f>IF(B23=0," ",VLOOKUP(B23,[1]Женщины!B$1:H$65536,2,FALSE))</f>
        <v>Стафеева Юлия</v>
      </c>
      <c r="D23" s="34" t="str">
        <f>IF(B23=0," ",VLOOKUP($B23,[1]Женщины!$B$1:$H$65536,3,FALSE))</f>
        <v>07.08.1997</v>
      </c>
      <c r="E23" s="35" t="str">
        <f>IF(B23=0," ",IF(VLOOKUP($B23,[1]Женщины!$B$1:$H$65536,4,FALSE)=0," ",VLOOKUP($B23,[1]Женщины!$B$1:$H$65536,4,FALSE)))</f>
        <v>2р</v>
      </c>
      <c r="F23" s="33" t="str">
        <f>IF(B23=0," ",VLOOKUP($B23,[1]Женщины!$B$1:$H$65536,5,FALSE))</f>
        <v>Костромская</v>
      </c>
      <c r="G23" s="96" t="str">
        <f>IF(B23=0," ",VLOOKUP($B23,[1]Женщины!$B$1:$H$65536,6,FALSE))</f>
        <v>Шарья, КСДЮСШОР</v>
      </c>
      <c r="H23" s="196">
        <v>4.04</v>
      </c>
      <c r="I23" s="196">
        <v>4.0599999999999996</v>
      </c>
      <c r="J23" s="217">
        <v>3.81</v>
      </c>
      <c r="K23" s="218"/>
      <c r="L23" s="217"/>
      <c r="M23" s="217"/>
      <c r="N23" s="196"/>
      <c r="O23" s="219">
        <v>4.0599999999999996</v>
      </c>
      <c r="P23" s="38" t="str">
        <f>IF(O23=0," ",IF(O23&gt;=[1]Разряды!$D$42,[1]Разряды!$D$3,IF(O23&gt;=[1]Разряды!$E$42,[1]Разряды!$E$3,IF(O23&gt;=[1]Разряды!$F$42,[1]Разряды!$F$3,IF(O23&gt;=[1]Разряды!$G$42,[1]Разряды!$G$3,IF(O23&gt;=[1]Разряды!$H$42,[1]Разряды!$H$3,IF(O23&gt;=[1]Разряды!$I$42,[1]Разряды!$I$3,IF(O23&gt;=[1]Разряды!$J$42,[1]Разряды!$J$3,"б/р"))))))))</f>
        <v>2юр</v>
      </c>
      <c r="Q23" s="35" t="s">
        <v>29</v>
      </c>
      <c r="R23" s="33" t="str">
        <f>IF(B23=0," ",VLOOKUP($B23,[1]Женщины!$B$1:$H$65536,7,FALSE))</f>
        <v>Александрова Л.Б.</v>
      </c>
    </row>
    <row r="24" spans="1:18" ht="16.5" thickBot="1">
      <c r="A24" s="223"/>
      <c r="B24" s="223"/>
      <c r="C24" s="224"/>
      <c r="D24" s="225"/>
      <c r="E24" s="225"/>
      <c r="F24" s="224"/>
      <c r="G24" s="224"/>
      <c r="H24" s="204"/>
      <c r="I24" s="204"/>
      <c r="J24" s="204"/>
      <c r="K24" s="202"/>
      <c r="L24" s="201"/>
      <c r="M24" s="205"/>
      <c r="N24" s="205"/>
      <c r="O24" s="226"/>
      <c r="P24" s="223"/>
      <c r="Q24" s="223"/>
      <c r="R24" s="227"/>
    </row>
    <row r="25" spans="1:18" ht="18.75" thickTop="1">
      <c r="A25"/>
      <c r="B25" s="203"/>
      <c r="C25" s="203"/>
      <c r="D25" s="203"/>
      <c r="E25" s="172"/>
      <c r="F25" s="173" t="s">
        <v>31</v>
      </c>
      <c r="G25" s="173"/>
      <c r="H25" s="173"/>
      <c r="I25" s="173"/>
      <c r="J25" s="173"/>
      <c r="K25" s="173"/>
      <c r="L25" s="173"/>
      <c r="M25" s="174"/>
      <c r="N25" s="103" t="s">
        <v>8</v>
      </c>
      <c r="O25" s="103"/>
      <c r="P25" s="103"/>
      <c r="Q25" s="103"/>
      <c r="R25" s="103"/>
    </row>
    <row r="26" spans="1:18" ht="18">
      <c r="A26" s="3" t="s">
        <v>134</v>
      </c>
      <c r="B26" s="175"/>
      <c r="C26" s="175"/>
      <c r="D26" s="168"/>
      <c r="E26" s="172"/>
      <c r="F26" s="172"/>
      <c r="G26" s="176"/>
      <c r="H26" s="177"/>
      <c r="I26" s="178"/>
      <c r="J26" s="179"/>
      <c r="K26" s="179"/>
      <c r="L26" s="180" t="s">
        <v>121</v>
      </c>
      <c r="M26" s="180"/>
      <c r="N26" s="180"/>
      <c r="O26" s="180"/>
      <c r="P26" s="180"/>
      <c r="Q26" s="216" t="s">
        <v>135</v>
      </c>
      <c r="R26" s="216"/>
    </row>
    <row r="27" spans="1:18">
      <c r="A27" s="19" t="s">
        <v>122</v>
      </c>
      <c r="B27" s="18" t="s">
        <v>123</v>
      </c>
      <c r="C27" s="84" t="s">
        <v>17</v>
      </c>
      <c r="D27" s="22" t="s">
        <v>125</v>
      </c>
      <c r="E27" s="19" t="s">
        <v>126</v>
      </c>
      <c r="F27" s="19" t="s">
        <v>20</v>
      </c>
      <c r="G27" s="19" t="s">
        <v>127</v>
      </c>
      <c r="H27" s="183" t="s">
        <v>128</v>
      </c>
      <c r="I27" s="184"/>
      <c r="J27" s="184"/>
      <c r="K27" s="184"/>
      <c r="L27" s="184"/>
      <c r="M27" s="184"/>
      <c r="N27" s="185"/>
      <c r="O27" s="19" t="s">
        <v>22</v>
      </c>
      <c r="P27" s="18" t="s">
        <v>23</v>
      </c>
      <c r="Q27" s="18" t="s">
        <v>24</v>
      </c>
      <c r="R27" s="84" t="s">
        <v>25</v>
      </c>
    </row>
    <row r="28" spans="1:18">
      <c r="A28" s="186"/>
      <c r="B28" s="187"/>
      <c r="C28" s="188"/>
      <c r="D28" s="188"/>
      <c r="E28" s="187"/>
      <c r="F28" s="187"/>
      <c r="G28" s="187"/>
      <c r="H28" s="189">
        <v>1</v>
      </c>
      <c r="I28" s="22">
        <v>2</v>
      </c>
      <c r="J28" s="22">
        <v>3</v>
      </c>
      <c r="K28" s="190"/>
      <c r="L28" s="22">
        <v>4</v>
      </c>
      <c r="M28" s="22">
        <v>5</v>
      </c>
      <c r="N28" s="22">
        <v>6</v>
      </c>
      <c r="O28" s="186"/>
      <c r="P28" s="187"/>
      <c r="Q28" s="187"/>
      <c r="R28" s="191"/>
    </row>
    <row r="29" spans="1:18">
      <c r="A29" s="85"/>
      <c r="B29" s="23"/>
      <c r="C29" s="25"/>
      <c r="D29" s="25"/>
      <c r="E29" s="23"/>
      <c r="F29" s="23"/>
      <c r="G29" s="23"/>
      <c r="H29" s="192"/>
      <c r="I29" s="25"/>
      <c r="J29" s="25"/>
      <c r="K29" s="193"/>
      <c r="L29" s="25"/>
      <c r="M29" s="25"/>
      <c r="N29" s="25"/>
      <c r="O29" s="85"/>
      <c r="P29" s="23"/>
      <c r="Q29" s="23"/>
      <c r="R29" s="86"/>
    </row>
    <row r="30" spans="1:18">
      <c r="A30" s="31"/>
      <c r="B30" s="32">
        <v>328</v>
      </c>
      <c r="C30" s="33" t="str">
        <f>IF(B30=0," ",VLOOKUP(B30,[1]Женщины!B$1:H$65536,2,FALSE))</f>
        <v>Васильченко Надежда</v>
      </c>
      <c r="D30" s="194" t="str">
        <f>IF(B30=0," ",VLOOKUP($B30,[1]Женщины!$B$1:$H$65536,3,FALSE))</f>
        <v>25.10.1994</v>
      </c>
      <c r="E30" s="35" t="str">
        <f>IF(B30=0," ",IF(VLOOKUP($B30,[1]Женщины!$B$1:$H$65536,4,FALSE)=0," ",VLOOKUP($B30,[1]Женщины!$B$1:$H$65536,4,FALSE)))</f>
        <v>КМС</v>
      </c>
      <c r="F30" s="33" t="str">
        <f>IF(B30=0," ",VLOOKUP($B30,[1]Женщины!$B$1:$H$65536,5,FALSE))</f>
        <v>Калининградская</v>
      </c>
      <c r="G30" s="39" t="str">
        <f>IF(B30=0," ",VLOOKUP($B30,[1]Женщины!$B$1:$H$65536,6,FALSE))</f>
        <v>Калининград, СДЮСШОР-4</v>
      </c>
      <c r="H30" s="196">
        <v>5.4</v>
      </c>
      <c r="I30" s="196">
        <v>5.4</v>
      </c>
      <c r="J30" s="217">
        <v>5.42</v>
      </c>
      <c r="K30" s="218"/>
      <c r="L30" s="217">
        <v>5.41</v>
      </c>
      <c r="M30" s="217">
        <v>5.52</v>
      </c>
      <c r="N30" s="196" t="s">
        <v>129</v>
      </c>
      <c r="O30" s="219">
        <v>5.52</v>
      </c>
      <c r="P30" s="38" t="str">
        <f>IF(O30=0," ",IF(O30&gt;=[1]Разряды!$D$42,[1]Разряды!$D$3,IF(O30&gt;=[1]Разряды!$E$42,[1]Разряды!$E$3,IF(O30&gt;=[1]Разряды!$F$42,[1]Разряды!$F$3,IF(O30&gt;=[1]Разряды!$G$42,[1]Разряды!$G$3,IF(O30&gt;=[1]Разряды!$H$42,[1]Разряды!$H$3,IF(O30&gt;=[1]Разряды!$I$42,[1]Разряды!$I$3,IF(O30&gt;=[1]Разряды!$J$42,[1]Разряды!$J$3,"б/р"))))))))</f>
        <v>2р</v>
      </c>
      <c r="Q30" s="38">
        <v>20</v>
      </c>
      <c r="R30" s="39" t="str">
        <f>IF(B30=0," ",VLOOKUP($B30,[1]Женщины!$B$1:$H$65536,7,FALSE))</f>
        <v>Балашов С.Г., Балашова В.А.</v>
      </c>
    </row>
    <row r="31" spans="1:18" ht="23.25">
      <c r="A31" s="31"/>
      <c r="B31" s="32">
        <v>139</v>
      </c>
      <c r="C31" s="33" t="str">
        <f>IF(B31=0," ",VLOOKUP(B31,[1]Женщины!B$1:H$65536,2,FALSE))</f>
        <v>Сысуева Мария</v>
      </c>
      <c r="D31" s="194" t="str">
        <f>IF(B31=0," ",VLOOKUP($B31,[1]Женщины!$B$1:$H$65536,3,FALSE))</f>
        <v>1995</v>
      </c>
      <c r="E31" s="35" t="str">
        <f>IF(B31=0," ",IF(VLOOKUP($B31,[1]Женщины!$B$1:$H$65536,4,FALSE)=0," ",VLOOKUP($B31,[1]Женщины!$B$1:$H$65536,4,FALSE)))</f>
        <v>2р</v>
      </c>
      <c r="F31" s="33" t="str">
        <f>IF(B31=0," ",VLOOKUP($B31,[1]Женщины!$B$1:$H$65536,5,FALSE))</f>
        <v>Ивановская</v>
      </c>
      <c r="G31" s="96" t="str">
        <f>IF(B31=0," ",VLOOKUP($B31,[1]Женщины!$B$1:$H$65536,6,FALSE))</f>
        <v>Иваново, СДЮСШОР-6, СК ИГЭУ</v>
      </c>
      <c r="H31" s="196">
        <v>4.58</v>
      </c>
      <c r="I31" s="196">
        <v>4.78</v>
      </c>
      <c r="J31" s="217">
        <v>4.76</v>
      </c>
      <c r="K31" s="218"/>
      <c r="L31" s="217">
        <v>4.6399999999999997</v>
      </c>
      <c r="M31" s="217">
        <v>5.08</v>
      </c>
      <c r="N31" s="196">
        <v>4.9400000000000004</v>
      </c>
      <c r="O31" s="219">
        <v>5.08</v>
      </c>
      <c r="P31" s="38" t="str">
        <f>IF(O31=0," ",IF(O31&gt;=[1]Разряды!$D$42,[1]Разряды!$D$3,IF(O31&gt;=[1]Разряды!$E$42,[1]Разряды!$E$3,IF(O31&gt;=[1]Разряды!$F$42,[1]Разряды!$F$3,IF(O31&gt;=[1]Разряды!$G$42,[1]Разряды!$G$3,IF(O31&gt;=[1]Разряды!$H$42,[1]Разряды!$H$3,IF(O31&gt;=[1]Разряды!$I$42,[1]Разряды!$I$3,IF(O31&gt;=[1]Разряды!$J$42,[1]Разряды!$J$3,"б/р"))))))))</f>
        <v>3р</v>
      </c>
      <c r="Q31" s="35">
        <v>0</v>
      </c>
      <c r="R31" s="39" t="str">
        <f>IF(B31=0," ",VLOOKUP($B31,[1]Женщины!$B$1:$H$65536,7,FALSE))</f>
        <v>Белов А.С., Голубева М.А.</v>
      </c>
    </row>
    <row r="32" spans="1:18">
      <c r="A32" s="31"/>
      <c r="B32" s="32">
        <v>686</v>
      </c>
      <c r="C32" s="33" t="str">
        <f>IF(B32=0," ",VLOOKUP(B32,[1]Женщины!B$1:H$65536,2,FALSE))</f>
        <v>Бородина Анастасия</v>
      </c>
      <c r="D32" s="194" t="str">
        <f>IF(B32=0," ",VLOOKUP($B32,[1]Женщины!$B$1:$H$65536,3,FALSE))</f>
        <v>23.10.1995</v>
      </c>
      <c r="E32" s="35" t="str">
        <f>IF(B32=0," ",IF(VLOOKUP($B32,[1]Женщины!$B$1:$H$65536,4,FALSE)=0," ",VLOOKUP($B32,[1]Женщины!$B$1:$H$65536,4,FALSE)))</f>
        <v>2р</v>
      </c>
      <c r="F32" s="33" t="str">
        <f>IF(B32=0," ",VLOOKUP($B32,[1]Женщины!$B$1:$H$65536,5,FALSE))</f>
        <v>Ярославская</v>
      </c>
      <c r="G32" s="39" t="str">
        <f>IF(B32=0," ",VLOOKUP($B32,[1]Женщины!$B$1:$H$65536,6,FALSE))</f>
        <v>Рыбинск, СДЮСШОР-8</v>
      </c>
      <c r="H32" s="196">
        <v>4.0999999999999996</v>
      </c>
      <c r="I32" s="196">
        <v>4.13</v>
      </c>
      <c r="J32" s="217">
        <v>4.37</v>
      </c>
      <c r="K32" s="218"/>
      <c r="L32" s="217">
        <v>4.34</v>
      </c>
      <c r="M32" s="217">
        <v>4.4000000000000004</v>
      </c>
      <c r="N32" s="196" t="s">
        <v>129</v>
      </c>
      <c r="O32" s="219">
        <v>4.4000000000000004</v>
      </c>
      <c r="P32" s="38" t="str">
        <f>IF(O32=0," ",IF(O32&gt;=[1]Разряды!$D$42,[1]Разряды!$D$3,IF(O32&gt;=[1]Разряды!$E$42,[1]Разряды!$E$3,IF(O32&gt;=[1]Разряды!$F$42,[1]Разряды!$F$3,IF(O32&gt;=[1]Разряды!$G$42,[1]Разряды!$G$3,IF(O32&gt;=[1]Разряды!$H$42,[1]Разряды!$H$3,IF(O32&gt;=[1]Разряды!$I$42,[1]Разряды!$I$3,IF(O32&gt;=[1]Разряды!$J$42,[1]Разряды!$J$3,"б/р"))))))))</f>
        <v>1юр</v>
      </c>
      <c r="Q32" s="35" t="s">
        <v>29</v>
      </c>
      <c r="R32" s="33" t="str">
        <f>IF(B32=0," ",VLOOKUP($B32,[1]Женщины!$B$1:$H$65536,7,FALSE))</f>
        <v>Дорожкины В.К., О.Н.</v>
      </c>
    </row>
    <row r="33" spans="1:18" ht="16.5" thickBot="1">
      <c r="A33" s="223"/>
      <c r="B33" s="223"/>
      <c r="C33" s="224"/>
      <c r="D33" s="225"/>
      <c r="E33" s="225"/>
      <c r="F33" s="224"/>
      <c r="G33" s="224"/>
      <c r="H33" s="204"/>
      <c r="I33" s="204"/>
      <c r="J33" s="204"/>
      <c r="K33" s="202"/>
      <c r="L33" s="201"/>
      <c r="M33" s="205"/>
      <c r="N33" s="205"/>
      <c r="O33" s="226"/>
      <c r="P33" s="223"/>
      <c r="Q33" s="223"/>
      <c r="R33" s="227"/>
    </row>
    <row r="34" spans="1:18" ht="16.5" thickTop="1">
      <c r="A34" s="228"/>
      <c r="B34" s="228"/>
      <c r="C34" s="229"/>
      <c r="D34" s="212"/>
      <c r="E34" s="212"/>
      <c r="F34" s="229"/>
      <c r="G34" s="229"/>
      <c r="H34" s="206"/>
      <c r="I34" s="206"/>
      <c r="J34" s="206"/>
      <c r="K34" s="206"/>
      <c r="L34" s="206"/>
      <c r="M34" s="206"/>
      <c r="N34" s="207"/>
      <c r="O34" s="230"/>
      <c r="P34" s="228"/>
      <c r="Q34" s="228"/>
      <c r="R34" s="213"/>
    </row>
    <row r="35" spans="1:18" ht="18">
      <c r="A35"/>
      <c r="B35" s="203"/>
      <c r="C35" s="203"/>
      <c r="D35" s="203"/>
      <c r="E35" s="172"/>
      <c r="F35" s="173" t="s">
        <v>34</v>
      </c>
      <c r="G35" s="173"/>
      <c r="H35" s="173"/>
      <c r="I35" s="173"/>
      <c r="J35" s="173"/>
      <c r="K35" s="173"/>
      <c r="L35" s="173"/>
      <c r="M35" s="174"/>
      <c r="N35" s="103" t="s">
        <v>8</v>
      </c>
      <c r="O35" s="103"/>
      <c r="P35" s="103"/>
      <c r="Q35" s="103"/>
      <c r="R35" s="103"/>
    </row>
    <row r="36" spans="1:18" ht="18">
      <c r="A36" s="3" t="s">
        <v>134</v>
      </c>
      <c r="B36" s="175"/>
      <c r="C36" s="175"/>
      <c r="D36" s="168"/>
      <c r="E36" s="172"/>
      <c r="F36" s="172"/>
      <c r="G36" s="176"/>
      <c r="H36" s="177"/>
      <c r="I36" s="178"/>
      <c r="J36" s="179"/>
      <c r="K36" s="179"/>
      <c r="L36" s="180" t="s">
        <v>121</v>
      </c>
      <c r="M36" s="180"/>
      <c r="N36" s="180"/>
      <c r="O36" s="180"/>
      <c r="P36" s="180"/>
      <c r="Q36" s="216" t="s">
        <v>136</v>
      </c>
      <c r="R36" s="216"/>
    </row>
    <row r="37" spans="1:18">
      <c r="A37" s="19" t="s">
        <v>122</v>
      </c>
      <c r="B37" s="18" t="s">
        <v>123</v>
      </c>
      <c r="C37" s="84" t="s">
        <v>17</v>
      </c>
      <c r="D37" s="22" t="s">
        <v>125</v>
      </c>
      <c r="E37" s="19" t="s">
        <v>126</v>
      </c>
      <c r="F37" s="19" t="s">
        <v>20</v>
      </c>
      <c r="G37" s="19" t="s">
        <v>127</v>
      </c>
      <c r="H37" s="183" t="s">
        <v>128</v>
      </c>
      <c r="I37" s="184"/>
      <c r="J37" s="184"/>
      <c r="K37" s="184"/>
      <c r="L37" s="184"/>
      <c r="M37" s="184"/>
      <c r="N37" s="185"/>
      <c r="O37" s="19" t="s">
        <v>22</v>
      </c>
      <c r="P37" s="18" t="s">
        <v>23</v>
      </c>
      <c r="Q37" s="18" t="s">
        <v>24</v>
      </c>
      <c r="R37" s="84" t="s">
        <v>25</v>
      </c>
    </row>
    <row r="38" spans="1:18">
      <c r="A38" s="186"/>
      <c r="B38" s="187"/>
      <c r="C38" s="188"/>
      <c r="D38" s="188"/>
      <c r="E38" s="187"/>
      <c r="F38" s="187"/>
      <c r="G38" s="187"/>
      <c r="H38" s="189">
        <v>1</v>
      </c>
      <c r="I38" s="22">
        <v>2</v>
      </c>
      <c r="J38" s="22">
        <v>3</v>
      </c>
      <c r="K38" s="190"/>
      <c r="L38" s="22">
        <v>4</v>
      </c>
      <c r="M38" s="22">
        <v>5</v>
      </c>
      <c r="N38" s="22">
        <v>6</v>
      </c>
      <c r="O38" s="186"/>
      <c r="P38" s="187"/>
      <c r="Q38" s="187"/>
      <c r="R38" s="191"/>
    </row>
    <row r="39" spans="1:18">
      <c r="A39" s="85"/>
      <c r="B39" s="23"/>
      <c r="C39" s="25"/>
      <c r="D39" s="25"/>
      <c r="E39" s="23"/>
      <c r="F39" s="23"/>
      <c r="G39" s="23"/>
      <c r="H39" s="192"/>
      <c r="I39" s="25"/>
      <c r="J39" s="25"/>
      <c r="K39" s="193"/>
      <c r="L39" s="25"/>
      <c r="M39" s="25"/>
      <c r="N39" s="25"/>
      <c r="O39" s="85"/>
      <c r="P39" s="23"/>
      <c r="Q39" s="23"/>
      <c r="R39" s="86"/>
    </row>
    <row r="40" spans="1:18" ht="23.25">
      <c r="A40" s="31">
        <v>1</v>
      </c>
      <c r="B40" s="32">
        <v>332</v>
      </c>
      <c r="C40" s="33" t="str">
        <f>IF(B40=0," ",VLOOKUP(B40,[1]Женщины!B$1:H$65536,2,FALSE))</f>
        <v>Мезенова Наталья</v>
      </c>
      <c r="D40" s="194" t="str">
        <f>IF(B40=0," ",VLOOKUP($B40,[1]Женщины!$B$1:$H$65536,3,FALSE))</f>
        <v>07.06.1991</v>
      </c>
      <c r="E40" s="35" t="str">
        <f>IF(B40=0," ",IF(VLOOKUP($B40,[1]Женщины!$B$1:$H$65536,4,FALSE)=0," ",VLOOKUP($B40,[1]Женщины!$B$1:$H$65536,4,FALSE)))</f>
        <v>КМС</v>
      </c>
      <c r="F40" s="33" t="str">
        <f>IF(B40=0," ",VLOOKUP($B40,[1]Женщины!$B$1:$H$65536,5,FALSE))</f>
        <v>Калининградская</v>
      </c>
      <c r="G40" s="39" t="str">
        <f>IF(B40=0," ",VLOOKUP($B40,[1]Женщины!$B$1:$H$65536,6,FALSE))</f>
        <v>Калининград</v>
      </c>
      <c r="H40" s="196">
        <v>5.62</v>
      </c>
      <c r="I40" s="196">
        <v>5.83</v>
      </c>
      <c r="J40" s="217" t="s">
        <v>129</v>
      </c>
      <c r="K40" s="218"/>
      <c r="L40" s="196">
        <v>5.69</v>
      </c>
      <c r="M40" s="196" t="s">
        <v>129</v>
      </c>
      <c r="N40" s="196">
        <v>5.72</v>
      </c>
      <c r="O40" s="219">
        <v>5.83</v>
      </c>
      <c r="P40" s="38" t="str">
        <f>IF(O40=0," ",IF(O40&gt;=[1]Разряды!$D$42,[1]Разряды!$D$3,IF(O40&gt;=[1]Разряды!$E$42,[1]Разряды!$E$3,IF(O40&gt;=[1]Разряды!$F$42,[1]Разряды!$F$3,IF(O40&gt;=[1]Разряды!$G$42,[1]Разряды!$G$3,IF(O40&gt;=[1]Разряды!$H$42,[1]Разряды!$H$3,IF(O40&gt;=[1]Разряды!$I$42,[1]Разряды!$I$3,IF(O40&gt;=[1]Разряды!$J$42,[1]Разряды!$J$3,"б/р"))))))))</f>
        <v>1р</v>
      </c>
      <c r="Q40" s="35">
        <v>20</v>
      </c>
      <c r="R40" s="96" t="str">
        <f>IF(B40=0," ",VLOOKUP($B40,[1]Женщины!$B$1:$H$65536,7,FALSE))</f>
        <v>Балашов С.Г., Балашова В.А.</v>
      </c>
    </row>
    <row r="41" spans="1:18">
      <c r="A41" s="31">
        <v>2</v>
      </c>
      <c r="B41" s="32">
        <v>347</v>
      </c>
      <c r="C41" s="33" t="str">
        <f>IF(B41=0," ",VLOOKUP(B41,[1]Женщины!B$1:H$65536,2,FALSE))</f>
        <v>Кузнецова Екатерина</v>
      </c>
      <c r="D41" s="194" t="str">
        <f>IF(B41=0," ",VLOOKUP($B41,[1]Женщины!$B$1:$H$65536,3,FALSE))</f>
        <v>1993</v>
      </c>
      <c r="E41" s="35" t="str">
        <f>IF(B41=0," ",IF(VLOOKUP($B41,[1]Женщины!$B$1:$H$65536,4,FALSE)=0," ",VLOOKUP($B41,[1]Женщины!$B$1:$H$65536,4,FALSE)))</f>
        <v>1р</v>
      </c>
      <c r="F41" s="33" t="str">
        <f>IF(B41=0," ",VLOOKUP($B41,[1]Женщины!$B$1:$H$65536,5,FALSE))</f>
        <v>1 Ярославская</v>
      </c>
      <c r="G41" s="39" t="str">
        <f>IF(B41=0," ",VLOOKUP($B41,[1]Женщины!$B$1:$H$65536,6,FALSE))</f>
        <v>Рыбинск, СДЮСШОР-2</v>
      </c>
      <c r="H41" s="196">
        <v>5.3</v>
      </c>
      <c r="I41" s="196">
        <v>5.36</v>
      </c>
      <c r="J41" s="217">
        <v>5.43</v>
      </c>
      <c r="K41" s="218"/>
      <c r="L41" s="217">
        <v>5.35</v>
      </c>
      <c r="M41" s="196">
        <v>5.3</v>
      </c>
      <c r="N41" s="196">
        <v>5.5</v>
      </c>
      <c r="O41" s="219">
        <v>5.5</v>
      </c>
      <c r="P41" s="38" t="str">
        <f>IF(O41=0," ",IF(O41&gt;=[1]Разряды!$D$42,[1]Разряды!$D$3,IF(O41&gt;=[1]Разряды!$E$42,[1]Разряды!$E$3,IF(O41&gt;=[1]Разряды!$F$42,[1]Разряды!$F$3,IF(O41&gt;=[1]Разряды!$G$42,[1]Разряды!$G$3,IF(O41&gt;=[1]Разряды!$H$42,[1]Разряды!$H$3,IF(O41&gt;=[1]Разряды!$I$42,[1]Разряды!$I$3,IF(O41&gt;=[1]Разряды!$J$42,[1]Разряды!$J$3,"б/р"))))))))</f>
        <v>2р</v>
      </c>
      <c r="Q41" s="38">
        <v>0</v>
      </c>
      <c r="R41" s="33" t="str">
        <f>IF(B41=0," ",VLOOKUP($B41,[1]Женщины!$B$1:$H$65536,7,FALSE))</f>
        <v>Кузнецова А.Л.</v>
      </c>
    </row>
    <row r="42" spans="1:18" ht="22.5">
      <c r="A42" s="31">
        <v>3</v>
      </c>
      <c r="B42" s="32">
        <v>236</v>
      </c>
      <c r="C42" s="57" t="str">
        <f>IF(B42=0," ",VLOOKUP(B42,[1]Женщины!B$1:H$65536,2,FALSE))</f>
        <v>Дудалева Ольга</v>
      </c>
      <c r="D42" s="197" t="str">
        <f>IF(B42=0," ",VLOOKUP($B42,[1]Женщины!$B$1:$H$65536,3,FALSE))</f>
        <v>1991</v>
      </c>
      <c r="E42" s="59" t="str">
        <f>IF(B42=0," ",IF(VLOOKUP($B42,[1]Женщины!$B$1:$H$65536,4,FALSE)=0," ",VLOOKUP($B42,[1]Женщины!$B$1:$H$65536,4,FALSE)))</f>
        <v>1р</v>
      </c>
      <c r="F42" s="57" t="str">
        <f>IF(B42=0," ",VLOOKUP($B42,[1]Женщины!$B$1:$H$65536,5,FALSE))</f>
        <v>р-ка Коми</v>
      </c>
      <c r="G42" s="60" t="str">
        <f>IF(B42=0," ",VLOOKUP($B42,[1]Женщины!$B$1:$H$65536,6,FALSE))</f>
        <v>Коми, Сыктывкар, КДЮСШ-1</v>
      </c>
      <c r="H42" s="198">
        <v>4.67</v>
      </c>
      <c r="I42" s="198">
        <v>4.38</v>
      </c>
      <c r="J42" s="220">
        <v>4.4800000000000004</v>
      </c>
      <c r="K42" s="221"/>
      <c r="L42" s="220">
        <v>4.26</v>
      </c>
      <c r="M42" s="198">
        <v>4.26</v>
      </c>
      <c r="N42" s="198">
        <v>4.7699999999999996</v>
      </c>
      <c r="O42" s="222">
        <v>4.7699999999999996</v>
      </c>
      <c r="P42" s="40" t="str">
        <f>IF(O42=0," ",IF(O42&gt;=[1]Разряды!$D$42,[1]Разряды!$D$3,IF(O42&gt;=[1]Разряды!$E$42,[1]Разряды!$E$3,IF(O42&gt;=[1]Разряды!$F$42,[1]Разряды!$F$3,IF(O42&gt;=[1]Разряды!$G$42,[1]Разряды!$G$3,IF(O42&gt;=[1]Разряды!$H$42,[1]Разряды!$H$3,IF(O42&gt;=[1]Разряды!$I$42,[1]Разряды!$I$3,IF(O42&gt;=[1]Разряды!$J$42,[1]Разряды!$J$3,"б/р"))))))))</f>
        <v>3р</v>
      </c>
      <c r="Q42" s="40">
        <v>0</v>
      </c>
      <c r="R42" s="96" t="str">
        <f>IF(B42=0," ",VLOOKUP($B42,[1]Женщины!$B$1:$H$65536,7,FALSE))</f>
        <v>Панюкова М.А.</v>
      </c>
    </row>
    <row r="43" spans="1:18" ht="23.25">
      <c r="A43" s="59">
        <v>4</v>
      </c>
      <c r="B43" s="32">
        <v>324</v>
      </c>
      <c r="C43" s="33" t="str">
        <f>IF(B43=0," ",VLOOKUP(B43,[1]Женщины!B$1:H$65536,2,FALSE))</f>
        <v>Чистякова Юлия</v>
      </c>
      <c r="D43" s="194" t="str">
        <f>IF(B43=0," ",VLOOKUP($B43,[1]Женщины!$B$1:$H$65536,3,FALSE))</f>
        <v>04.11.1992</v>
      </c>
      <c r="E43" s="35" t="str">
        <f>IF(B43=0," ",IF(VLOOKUP($B43,[1]Женщины!$B$1:$H$65536,4,FALSE)=0," ",VLOOKUP($B43,[1]Женщины!$B$1:$H$65536,4,FALSE)))</f>
        <v>1р</v>
      </c>
      <c r="F43" s="33" t="str">
        <f>IF(B43=0," ",VLOOKUP($B43,[1]Женщины!$B$1:$H$65536,5,FALSE))</f>
        <v>2 Ярославская</v>
      </c>
      <c r="G43" s="96" t="str">
        <f>IF(B43=0," ",VLOOKUP($B43,[1]Женщины!$B$1:$H$65536,6,FALSE))</f>
        <v>Ярославль, ГОБУ ЯО СДЮСШОР</v>
      </c>
      <c r="H43" s="196">
        <v>4.43</v>
      </c>
      <c r="I43" s="196">
        <v>4.43</v>
      </c>
      <c r="J43" s="217">
        <v>4.4800000000000004</v>
      </c>
      <c r="K43" s="218"/>
      <c r="L43" s="217">
        <v>4.49</v>
      </c>
      <c r="M43" s="196">
        <v>4.46</v>
      </c>
      <c r="N43" s="196">
        <v>4.46</v>
      </c>
      <c r="O43" s="219">
        <v>4.49</v>
      </c>
      <c r="P43" s="38" t="str">
        <f>IF(O43=0," ",IF(O43&gt;=[1]Разряды!$D$42,[1]Разряды!$D$3,IF(O43&gt;=[1]Разряды!$E$42,[1]Разряды!$E$3,IF(O43&gt;=[1]Разряды!$F$42,[1]Разряды!$F$3,IF(O43&gt;=[1]Разряды!$G$42,[1]Разряды!$G$3,IF(O43&gt;=[1]Разряды!$H$42,[1]Разряды!$H$3,IF(O43&gt;=[1]Разряды!$I$42,[1]Разряды!$I$3,IF(O43&gt;=[1]Разряды!$J$42,[1]Разряды!$J$3,"б/р"))))))))</f>
        <v>1юр</v>
      </c>
      <c r="Q43" s="35" t="s">
        <v>29</v>
      </c>
      <c r="R43" s="33" t="str">
        <f>IF(B43=0," ",VLOOKUP($B43,[1]Женщины!$B$1:$H$65536,7,FALSE))</f>
        <v>бр. Бабашкина</v>
      </c>
    </row>
    <row r="44" spans="1:18" ht="16.5" thickBot="1">
      <c r="A44" s="223"/>
      <c r="B44" s="223"/>
      <c r="C44" s="224"/>
      <c r="D44" s="225"/>
      <c r="E44" s="225"/>
      <c r="F44" s="224"/>
      <c r="G44" s="224"/>
      <c r="H44" s="204"/>
      <c r="I44" s="204"/>
      <c r="J44" s="204"/>
      <c r="K44" s="202"/>
      <c r="L44" s="201"/>
      <c r="M44" s="205"/>
      <c r="N44" s="205"/>
      <c r="O44" s="226"/>
      <c r="P44" s="223"/>
      <c r="Q44" s="223"/>
      <c r="R44" s="227"/>
    </row>
    <row r="45" spans="1:18" ht="16.5" thickTop="1">
      <c r="A45" s="228"/>
      <c r="B45" s="228"/>
      <c r="C45" s="229"/>
      <c r="D45" s="212"/>
      <c r="E45" s="212"/>
      <c r="F45" s="229"/>
      <c r="G45" s="229"/>
      <c r="H45" s="206"/>
      <c r="I45" s="206"/>
      <c r="J45" s="206"/>
      <c r="K45" s="206"/>
      <c r="L45" s="206"/>
      <c r="M45" s="206"/>
      <c r="N45" s="206"/>
      <c r="O45" s="230"/>
      <c r="P45" s="228"/>
      <c r="Q45" s="228"/>
      <c r="R45" s="213"/>
    </row>
    <row r="46" spans="1:18" ht="18">
      <c r="A46"/>
      <c r="B46" s="203"/>
      <c r="C46" s="203"/>
      <c r="D46" s="203"/>
      <c r="E46" s="172"/>
      <c r="F46" s="173" t="s">
        <v>41</v>
      </c>
      <c r="G46" s="173"/>
      <c r="H46" s="173"/>
      <c r="I46" s="173"/>
      <c r="J46" s="173"/>
      <c r="K46" s="173"/>
      <c r="L46" s="173"/>
      <c r="M46" s="174"/>
      <c r="N46" s="103" t="s">
        <v>8</v>
      </c>
      <c r="O46" s="103"/>
      <c r="P46" s="103"/>
      <c r="Q46" s="103"/>
      <c r="R46" s="103"/>
    </row>
    <row r="47" spans="1:18" ht="18">
      <c r="A47" s="3" t="s">
        <v>134</v>
      </c>
      <c r="B47" s="175"/>
      <c r="C47" s="175"/>
      <c r="D47" s="168"/>
      <c r="E47" s="172"/>
      <c r="F47" s="172"/>
      <c r="G47" s="176"/>
      <c r="H47" s="177"/>
      <c r="I47" s="178"/>
      <c r="J47" s="179"/>
      <c r="K47" s="179"/>
      <c r="L47" s="180" t="s">
        <v>121</v>
      </c>
      <c r="M47" s="180"/>
      <c r="N47" s="180"/>
      <c r="O47" s="180"/>
      <c r="P47" s="180"/>
      <c r="Q47" s="216" t="s">
        <v>136</v>
      </c>
      <c r="R47" s="216"/>
    </row>
    <row r="48" spans="1:18">
      <c r="A48" s="19" t="s">
        <v>122</v>
      </c>
      <c r="B48" s="18" t="s">
        <v>123</v>
      </c>
      <c r="C48" s="84" t="s">
        <v>17</v>
      </c>
      <c r="D48" s="22" t="s">
        <v>125</v>
      </c>
      <c r="E48" s="19" t="s">
        <v>126</v>
      </c>
      <c r="F48" s="19" t="s">
        <v>20</v>
      </c>
      <c r="G48" s="19" t="s">
        <v>127</v>
      </c>
      <c r="H48" s="183" t="s">
        <v>128</v>
      </c>
      <c r="I48" s="184"/>
      <c r="J48" s="184"/>
      <c r="K48" s="184"/>
      <c r="L48" s="184"/>
      <c r="M48" s="184"/>
      <c r="N48" s="185"/>
      <c r="O48" s="19" t="s">
        <v>22</v>
      </c>
      <c r="P48" s="18" t="s">
        <v>23</v>
      </c>
      <c r="Q48" s="18" t="s">
        <v>24</v>
      </c>
      <c r="R48" s="84" t="s">
        <v>25</v>
      </c>
    </row>
    <row r="49" spans="1:18">
      <c r="A49" s="186"/>
      <c r="B49" s="187"/>
      <c r="C49" s="188"/>
      <c r="D49" s="188"/>
      <c r="E49" s="187"/>
      <c r="F49" s="187"/>
      <c r="G49" s="187"/>
      <c r="H49" s="189">
        <v>1</v>
      </c>
      <c r="I49" s="22">
        <v>2</v>
      </c>
      <c r="J49" s="22">
        <v>3</v>
      </c>
      <c r="K49" s="190"/>
      <c r="L49" s="22">
        <v>4</v>
      </c>
      <c r="M49" s="22">
        <v>5</v>
      </c>
      <c r="N49" s="22">
        <v>6</v>
      </c>
      <c r="O49" s="186"/>
      <c r="P49" s="187"/>
      <c r="Q49" s="187"/>
      <c r="R49" s="191"/>
    </row>
    <row r="50" spans="1:18">
      <c r="A50" s="85"/>
      <c r="B50" s="23"/>
      <c r="C50" s="25"/>
      <c r="D50" s="25"/>
      <c r="E50" s="23"/>
      <c r="F50" s="23"/>
      <c r="G50" s="23"/>
      <c r="H50" s="192"/>
      <c r="I50" s="25"/>
      <c r="J50" s="25"/>
      <c r="K50" s="193"/>
      <c r="L50" s="25"/>
      <c r="M50" s="25"/>
      <c r="N50" s="25"/>
      <c r="O50" s="85"/>
      <c r="P50" s="23"/>
      <c r="Q50" s="23"/>
      <c r="R50" s="86"/>
    </row>
    <row r="51" spans="1:18" ht="23.25">
      <c r="A51" s="31">
        <v>1</v>
      </c>
      <c r="B51" s="32">
        <v>221</v>
      </c>
      <c r="C51" s="33" t="str">
        <f>IF(B51=0," ",VLOOKUP(B51,[1]Женщины!B$1:H$65536,2,FALSE))</f>
        <v>Жуковская Оксана</v>
      </c>
      <c r="D51" s="194" t="str">
        <f>IF(B51=0," ",VLOOKUP($B51,[1]Женщины!$B$1:$H$65536,3,FALSE))</f>
        <v>24.09.1984</v>
      </c>
      <c r="E51" s="35" t="str">
        <f>IF(B51=0," ",IF(VLOOKUP($B51,[1]Женщины!$B$1:$H$65536,4,FALSE)=0," ",VLOOKUP($B51,[1]Женщины!$B$1:$H$65536,4,FALSE)))</f>
        <v>МСМК</v>
      </c>
      <c r="F51" s="33" t="str">
        <f>IF(B51=0," ",VLOOKUP($B51,[1]Женщины!$B$1:$H$65536,5,FALSE))</f>
        <v>Вологодская</v>
      </c>
      <c r="G51" s="96" t="str">
        <f>IF(B51=0," ",VLOOKUP($B51,[1]Женщины!$B$1:$H$65536,6,FALSE))</f>
        <v>Вологда, БУ ФКиСВО "ЦСП СКО"</v>
      </c>
      <c r="H51" s="231">
        <v>6.07</v>
      </c>
      <c r="I51" s="196">
        <v>6.25</v>
      </c>
      <c r="J51" s="232">
        <v>6.04</v>
      </c>
      <c r="K51" s="195"/>
      <c r="L51" s="217">
        <v>6.28</v>
      </c>
      <c r="M51" s="231">
        <v>6.28</v>
      </c>
      <c r="N51" s="231">
        <v>6.32</v>
      </c>
      <c r="O51" s="219">
        <v>6.32</v>
      </c>
      <c r="P51" s="35" t="s">
        <v>37</v>
      </c>
      <c r="Q51" s="233" t="s">
        <v>38</v>
      </c>
      <c r="R51" s="96" t="str">
        <f>IF(B51=0," ",VLOOKUP($B51,[1]Женщины!$B$1:$H$65536,7,FALSE))</f>
        <v>Синицкий А.Д., Бурчевский В.З.</v>
      </c>
    </row>
    <row r="52" spans="1:18" ht="23.25">
      <c r="A52" s="31">
        <v>2</v>
      </c>
      <c r="B52" s="32">
        <v>29</v>
      </c>
      <c r="C52" s="33" t="str">
        <f>IF(B52=0," ",VLOOKUP(B52,[1]Женщины!B$1:H$65536,2,FALSE))</f>
        <v>Петропавловская Екатерина</v>
      </c>
      <c r="D52" s="194" t="str">
        <f>IF(B52=0," ",VLOOKUP($B52,[1]Женщины!$B$1:$H$65536,3,FALSE))</f>
        <v>1990</v>
      </c>
      <c r="E52" s="35" t="str">
        <f>IF(B52=0," ",IF(VLOOKUP($B52,[1]Женщины!$B$1:$H$65536,4,FALSE)=0," ",VLOOKUP($B52,[1]Женщины!$B$1:$H$65536,4,FALSE)))</f>
        <v>КМС</v>
      </c>
      <c r="F52" s="33" t="str">
        <f>IF(B52=0," ",VLOOKUP($B52,[1]Женщины!$B$1:$H$65536,5,FALSE))</f>
        <v>Ивановская</v>
      </c>
      <c r="G52" s="96" t="str">
        <f>IF(B52=0," ",VLOOKUP($B52,[1]Женщины!$B$1:$H$65536,6,FALSE))</f>
        <v>Иваново, СДЮСШОР-6, СК ИГЭУ</v>
      </c>
      <c r="H52" s="231">
        <v>5.45</v>
      </c>
      <c r="I52" s="196">
        <v>5.36</v>
      </c>
      <c r="J52" s="232">
        <v>5.37</v>
      </c>
      <c r="K52" s="195"/>
      <c r="L52" s="217">
        <v>5.42</v>
      </c>
      <c r="M52" s="231" t="s">
        <v>129</v>
      </c>
      <c r="N52" s="231">
        <v>5.26</v>
      </c>
      <c r="O52" s="219">
        <v>5.45</v>
      </c>
      <c r="P52" s="38" t="str">
        <f>IF(O52=0," ",IF(O52&gt;=[1]Разряды!$D$42,[1]Разряды!$D$3,IF(O52&gt;=[1]Разряды!$E$42,[1]Разряды!$E$3,IF(O52&gt;=[1]Разряды!$F$42,[1]Разряды!$F$3,IF(O52&gt;=[1]Разряды!$G$42,[1]Разряды!$G$3,IF(O52&gt;=[1]Разряды!$H$42,[1]Разряды!$H$3,IF(O52&gt;=[1]Разряды!$I$42,[1]Разряды!$I$3,IF(O52&gt;=[1]Разряды!$J$42,[1]Разряды!$J$3,"б/р"))))))))</f>
        <v>2р</v>
      </c>
      <c r="Q52" s="35">
        <v>0</v>
      </c>
      <c r="R52" s="39" t="str">
        <f>IF(B52=0," ",VLOOKUP($B52,[1]Женщины!$B$1:$H$65536,7,FALSE))</f>
        <v>Кустов В.Н.</v>
      </c>
    </row>
    <row r="53" spans="1:18">
      <c r="A53" s="31">
        <v>3</v>
      </c>
      <c r="B53" s="74">
        <v>608</v>
      </c>
      <c r="C53" s="33" t="str">
        <f>IF(B53=0," ",VLOOKUP(B53,[1]Женщины!B$1:H$65536,2,FALSE))</f>
        <v>Рыбакова Алеся</v>
      </c>
      <c r="D53" s="194" t="str">
        <f>IF(B53=0," ",VLOOKUP($B53,[1]Женщины!$B$1:$H$65536,3,FALSE))</f>
        <v>01.02.1988</v>
      </c>
      <c r="E53" s="35" t="str">
        <f>IF(B53=0," ",IF(VLOOKUP($B53,[1]Женщины!$B$1:$H$65536,4,FALSE)=0," ",VLOOKUP($B53,[1]Женщины!$B$1:$H$65536,4,FALSE)))</f>
        <v>МС</v>
      </c>
      <c r="F53" s="33" t="str">
        <f>IF(B53=0," ",VLOOKUP($B53,[1]Женщины!$B$1:$H$65536,5,FALSE))</f>
        <v>2 Ярославская</v>
      </c>
      <c r="G53" s="39" t="str">
        <f>IF(B53=0," ",VLOOKUP($B53,[1]Женщины!$B$1:$H$65536,6,FALSE))</f>
        <v>Ярославль</v>
      </c>
      <c r="H53" s="231">
        <v>5.03</v>
      </c>
      <c r="I53" s="196">
        <v>4.87</v>
      </c>
      <c r="J53" s="231" t="s">
        <v>129</v>
      </c>
      <c r="K53" s="195"/>
      <c r="L53" s="217">
        <v>4.9400000000000004</v>
      </c>
      <c r="M53" s="231">
        <v>5.0999999999999996</v>
      </c>
      <c r="N53" s="231" t="s">
        <v>129</v>
      </c>
      <c r="O53" s="219">
        <v>5.0999999999999996</v>
      </c>
      <c r="P53" s="38" t="str">
        <f>IF(O53=0," ",IF(O53&gt;=[1]Разряды!$D$42,[1]Разряды!$D$3,IF(O53&gt;=[1]Разряды!$E$42,[1]Разряды!$E$3,IF(O53&gt;=[1]Разряды!$F$42,[1]Разряды!$F$3,IF(O53&gt;=[1]Разряды!$G$42,[1]Разряды!$G$3,IF(O53&gt;=[1]Разряды!$H$42,[1]Разряды!$H$3,IF(O53&gt;=[1]Разряды!$I$42,[1]Разряды!$I$3,IF(O53&gt;=[1]Разряды!$J$42,[1]Разряды!$J$3,"б/р"))))))))</f>
        <v>3р</v>
      </c>
      <c r="Q53" s="35">
        <v>0</v>
      </c>
      <c r="R53" s="33" t="str">
        <f>IF(B53=0," ",VLOOKUP($B53,[1]Женщины!$B$1:$H$65536,7,FALSE))</f>
        <v>Рыбаков В.Ю.</v>
      </c>
    </row>
    <row r="54" spans="1:18" ht="16.5" thickBot="1">
      <c r="A54" s="223"/>
      <c r="B54" s="223"/>
      <c r="C54" s="224"/>
      <c r="D54" s="225"/>
      <c r="E54" s="225"/>
      <c r="F54" s="224"/>
      <c r="G54" s="224"/>
      <c r="H54" s="204"/>
      <c r="I54" s="204"/>
      <c r="J54" s="204"/>
      <c r="K54" s="202"/>
      <c r="L54" s="201"/>
      <c r="M54" s="205"/>
      <c r="N54" s="205"/>
      <c r="O54" s="226"/>
      <c r="P54" s="223"/>
      <c r="Q54" s="223"/>
      <c r="R54" s="227"/>
    </row>
    <row r="55" spans="1:18" ht="16.5" thickTop="1">
      <c r="A55" s="228"/>
      <c r="B55" s="228"/>
      <c r="C55" s="229"/>
      <c r="D55" s="212"/>
      <c r="E55" s="212"/>
      <c r="F55" s="229"/>
      <c r="G55" s="229"/>
      <c r="H55" s="206"/>
      <c r="I55" s="206"/>
      <c r="J55" s="206"/>
      <c r="K55" s="206"/>
      <c r="L55" s="206"/>
      <c r="M55" s="206"/>
      <c r="N55" s="206"/>
      <c r="O55" s="230"/>
      <c r="P55" s="228"/>
      <c r="Q55" s="228"/>
      <c r="R55" s="213"/>
    </row>
    <row r="56" spans="1:18" ht="15.75">
      <c r="A56" s="228"/>
      <c r="B56" s="228"/>
      <c r="C56" s="229"/>
      <c r="D56" s="212"/>
      <c r="E56" s="212"/>
      <c r="F56" s="229"/>
      <c r="G56" s="229"/>
      <c r="H56" s="206"/>
      <c r="I56" s="206"/>
      <c r="J56" s="206"/>
      <c r="K56" s="206"/>
      <c r="L56" s="206"/>
      <c r="M56" s="206"/>
      <c r="N56" s="206"/>
      <c r="O56" s="230"/>
      <c r="P56" s="228"/>
      <c r="Q56" s="228"/>
      <c r="R56" s="213"/>
    </row>
    <row r="57" spans="1:18" ht="15.75">
      <c r="A57" s="228"/>
      <c r="B57" s="228"/>
      <c r="C57" s="229"/>
      <c r="D57" s="212"/>
      <c r="E57" s="212"/>
      <c r="F57" s="229"/>
      <c r="G57" s="229"/>
      <c r="H57" s="206"/>
      <c r="I57" s="206"/>
      <c r="J57" s="206"/>
      <c r="K57" s="206"/>
      <c r="L57" s="206"/>
      <c r="M57" s="206"/>
      <c r="N57" s="206"/>
      <c r="O57" s="230"/>
      <c r="P57" s="228"/>
      <c r="Q57" s="228"/>
      <c r="R57" s="213"/>
    </row>
    <row r="58" spans="1:18" ht="15.75">
      <c r="A58" s="228"/>
      <c r="B58" s="228"/>
      <c r="C58" s="229"/>
      <c r="D58" s="212"/>
      <c r="E58" s="212"/>
      <c r="F58" s="229"/>
      <c r="G58" s="229"/>
      <c r="H58" s="206"/>
      <c r="I58" s="206"/>
      <c r="J58" s="206"/>
      <c r="K58" s="206"/>
      <c r="L58" s="206"/>
      <c r="M58" s="206"/>
      <c r="N58" s="206"/>
      <c r="O58" s="230"/>
      <c r="P58" s="228"/>
      <c r="Q58" s="228"/>
      <c r="R58" s="213"/>
    </row>
    <row r="59" spans="1:18" ht="15.75">
      <c r="A59" s="228"/>
      <c r="B59" s="228"/>
      <c r="C59" s="229"/>
      <c r="D59" s="212"/>
      <c r="E59" s="212"/>
      <c r="F59" s="229"/>
      <c r="G59" s="229"/>
      <c r="H59" s="206"/>
      <c r="I59" s="206"/>
      <c r="J59" s="206"/>
      <c r="K59" s="206"/>
      <c r="L59" s="206"/>
      <c r="M59" s="206"/>
      <c r="N59" s="206"/>
      <c r="O59" s="230"/>
      <c r="P59" s="228"/>
      <c r="Q59" s="228"/>
      <c r="R59" s="213"/>
    </row>
    <row r="60" spans="1:18" ht="15.75">
      <c r="A60" s="228"/>
      <c r="B60" s="228"/>
      <c r="C60" s="229"/>
      <c r="D60" s="212"/>
      <c r="E60" s="212"/>
      <c r="F60" s="229"/>
      <c r="G60" s="229"/>
      <c r="H60" s="206"/>
      <c r="I60" s="206"/>
      <c r="J60" s="206"/>
      <c r="K60" s="206"/>
      <c r="L60" s="206"/>
      <c r="M60" s="206"/>
      <c r="N60" s="206"/>
      <c r="O60" s="230"/>
      <c r="P60" s="228"/>
      <c r="Q60" s="228"/>
      <c r="R60" s="213"/>
    </row>
    <row r="61" spans="1:18" ht="15.75">
      <c r="A61" s="228"/>
      <c r="B61" s="228"/>
      <c r="C61" s="229"/>
      <c r="D61" s="212"/>
      <c r="E61" s="212"/>
      <c r="F61" s="229"/>
      <c r="G61" s="229"/>
      <c r="H61" s="206"/>
      <c r="I61" s="206"/>
      <c r="J61" s="206"/>
      <c r="K61" s="206"/>
      <c r="L61" s="206"/>
      <c r="M61" s="206"/>
      <c r="N61" s="206"/>
      <c r="O61" s="230"/>
      <c r="P61" s="228"/>
      <c r="Q61" s="228"/>
      <c r="R61" s="213"/>
    </row>
    <row r="62" spans="1:18" ht="15.75">
      <c r="A62" s="228"/>
      <c r="B62" s="228"/>
      <c r="C62" s="229"/>
      <c r="D62" s="212"/>
      <c r="E62" s="212"/>
      <c r="F62" s="229"/>
      <c r="G62" s="229"/>
      <c r="H62" s="206"/>
      <c r="I62" s="206"/>
      <c r="J62" s="206"/>
      <c r="K62" s="206"/>
      <c r="L62" s="206"/>
      <c r="M62" s="206"/>
      <c r="N62" s="206"/>
      <c r="O62" s="230"/>
      <c r="P62" s="228"/>
      <c r="Q62" s="228"/>
      <c r="R62" s="213"/>
    </row>
    <row r="63" spans="1:18" ht="15.75">
      <c r="A63" s="228"/>
      <c r="B63" s="228"/>
      <c r="C63" s="229"/>
      <c r="D63" s="212"/>
      <c r="E63" s="212"/>
      <c r="F63" s="229"/>
      <c r="G63" s="229"/>
      <c r="H63" s="206"/>
      <c r="I63" s="206"/>
      <c r="J63" s="206"/>
      <c r="K63" s="206"/>
      <c r="L63" s="206"/>
      <c r="M63" s="206"/>
      <c r="N63" s="206"/>
      <c r="O63" s="230"/>
      <c r="P63" s="228"/>
      <c r="Q63" s="228"/>
      <c r="R63" s="213"/>
    </row>
    <row r="64" spans="1:18" ht="15.75">
      <c r="A64" s="228"/>
      <c r="B64" s="228"/>
      <c r="C64" s="229"/>
      <c r="D64" s="212"/>
      <c r="E64" s="212"/>
      <c r="F64" s="229"/>
      <c r="G64" s="229"/>
      <c r="H64" s="206"/>
      <c r="I64" s="206"/>
      <c r="J64" s="206"/>
      <c r="K64" s="206"/>
      <c r="L64" s="206"/>
      <c r="M64" s="206"/>
      <c r="N64" s="206"/>
      <c r="O64" s="230"/>
      <c r="P64" s="228"/>
      <c r="Q64" s="228"/>
      <c r="R64" s="213"/>
    </row>
    <row r="65" spans="1:18" ht="15.75">
      <c r="A65" s="228"/>
      <c r="B65" s="228"/>
      <c r="C65" s="229"/>
      <c r="D65" s="212"/>
      <c r="E65" s="212"/>
      <c r="F65" s="229"/>
      <c r="G65" s="229"/>
      <c r="H65" s="206"/>
      <c r="I65" s="206"/>
      <c r="J65" s="206"/>
      <c r="K65" s="206"/>
      <c r="L65" s="206"/>
      <c r="M65" s="206"/>
      <c r="N65" s="206"/>
      <c r="O65" s="230"/>
      <c r="P65" s="228"/>
      <c r="Q65" s="228"/>
      <c r="R65" s="213"/>
    </row>
    <row r="66" spans="1:18" ht="15.75">
      <c r="A66" s="228"/>
      <c r="B66" s="228"/>
      <c r="C66" s="229"/>
      <c r="D66" s="212"/>
      <c r="E66" s="212"/>
      <c r="F66" s="229"/>
      <c r="G66" s="229"/>
      <c r="H66" s="206"/>
      <c r="I66" s="206"/>
      <c r="J66" s="206"/>
      <c r="K66" s="206"/>
      <c r="L66" s="206"/>
      <c r="M66" s="206"/>
      <c r="N66" s="206"/>
      <c r="O66" s="230"/>
      <c r="P66" s="228"/>
      <c r="Q66" s="228"/>
      <c r="R66" s="213"/>
    </row>
    <row r="67" spans="1:18" ht="15.75">
      <c r="A67" s="228"/>
      <c r="B67" s="228"/>
      <c r="C67" s="229"/>
      <c r="D67" s="212"/>
      <c r="E67" s="212"/>
      <c r="F67" s="229"/>
      <c r="G67" s="229"/>
      <c r="H67" s="206"/>
      <c r="I67" s="206"/>
      <c r="J67" s="206"/>
      <c r="K67" s="206"/>
      <c r="L67" s="206"/>
      <c r="M67" s="206"/>
      <c r="N67" s="206"/>
      <c r="O67" s="230"/>
      <c r="P67" s="228"/>
      <c r="Q67" s="228"/>
      <c r="R67" s="213"/>
    </row>
    <row r="68" spans="1:18" ht="15.75">
      <c r="A68" s="228"/>
      <c r="B68" s="228"/>
      <c r="C68" s="229"/>
      <c r="D68" s="212"/>
      <c r="E68" s="212"/>
      <c r="F68" s="229"/>
      <c r="G68" s="229"/>
      <c r="H68" s="206"/>
      <c r="I68" s="206"/>
      <c r="J68" s="206"/>
      <c r="K68" s="206"/>
      <c r="L68" s="206"/>
      <c r="M68" s="206"/>
      <c r="N68" s="206"/>
      <c r="O68" s="230"/>
      <c r="P68" s="228"/>
      <c r="Q68" s="228"/>
      <c r="R68" s="213"/>
    </row>
    <row r="69" spans="1:18" ht="15.75">
      <c r="A69" s="228"/>
      <c r="B69" s="228"/>
      <c r="C69" s="229"/>
      <c r="D69" s="212"/>
      <c r="E69" s="212"/>
      <c r="F69" s="229"/>
      <c r="G69" s="229"/>
      <c r="H69" s="206"/>
      <c r="I69" s="206"/>
      <c r="J69" s="206"/>
      <c r="K69" s="206"/>
      <c r="L69" s="206"/>
      <c r="M69" s="206"/>
      <c r="N69" s="206"/>
      <c r="O69" s="230"/>
      <c r="P69" s="228"/>
      <c r="Q69" s="228"/>
      <c r="R69" s="213"/>
    </row>
  </sheetData>
  <mergeCells count="96">
    <mergeCell ref="R48:R50"/>
    <mergeCell ref="H49:H50"/>
    <mergeCell ref="I49:I50"/>
    <mergeCell ref="J49:J50"/>
    <mergeCell ref="L49:L50"/>
    <mergeCell ref="M49:M50"/>
    <mergeCell ref="N49:N50"/>
    <mergeCell ref="F48:F50"/>
    <mergeCell ref="G48:G50"/>
    <mergeCell ref="H48:N48"/>
    <mergeCell ref="O48:O50"/>
    <mergeCell ref="P48:P50"/>
    <mergeCell ref="Q48:Q50"/>
    <mergeCell ref="B46:D46"/>
    <mergeCell ref="F46:L46"/>
    <mergeCell ref="N46:R46"/>
    <mergeCell ref="L47:P47"/>
    <mergeCell ref="Q47:R47"/>
    <mergeCell ref="A48:A50"/>
    <mergeCell ref="B48:B50"/>
    <mergeCell ref="C48:C50"/>
    <mergeCell ref="D48:D50"/>
    <mergeCell ref="E48:E50"/>
    <mergeCell ref="O37:O39"/>
    <mergeCell ref="P37:P39"/>
    <mergeCell ref="Q37:Q39"/>
    <mergeCell ref="R37:R39"/>
    <mergeCell ref="H38:H39"/>
    <mergeCell ref="I38:I39"/>
    <mergeCell ref="J38:J39"/>
    <mergeCell ref="L38:L39"/>
    <mergeCell ref="M38:M39"/>
    <mergeCell ref="N38:N39"/>
    <mergeCell ref="L36:P36"/>
    <mergeCell ref="Q36:R36"/>
    <mergeCell ref="A37:A39"/>
    <mergeCell ref="B37:B39"/>
    <mergeCell ref="C37:C39"/>
    <mergeCell ref="D37:D39"/>
    <mergeCell ref="E37:E39"/>
    <mergeCell ref="F37:F39"/>
    <mergeCell ref="G37:G39"/>
    <mergeCell ref="H37:N37"/>
    <mergeCell ref="B35:D35"/>
    <mergeCell ref="F35:L35"/>
    <mergeCell ref="N35:R35"/>
    <mergeCell ref="R27:R29"/>
    <mergeCell ref="H28:H29"/>
    <mergeCell ref="I28:I29"/>
    <mergeCell ref="J28:J29"/>
    <mergeCell ref="L28:L29"/>
    <mergeCell ref="M28:M29"/>
    <mergeCell ref="N28:N29"/>
    <mergeCell ref="F27:F29"/>
    <mergeCell ref="G27:G29"/>
    <mergeCell ref="H27:N27"/>
    <mergeCell ref="O27:O29"/>
    <mergeCell ref="P27:P29"/>
    <mergeCell ref="Q27:Q29"/>
    <mergeCell ref="B25:D25"/>
    <mergeCell ref="F25:L25"/>
    <mergeCell ref="N25:R25"/>
    <mergeCell ref="L26:P26"/>
    <mergeCell ref="Q26:R26"/>
    <mergeCell ref="A27:A29"/>
    <mergeCell ref="B27:B29"/>
    <mergeCell ref="C27:C29"/>
    <mergeCell ref="D27:D29"/>
    <mergeCell ref="E27:E29"/>
    <mergeCell ref="R8:R10"/>
    <mergeCell ref="H9:H10"/>
    <mergeCell ref="I9:I10"/>
    <mergeCell ref="J9:J10"/>
    <mergeCell ref="L9:L10"/>
    <mergeCell ref="M9:M10"/>
    <mergeCell ref="N9:N10"/>
    <mergeCell ref="F8:F10"/>
    <mergeCell ref="G8:G10"/>
    <mergeCell ref="H8:N8"/>
    <mergeCell ref="O8:O10"/>
    <mergeCell ref="P8:P10"/>
    <mergeCell ref="Q8:Q10"/>
    <mergeCell ref="D5:R5"/>
    <mergeCell ref="F6:L6"/>
    <mergeCell ref="N6:R6"/>
    <mergeCell ref="L7:P7"/>
    <mergeCell ref="Q7:R7"/>
    <mergeCell ref="A8:A10"/>
    <mergeCell ref="B8:B10"/>
    <mergeCell ref="C8:C10"/>
    <mergeCell ref="D8:D10"/>
    <mergeCell ref="E8:E10"/>
    <mergeCell ref="A1:R1"/>
    <mergeCell ref="A2:R2"/>
    <mergeCell ref="D3:R3"/>
    <mergeCell ref="D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60</vt:lpstr>
      <vt:lpstr>200</vt:lpstr>
      <vt:lpstr>400</vt:lpstr>
      <vt:lpstr>800</vt:lpstr>
      <vt:lpstr>1500</vt:lpstr>
      <vt:lpstr>3000</vt:lpstr>
      <vt:lpstr>60сб</vt:lpstr>
      <vt:lpstr>2000сп</vt:lpstr>
      <vt:lpstr>длина</vt:lpstr>
      <vt:lpstr>ядро</vt:lpstr>
      <vt:lpstr>высота</vt:lpstr>
      <vt:lpstr>шест</vt:lpstr>
      <vt:lpstr>тройной</vt:lpstr>
      <vt:lpstr>эстаф.4х200</vt:lpstr>
      <vt:lpstr>5-тиборье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2013-01-21T10:04:42Z</dcterms:modified>
</cp:coreProperties>
</file>