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849" activeTab="15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2000 сп" sheetId="8" r:id="rId8"/>
    <sheet name="ходьба" sheetId="9" r:id="rId9"/>
    <sheet name="длина" sheetId="10" r:id="rId10"/>
    <sheet name="ядро" sheetId="11" r:id="rId11"/>
    <sheet name="высота" sheetId="12" r:id="rId12"/>
    <sheet name="шест" sheetId="13" r:id="rId13"/>
    <sheet name="тройной" sheetId="14" r:id="rId14"/>
    <sheet name="эстафета 4х200" sheetId="15" r:id="rId15"/>
    <sheet name="многоборье" sheetId="16" r:id="rId16"/>
  </sheets>
  <externalReferences>
    <externalReference r:id="rId17"/>
  </externalReferences>
  <calcPr calcId="125725"/>
</workbook>
</file>

<file path=xl/calcChain.xml><?xml version="1.0" encoding="utf-8"?>
<calcChain xmlns="http://schemas.openxmlformats.org/spreadsheetml/2006/main">
  <c r="Y25" i="16"/>
  <c r="Y24"/>
  <c r="V24"/>
  <c r="G24"/>
  <c r="F24"/>
  <c r="E24"/>
  <c r="D24"/>
  <c r="C24"/>
  <c r="Y23"/>
  <c r="V23"/>
  <c r="G23"/>
  <c r="F23"/>
  <c r="E23"/>
  <c r="D23"/>
  <c r="C23"/>
  <c r="Y22"/>
  <c r="V22"/>
  <c r="G22"/>
  <c r="F22"/>
  <c r="E22"/>
  <c r="D22"/>
  <c r="C22"/>
  <c r="W14"/>
  <c r="G14"/>
  <c r="F14"/>
  <c r="E14"/>
  <c r="D14"/>
  <c r="C14"/>
  <c r="W13"/>
  <c r="T13"/>
  <c r="G13"/>
  <c r="F13"/>
  <c r="E13"/>
  <c r="D13"/>
  <c r="C13"/>
  <c r="W12"/>
  <c r="T12"/>
  <c r="G12"/>
  <c r="F12"/>
  <c r="E12"/>
  <c r="D12"/>
  <c r="C12"/>
  <c r="W11"/>
  <c r="T11"/>
  <c r="G11"/>
  <c r="F11"/>
  <c r="E11"/>
  <c r="D11"/>
  <c r="C11"/>
  <c r="W10"/>
  <c r="T10"/>
  <c r="G10"/>
  <c r="F10"/>
  <c r="E10"/>
  <c r="D10"/>
  <c r="C10"/>
  <c r="W9"/>
  <c r="T9"/>
  <c r="G9"/>
  <c r="F9"/>
  <c r="E9"/>
  <c r="D9"/>
  <c r="C9"/>
  <c r="W8"/>
  <c r="T8"/>
  <c r="G8"/>
  <c r="F8"/>
  <c r="E8"/>
  <c r="D8"/>
  <c r="C8"/>
  <c r="K78" i="15"/>
  <c r="G78"/>
  <c r="F78"/>
  <c r="E78"/>
  <c r="D78"/>
  <c r="C78"/>
  <c r="K77"/>
  <c r="G77"/>
  <c r="F77"/>
  <c r="E77"/>
  <c r="D77"/>
  <c r="C77"/>
  <c r="K76"/>
  <c r="G76"/>
  <c r="F76"/>
  <c r="E76"/>
  <c r="D76"/>
  <c r="C76"/>
  <c r="K75"/>
  <c r="I75"/>
  <c r="G75"/>
  <c r="F75"/>
  <c r="E75"/>
  <c r="D75"/>
  <c r="C75"/>
  <c r="K74"/>
  <c r="G74"/>
  <c r="F74"/>
  <c r="E74"/>
  <c r="D74"/>
  <c r="C74"/>
  <c r="K73"/>
  <c r="G73"/>
  <c r="F73"/>
  <c r="E73"/>
  <c r="D73"/>
  <c r="C73"/>
  <c r="K72"/>
  <c r="G72"/>
  <c r="F72"/>
  <c r="E72"/>
  <c r="D72"/>
  <c r="C72"/>
  <c r="K71"/>
  <c r="I71"/>
  <c r="G71"/>
  <c r="F71"/>
  <c r="E71"/>
  <c r="D71"/>
  <c r="C71"/>
  <c r="K70"/>
  <c r="G70"/>
  <c r="F70"/>
  <c r="E70"/>
  <c r="D70"/>
  <c r="C70"/>
  <c r="K69"/>
  <c r="G69"/>
  <c r="F69"/>
  <c r="E69"/>
  <c r="D69"/>
  <c r="C69"/>
  <c r="K68"/>
  <c r="G68"/>
  <c r="F68"/>
  <c r="E68"/>
  <c r="D68"/>
  <c r="C68"/>
  <c r="K67"/>
  <c r="I67"/>
  <c r="G67"/>
  <c r="F67"/>
  <c r="E67"/>
  <c r="D67"/>
  <c r="C67"/>
  <c r="K66"/>
  <c r="G66"/>
  <c r="F66"/>
  <c r="E66"/>
  <c r="D66"/>
  <c r="C66"/>
  <c r="K65"/>
  <c r="G65"/>
  <c r="F65"/>
  <c r="E65"/>
  <c r="D65"/>
  <c r="C65"/>
  <c r="K64"/>
  <c r="G64"/>
  <c r="F64"/>
  <c r="E64"/>
  <c r="D64"/>
  <c r="C64"/>
  <c r="K63"/>
  <c r="I63"/>
  <c r="G63"/>
  <c r="F63"/>
  <c r="E63"/>
  <c r="D63"/>
  <c r="C63"/>
  <c r="K62"/>
  <c r="G62"/>
  <c r="F62"/>
  <c r="E62"/>
  <c r="D62"/>
  <c r="C62"/>
  <c r="K61"/>
  <c r="G61"/>
  <c r="F61"/>
  <c r="E61"/>
  <c r="D61"/>
  <c r="C61"/>
  <c r="K60"/>
  <c r="G60"/>
  <c r="F60"/>
  <c r="E60"/>
  <c r="D60"/>
  <c r="C60"/>
  <c r="K59"/>
  <c r="I59"/>
  <c r="G59"/>
  <c r="F59"/>
  <c r="E59"/>
  <c r="D59"/>
  <c r="C59"/>
  <c r="K55"/>
  <c r="G55"/>
  <c r="F55"/>
  <c r="E55"/>
  <c r="D55"/>
  <c r="C55"/>
  <c r="K54"/>
  <c r="G54"/>
  <c r="F54"/>
  <c r="E54"/>
  <c r="D54"/>
  <c r="C54"/>
  <c r="K53"/>
  <c r="G53"/>
  <c r="F53"/>
  <c r="E53"/>
  <c r="D53"/>
  <c r="C53"/>
  <c r="K52"/>
  <c r="I52"/>
  <c r="G52"/>
  <c r="F52"/>
  <c r="E52"/>
  <c r="D52"/>
  <c r="C52"/>
  <c r="K51"/>
  <c r="G51"/>
  <c r="F51"/>
  <c r="E51"/>
  <c r="D51"/>
  <c r="C51"/>
  <c r="K50"/>
  <c r="G50"/>
  <c r="F50"/>
  <c r="E50"/>
  <c r="D50"/>
  <c r="C50"/>
  <c r="K49"/>
  <c r="G49"/>
  <c r="F49"/>
  <c r="E49"/>
  <c r="D49"/>
  <c r="C49"/>
  <c r="K48"/>
  <c r="I48"/>
  <c r="G48"/>
  <c r="F48"/>
  <c r="E48"/>
  <c r="D48"/>
  <c r="C48"/>
  <c r="K47"/>
  <c r="G47"/>
  <c r="F47"/>
  <c r="E47"/>
  <c r="D47"/>
  <c r="C47"/>
  <c r="K46"/>
  <c r="G46"/>
  <c r="F46"/>
  <c r="E46"/>
  <c r="D46"/>
  <c r="C46"/>
  <c r="K45"/>
  <c r="G45"/>
  <c r="F45"/>
  <c r="E45"/>
  <c r="D45"/>
  <c r="C45"/>
  <c r="K44"/>
  <c r="I44"/>
  <c r="G44"/>
  <c r="F44"/>
  <c r="E44"/>
  <c r="D44"/>
  <c r="C44"/>
  <c r="K40"/>
  <c r="G40"/>
  <c r="F40"/>
  <c r="E40"/>
  <c r="D40"/>
  <c r="C40"/>
  <c r="K39"/>
  <c r="G39"/>
  <c r="F39"/>
  <c r="E39"/>
  <c r="D39"/>
  <c r="C39"/>
  <c r="K38"/>
  <c r="G38"/>
  <c r="F38"/>
  <c r="E38"/>
  <c r="D38"/>
  <c r="C38"/>
  <c r="K37"/>
  <c r="I37"/>
  <c r="G37"/>
  <c r="F37"/>
  <c r="E37"/>
  <c r="D37"/>
  <c r="C37"/>
  <c r="K36"/>
  <c r="G36"/>
  <c r="F36"/>
  <c r="E36"/>
  <c r="D36"/>
  <c r="C36"/>
  <c r="K35"/>
  <c r="G35"/>
  <c r="F35"/>
  <c r="E35"/>
  <c r="D35"/>
  <c r="C35"/>
  <c r="K34"/>
  <c r="G34"/>
  <c r="F34"/>
  <c r="E34"/>
  <c r="D34"/>
  <c r="C34"/>
  <c r="K33"/>
  <c r="I33"/>
  <c r="G33"/>
  <c r="F33"/>
  <c r="E33"/>
  <c r="D33"/>
  <c r="C33"/>
  <c r="K32"/>
  <c r="G32"/>
  <c r="F32"/>
  <c r="E32"/>
  <c r="D32"/>
  <c r="C32"/>
  <c r="K31"/>
  <c r="G31"/>
  <c r="F31"/>
  <c r="E31"/>
  <c r="D31"/>
  <c r="C31"/>
  <c r="K30"/>
  <c r="G30"/>
  <c r="F30"/>
  <c r="E30"/>
  <c r="D30"/>
  <c r="C30"/>
  <c r="K29"/>
  <c r="I29"/>
  <c r="G29"/>
  <c r="F29"/>
  <c r="E29"/>
  <c r="D29"/>
  <c r="C29"/>
  <c r="K25"/>
  <c r="G25"/>
  <c r="F25"/>
  <c r="E25"/>
  <c r="D25"/>
  <c r="C25"/>
  <c r="K24"/>
  <c r="G24"/>
  <c r="F24"/>
  <c r="E24"/>
  <c r="D24"/>
  <c r="C24"/>
  <c r="K23"/>
  <c r="G23"/>
  <c r="F23"/>
  <c r="E23"/>
  <c r="D23"/>
  <c r="C23"/>
  <c r="K22"/>
  <c r="G22"/>
  <c r="F22"/>
  <c r="E22"/>
  <c r="D22"/>
  <c r="C22"/>
  <c r="K21"/>
  <c r="G21"/>
  <c r="F21"/>
  <c r="E21"/>
  <c r="D21"/>
  <c r="C21"/>
  <c r="K20"/>
  <c r="G20"/>
  <c r="F20"/>
  <c r="E20"/>
  <c r="D20"/>
  <c r="C20"/>
  <c r="K19"/>
  <c r="G19"/>
  <c r="F19"/>
  <c r="E19"/>
  <c r="D19"/>
  <c r="C19"/>
  <c r="K18"/>
  <c r="I18"/>
  <c r="G18"/>
  <c r="F18"/>
  <c r="E18"/>
  <c r="D18"/>
  <c r="C18"/>
  <c r="K17"/>
  <c r="G17"/>
  <c r="F17"/>
  <c r="E17"/>
  <c r="D17"/>
  <c r="C17"/>
  <c r="K16"/>
  <c r="G16"/>
  <c r="F16"/>
  <c r="E16"/>
  <c r="D16"/>
  <c r="C16"/>
  <c r="K15"/>
  <c r="G15"/>
  <c r="F15"/>
  <c r="E15"/>
  <c r="D15"/>
  <c r="C15"/>
  <c r="K14"/>
  <c r="I14"/>
  <c r="G14"/>
  <c r="F14"/>
  <c r="E14"/>
  <c r="D14"/>
  <c r="C14"/>
  <c r="K13"/>
  <c r="G13"/>
  <c r="F13"/>
  <c r="E13"/>
  <c r="D13"/>
  <c r="C13"/>
  <c r="K12"/>
  <c r="G12"/>
  <c r="F12"/>
  <c r="E12"/>
  <c r="D12"/>
  <c r="C12"/>
  <c r="K11"/>
  <c r="G11"/>
  <c r="F11"/>
  <c r="E11"/>
  <c r="D11"/>
  <c r="C11"/>
  <c r="K10"/>
  <c r="I10"/>
  <c r="G10"/>
  <c r="F10"/>
  <c r="E10"/>
  <c r="D10"/>
  <c r="C10"/>
  <c r="R38" i="14"/>
  <c r="O38"/>
  <c r="P38" s="1"/>
  <c r="G38"/>
  <c r="F38"/>
  <c r="E38"/>
  <c r="D38"/>
  <c r="C38"/>
  <c r="R37"/>
  <c r="O37"/>
  <c r="P37" s="1"/>
  <c r="G37"/>
  <c r="F37"/>
  <c r="E37"/>
  <c r="D37"/>
  <c r="C37"/>
  <c r="R29"/>
  <c r="O29"/>
  <c r="P29" s="1"/>
  <c r="G29"/>
  <c r="F29"/>
  <c r="E29"/>
  <c r="D29"/>
  <c r="C29"/>
  <c r="R28"/>
  <c r="O28"/>
  <c r="P28" s="1"/>
  <c r="G28"/>
  <c r="F28"/>
  <c r="E28"/>
  <c r="D28"/>
  <c r="C28"/>
  <c r="R27"/>
  <c r="O27"/>
  <c r="P27" s="1"/>
  <c r="G27"/>
  <c r="F27"/>
  <c r="E27"/>
  <c r="D27"/>
  <c r="C27"/>
  <c r="R26"/>
  <c r="O26"/>
  <c r="P26" s="1"/>
  <c r="G26"/>
  <c r="F26"/>
  <c r="E26"/>
  <c r="D26"/>
  <c r="C26"/>
  <c r="R19"/>
  <c r="P19"/>
  <c r="G19"/>
  <c r="F19"/>
  <c r="E19"/>
  <c r="D19"/>
  <c r="C19"/>
  <c r="R18"/>
  <c r="O18"/>
  <c r="P18" s="1"/>
  <c r="G18"/>
  <c r="F18"/>
  <c r="E18"/>
  <c r="D18"/>
  <c r="C18"/>
  <c r="R17"/>
  <c r="O17"/>
  <c r="P17" s="1"/>
  <c r="G17"/>
  <c r="F17"/>
  <c r="E17"/>
  <c r="D17"/>
  <c r="C17"/>
  <c r="R16"/>
  <c r="O16"/>
  <c r="P16" s="1"/>
  <c r="G16"/>
  <c r="F16"/>
  <c r="E16"/>
  <c r="D16"/>
  <c r="C16"/>
  <c r="R15"/>
  <c r="O15"/>
  <c r="P15" s="1"/>
  <c r="G15"/>
  <c r="F15"/>
  <c r="E15"/>
  <c r="D15"/>
  <c r="C15"/>
  <c r="R14"/>
  <c r="O14"/>
  <c r="P14" s="1"/>
  <c r="G14"/>
  <c r="F14"/>
  <c r="E14"/>
  <c r="D14"/>
  <c r="C14"/>
  <c r="Y152" i="13"/>
  <c r="H152"/>
  <c r="G152"/>
  <c r="F152"/>
  <c r="E152"/>
  <c r="D152"/>
  <c r="Y151"/>
  <c r="H151"/>
  <c r="G151"/>
  <c r="F151"/>
  <c r="E151"/>
  <c r="D151"/>
  <c r="Y150"/>
  <c r="H150"/>
  <c r="G150"/>
  <c r="F150"/>
  <c r="E150"/>
  <c r="D150"/>
  <c r="Y149"/>
  <c r="H149"/>
  <c r="G149"/>
  <c r="F149"/>
  <c r="E149"/>
  <c r="D149"/>
  <c r="Y112"/>
  <c r="H112"/>
  <c r="G112"/>
  <c r="F112"/>
  <c r="E112"/>
  <c r="D112"/>
  <c r="Y111"/>
  <c r="H111"/>
  <c r="G111"/>
  <c r="F111"/>
  <c r="E111"/>
  <c r="D111"/>
  <c r="Y110"/>
  <c r="H110"/>
  <c r="G110"/>
  <c r="F110"/>
  <c r="E110"/>
  <c r="D110"/>
  <c r="Y109"/>
  <c r="H109"/>
  <c r="G109"/>
  <c r="F109"/>
  <c r="E109"/>
  <c r="D109"/>
  <c r="Y108"/>
  <c r="H108"/>
  <c r="G108"/>
  <c r="F108"/>
  <c r="E108"/>
  <c r="D108"/>
  <c r="Y107"/>
  <c r="H107"/>
  <c r="G107"/>
  <c r="F107"/>
  <c r="E107"/>
  <c r="D107"/>
  <c r="Y76"/>
  <c r="W76"/>
  <c r="H76"/>
  <c r="G76"/>
  <c r="F76"/>
  <c r="E76"/>
  <c r="D76"/>
  <c r="Y70"/>
  <c r="W70"/>
  <c r="H70"/>
  <c r="G70"/>
  <c r="F70"/>
  <c r="E70"/>
  <c r="D70"/>
  <c r="Y69"/>
  <c r="W69"/>
  <c r="H69"/>
  <c r="G69"/>
  <c r="F69"/>
  <c r="E69"/>
  <c r="D69"/>
  <c r="Y68"/>
  <c r="W68"/>
  <c r="H68"/>
  <c r="G68"/>
  <c r="F68"/>
  <c r="E68"/>
  <c r="D68"/>
  <c r="Y67"/>
  <c r="W67"/>
  <c r="H67"/>
  <c r="G67"/>
  <c r="F67"/>
  <c r="E67"/>
  <c r="D67"/>
  <c r="Y61"/>
  <c r="W61"/>
  <c r="H61"/>
  <c r="G61"/>
  <c r="F61"/>
  <c r="E61"/>
  <c r="D61"/>
  <c r="Y60"/>
  <c r="W60"/>
  <c r="H60"/>
  <c r="G60"/>
  <c r="F60"/>
  <c r="E60"/>
  <c r="D60"/>
  <c r="Y29"/>
  <c r="W29"/>
  <c r="H29"/>
  <c r="G29"/>
  <c r="F29"/>
  <c r="E29"/>
  <c r="D29"/>
  <c r="Y28"/>
  <c r="W28"/>
  <c r="H28"/>
  <c r="G28"/>
  <c r="F28"/>
  <c r="E28"/>
  <c r="D28"/>
  <c r="Y22"/>
  <c r="W22"/>
  <c r="H22"/>
  <c r="G22"/>
  <c r="F22"/>
  <c r="E22"/>
  <c r="D22"/>
  <c r="Y21"/>
  <c r="W21"/>
  <c r="H21"/>
  <c r="G21"/>
  <c r="F21"/>
  <c r="E21"/>
  <c r="D21"/>
  <c r="Y20"/>
  <c r="W20"/>
  <c r="H20"/>
  <c r="G20"/>
  <c r="F20"/>
  <c r="E20"/>
  <c r="D20"/>
  <c r="Y19"/>
  <c r="W19"/>
  <c r="H19"/>
  <c r="G19"/>
  <c r="F19"/>
  <c r="E19"/>
  <c r="D19"/>
  <c r="Y13"/>
  <c r="W13"/>
  <c r="H13"/>
  <c r="G13"/>
  <c r="F13"/>
  <c r="E13"/>
  <c r="D13"/>
  <c r="Y12"/>
  <c r="W12"/>
  <c r="H12"/>
  <c r="G12"/>
  <c r="F12"/>
  <c r="E12"/>
  <c r="D12"/>
  <c r="Y218" i="12"/>
  <c r="W218"/>
  <c r="H218"/>
  <c r="G218"/>
  <c r="F218"/>
  <c r="E218"/>
  <c r="D218"/>
  <c r="Y217"/>
  <c r="W217"/>
  <c r="H217"/>
  <c r="G217"/>
  <c r="F217"/>
  <c r="E217"/>
  <c r="D217"/>
  <c r="Y208"/>
  <c r="W208"/>
  <c r="H208"/>
  <c r="G208"/>
  <c r="F208"/>
  <c r="E208"/>
  <c r="D208"/>
  <c r="Y207"/>
  <c r="W207"/>
  <c r="H207"/>
  <c r="G207"/>
  <c r="F207"/>
  <c r="E207"/>
  <c r="D207"/>
  <c r="Y177"/>
  <c r="W177"/>
  <c r="H177"/>
  <c r="G177"/>
  <c r="F177"/>
  <c r="E177"/>
  <c r="D177"/>
  <c r="Y170"/>
  <c r="W170"/>
  <c r="H170"/>
  <c r="G170"/>
  <c r="F170"/>
  <c r="E170"/>
  <c r="D170"/>
  <c r="Y169"/>
  <c r="W169"/>
  <c r="H169"/>
  <c r="G169"/>
  <c r="F169"/>
  <c r="E169"/>
  <c r="D169"/>
  <c r="Y168"/>
  <c r="W168"/>
  <c r="H168"/>
  <c r="G168"/>
  <c r="F168"/>
  <c r="E168"/>
  <c r="D168"/>
  <c r="Y161"/>
  <c r="W161"/>
  <c r="H161"/>
  <c r="G161"/>
  <c r="F161"/>
  <c r="E161"/>
  <c r="D161"/>
  <c r="Y160"/>
  <c r="W160"/>
  <c r="H160"/>
  <c r="G160"/>
  <c r="F160"/>
  <c r="E160"/>
  <c r="D160"/>
  <c r="Y159"/>
  <c r="W159"/>
  <c r="H159"/>
  <c r="G159"/>
  <c r="F159"/>
  <c r="E159"/>
  <c r="D159"/>
  <c r="Y158"/>
  <c r="W158"/>
  <c r="H158"/>
  <c r="G158"/>
  <c r="F158"/>
  <c r="E158"/>
  <c r="D158"/>
  <c r="Y157"/>
  <c r="W157"/>
  <c r="H157"/>
  <c r="G157"/>
  <c r="F157"/>
  <c r="E157"/>
  <c r="D157"/>
  <c r="Y93"/>
  <c r="W93"/>
  <c r="H93"/>
  <c r="G93"/>
  <c r="F93"/>
  <c r="E93"/>
  <c r="D93"/>
  <c r="Y92"/>
  <c r="W92"/>
  <c r="H92"/>
  <c r="G92"/>
  <c r="F92"/>
  <c r="E92"/>
  <c r="D92"/>
  <c r="Y91"/>
  <c r="W91"/>
  <c r="H91"/>
  <c r="G91"/>
  <c r="F91"/>
  <c r="E91"/>
  <c r="D91"/>
  <c r="Y90"/>
  <c r="W90"/>
  <c r="H90"/>
  <c r="G90"/>
  <c r="F90"/>
  <c r="E90"/>
  <c r="D90"/>
  <c r="Y89"/>
  <c r="W89"/>
  <c r="H89"/>
  <c r="G89"/>
  <c r="F89"/>
  <c r="E89"/>
  <c r="D89"/>
  <c r="Y83"/>
  <c r="W83"/>
  <c r="H83"/>
  <c r="G83"/>
  <c r="F83"/>
  <c r="E83"/>
  <c r="D83"/>
  <c r="Y82"/>
  <c r="W82"/>
  <c r="H82"/>
  <c r="G82"/>
  <c r="F82"/>
  <c r="E82"/>
  <c r="D82"/>
  <c r="Y81"/>
  <c r="W81"/>
  <c r="H81"/>
  <c r="G81"/>
  <c r="F81"/>
  <c r="E81"/>
  <c r="D81"/>
  <c r="Y80"/>
  <c r="W80"/>
  <c r="H80"/>
  <c r="G80"/>
  <c r="F80"/>
  <c r="E80"/>
  <c r="D80"/>
  <c r="Y79"/>
  <c r="W79"/>
  <c r="H79"/>
  <c r="G79"/>
  <c r="F79"/>
  <c r="E79"/>
  <c r="D79"/>
  <c r="Y39"/>
  <c r="H39"/>
  <c r="G39"/>
  <c r="F39"/>
  <c r="E39"/>
  <c r="D39"/>
  <c r="Y38"/>
  <c r="W38"/>
  <c r="H38"/>
  <c r="G38"/>
  <c r="F38"/>
  <c r="E38"/>
  <c r="D38"/>
  <c r="Y37"/>
  <c r="W37"/>
  <c r="H37"/>
  <c r="G37"/>
  <c r="F37"/>
  <c r="E37"/>
  <c r="D37"/>
  <c r="Y36"/>
  <c r="W36"/>
  <c r="H36"/>
  <c r="G36"/>
  <c r="F36"/>
  <c r="E36"/>
  <c r="D36"/>
  <c r="Y28"/>
  <c r="W28"/>
  <c r="H28"/>
  <c r="G28"/>
  <c r="F28"/>
  <c r="E28"/>
  <c r="D28"/>
  <c r="Y27"/>
  <c r="W27"/>
  <c r="H27"/>
  <c r="G27"/>
  <c r="F27"/>
  <c r="E27"/>
  <c r="D27"/>
  <c r="Y26"/>
  <c r="W26"/>
  <c r="H26"/>
  <c r="G26"/>
  <c r="F26"/>
  <c r="E26"/>
  <c r="D26"/>
  <c r="Y19"/>
  <c r="W19"/>
  <c r="H19"/>
  <c r="G19"/>
  <c r="F19"/>
  <c r="E19"/>
  <c r="D19"/>
  <c r="Y18"/>
  <c r="W18"/>
  <c r="H18"/>
  <c r="G18"/>
  <c r="F18"/>
  <c r="E18"/>
  <c r="D18"/>
  <c r="Y17"/>
  <c r="W17"/>
  <c r="H17"/>
  <c r="G17"/>
  <c r="F17"/>
  <c r="E17"/>
  <c r="D17"/>
  <c r="Y16"/>
  <c r="W16"/>
  <c r="H16"/>
  <c r="G16"/>
  <c r="F16"/>
  <c r="E16"/>
  <c r="D16"/>
  <c r="Y15"/>
  <c r="W15"/>
  <c r="H15"/>
  <c r="G15"/>
  <c r="F15"/>
  <c r="E15"/>
  <c r="D15"/>
  <c r="Y10"/>
  <c r="W10"/>
  <c r="H10"/>
  <c r="G10"/>
  <c r="F10"/>
  <c r="E10"/>
  <c r="D10"/>
  <c r="R42" i="11"/>
  <c r="P42"/>
  <c r="G42"/>
  <c r="F42"/>
  <c r="E42"/>
  <c r="D42"/>
  <c r="C42"/>
  <c r="R41"/>
  <c r="O41"/>
  <c r="P41" s="1"/>
  <c r="G41"/>
  <c r="F41"/>
  <c r="E41"/>
  <c r="D41"/>
  <c r="C41"/>
  <c r="R35"/>
  <c r="P35"/>
  <c r="G35"/>
  <c r="F35"/>
  <c r="E35"/>
  <c r="D35"/>
  <c r="C35"/>
  <c r="R34"/>
  <c r="O34"/>
  <c r="P34" s="1"/>
  <c r="G34"/>
  <c r="F34"/>
  <c r="E34"/>
  <c r="D34"/>
  <c r="C34"/>
  <c r="R33"/>
  <c r="O33"/>
  <c r="P33" s="1"/>
  <c r="G33"/>
  <c r="F33"/>
  <c r="E33"/>
  <c r="D33"/>
  <c r="C33"/>
  <c r="R27"/>
  <c r="P27"/>
  <c r="G27"/>
  <c r="F27"/>
  <c r="E27"/>
  <c r="D27"/>
  <c r="C27"/>
  <c r="R26"/>
  <c r="O26"/>
  <c r="P26" s="1"/>
  <c r="G26"/>
  <c r="F26"/>
  <c r="E26"/>
  <c r="D26"/>
  <c r="C26"/>
  <c r="R25"/>
  <c r="O25"/>
  <c r="P25" s="1"/>
  <c r="G25"/>
  <c r="F25"/>
  <c r="E25"/>
  <c r="D25"/>
  <c r="C25"/>
  <c r="R24"/>
  <c r="O24"/>
  <c r="P24" s="1"/>
  <c r="G24"/>
  <c r="F24"/>
  <c r="E24"/>
  <c r="D24"/>
  <c r="C24"/>
  <c r="R18"/>
  <c r="P18"/>
  <c r="G18"/>
  <c r="F18"/>
  <c r="E18"/>
  <c r="D18"/>
  <c r="C18"/>
  <c r="R17"/>
  <c r="O17"/>
  <c r="P17" s="1"/>
  <c r="G17"/>
  <c r="F17"/>
  <c r="E17"/>
  <c r="D17"/>
  <c r="C17"/>
  <c r="R16"/>
  <c r="O16"/>
  <c r="P16" s="1"/>
  <c r="G16"/>
  <c r="F16"/>
  <c r="E16"/>
  <c r="D16"/>
  <c r="C16"/>
  <c r="R15"/>
  <c r="O15"/>
  <c r="P15" s="1"/>
  <c r="G15"/>
  <c r="F15"/>
  <c r="E15"/>
  <c r="D15"/>
  <c r="C15"/>
  <c r="R14"/>
  <c r="O14"/>
  <c r="P14" s="1"/>
  <c r="G14"/>
  <c r="F14"/>
  <c r="E14"/>
  <c r="D14"/>
  <c r="C14"/>
  <c r="R13"/>
  <c r="O13"/>
  <c r="P13" s="1"/>
  <c r="G13"/>
  <c r="F13"/>
  <c r="E13"/>
  <c r="D13"/>
  <c r="C13"/>
  <c r="R61" i="10"/>
  <c r="O61"/>
  <c r="P61" s="1"/>
  <c r="G61"/>
  <c r="F61"/>
  <c r="E61"/>
  <c r="D61"/>
  <c r="C61"/>
  <c r="R60"/>
  <c r="O60"/>
  <c r="P60" s="1"/>
  <c r="G60"/>
  <c r="F60"/>
  <c r="E60"/>
  <c r="D60"/>
  <c r="C60"/>
  <c r="R52"/>
  <c r="G52"/>
  <c r="F52"/>
  <c r="E52"/>
  <c r="D52"/>
  <c r="C52"/>
  <c r="R51"/>
  <c r="O51"/>
  <c r="P51" s="1"/>
  <c r="G51"/>
  <c r="F51"/>
  <c r="E51"/>
  <c r="D51"/>
  <c r="C51"/>
  <c r="R50"/>
  <c r="O50"/>
  <c r="P50" s="1"/>
  <c r="G50"/>
  <c r="F50"/>
  <c r="E50"/>
  <c r="D50"/>
  <c r="C50"/>
  <c r="R49"/>
  <c r="O49"/>
  <c r="P49" s="1"/>
  <c r="G49"/>
  <c r="F49"/>
  <c r="E49"/>
  <c r="D49"/>
  <c r="C49"/>
  <c r="R48"/>
  <c r="O48"/>
  <c r="P48" s="1"/>
  <c r="G48"/>
  <c r="F48"/>
  <c r="E48"/>
  <c r="D48"/>
  <c r="C48"/>
  <c r="R40"/>
  <c r="O40"/>
  <c r="P40" s="1"/>
  <c r="G40"/>
  <c r="F40"/>
  <c r="E40"/>
  <c r="D40"/>
  <c r="C40"/>
  <c r="R39"/>
  <c r="O39"/>
  <c r="P39" s="1"/>
  <c r="G39"/>
  <c r="F39"/>
  <c r="E39"/>
  <c r="D39"/>
  <c r="C39"/>
  <c r="R38"/>
  <c r="O38"/>
  <c r="P38" s="1"/>
  <c r="G38"/>
  <c r="F38"/>
  <c r="E38"/>
  <c r="D38"/>
  <c r="C38"/>
  <c r="R37"/>
  <c r="O37"/>
  <c r="P37" s="1"/>
  <c r="G37"/>
  <c r="F37"/>
  <c r="E37"/>
  <c r="D37"/>
  <c r="C37"/>
  <c r="R36"/>
  <c r="O36"/>
  <c r="P36" s="1"/>
  <c r="G36"/>
  <c r="F36"/>
  <c r="E36"/>
  <c r="D36"/>
  <c r="C36"/>
  <c r="R35"/>
  <c r="O35"/>
  <c r="P35" s="1"/>
  <c r="G35"/>
  <c r="F35"/>
  <c r="E35"/>
  <c r="D35"/>
  <c r="C35"/>
  <c r="R34"/>
  <c r="O34"/>
  <c r="P34" s="1"/>
  <c r="G34"/>
  <c r="F34"/>
  <c r="E34"/>
  <c r="D34"/>
  <c r="C34"/>
  <c r="R33"/>
  <c r="O33"/>
  <c r="P33" s="1"/>
  <c r="G33"/>
  <c r="F33"/>
  <c r="E33"/>
  <c r="D33"/>
  <c r="C33"/>
  <c r="R32"/>
  <c r="O32"/>
  <c r="P32" s="1"/>
  <c r="G32"/>
  <c r="F32"/>
  <c r="E32"/>
  <c r="D32"/>
  <c r="C32"/>
  <c r="R24"/>
  <c r="G24"/>
  <c r="F24"/>
  <c r="E24"/>
  <c r="D24"/>
  <c r="C24"/>
  <c r="R23"/>
  <c r="O23"/>
  <c r="G23"/>
  <c r="F23"/>
  <c r="E23"/>
  <c r="D23"/>
  <c r="C23"/>
  <c r="R22"/>
  <c r="O22"/>
  <c r="P22" s="1"/>
  <c r="G22"/>
  <c r="F22"/>
  <c r="E22"/>
  <c r="D22"/>
  <c r="C22"/>
  <c r="R21"/>
  <c r="O21"/>
  <c r="P21" s="1"/>
  <c r="G21"/>
  <c r="F21"/>
  <c r="E21"/>
  <c r="D21"/>
  <c r="C21"/>
  <c r="R20"/>
  <c r="O20"/>
  <c r="P20" s="1"/>
  <c r="G20"/>
  <c r="F20"/>
  <c r="E20"/>
  <c r="D20"/>
  <c r="C20"/>
  <c r="R19"/>
  <c r="O19"/>
  <c r="P19" s="1"/>
  <c r="G19"/>
  <c r="F19"/>
  <c r="E19"/>
  <c r="D19"/>
  <c r="C19"/>
  <c r="R18"/>
  <c r="O18"/>
  <c r="P18" s="1"/>
  <c r="G18"/>
  <c r="F18"/>
  <c r="E18"/>
  <c r="D18"/>
  <c r="C18"/>
  <c r="R17"/>
  <c r="O17"/>
  <c r="P17" s="1"/>
  <c r="G17"/>
  <c r="F17"/>
  <c r="E17"/>
  <c r="D17"/>
  <c r="C17"/>
  <c r="R16"/>
  <c r="O16"/>
  <c r="P16" s="1"/>
  <c r="G16"/>
  <c r="F16"/>
  <c r="E16"/>
  <c r="D16"/>
  <c r="C16"/>
  <c r="R15"/>
  <c r="O15"/>
  <c r="P15" s="1"/>
  <c r="G15"/>
  <c r="F15"/>
  <c r="E15"/>
  <c r="D15"/>
  <c r="C15"/>
  <c r="R14"/>
  <c r="O14"/>
  <c r="P14" s="1"/>
  <c r="G14"/>
  <c r="F14"/>
  <c r="E14"/>
  <c r="D14"/>
  <c r="C14"/>
  <c r="R13"/>
  <c r="O13"/>
  <c r="P13" s="1"/>
  <c r="G13"/>
  <c r="F13"/>
  <c r="E13"/>
  <c r="D13"/>
  <c r="C13"/>
  <c r="R12"/>
  <c r="O12"/>
  <c r="P12" s="1"/>
  <c r="G12"/>
  <c r="F12"/>
  <c r="E12"/>
  <c r="D12"/>
  <c r="C12"/>
  <c r="R11"/>
  <c r="O11"/>
  <c r="P11" s="1"/>
  <c r="G11"/>
  <c r="F11"/>
  <c r="E11"/>
  <c r="D11"/>
  <c r="C11"/>
  <c r="L23" i="9"/>
  <c r="J23"/>
  <c r="G23"/>
  <c r="F23"/>
  <c r="E23"/>
  <c r="D23"/>
  <c r="C23"/>
  <c r="L22"/>
  <c r="J22"/>
  <c r="G22"/>
  <c r="F22"/>
  <c r="E22"/>
  <c r="D22"/>
  <c r="C22"/>
  <c r="L20"/>
  <c r="J20"/>
  <c r="G20"/>
  <c r="F20"/>
  <c r="E20"/>
  <c r="D20"/>
  <c r="C20"/>
  <c r="L18"/>
  <c r="J18"/>
  <c r="G18"/>
  <c r="F18"/>
  <c r="E18"/>
  <c r="D18"/>
  <c r="C18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29" i="8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G26"/>
  <c r="F26"/>
  <c r="E26"/>
  <c r="D26"/>
  <c r="C26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4"/>
  <c r="J14"/>
  <c r="G14"/>
  <c r="F14"/>
  <c r="E14"/>
  <c r="D14"/>
  <c r="C14"/>
  <c r="L13"/>
  <c r="J13"/>
  <c r="G13"/>
  <c r="F13"/>
  <c r="E13"/>
  <c r="D13"/>
  <c r="C13"/>
  <c r="L24" i="7"/>
  <c r="G24"/>
  <c r="F24"/>
  <c r="E24"/>
  <c r="D24"/>
  <c r="C24"/>
  <c r="L21"/>
  <c r="G21"/>
  <c r="F21"/>
  <c r="E21"/>
  <c r="D21"/>
  <c r="C21"/>
  <c r="L20"/>
  <c r="G20"/>
  <c r="F20"/>
  <c r="E20"/>
  <c r="D20"/>
  <c r="C20"/>
  <c r="L19"/>
  <c r="G19"/>
  <c r="F19"/>
  <c r="E19"/>
  <c r="D19"/>
  <c r="C19"/>
  <c r="L17"/>
  <c r="J17"/>
  <c r="G17"/>
  <c r="F17"/>
  <c r="E17"/>
  <c r="D17"/>
  <c r="C17"/>
  <c r="L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52" i="6"/>
  <c r="G52"/>
  <c r="F52"/>
  <c r="E52"/>
  <c r="D52"/>
  <c r="C52"/>
  <c r="L51"/>
  <c r="G51"/>
  <c r="F51"/>
  <c r="E51"/>
  <c r="D51"/>
  <c r="C51"/>
  <c r="L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3"/>
  <c r="J23"/>
  <c r="G23"/>
  <c r="F23"/>
  <c r="E23"/>
  <c r="D23"/>
  <c r="C23"/>
  <c r="L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58" i="5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96" i="4"/>
  <c r="J96"/>
  <c r="G96"/>
  <c r="F96"/>
  <c r="E96"/>
  <c r="D96"/>
  <c r="C96"/>
  <c r="L95"/>
  <c r="J95"/>
  <c r="G95"/>
  <c r="F95"/>
  <c r="E95"/>
  <c r="D95"/>
  <c r="C95"/>
  <c r="L94"/>
  <c r="J94"/>
  <c r="G94"/>
  <c r="F94"/>
  <c r="E94"/>
  <c r="D94"/>
  <c r="C94"/>
  <c r="L93"/>
  <c r="J93"/>
  <c r="G93"/>
  <c r="F93"/>
  <c r="E93"/>
  <c r="D93"/>
  <c r="C93"/>
  <c r="L92"/>
  <c r="J92"/>
  <c r="G92"/>
  <c r="F92"/>
  <c r="E92"/>
  <c r="D92"/>
  <c r="C92"/>
  <c r="L91"/>
  <c r="J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8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6"/>
  <c r="G46"/>
  <c r="F46"/>
  <c r="E46"/>
  <c r="D46"/>
  <c r="C46"/>
  <c r="L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114" i="3"/>
  <c r="G114"/>
  <c r="F114"/>
  <c r="E114"/>
  <c r="D114"/>
  <c r="C114"/>
  <c r="L113"/>
  <c r="J113"/>
  <c r="G113"/>
  <c r="F113"/>
  <c r="E113"/>
  <c r="D113"/>
  <c r="C113"/>
  <c r="L112"/>
  <c r="J112"/>
  <c r="G112"/>
  <c r="F112"/>
  <c r="E112"/>
  <c r="D112"/>
  <c r="C112"/>
  <c r="L111"/>
  <c r="J111"/>
  <c r="G111"/>
  <c r="F111"/>
  <c r="E111"/>
  <c r="D111"/>
  <c r="C111"/>
  <c r="L110"/>
  <c r="J110"/>
  <c r="G110"/>
  <c r="F110"/>
  <c r="E110"/>
  <c r="D110"/>
  <c r="C110"/>
  <c r="L109"/>
  <c r="J109"/>
  <c r="G109"/>
  <c r="F109"/>
  <c r="E109"/>
  <c r="D109"/>
  <c r="C109"/>
  <c r="L108"/>
  <c r="J108"/>
  <c r="G108"/>
  <c r="F108"/>
  <c r="E108"/>
  <c r="D108"/>
  <c r="C108"/>
  <c r="L107"/>
  <c r="J107"/>
  <c r="G107"/>
  <c r="F107"/>
  <c r="E107"/>
  <c r="D107"/>
  <c r="C107"/>
  <c r="L106"/>
  <c r="J106"/>
  <c r="G106"/>
  <c r="F106"/>
  <c r="E106"/>
  <c r="D106"/>
  <c r="C106"/>
  <c r="L105"/>
  <c r="J105"/>
  <c r="G105"/>
  <c r="F105"/>
  <c r="E105"/>
  <c r="D105"/>
  <c r="C105"/>
  <c r="L104"/>
  <c r="G104"/>
  <c r="F104"/>
  <c r="E104"/>
  <c r="D104"/>
  <c r="C104"/>
  <c r="L102"/>
  <c r="G102"/>
  <c r="F102"/>
  <c r="E102"/>
  <c r="D102"/>
  <c r="C102"/>
  <c r="L101"/>
  <c r="J101"/>
  <c r="G101"/>
  <c r="F101"/>
  <c r="E101"/>
  <c r="D101"/>
  <c r="C101"/>
  <c r="L100"/>
  <c r="J100"/>
  <c r="G100"/>
  <c r="F100"/>
  <c r="E100"/>
  <c r="D100"/>
  <c r="C100"/>
  <c r="L99"/>
  <c r="J99"/>
  <c r="G99"/>
  <c r="F99"/>
  <c r="E99"/>
  <c r="D99"/>
  <c r="C99"/>
  <c r="L98"/>
  <c r="J98"/>
  <c r="G98"/>
  <c r="F98"/>
  <c r="E98"/>
  <c r="D98"/>
  <c r="C98"/>
  <c r="L97"/>
  <c r="J97"/>
  <c r="G97"/>
  <c r="F97"/>
  <c r="E97"/>
  <c r="D97"/>
  <c r="C97"/>
  <c r="L96"/>
  <c r="J96"/>
  <c r="G96"/>
  <c r="F96"/>
  <c r="E96"/>
  <c r="D96"/>
  <c r="C96"/>
  <c r="L95"/>
  <c r="J95"/>
  <c r="G95"/>
  <c r="F95"/>
  <c r="E95"/>
  <c r="D95"/>
  <c r="C95"/>
  <c r="L94"/>
  <c r="J94"/>
  <c r="G94"/>
  <c r="F94"/>
  <c r="E94"/>
  <c r="D94"/>
  <c r="C94"/>
  <c r="L93"/>
  <c r="J93"/>
  <c r="G93"/>
  <c r="F93"/>
  <c r="E93"/>
  <c r="D93"/>
  <c r="C93"/>
  <c r="L92"/>
  <c r="J92"/>
  <c r="G92"/>
  <c r="F92"/>
  <c r="E92"/>
  <c r="D92"/>
  <c r="C92"/>
  <c r="L91"/>
  <c r="J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8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4"/>
  <c r="G84"/>
  <c r="F84"/>
  <c r="E84"/>
  <c r="D84"/>
  <c r="C84"/>
  <c r="L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13" i="2"/>
  <c r="G113"/>
  <c r="F113"/>
  <c r="E113"/>
  <c r="D113"/>
  <c r="C113"/>
  <c r="L112"/>
  <c r="J112"/>
  <c r="G112"/>
  <c r="F112"/>
  <c r="E112"/>
  <c r="D112"/>
  <c r="C112"/>
  <c r="L111"/>
  <c r="J111"/>
  <c r="G111"/>
  <c r="F111"/>
  <c r="E111"/>
  <c r="D111"/>
  <c r="C111"/>
  <c r="L110"/>
  <c r="J110"/>
  <c r="G110"/>
  <c r="F110"/>
  <c r="E110"/>
  <c r="D110"/>
  <c r="C110"/>
  <c r="L109"/>
  <c r="J109"/>
  <c r="G109"/>
  <c r="F109"/>
  <c r="E109"/>
  <c r="D109"/>
  <c r="C109"/>
  <c r="L108"/>
  <c r="J108"/>
  <c r="G108"/>
  <c r="F108"/>
  <c r="E108"/>
  <c r="D108"/>
  <c r="C108"/>
  <c r="L107"/>
  <c r="J107"/>
  <c r="G107"/>
  <c r="F107"/>
  <c r="E107"/>
  <c r="D107"/>
  <c r="C107"/>
  <c r="L106"/>
  <c r="J106"/>
  <c r="G106"/>
  <c r="F106"/>
  <c r="E106"/>
  <c r="D106"/>
  <c r="C106"/>
  <c r="L105"/>
  <c r="J105"/>
  <c r="G105"/>
  <c r="F105"/>
  <c r="E105"/>
  <c r="D105"/>
  <c r="C105"/>
  <c r="L104"/>
  <c r="J104"/>
  <c r="G104"/>
  <c r="F104"/>
  <c r="E104"/>
  <c r="D104"/>
  <c r="C104"/>
  <c r="L103"/>
  <c r="J103"/>
  <c r="G103"/>
  <c r="F103"/>
  <c r="E103"/>
  <c r="D103"/>
  <c r="C103"/>
  <c r="L100"/>
  <c r="G100"/>
  <c r="F100"/>
  <c r="E100"/>
  <c r="D100"/>
  <c r="C100"/>
  <c r="L99"/>
  <c r="G99"/>
  <c r="F99"/>
  <c r="E99"/>
  <c r="D99"/>
  <c r="C99"/>
  <c r="L98"/>
  <c r="G98"/>
  <c r="F98"/>
  <c r="E98"/>
  <c r="D98"/>
  <c r="C98"/>
  <c r="L97"/>
  <c r="J97"/>
  <c r="G97"/>
  <c r="F97"/>
  <c r="E97"/>
  <c r="D97"/>
  <c r="C97"/>
  <c r="L96"/>
  <c r="J96"/>
  <c r="G96"/>
  <c r="F96"/>
  <c r="E96"/>
  <c r="D96"/>
  <c r="C96"/>
  <c r="L95"/>
  <c r="J95"/>
  <c r="G95"/>
  <c r="F95"/>
  <c r="E95"/>
  <c r="D95"/>
  <c r="C95"/>
  <c r="L94"/>
  <c r="J94"/>
  <c r="G94"/>
  <c r="F94"/>
  <c r="E94"/>
  <c r="D94"/>
  <c r="C94"/>
  <c r="L93"/>
  <c r="J93"/>
  <c r="G93"/>
  <c r="F93"/>
  <c r="E93"/>
  <c r="D93"/>
  <c r="C93"/>
  <c r="L92"/>
  <c r="J92"/>
  <c r="G92"/>
  <c r="F92"/>
  <c r="E92"/>
  <c r="D92"/>
  <c r="C92"/>
  <c r="L91"/>
  <c r="J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8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4"/>
  <c r="G74"/>
  <c r="F74"/>
  <c r="E74"/>
  <c r="D74"/>
  <c r="C74"/>
  <c r="L73"/>
  <c r="G73"/>
  <c r="F73"/>
  <c r="E73"/>
  <c r="D73"/>
  <c r="C73"/>
  <c r="L72"/>
  <c r="G72"/>
  <c r="F72"/>
  <c r="E72"/>
  <c r="D72"/>
  <c r="C72"/>
  <c r="L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G410" i="1"/>
  <c r="F410"/>
  <c r="E410"/>
  <c r="D410"/>
  <c r="C410"/>
  <c r="G409"/>
  <c r="F409"/>
  <c r="E409"/>
  <c r="D409"/>
  <c r="C409"/>
  <c r="G408"/>
  <c r="F408"/>
  <c r="E408"/>
  <c r="D408"/>
  <c r="C408"/>
  <c r="G407"/>
  <c r="F407"/>
  <c r="E407"/>
  <c r="D407"/>
  <c r="C407"/>
  <c r="G406"/>
  <c r="F406"/>
  <c r="E406"/>
  <c r="D406"/>
  <c r="C406"/>
  <c r="G405"/>
  <c r="F405"/>
  <c r="E405"/>
  <c r="D405"/>
  <c r="C405"/>
  <c r="G403"/>
  <c r="F403"/>
  <c r="E403"/>
  <c r="D403"/>
  <c r="C403"/>
  <c r="G402"/>
  <c r="F402"/>
  <c r="E402"/>
  <c r="D402"/>
  <c r="C402"/>
  <c r="G401"/>
  <c r="F401"/>
  <c r="E401"/>
  <c r="D401"/>
  <c r="C401"/>
  <c r="G400"/>
  <c r="F400"/>
  <c r="E400"/>
  <c r="D400"/>
  <c r="C400"/>
  <c r="G399"/>
  <c r="F399"/>
  <c r="E399"/>
  <c r="D399"/>
  <c r="C399"/>
  <c r="G398"/>
  <c r="F398"/>
  <c r="E398"/>
  <c r="D398"/>
  <c r="C398"/>
  <c r="G371"/>
  <c r="F371"/>
  <c r="E371"/>
  <c r="D371"/>
  <c r="C371"/>
  <c r="G370"/>
  <c r="F370"/>
  <c r="E370"/>
  <c r="D370"/>
  <c r="C370"/>
  <c r="G369"/>
  <c r="F369"/>
  <c r="E369"/>
  <c r="D369"/>
  <c r="C369"/>
  <c r="G368"/>
  <c r="F368"/>
  <c r="E368"/>
  <c r="D368"/>
  <c r="C368"/>
  <c r="G367"/>
  <c r="F367"/>
  <c r="E367"/>
  <c r="D367"/>
  <c r="C367"/>
  <c r="G366"/>
  <c r="F366"/>
  <c r="E366"/>
  <c r="D366"/>
  <c r="C366"/>
  <c r="G364"/>
  <c r="F364"/>
  <c r="E364"/>
  <c r="D364"/>
  <c r="C364"/>
  <c r="G363"/>
  <c r="F363"/>
  <c r="E363"/>
  <c r="D363"/>
  <c r="C363"/>
  <c r="G362"/>
  <c r="F362"/>
  <c r="E362"/>
  <c r="D362"/>
  <c r="C362"/>
  <c r="G361"/>
  <c r="F361"/>
  <c r="E361"/>
  <c r="D361"/>
  <c r="C361"/>
  <c r="G360"/>
  <c r="F360"/>
  <c r="E360"/>
  <c r="D360"/>
  <c r="C360"/>
  <c r="G359"/>
  <c r="F359"/>
  <c r="E359"/>
  <c r="D359"/>
  <c r="C359"/>
  <c r="G357"/>
  <c r="F357"/>
  <c r="E357"/>
  <c r="D357"/>
  <c r="C357"/>
  <c r="G356"/>
  <c r="F356"/>
  <c r="E356"/>
  <c r="D356"/>
  <c r="C356"/>
  <c r="G355"/>
  <c r="F355"/>
  <c r="E355"/>
  <c r="D355"/>
  <c r="C355"/>
  <c r="G354"/>
  <c r="F354"/>
  <c r="E354"/>
  <c r="D354"/>
  <c r="C354"/>
  <c r="G353"/>
  <c r="F353"/>
  <c r="E353"/>
  <c r="D353"/>
  <c r="C353"/>
  <c r="G352"/>
  <c r="F352"/>
  <c r="E352"/>
  <c r="D352"/>
  <c r="C352"/>
  <c r="G350"/>
  <c r="F350"/>
  <c r="E350"/>
  <c r="D350"/>
  <c r="C350"/>
  <c r="G349"/>
  <c r="F349"/>
  <c r="E349"/>
  <c r="D349"/>
  <c r="C349"/>
  <c r="G348"/>
  <c r="F348"/>
  <c r="E348"/>
  <c r="D348"/>
  <c r="C348"/>
  <c r="G347"/>
  <c r="F347"/>
  <c r="E347"/>
  <c r="D347"/>
  <c r="C347"/>
  <c r="G346"/>
  <c r="F346"/>
  <c r="E346"/>
  <c r="D346"/>
  <c r="C346"/>
  <c r="G345"/>
  <c r="F345"/>
  <c r="E345"/>
  <c r="D345"/>
  <c r="C345"/>
  <c r="G312"/>
  <c r="F312"/>
  <c r="E312"/>
  <c r="D312"/>
  <c r="C312"/>
  <c r="G311"/>
  <c r="F311"/>
  <c r="E311"/>
  <c r="D311"/>
  <c r="C311"/>
  <c r="G310"/>
  <c r="F310"/>
  <c r="E310"/>
  <c r="D310"/>
  <c r="C310"/>
  <c r="G309"/>
  <c r="F309"/>
  <c r="E309"/>
  <c r="D309"/>
  <c r="C309"/>
  <c r="G308"/>
  <c r="F308"/>
  <c r="E308"/>
  <c r="D308"/>
  <c r="C308"/>
  <c r="G307"/>
  <c r="F307"/>
  <c r="E307"/>
  <c r="D307"/>
  <c r="C307"/>
  <c r="G305"/>
  <c r="F305"/>
  <c r="E305"/>
  <c r="D305"/>
  <c r="C305"/>
  <c r="G304"/>
  <c r="F304"/>
  <c r="E304"/>
  <c r="D304"/>
  <c r="C304"/>
  <c r="G303"/>
  <c r="F303"/>
  <c r="E303"/>
  <c r="D303"/>
  <c r="C303"/>
  <c r="G302"/>
  <c r="F302"/>
  <c r="E302"/>
  <c r="D302"/>
  <c r="C302"/>
  <c r="G301"/>
  <c r="F301"/>
  <c r="E301"/>
  <c r="D301"/>
  <c r="C301"/>
  <c r="G300"/>
  <c r="F300"/>
  <c r="E300"/>
  <c r="D300"/>
  <c r="C300"/>
  <c r="G298"/>
  <c r="F298"/>
  <c r="E298"/>
  <c r="D298"/>
  <c r="C298"/>
  <c r="G297"/>
  <c r="F297"/>
  <c r="E297"/>
  <c r="D297"/>
  <c r="C297"/>
  <c r="G296"/>
  <c r="F296"/>
  <c r="E296"/>
  <c r="D296"/>
  <c r="C296"/>
  <c r="G295"/>
  <c r="F295"/>
  <c r="E295"/>
  <c r="D295"/>
  <c r="C295"/>
  <c r="G294"/>
  <c r="F294"/>
  <c r="E294"/>
  <c r="D294"/>
  <c r="C294"/>
  <c r="G293"/>
  <c r="F293"/>
  <c r="E293"/>
  <c r="D293"/>
  <c r="C293"/>
  <c r="G280"/>
  <c r="F280"/>
  <c r="E280"/>
  <c r="D280"/>
  <c r="C280"/>
  <c r="G279"/>
  <c r="F279"/>
  <c r="E279"/>
  <c r="D279"/>
  <c r="C279"/>
  <c r="G278"/>
  <c r="F278"/>
  <c r="E278"/>
  <c r="D278"/>
  <c r="C278"/>
  <c r="G277"/>
  <c r="F277"/>
  <c r="E277"/>
  <c r="D277"/>
  <c r="C277"/>
  <c r="G276"/>
  <c r="F276"/>
  <c r="E276"/>
  <c r="D276"/>
  <c r="C276"/>
  <c r="G275"/>
  <c r="F275"/>
  <c r="E275"/>
  <c r="D275"/>
  <c r="C275"/>
  <c r="G273"/>
  <c r="F273"/>
  <c r="E273"/>
  <c r="D273"/>
  <c r="C273"/>
  <c r="G272"/>
  <c r="F272"/>
  <c r="E272"/>
  <c r="D272"/>
  <c r="C272"/>
  <c r="G271"/>
  <c r="F271"/>
  <c r="E271"/>
  <c r="D271"/>
  <c r="C271"/>
  <c r="G270"/>
  <c r="F270"/>
  <c r="E270"/>
  <c r="D270"/>
  <c r="C270"/>
  <c r="G269"/>
  <c r="F269"/>
  <c r="E269"/>
  <c r="D269"/>
  <c r="C269"/>
  <c r="G268"/>
  <c r="F268"/>
  <c r="E268"/>
  <c r="D268"/>
  <c r="C268"/>
  <c r="G266"/>
  <c r="F266"/>
  <c r="E266"/>
  <c r="D266"/>
  <c r="C266"/>
  <c r="G265"/>
  <c r="F265"/>
  <c r="E265"/>
  <c r="D265"/>
  <c r="C265"/>
  <c r="G264"/>
  <c r="F264"/>
  <c r="E264"/>
  <c r="D264"/>
  <c r="C264"/>
  <c r="G263"/>
  <c r="F263"/>
  <c r="E263"/>
  <c r="D263"/>
  <c r="C263"/>
  <c r="G262"/>
  <c r="F262"/>
  <c r="E262"/>
  <c r="D262"/>
  <c r="C262"/>
  <c r="G261"/>
  <c r="F261"/>
  <c r="E261"/>
  <c r="D261"/>
  <c r="C261"/>
  <c r="G259"/>
  <c r="F259"/>
  <c r="E259"/>
  <c r="D259"/>
  <c r="C259"/>
  <c r="G258"/>
  <c r="F258"/>
  <c r="E258"/>
  <c r="D258"/>
  <c r="C258"/>
  <c r="G257"/>
  <c r="F257"/>
  <c r="E257"/>
  <c r="D257"/>
  <c r="C257"/>
  <c r="G256"/>
  <c r="F256"/>
  <c r="E256"/>
  <c r="D256"/>
  <c r="C256"/>
  <c r="G255"/>
  <c r="F255"/>
  <c r="E255"/>
  <c r="D255"/>
  <c r="C255"/>
  <c r="G254"/>
  <c r="F254"/>
  <c r="E254"/>
  <c r="D254"/>
  <c r="C254"/>
  <c r="G252"/>
  <c r="F252"/>
  <c r="E252"/>
  <c r="D252"/>
  <c r="C252"/>
  <c r="G251"/>
  <c r="F251"/>
  <c r="E251"/>
  <c r="D251"/>
  <c r="C251"/>
  <c r="G250"/>
  <c r="F250"/>
  <c r="E250"/>
  <c r="D250"/>
  <c r="C250"/>
  <c r="G249"/>
  <c r="F249"/>
  <c r="E249"/>
  <c r="D249"/>
  <c r="C249"/>
  <c r="G248"/>
  <c r="F248"/>
  <c r="E248"/>
  <c r="D248"/>
  <c r="C248"/>
  <c r="G247"/>
  <c r="F247"/>
  <c r="E247"/>
  <c r="D247"/>
  <c r="C247"/>
  <c r="G245"/>
  <c r="F245"/>
  <c r="E245"/>
  <c r="D245"/>
  <c r="C245"/>
  <c r="G244"/>
  <c r="F244"/>
  <c r="E244"/>
  <c r="D244"/>
  <c r="C244"/>
  <c r="G243"/>
  <c r="F243"/>
  <c r="E243"/>
  <c r="D243"/>
  <c r="C243"/>
  <c r="G242"/>
  <c r="F242"/>
  <c r="E242"/>
  <c r="D242"/>
  <c r="C242"/>
  <c r="G241"/>
  <c r="F241"/>
  <c r="E241"/>
  <c r="D241"/>
  <c r="C241"/>
  <c r="G240"/>
  <c r="F240"/>
  <c r="E240"/>
  <c r="D240"/>
  <c r="C240"/>
  <c r="L223"/>
  <c r="J223"/>
  <c r="G223"/>
  <c r="F223"/>
  <c r="E223"/>
  <c r="D223"/>
  <c r="C223"/>
  <c r="L222"/>
  <c r="J222"/>
  <c r="G222"/>
  <c r="F222"/>
  <c r="E222"/>
  <c r="D222"/>
  <c r="C222"/>
  <c r="L221"/>
  <c r="J221"/>
  <c r="G221"/>
  <c r="F221"/>
  <c r="E221"/>
  <c r="D221"/>
  <c r="C221"/>
  <c r="L220"/>
  <c r="J220"/>
  <c r="G220"/>
  <c r="F220"/>
  <c r="E220"/>
  <c r="D220"/>
  <c r="C220"/>
  <c r="L219"/>
  <c r="J219"/>
  <c r="G219"/>
  <c r="F219"/>
  <c r="E219"/>
  <c r="D219"/>
  <c r="C219"/>
  <c r="L218"/>
  <c r="J218"/>
  <c r="G218"/>
  <c r="F218"/>
  <c r="E218"/>
  <c r="D218"/>
  <c r="C218"/>
  <c r="L217"/>
  <c r="J217"/>
  <c r="G217"/>
  <c r="F217"/>
  <c r="E217"/>
  <c r="D217"/>
  <c r="C217"/>
  <c r="L216"/>
  <c r="J216"/>
  <c r="G216"/>
  <c r="F216"/>
  <c r="E216"/>
  <c r="D216"/>
  <c r="C216"/>
  <c r="L215"/>
  <c r="J215"/>
  <c r="G215"/>
  <c r="F215"/>
  <c r="E215"/>
  <c r="D215"/>
  <c r="C215"/>
  <c r="L214"/>
  <c r="J214"/>
  <c r="G214"/>
  <c r="F214"/>
  <c r="E214"/>
  <c r="D214"/>
  <c r="C214"/>
  <c r="L213"/>
  <c r="J213"/>
  <c r="G213"/>
  <c r="F213"/>
  <c r="E213"/>
  <c r="D213"/>
  <c r="C213"/>
  <c r="L212"/>
  <c r="J212"/>
  <c r="G212"/>
  <c r="F212"/>
  <c r="E212"/>
  <c r="D212"/>
  <c r="C212"/>
  <c r="L211"/>
  <c r="J211"/>
  <c r="G211"/>
  <c r="F211"/>
  <c r="E211"/>
  <c r="D211"/>
  <c r="C211"/>
  <c r="L208"/>
  <c r="J208"/>
  <c r="G208"/>
  <c r="F208"/>
  <c r="E208"/>
  <c r="D208"/>
  <c r="C208"/>
  <c r="L207"/>
  <c r="J207"/>
  <c r="G207"/>
  <c r="F207"/>
  <c r="E207"/>
  <c r="D207"/>
  <c r="C207"/>
  <c r="L206"/>
  <c r="J206"/>
  <c r="G206"/>
  <c r="F206"/>
  <c r="E206"/>
  <c r="D206"/>
  <c r="C206"/>
  <c r="L205"/>
  <c r="J205"/>
  <c r="G205"/>
  <c r="F205"/>
  <c r="E205"/>
  <c r="D205"/>
  <c r="C205"/>
  <c r="L204"/>
  <c r="J204"/>
  <c r="G204"/>
  <c r="F204"/>
  <c r="E204"/>
  <c r="D204"/>
  <c r="C204"/>
  <c r="L203"/>
  <c r="J203"/>
  <c r="G203"/>
  <c r="F203"/>
  <c r="E203"/>
  <c r="D203"/>
  <c r="C203"/>
  <c r="L202"/>
  <c r="J202"/>
  <c r="G202"/>
  <c r="F202"/>
  <c r="E202"/>
  <c r="D202"/>
  <c r="C202"/>
  <c r="L201"/>
  <c r="J201"/>
  <c r="G201"/>
  <c r="F201"/>
  <c r="E201"/>
  <c r="D201"/>
  <c r="C201"/>
  <c r="L200"/>
  <c r="J200"/>
  <c r="G200"/>
  <c r="F200"/>
  <c r="E200"/>
  <c r="D200"/>
  <c r="C200"/>
  <c r="L199"/>
  <c r="J199"/>
  <c r="G199"/>
  <c r="F199"/>
  <c r="E199"/>
  <c r="D199"/>
  <c r="C199"/>
  <c r="L198"/>
  <c r="J198"/>
  <c r="G198"/>
  <c r="F198"/>
  <c r="E198"/>
  <c r="D198"/>
  <c r="C198"/>
  <c r="L197"/>
  <c r="G197"/>
  <c r="F197"/>
  <c r="E197"/>
  <c r="D197"/>
  <c r="C197"/>
  <c r="L186"/>
  <c r="J186"/>
  <c r="G186"/>
  <c r="F186"/>
  <c r="E186"/>
  <c r="D186"/>
  <c r="C186"/>
  <c r="L185"/>
  <c r="J185"/>
  <c r="G185"/>
  <c r="F185"/>
  <c r="E185"/>
  <c r="D185"/>
  <c r="C185"/>
  <c r="L184"/>
  <c r="J184"/>
  <c r="G184"/>
  <c r="F184"/>
  <c r="E184"/>
  <c r="D184"/>
  <c r="C184"/>
  <c r="L183"/>
  <c r="J183"/>
  <c r="G183"/>
  <c r="F183"/>
  <c r="E183"/>
  <c r="D183"/>
  <c r="C183"/>
  <c r="L182"/>
  <c r="J182"/>
  <c r="G182"/>
  <c r="F182"/>
  <c r="E182"/>
  <c r="D182"/>
  <c r="C182"/>
  <c r="L181"/>
  <c r="J181"/>
  <c r="G181"/>
  <c r="F181"/>
  <c r="E181"/>
  <c r="D181"/>
  <c r="C181"/>
  <c r="L180"/>
  <c r="J180"/>
  <c r="G180"/>
  <c r="F180"/>
  <c r="E180"/>
  <c r="D180"/>
  <c r="C180"/>
  <c r="L179"/>
  <c r="J179"/>
  <c r="G179"/>
  <c r="F179"/>
  <c r="E179"/>
  <c r="D179"/>
  <c r="C179"/>
  <c r="L178"/>
  <c r="J178"/>
  <c r="G178"/>
  <c r="F178"/>
  <c r="E178"/>
  <c r="D178"/>
  <c r="C178"/>
  <c r="L177"/>
  <c r="J177"/>
  <c r="G177"/>
  <c r="F177"/>
  <c r="E177"/>
  <c r="D177"/>
  <c r="C177"/>
  <c r="L176"/>
  <c r="J176"/>
  <c r="G176"/>
  <c r="F176"/>
  <c r="E176"/>
  <c r="D176"/>
  <c r="C176"/>
  <c r="L175"/>
  <c r="J175"/>
  <c r="G175"/>
  <c r="F175"/>
  <c r="E175"/>
  <c r="D175"/>
  <c r="C175"/>
  <c r="L174"/>
  <c r="J174"/>
  <c r="G174"/>
  <c r="F174"/>
  <c r="E174"/>
  <c r="D174"/>
  <c r="C174"/>
  <c r="L173"/>
  <c r="J173"/>
  <c r="G173"/>
  <c r="F173"/>
  <c r="E173"/>
  <c r="D173"/>
  <c r="C173"/>
  <c r="L172"/>
  <c r="J172"/>
  <c r="G172"/>
  <c r="F172"/>
  <c r="E172"/>
  <c r="D172"/>
  <c r="C172"/>
  <c r="L171"/>
  <c r="J171"/>
  <c r="G171"/>
  <c r="F171"/>
  <c r="E171"/>
  <c r="D171"/>
  <c r="C171"/>
  <c r="L170"/>
  <c r="J170"/>
  <c r="G170"/>
  <c r="F170"/>
  <c r="E170"/>
  <c r="D170"/>
  <c r="C170"/>
  <c r="L169"/>
  <c r="J169"/>
  <c r="G169"/>
  <c r="F169"/>
  <c r="E169"/>
  <c r="D169"/>
  <c r="C169"/>
  <c r="L168"/>
  <c r="J168"/>
  <c r="G168"/>
  <c r="F168"/>
  <c r="E168"/>
  <c r="D168"/>
  <c r="C168"/>
  <c r="L158"/>
  <c r="G158"/>
  <c r="F158"/>
  <c r="E158"/>
  <c r="D158"/>
  <c r="C158"/>
  <c r="L157"/>
  <c r="J157"/>
  <c r="G157"/>
  <c r="F157"/>
  <c r="E157"/>
  <c r="D157"/>
  <c r="C157"/>
  <c r="L156"/>
  <c r="J156"/>
  <c r="G156"/>
  <c r="F156"/>
  <c r="E156"/>
  <c r="D156"/>
  <c r="C156"/>
  <c r="L155"/>
  <c r="J155"/>
  <c r="G155"/>
  <c r="F155"/>
  <c r="E155"/>
  <c r="D155"/>
  <c r="C155"/>
  <c r="L154"/>
  <c r="J154"/>
  <c r="G154"/>
  <c r="F154"/>
  <c r="E154"/>
  <c r="D154"/>
  <c r="C154"/>
  <c r="L153"/>
  <c r="J153"/>
  <c r="G153"/>
  <c r="F153"/>
  <c r="E153"/>
  <c r="D153"/>
  <c r="C153"/>
  <c r="L152"/>
  <c r="J152"/>
  <c r="G152"/>
  <c r="F152"/>
  <c r="E152"/>
  <c r="D152"/>
  <c r="C152"/>
  <c r="L151"/>
  <c r="J151"/>
  <c r="G151"/>
  <c r="F151"/>
  <c r="E151"/>
  <c r="D151"/>
  <c r="C151"/>
  <c r="L150"/>
  <c r="J150"/>
  <c r="G150"/>
  <c r="F150"/>
  <c r="E150"/>
  <c r="D150"/>
  <c r="C150"/>
  <c r="L149"/>
  <c r="J149"/>
  <c r="G149"/>
  <c r="F149"/>
  <c r="E149"/>
  <c r="D149"/>
  <c r="C149"/>
  <c r="L148"/>
  <c r="J148"/>
  <c r="G148"/>
  <c r="F148"/>
  <c r="E148"/>
  <c r="D148"/>
  <c r="C148"/>
  <c r="L147"/>
  <c r="J147"/>
  <c r="G147"/>
  <c r="F147"/>
  <c r="E147"/>
  <c r="D147"/>
  <c r="C147"/>
  <c r="L146"/>
  <c r="J146"/>
  <c r="G146"/>
  <c r="F146"/>
  <c r="E146"/>
  <c r="D146"/>
  <c r="C146"/>
  <c r="L145"/>
  <c r="J145"/>
  <c r="G145"/>
  <c r="F145"/>
  <c r="E145"/>
  <c r="D145"/>
  <c r="C145"/>
  <c r="L144"/>
  <c r="J144"/>
  <c r="G144"/>
  <c r="F144"/>
  <c r="E144"/>
  <c r="D144"/>
  <c r="C144"/>
  <c r="L143"/>
  <c r="J143"/>
  <c r="G143"/>
  <c r="F143"/>
  <c r="E143"/>
  <c r="D143"/>
  <c r="C143"/>
  <c r="L142"/>
  <c r="J142"/>
  <c r="G142"/>
  <c r="F142"/>
  <c r="E142"/>
  <c r="D142"/>
  <c r="C142"/>
  <c r="L141"/>
  <c r="J141"/>
  <c r="G141"/>
  <c r="F141"/>
  <c r="E141"/>
  <c r="D141"/>
  <c r="C141"/>
  <c r="L140"/>
  <c r="J140"/>
  <c r="G140"/>
  <c r="F140"/>
  <c r="E140"/>
  <c r="D140"/>
  <c r="C140"/>
  <c r="L139"/>
  <c r="J139"/>
  <c r="G139"/>
  <c r="F139"/>
  <c r="E139"/>
  <c r="D139"/>
  <c r="C139"/>
  <c r="L138"/>
  <c r="J138"/>
  <c r="G138"/>
  <c r="F138"/>
  <c r="E138"/>
  <c r="D138"/>
  <c r="C138"/>
  <c r="L137"/>
  <c r="J137"/>
  <c r="G137"/>
  <c r="F137"/>
  <c r="E137"/>
  <c r="D137"/>
  <c r="C137"/>
  <c r="L136"/>
  <c r="J136"/>
  <c r="G136"/>
  <c r="F136"/>
  <c r="E136"/>
  <c r="D136"/>
  <c r="C136"/>
  <c r="L135"/>
  <c r="J135"/>
  <c r="G135"/>
  <c r="F135"/>
  <c r="E135"/>
  <c r="D135"/>
  <c r="C135"/>
  <c r="L134"/>
  <c r="J134"/>
  <c r="G134"/>
  <c r="F134"/>
  <c r="E134"/>
  <c r="D134"/>
  <c r="C134"/>
  <c r="L133"/>
  <c r="J133"/>
  <c r="G133"/>
  <c r="F133"/>
  <c r="E133"/>
  <c r="D133"/>
  <c r="C133"/>
  <c r="L132"/>
  <c r="J132"/>
  <c r="G132"/>
  <c r="F132"/>
  <c r="E132"/>
  <c r="D132"/>
  <c r="C132"/>
  <c r="L131"/>
  <c r="J131"/>
  <c r="G131"/>
  <c r="F131"/>
  <c r="E131"/>
  <c r="D131"/>
  <c r="C131"/>
  <c r="L130"/>
  <c r="J130"/>
  <c r="G130"/>
  <c r="F130"/>
  <c r="E130"/>
  <c r="D130"/>
  <c r="C130"/>
  <c r="L129"/>
  <c r="J129"/>
  <c r="G129"/>
  <c r="F129"/>
  <c r="E129"/>
  <c r="D129"/>
  <c r="C129"/>
  <c r="L128"/>
  <c r="J128"/>
  <c r="G128"/>
  <c r="F128"/>
  <c r="E128"/>
  <c r="D128"/>
  <c r="C128"/>
  <c r="L127"/>
  <c r="J127"/>
  <c r="G127"/>
  <c r="F127"/>
  <c r="E127"/>
  <c r="D127"/>
  <c r="C127"/>
  <c r="L126"/>
  <c r="J126"/>
  <c r="G126"/>
  <c r="F126"/>
  <c r="E126"/>
  <c r="D126"/>
  <c r="C126"/>
  <c r="L125"/>
  <c r="J125"/>
  <c r="G125"/>
  <c r="F125"/>
  <c r="E125"/>
  <c r="D125"/>
  <c r="C125"/>
  <c r="L124"/>
  <c r="J124"/>
  <c r="G124"/>
  <c r="F124"/>
  <c r="E124"/>
  <c r="D124"/>
  <c r="C124"/>
  <c r="L123"/>
  <c r="J123"/>
  <c r="G123"/>
  <c r="F123"/>
  <c r="E123"/>
  <c r="D123"/>
  <c r="C123"/>
  <c r="L122"/>
  <c r="J122"/>
  <c r="G122"/>
  <c r="F122"/>
  <c r="E122"/>
  <c r="D122"/>
  <c r="C122"/>
  <c r="L121"/>
  <c r="G121"/>
  <c r="F121"/>
  <c r="E121"/>
  <c r="D121"/>
  <c r="C121"/>
  <c r="L120"/>
  <c r="G120"/>
  <c r="F120"/>
  <c r="E120"/>
  <c r="D120"/>
  <c r="C120"/>
  <c r="L119"/>
  <c r="J119"/>
  <c r="G119"/>
  <c r="F119"/>
  <c r="E119"/>
  <c r="D119"/>
  <c r="C119"/>
  <c r="L93"/>
  <c r="J93"/>
  <c r="G93"/>
  <c r="F93"/>
  <c r="E93"/>
  <c r="D93"/>
  <c r="C93"/>
  <c r="L92"/>
  <c r="J92"/>
  <c r="G92"/>
  <c r="F92"/>
  <c r="E92"/>
  <c r="D92"/>
  <c r="C92"/>
  <c r="L91"/>
  <c r="J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8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G81"/>
  <c r="F81"/>
  <c r="E81"/>
  <c r="D81"/>
  <c r="C81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0"/>
  <c r="G40"/>
  <c r="F40"/>
  <c r="E40"/>
  <c r="D40"/>
  <c r="C40"/>
  <c r="L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35"/>
  <c r="J35"/>
  <c r="G35"/>
  <c r="F35"/>
  <c r="E35"/>
  <c r="D35"/>
  <c r="C35"/>
  <c r="L34"/>
  <c r="J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</calcChain>
</file>

<file path=xl/sharedStrings.xml><?xml version="1.0" encoding="utf-8"?>
<sst xmlns="http://schemas.openxmlformats.org/spreadsheetml/2006/main" count="1831" uniqueCount="292">
  <si>
    <t>Открытое первенство Ярославской области</t>
  </si>
  <si>
    <t>Первенство Северо-Западного Федерального округа России</t>
  </si>
  <si>
    <t>М = 6,39  М23= 6,45  М20= 6,51</t>
  </si>
  <si>
    <t>Результаты личного первенства</t>
  </si>
  <si>
    <t>Е = 6,42  Е23= 6,50   Е20= 6,51</t>
  </si>
  <si>
    <t>мужчины бег на 60 м</t>
  </si>
  <si>
    <t>л/а манеж "Ярославль"</t>
  </si>
  <si>
    <t>Р = 6,52  Р23= 6,59  Р20= 6,69</t>
  </si>
  <si>
    <t>19-20 января 2013 г.</t>
  </si>
  <si>
    <t>Р18= 6,71</t>
  </si>
  <si>
    <t>Забеги</t>
  </si>
  <si>
    <t>Финал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</si>
  <si>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</si>
  <si>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</si>
  <si>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</si>
  <si>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</si>
  <si>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</si>
  <si>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</si>
  <si>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</si>
  <si>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</si>
  <si>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</si>
  <si>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</si>
  <si>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</si>
  <si>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</si>
  <si>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</si>
  <si>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1р</t>
  </si>
  <si>
    <t>л</t>
  </si>
  <si>
    <t>ЛЁГКАЯ АТЛЕТИКА</t>
  </si>
  <si>
    <t>Чемпионат и первенство Северо-Западного Федерального округа России</t>
  </si>
  <si>
    <t>МС</t>
  </si>
  <si>
    <t>20+5</t>
  </si>
  <si>
    <t>Мужчины</t>
  </si>
  <si>
    <t>Организация</t>
  </si>
  <si>
    <t>Приход</t>
  </si>
  <si>
    <t>Показания секундометристов</t>
  </si>
  <si>
    <t>г. Ярославль,</t>
  </si>
  <si>
    <t>1 забег</t>
  </si>
  <si>
    <t>мужчины</t>
  </si>
  <si>
    <t>163.3</t>
  </si>
  <si>
    <t xml:space="preserve">л </t>
  </si>
  <si>
    <t>Р18= 21,89</t>
  </si>
  <si>
    <t>Р = 20,53  Р23= 20,82  Р20= 21,22</t>
  </si>
  <si>
    <t>мужчины бег на 200 м</t>
  </si>
  <si>
    <t>Е = 20,25  Е23= 20,36   Е20= 20,57</t>
  </si>
  <si>
    <t>М = 19,92  М23= 20,26  М20= 20,37</t>
  </si>
  <si>
    <t>М = 44,57  М23= 44,57  М20= 44,80</t>
  </si>
  <si>
    <t>Е = 45,05  Е23= 45,39   Е20= 46,39</t>
  </si>
  <si>
    <t>мужчины  бег на 400 м</t>
  </si>
  <si>
    <t>Р = 45,90  Р23= 46,18  Р20= 46,72</t>
  </si>
  <si>
    <t>Р18= 48,65</t>
  </si>
  <si>
    <t>Фин. забеги</t>
  </si>
  <si>
    <t>Рманежа = 48,62  Р23= 49,09  Р20= 49,96 Р18=50,54 Р16=51,34</t>
  </si>
  <si>
    <t>М = 1:42,67  М23= 1:44,15  М20= 1:44,35</t>
  </si>
  <si>
    <t>Е = 1:42,67  Е23= 1:44,15   Е20= 1:44,35</t>
  </si>
  <si>
    <t>мужчины бег на 800 м</t>
  </si>
  <si>
    <t>Р = 1:44,15  Р23= 1:44,15  Р20= 1:44,35</t>
  </si>
  <si>
    <r>
      <t>Р18= 1:52,29</t>
    </r>
    <r>
      <rPr>
        <b/>
        <sz val="10"/>
        <rFont val="Symbol"/>
        <family val="1"/>
        <charset val="2"/>
      </rPr>
      <t>*</t>
    </r>
  </si>
  <si>
    <t>Рманежа = 1:50,53  Р23= 1:52,29  Р20= 1:52,29 Р18=1:52,29 Р16=2:00,04</t>
  </si>
  <si>
    <t>М = 3:31,18  М23= 3:33,08  М20= 3:36,28</t>
  </si>
  <si>
    <t>Е = 3:33,32  Е23= 3:34,99   Е20= 3:39,83</t>
  </si>
  <si>
    <t>Мужчины, бег на 1500 м</t>
  </si>
  <si>
    <t>Р = 3:36,68  Р23= 3:42,13  Р20= 3:48,53</t>
  </si>
  <si>
    <t>Р18= 3:48,95</t>
  </si>
  <si>
    <t>Рманежа = 3:47,27  Р23= 3:53,96 Р20= 3:59,30 Р18=3:59,30 Р16=4:21,88</t>
  </si>
  <si>
    <t>М = 7:24,90  М23= 7:24,90  М20= 7:32,89</t>
  </si>
  <si>
    <t>Е = 7:32,41  Е23= 7:45,46  Е20= 8:00,35</t>
  </si>
  <si>
    <t>мужчины бег на 3000 м</t>
  </si>
  <si>
    <t>Р = 7:42,54  Р23= 7:55,12  Р20= 8:05,59</t>
  </si>
  <si>
    <t>Р18= 8:19,4</t>
  </si>
  <si>
    <t>Рманежа = 8:13,51 Р23= 8:20,53 Р20= 8:43,29 Р18=8:47,22 Р16=9:20,5</t>
  </si>
  <si>
    <t>М = 7,30  М23= 7,33  М20= 7,55</t>
  </si>
  <si>
    <t>Е = 7,30  Е23= 7,41   Е20= 7,60</t>
  </si>
  <si>
    <t>Мужчины, бег на 60 м с/б</t>
  </si>
  <si>
    <t>Р = 7,44  Р23= 7,52  Р20= 7,66</t>
  </si>
  <si>
    <t>Р18= 7,73</t>
  </si>
  <si>
    <t>фин. забеги</t>
  </si>
  <si>
    <t>Е = 5:21,56  Е23= 5:24,49   Е20= 5:30,6</t>
  </si>
  <si>
    <t>Р18= 5:47,31</t>
  </si>
  <si>
    <t>Чемпионат и Первенство Северо-Западного Федерального округа России</t>
  </si>
  <si>
    <t>М = 18:07,08  М23= 18:15,91  М20= 19:04,5</t>
  </si>
  <si>
    <t>Е = 18:07,08  Е23= 18:15,91   Е20= 19:04,5</t>
  </si>
  <si>
    <t xml:space="preserve">Мужчины с/х 5000 м </t>
  </si>
  <si>
    <t>Р = 18:07,08 Р23= 18:15,91  Р20= 19:27,2</t>
  </si>
  <si>
    <t>Р18= 19:30,08</t>
  </si>
  <si>
    <t>Фин. заход</t>
  </si>
  <si>
    <t>Рманежа = 21:00,77 Р23= 21:30,5 Р20= 21:30,5 Р18=21:30,5 Р16=26:27,0</t>
  </si>
  <si>
    <t>фин. заход</t>
  </si>
  <si>
    <t>М = 8,79  М23= 8,56  М20= 8,22</t>
  </si>
  <si>
    <t>л/а манеж "Ярославль", г. Ярославль</t>
  </si>
  <si>
    <t>Е = 8,71  Е23= 8,56   Е20= 8,22</t>
  </si>
  <si>
    <t>Прыжки в длину</t>
  </si>
  <si>
    <t>Р = 8,43 Р23= 8,41  Р20= 7,95</t>
  </si>
  <si>
    <t>Р18= 7,76</t>
  </si>
  <si>
    <t>Финальные соревнования: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</si>
  <si>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</si>
  <si>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</si>
  <si>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</si>
  <si>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</si>
  <si>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</si>
  <si>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</si>
  <si>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</si>
  <si>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</si>
  <si>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М = 22,66  М23= 21,73 М20= 22,35</t>
  </si>
  <si>
    <t>Е = 22,55  Е23= 21,24   Е20= 22,35</t>
  </si>
  <si>
    <t>Толкание ядра</t>
  </si>
  <si>
    <t>Р = 21,40 Р23= 20,75  Р20= 20,62</t>
  </si>
  <si>
    <t>Р18= 19,27</t>
  </si>
  <si>
    <t>Рманежа = 16,40  Р23= 16,01  Р20= 16,06 Р18=15,17 Р16=12,25</t>
  </si>
  <si>
    <t>вес- 5 кг</t>
  </si>
  <si>
    <t>х</t>
  </si>
  <si>
    <t>вес- 6,0 кг</t>
  </si>
  <si>
    <t>вес-7.26кг</t>
  </si>
  <si>
    <t>вес- 7,26 кг</t>
  </si>
  <si>
    <t>Прыжки в высоту</t>
  </si>
  <si>
    <t>Р18= 1,95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</si>
  <si>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</si>
  <si>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</si>
  <si>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</si>
  <si>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</si>
  <si>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</si>
  <si>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</si>
  <si>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</si>
  <si>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</si>
  <si>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</si>
  <si>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</si>
  <si>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>М = 2,43  М23= 2,43  М20= 2,35</t>
  </si>
  <si>
    <t>Е = 2,42  Е23= 2,41   Е20= 2,35</t>
  </si>
  <si>
    <t>Р = 2,40 Р23= 2,39  Р20= 2,29</t>
  </si>
  <si>
    <t>Рманежа = 2,29  Р23= 2,25  Р20= 2,25 Р18=2,08 Р16=1,75</t>
  </si>
  <si>
    <t>Рманежа = 2,29  Р23= 2,25  Р20= 2,25 Р18=2,8 Р16=1,75</t>
  </si>
  <si>
    <t>17+5</t>
  </si>
  <si>
    <t>Прыжки с шестом</t>
  </si>
  <si>
    <t>М = 6,15  М23= 5,90  М20= 5,68</t>
  </si>
  <si>
    <t>Е = 6,15  Е23= 5,90   Е20= 5,68</t>
  </si>
  <si>
    <t>Р = 2,40 Р23= 5,82  Р20= 5,67</t>
  </si>
  <si>
    <t>Р18= 5,40</t>
  </si>
  <si>
    <t>М = 17,92  М23= 17,92 М20= 17,14</t>
  </si>
  <si>
    <t>Е = 17,92  Е23= 17,92   Е20= 17,14</t>
  </si>
  <si>
    <t xml:space="preserve">Тройной прыжок </t>
  </si>
  <si>
    <t>Р = 17,77 Р23= 17,23  Р20= 16,89</t>
  </si>
  <si>
    <t>Р18= 16,23</t>
  </si>
  <si>
    <t>Рманежа = 16,55  Р23= 16,55  Р20= 16,55 Р18=14,25 Р16=12,51</t>
  </si>
  <si>
    <t>л/а манеж "Ярославль",  г. Ярославль</t>
  </si>
  <si>
    <t>М = 1:22,11  М23= 1:25,36  М20= 1:25,36</t>
  </si>
  <si>
    <t>Е = 1:22,11  Е23= 1:25,36  Е20= 1:25,36</t>
  </si>
  <si>
    <t>Р = 1:23,04 Р23= 1:26,18  Р20= 1:26,18</t>
  </si>
  <si>
    <t>Р18= 1:30,55</t>
  </si>
  <si>
    <t>Эстафета 4 х200 м</t>
  </si>
  <si>
    <t>Рманежа = 1:30,25 Р23= 1:30,25 Р20= 1:32,79 Р18=1:33,29 Р16=1:43,0</t>
  </si>
  <si>
    <t>Заявл. разряд</t>
  </si>
  <si>
    <t>Вып.
разряд</t>
  </si>
  <si>
    <t>О</t>
  </si>
  <si>
    <t>Разряд</t>
  </si>
  <si>
    <t>Шестиборье</t>
  </si>
  <si>
    <t>Р18= 4912</t>
  </si>
  <si>
    <t>Г. р.</t>
  </si>
  <si>
    <t>длина</t>
  </si>
  <si>
    <t>ядро</t>
  </si>
  <si>
    <t>60 с/б</t>
  </si>
  <si>
    <t>выс</t>
  </si>
  <si>
    <t>Сумма</t>
  </si>
  <si>
    <t xml:space="preserve"> Вып.
разр.</t>
  </si>
  <si>
    <t>1ю</t>
  </si>
  <si>
    <t>М = 6645  М23= 6499 М20= 6022</t>
  </si>
  <si>
    <t xml:space="preserve"> </t>
  </si>
  <si>
    <t>Е = 6438  Е23= 6283   Е20= 5984</t>
  </si>
  <si>
    <t>Р = 6412 Р23= 6133  Р20= 5932</t>
  </si>
  <si>
    <t>Семиборье</t>
  </si>
  <si>
    <t>Р18= 5498</t>
  </si>
  <si>
    <t xml:space="preserve">Рманежа = 5253  Р23= 5253  Р20= 4694 </t>
  </si>
  <si>
    <t>шест</t>
  </si>
  <si>
    <t>2р</t>
  </si>
  <si>
    <t>Агентство по физической культуре и спорту Ярославской области</t>
  </si>
  <si>
    <t>Управление по физической культуре и спорту мэрии города Ярославля</t>
  </si>
  <si>
    <t>18-19 января 2014 г.</t>
  </si>
  <si>
    <t>18.01.2014 г. - 12:15</t>
  </si>
  <si>
    <t>Рманежа = 6,76  Р23= 6,76  Р20= 6,97 Р18=7,09 Р16=6,8</t>
  </si>
  <si>
    <t>18.01.2014 г. - 16:40</t>
  </si>
  <si>
    <t>Юноши 1997-1998 г.р.</t>
  </si>
  <si>
    <t>DNS</t>
  </si>
  <si>
    <t>18.01.2014 г. - 12:30</t>
  </si>
  <si>
    <t>18.01.2014 г. - 16:45</t>
  </si>
  <si>
    <t>Юниоры 1995-1996 г.р.</t>
  </si>
  <si>
    <t>DNF</t>
  </si>
  <si>
    <t>18.01.2014 г. - 12:45</t>
  </si>
  <si>
    <t>18.01.2014 г. - 16:50</t>
  </si>
  <si>
    <t>Юниоры 1992-1994 г.р.</t>
  </si>
  <si>
    <t>18.01.2014 г. - 12:55</t>
  </si>
  <si>
    <t>18.01.2014 г. - 16:55</t>
  </si>
  <si>
    <t>кмс</t>
  </si>
  <si>
    <t>18.01.2014 г. - 15:30</t>
  </si>
  <si>
    <t>Бег на 60 м</t>
  </si>
  <si>
    <t>юноши 1997-1998 г.р.</t>
  </si>
  <si>
    <r>
      <t xml:space="preserve">Начало в </t>
    </r>
    <r>
      <rPr>
        <b/>
        <i/>
        <u/>
        <sz val="16"/>
        <rFont val="Arial"/>
        <family val="2"/>
        <charset val="204"/>
      </rPr>
      <t>12:15</t>
    </r>
  </si>
  <si>
    <t>дор.</t>
  </si>
  <si>
    <t>2 забег</t>
  </si>
  <si>
    <t>3 забег</t>
  </si>
  <si>
    <t>4 забег</t>
  </si>
  <si>
    <t>5 забег</t>
  </si>
  <si>
    <t>6 забег</t>
  </si>
  <si>
    <t>юниоры 1995-1996 г.р.</t>
  </si>
  <si>
    <r>
      <t xml:space="preserve">Начало в </t>
    </r>
    <r>
      <rPr>
        <b/>
        <i/>
        <u/>
        <sz val="16"/>
        <rFont val="Arial"/>
        <family val="2"/>
        <charset val="204"/>
      </rPr>
      <t>12:30</t>
    </r>
  </si>
  <si>
    <t>юниоры 1992-1994 г.р.</t>
  </si>
  <si>
    <r>
      <t xml:space="preserve">Начало в </t>
    </r>
    <r>
      <rPr>
        <b/>
        <i/>
        <u/>
        <sz val="16"/>
        <rFont val="Arial"/>
        <family val="2"/>
        <charset val="204"/>
      </rPr>
      <t>12:45</t>
    </r>
  </si>
  <si>
    <r>
      <t xml:space="preserve">Начало в </t>
    </r>
    <r>
      <rPr>
        <b/>
        <i/>
        <u/>
        <sz val="16"/>
        <rFont val="Arial"/>
        <family val="2"/>
        <charset val="204"/>
      </rPr>
      <t>12:55</t>
    </r>
  </si>
  <si>
    <t>19.01.2014г. - 11:20</t>
  </si>
  <si>
    <t>Рманежа = 21,89  Р23= 21,75  Р20= 22,49 Р18=22,92 Р16=23,4</t>
  </si>
  <si>
    <t>19.01.2014г. - 14:50</t>
  </si>
  <si>
    <t xml:space="preserve">пр. </t>
  </si>
  <si>
    <t>19.01.2014г. - 11:45</t>
  </si>
  <si>
    <t>19.01.2014г. - 14:55</t>
  </si>
  <si>
    <t>спр.</t>
  </si>
  <si>
    <t>19.01.2014г. - 12:05</t>
  </si>
  <si>
    <t>19.01.2014г. - 15:00</t>
  </si>
  <si>
    <t>19.01.2014г. - 12:25</t>
  </si>
  <si>
    <t>19.01.2014г. - 15:05</t>
  </si>
  <si>
    <t>пр.162.7</t>
  </si>
  <si>
    <t>(_____________________________)</t>
  </si>
  <si>
    <t>Ф.И.О.</t>
  </si>
  <si>
    <t>Секретарь</t>
  </si>
  <si>
    <t>18.01.2014 г. - 18:25</t>
  </si>
  <si>
    <t>18.01.2014 г. - 18:50</t>
  </si>
  <si>
    <t>18.01.2014 г. - 19:00</t>
  </si>
  <si>
    <t>18.01.2014 г. - 19:10</t>
  </si>
  <si>
    <t>мс</t>
  </si>
  <si>
    <t>19.01.2014 г. - 16:20</t>
  </si>
  <si>
    <t>пр.163.3</t>
  </si>
  <si>
    <t>19.01.2014 г. - 16:40</t>
  </si>
  <si>
    <t>19.01.2014 г. - 16:50</t>
  </si>
  <si>
    <t>19.01.2014 г. - 17:05</t>
  </si>
  <si>
    <t>18.01.2014 г. - 15:00</t>
  </si>
  <si>
    <t>18.01.2014 г. - 15:15</t>
  </si>
  <si>
    <t>18.01.2014 г. - 15:20</t>
  </si>
  <si>
    <t>19.01.2014 г. - 13:05</t>
  </si>
  <si>
    <t>19.01.2014 г. - 13:20</t>
  </si>
  <si>
    <t>Рманежа = 8,28 Р23= 8,84 Р20= 8,45 Р18=8,50 Р16=8,8</t>
  </si>
  <si>
    <t>19.01.2014 г. - 13:45</t>
  </si>
  <si>
    <t>М = 5:17,04  М23= 5:24,49  М20= 5:30,6</t>
  </si>
  <si>
    <t>Мужчины, бег на 2000 м с/п</t>
  </si>
  <si>
    <t>Р = 5:21,56  Р23= 5:29,36  Р20= 5:37,70</t>
  </si>
  <si>
    <t>Рманежа М= 5:42,60 М23= 5:59,08 Р20=6:27,69 Р18=6:27,69</t>
  </si>
  <si>
    <t xml:space="preserve">Юноши 1997-1998 г.р. </t>
  </si>
  <si>
    <t>18.01.2014 г. - 10:45</t>
  </si>
  <si>
    <t>18.01.2014 г. - 10:55</t>
  </si>
  <si>
    <t>18.01.2014г. - 10:00</t>
  </si>
  <si>
    <t>3р</t>
  </si>
  <si>
    <t>Рманежа = 7,50  Р23= 7,07  Р20= 7,07 Р18=7,07 Р16=6,04</t>
  </si>
  <si>
    <t>19.01.2014 г.-12:40</t>
  </si>
  <si>
    <t>2юр</t>
  </si>
  <si>
    <t>19.01.2014 г.-14:10</t>
  </si>
  <si>
    <t>Ст. судья</t>
  </si>
  <si>
    <r>
      <t>18.01.2014 г.-</t>
    </r>
    <r>
      <rPr>
        <b/>
        <i/>
        <sz val="12"/>
        <rFont val="Arial"/>
        <family val="2"/>
        <charset val="204"/>
      </rPr>
      <t>16:40</t>
    </r>
  </si>
  <si>
    <t>20+3</t>
  </si>
  <si>
    <r>
      <t>18.01.2014 г.-</t>
    </r>
    <r>
      <rPr>
        <b/>
        <i/>
        <sz val="12"/>
        <rFont val="Arial"/>
        <family val="2"/>
        <charset val="204"/>
      </rPr>
      <t>15:40</t>
    </r>
  </si>
  <si>
    <t>М = 2,08  М23= 2,05  М20= 1,97</t>
  </si>
  <si>
    <t>Е = 2,08  Е23= 2,05   Е20= 1,97</t>
  </si>
  <si>
    <t>Р = 2,06 Р23= 2,04  Р20= 1,97</t>
  </si>
  <si>
    <t>18-19  января 2014 г.</t>
  </si>
  <si>
    <t>Рманежа = 1,75  Р23= 1,73  Р20= 1,73 Р18=1,73 Р16=1,65</t>
  </si>
  <si>
    <t>18.01.2014 г.-11:20</t>
  </si>
  <si>
    <t>Юноши 1997-1998г.р.</t>
  </si>
  <si>
    <t>18.01.2014 г.-16:40</t>
  </si>
  <si>
    <t>18.01.2014 г.-11:00</t>
  </si>
  <si>
    <t>А - с какой попытки взята последня высота, Б - всего неудачных попыток</t>
  </si>
  <si>
    <t>Девушки 1996-1997 г.р.</t>
  </si>
  <si>
    <t>19-20  января 2013 г.</t>
  </si>
  <si>
    <t>19.01.2013 г.-11:00</t>
  </si>
  <si>
    <t xml:space="preserve">х </t>
  </si>
  <si>
    <t>Юниорки 1994-1995 г.р.</t>
  </si>
  <si>
    <t>19.01.2013 г.-12:20</t>
  </si>
  <si>
    <t>Юниорки 1991-1993 г.р.</t>
  </si>
  <si>
    <t>Юниоры 1990-1992 г.р.</t>
  </si>
  <si>
    <t>14-15 января 2012 г.</t>
  </si>
  <si>
    <t>14.01.2012 г.-17:20</t>
  </si>
  <si>
    <t>хх</t>
  </si>
  <si>
    <t>Рманежа = 5,50  Р23= 5,50  Р20= 4,90 Р18=4,60 Р16=4,20</t>
  </si>
  <si>
    <t>380/60</t>
  </si>
  <si>
    <t>440/50</t>
  </si>
  <si>
    <t>430/60</t>
  </si>
  <si>
    <t>320/60</t>
  </si>
  <si>
    <t>500/70</t>
  </si>
  <si>
    <t>480/50</t>
  </si>
  <si>
    <t>18.01.2014 г.-16:00</t>
  </si>
  <si>
    <t>Департамент по делам молодёжи, физической культуре и спорту Ярославской области</t>
  </si>
  <si>
    <t>семиборье - прыжки с шестом</t>
  </si>
  <si>
    <t>15.01.2012 г.-13:00</t>
  </si>
  <si>
    <t>Семиборье - прыжки с шестом</t>
  </si>
  <si>
    <t>Юниоры 1993-1994 г.р.</t>
  </si>
  <si>
    <t>19.01.2014 г. - 17:40</t>
  </si>
  <si>
    <t>19.01.2014 г. - 17:35</t>
  </si>
  <si>
    <t>Рманежа Р18=4016</t>
  </si>
  <si>
    <t>15+5</t>
  </si>
</sst>
</file>

<file path=xl/styles.xml><?xml version="1.0" encoding="utf-8"?>
<styleSheet xmlns="http://schemas.openxmlformats.org/spreadsheetml/2006/main">
  <numFmts count="8">
    <numFmt numFmtId="164" formatCode="ss.00;@"/>
    <numFmt numFmtId="165" formatCode="ss.0;@"/>
    <numFmt numFmtId="166" formatCode="s.00;@"/>
    <numFmt numFmtId="167" formatCode="h:mm;@"/>
    <numFmt numFmtId="168" formatCode="m:ss.00;@"/>
    <numFmt numFmtId="169" formatCode="ss.0"/>
    <numFmt numFmtId="170" formatCode="dd/mm/yy;@"/>
    <numFmt numFmtId="171" formatCode="m:ss.00"/>
  </numFmts>
  <fonts count="43">
    <font>
      <sz val="11"/>
      <color theme="1"/>
      <name val="Calibri"/>
      <family val="2"/>
      <charset val="204"/>
      <scheme val="min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b/>
      <sz val="10"/>
      <name val="Arial Cyr"/>
      <charset val="204"/>
    </font>
    <font>
      <b/>
      <sz val="10"/>
      <color rgb="FFFF000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sz val="10"/>
      <color rgb="FFFF000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18"/>
      <name val="Cambria"/>
      <family val="1"/>
      <charset val="204"/>
      <scheme val="major"/>
    </font>
    <font>
      <b/>
      <i/>
      <u/>
      <sz val="16"/>
      <name val="Arial"/>
      <family val="2"/>
      <charset val="204"/>
    </font>
    <font>
      <b/>
      <sz val="10"/>
      <name val="Arial"/>
      <family val="2"/>
    </font>
    <font>
      <b/>
      <sz val="16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Symbol"/>
      <family val="1"/>
      <charset val="2"/>
    </font>
    <font>
      <i/>
      <sz val="10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16"/>
      <name val="Cambria"/>
      <family val="1"/>
      <charset val="204"/>
      <scheme val="major"/>
    </font>
    <font>
      <u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74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0" fontId="9" fillId="0" borderId="0" xfId="0" applyFont="1"/>
    <xf numFmtId="14" fontId="2" fillId="0" borderId="0" xfId="0" applyNumberFormat="1" applyFont="1" applyAlignment="1"/>
    <xf numFmtId="0" fontId="2" fillId="0" borderId="0" xfId="0" applyFont="1" applyBorder="1" applyAlignment="1"/>
    <xf numFmtId="0" fontId="10" fillId="0" borderId="0" xfId="0" applyFont="1" applyAlignment="1"/>
    <xf numFmtId="0" fontId="2" fillId="0" borderId="1" xfId="0" applyFont="1" applyBorder="1" applyAlignment="1"/>
    <xf numFmtId="0" fontId="11" fillId="0" borderId="1" xfId="0" applyFont="1" applyBorder="1" applyAlignment="1"/>
    <xf numFmtId="0" fontId="1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1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2" fillId="0" borderId="8" xfId="0" applyFont="1" applyBorder="1"/>
    <xf numFmtId="49" fontId="12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2" fillId="0" borderId="9" xfId="0" applyFont="1" applyBorder="1"/>
    <xf numFmtId="49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12" fillId="0" borderId="8" xfId="0" applyNumberFormat="1" applyFont="1" applyBorder="1" applyAlignment="1">
      <alignment horizontal="center"/>
    </xf>
    <xf numFmtId="14" fontId="2" fillId="0" borderId="8" xfId="0" applyNumberFormat="1" applyFont="1" applyBorder="1" applyAlignment="1"/>
    <xf numFmtId="166" fontId="1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/>
    <xf numFmtId="0" fontId="2" fillId="0" borderId="8" xfId="0" applyFont="1" applyBorder="1" applyAlignment="1">
      <alignment horizontal="center"/>
    </xf>
    <xf numFmtId="0" fontId="8" fillId="0" borderId="0" xfId="0" applyFont="1" applyAlignment="1"/>
    <xf numFmtId="0" fontId="12" fillId="0" borderId="1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5" fillId="0" borderId="0" xfId="0" applyFont="1" applyAlignment="1"/>
    <xf numFmtId="0" fontId="1" fillId="0" borderId="0" xfId="0" applyFont="1" applyAlignment="1"/>
    <xf numFmtId="0" fontId="17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2" fillId="0" borderId="8" xfId="0" applyFont="1" applyFill="1" applyBorder="1"/>
    <xf numFmtId="0" fontId="12" fillId="0" borderId="8" xfId="0" applyFont="1" applyFill="1" applyBorder="1" applyAlignment="1">
      <alignment horizontal="center"/>
    </xf>
    <xf numFmtId="0" fontId="12" fillId="0" borderId="8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0" fillId="0" borderId="8" xfId="0" applyFill="1" applyBorder="1" applyAlignment="1">
      <alignment horizontal="center"/>
    </xf>
    <xf numFmtId="0" fontId="12" fillId="0" borderId="7" xfId="0" applyFont="1" applyBorder="1" applyAlignment="1"/>
    <xf numFmtId="0" fontId="12" fillId="0" borderId="17" xfId="0" applyFont="1" applyBorder="1" applyAlignment="1">
      <alignment horizontal="left"/>
    </xf>
    <xf numFmtId="0" fontId="12" fillId="0" borderId="7" xfId="0" applyFont="1" applyBorder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7" xfId="0" applyBorder="1" applyAlignment="1">
      <alignment horizontal="center" vertical="center"/>
    </xf>
    <xf numFmtId="0" fontId="12" fillId="0" borderId="17" xfId="0" applyFont="1" applyBorder="1"/>
    <xf numFmtId="0" fontId="2" fillId="0" borderId="8" xfId="0" applyFont="1" applyBorder="1" applyAlignment="1"/>
    <xf numFmtId="0" fontId="8" fillId="0" borderId="8" xfId="0" applyFont="1" applyBorder="1" applyAlignment="1"/>
    <xf numFmtId="0" fontId="9" fillId="0" borderId="8" xfId="0" applyFont="1" applyBorder="1"/>
    <xf numFmtId="0" fontId="10" fillId="0" borderId="8" xfId="0" applyFont="1" applyBorder="1" applyAlignment="1"/>
    <xf numFmtId="166" fontId="12" fillId="0" borderId="7" xfId="0" applyNumberFormat="1" applyFont="1" applyBorder="1" applyAlignment="1">
      <alignment horizontal="center"/>
    </xf>
    <xf numFmtId="0" fontId="11" fillId="0" borderId="8" xfId="0" applyFont="1" applyBorder="1" applyAlignment="1"/>
    <xf numFmtId="0" fontId="12" fillId="0" borderId="8" xfId="0" applyFont="1" applyBorder="1" applyAlignment="1">
      <alignment wrapText="1"/>
    </xf>
    <xf numFmtId="0" fontId="11" fillId="0" borderId="0" xfId="0" applyFont="1" applyBorder="1" applyAlignment="1"/>
    <xf numFmtId="0" fontId="12" fillId="0" borderId="17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/>
    </xf>
    <xf numFmtId="49" fontId="12" fillId="0" borderId="17" xfId="0" applyNumberFormat="1" applyFont="1" applyBorder="1" applyAlignment="1">
      <alignment horizontal="center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/>
    </xf>
    <xf numFmtId="14" fontId="2" fillId="0" borderId="7" xfId="0" applyNumberFormat="1" applyFont="1" applyBorder="1" applyAlignment="1"/>
    <xf numFmtId="0" fontId="20" fillId="0" borderId="8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vertical="center" wrapText="1"/>
    </xf>
    <xf numFmtId="166" fontId="0" fillId="0" borderId="8" xfId="0" applyNumberForma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49" fontId="12" fillId="0" borderId="8" xfId="0" applyNumberFormat="1" applyFont="1" applyBorder="1" applyAlignment="1">
      <alignment horizontal="center" vertical="center"/>
    </xf>
    <xf numFmtId="0" fontId="14" fillId="0" borderId="8" xfId="0" applyFont="1" applyBorder="1"/>
    <xf numFmtId="0" fontId="0" fillId="0" borderId="8" xfId="0" applyNumberFormat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0" fontId="14" fillId="0" borderId="8" xfId="0" applyFont="1" applyBorder="1" applyAlignment="1">
      <alignment wrapText="1"/>
    </xf>
    <xf numFmtId="0" fontId="0" fillId="0" borderId="8" xfId="0" applyNumberForma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/>
    </xf>
    <xf numFmtId="168" fontId="0" fillId="0" borderId="8" xfId="0" applyNumberFormat="1" applyBorder="1" applyAlignment="1">
      <alignment horizontal="center"/>
    </xf>
    <xf numFmtId="168" fontId="12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7" xfId="0" applyBorder="1"/>
    <xf numFmtId="164" fontId="12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12" fillId="0" borderId="9" xfId="0" applyFont="1" applyFill="1" applyBorder="1" applyAlignment="1">
      <alignment horizontal="center" vertical="center"/>
    </xf>
    <xf numFmtId="169" fontId="0" fillId="0" borderId="0" xfId="0" applyNumberFormat="1" applyBorder="1"/>
    <xf numFmtId="169" fontId="0" fillId="0" borderId="0" xfId="0" applyNumberFormat="1"/>
    <xf numFmtId="166" fontId="14" fillId="0" borderId="8" xfId="0" applyNumberFormat="1" applyFont="1" applyBorder="1" applyAlignment="1"/>
    <xf numFmtId="0" fontId="14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168" fontId="0" fillId="0" borderId="9" xfId="0" applyNumberFormat="1" applyBorder="1" applyAlignment="1">
      <alignment horizontal="center"/>
    </xf>
    <xf numFmtId="0" fontId="13" fillId="0" borderId="8" xfId="0" applyFont="1" applyBorder="1" applyAlignment="1">
      <alignment horizontal="center"/>
    </xf>
    <xf numFmtId="169" fontId="0" fillId="0" borderId="9" xfId="0" applyNumberFormat="1" applyBorder="1"/>
    <xf numFmtId="0" fontId="12" fillId="0" borderId="0" xfId="0" applyFont="1" applyBorder="1" applyAlignment="1">
      <alignment horizontal="left"/>
    </xf>
    <xf numFmtId="0" fontId="2" fillId="0" borderId="7" xfId="0" applyFont="1" applyBorder="1" applyAlignment="1"/>
    <xf numFmtId="168" fontId="0" fillId="0" borderId="0" xfId="0" applyNumberForma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13" fillId="0" borderId="8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14" fontId="0" fillId="0" borderId="0" xfId="0" applyNumberFormat="1"/>
    <xf numFmtId="0" fontId="13" fillId="0" borderId="9" xfId="0" applyFont="1" applyBorder="1" applyAlignment="1">
      <alignment horizontal="center" vertical="center"/>
    </xf>
    <xf numFmtId="0" fontId="12" fillId="0" borderId="18" xfId="0" applyFont="1" applyBorder="1"/>
    <xf numFmtId="0" fontId="12" fillId="0" borderId="18" xfId="0" applyFont="1" applyBorder="1" applyAlignment="1">
      <alignment horizontal="center"/>
    </xf>
    <xf numFmtId="0" fontId="12" fillId="0" borderId="19" xfId="0" applyFont="1" applyBorder="1"/>
    <xf numFmtId="49" fontId="12" fillId="0" borderId="18" xfId="0" applyNumberFormat="1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3" fillId="0" borderId="0" xfId="0" applyFont="1" applyAlignment="1"/>
    <xf numFmtId="0" fontId="24" fillId="0" borderId="0" xfId="0" applyFont="1" applyBorder="1" applyAlignment="1"/>
    <xf numFmtId="0" fontId="25" fillId="0" borderId="0" xfId="0" applyFont="1" applyBorder="1" applyAlignment="1"/>
    <xf numFmtId="0" fontId="17" fillId="0" borderId="0" xfId="0" applyFont="1" applyAlignment="1"/>
    <xf numFmtId="0" fontId="26" fillId="0" borderId="0" xfId="0" applyFont="1"/>
    <xf numFmtId="0" fontId="2" fillId="0" borderId="0" xfId="0" applyFont="1" applyBorder="1" applyAlignment="1">
      <alignment vertical="center"/>
    </xf>
    <xf numFmtId="0" fontId="13" fillId="0" borderId="1" xfId="0" applyFont="1" applyBorder="1" applyAlignment="1"/>
    <xf numFmtId="0" fontId="27" fillId="0" borderId="0" xfId="0" applyFont="1" applyBorder="1" applyAlignment="1"/>
    <xf numFmtId="169" fontId="13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169" fontId="26" fillId="0" borderId="0" xfId="0" applyNumberFormat="1" applyFont="1" applyAlignment="1">
      <alignment horizontal="center"/>
    </xf>
    <xf numFmtId="169" fontId="26" fillId="0" borderId="0" xfId="0" applyNumberFormat="1" applyFont="1"/>
    <xf numFmtId="49" fontId="2" fillId="0" borderId="1" xfId="0" applyNumberFormat="1" applyFont="1" applyBorder="1" applyAlignment="1"/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14" fillId="0" borderId="8" xfId="0" applyNumberFormat="1" applyFont="1" applyBorder="1" applyAlignment="1">
      <alignment horizontal="center"/>
    </xf>
    <xf numFmtId="0" fontId="12" fillId="0" borderId="10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/>
    </xf>
    <xf numFmtId="0" fontId="12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49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22" xfId="0" applyNumberFormat="1" applyFont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2" fillId="0" borderId="25" xfId="0" applyFont="1" applyBorder="1" applyAlignment="1">
      <alignment horizontal="left"/>
    </xf>
    <xf numFmtId="0" fontId="12" fillId="0" borderId="22" xfId="0" applyNumberFormat="1" applyFont="1" applyBorder="1" applyAlignment="1">
      <alignment horizontal="center" vertical="center"/>
    </xf>
    <xf numFmtId="2" fontId="12" fillId="0" borderId="22" xfId="0" applyNumberFormat="1" applyFont="1" applyBorder="1" applyAlignment="1">
      <alignment horizontal="center"/>
    </xf>
    <xf numFmtId="2" fontId="19" fillId="0" borderId="23" xfId="0" applyNumberFormat="1" applyFont="1" applyBorder="1" applyAlignment="1">
      <alignment horizontal="center"/>
    </xf>
    <xf numFmtId="2" fontId="29" fillId="0" borderId="9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14" fontId="14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3" fillId="0" borderId="19" xfId="0" applyFont="1" applyBorder="1" applyAlignment="1">
      <alignment horizontal="center" vertical="center"/>
    </xf>
    <xf numFmtId="2" fontId="29" fillId="0" borderId="18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0" fontId="29" fillId="0" borderId="0" xfId="0" applyNumberFormat="1" applyFont="1" applyBorder="1" applyAlignment="1">
      <alignment horizontal="center"/>
    </xf>
    <xf numFmtId="0" fontId="27" fillId="0" borderId="0" xfId="0" applyFont="1" applyAlignment="1"/>
    <xf numFmtId="2" fontId="12" fillId="2" borderId="10" xfId="0" applyNumberFormat="1" applyFont="1" applyFill="1" applyBorder="1" applyAlignment="1">
      <alignment horizontal="center"/>
    </xf>
    <xf numFmtId="2" fontId="12" fillId="2" borderId="10" xfId="0" applyNumberFormat="1" applyFont="1" applyFill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/>
    </xf>
    <xf numFmtId="0" fontId="29" fillId="0" borderId="9" xfId="0" applyFont="1" applyBorder="1"/>
    <xf numFmtId="0" fontId="29" fillId="0" borderId="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70" fontId="13" fillId="0" borderId="1" xfId="0" applyNumberFormat="1" applyFont="1" applyBorder="1" applyAlignment="1"/>
    <xf numFmtId="49" fontId="30" fillId="0" borderId="8" xfId="0" applyNumberFormat="1" applyFont="1" applyBorder="1" applyAlignment="1">
      <alignment horizontal="center"/>
    </xf>
    <xf numFmtId="49" fontId="30" fillId="0" borderId="9" xfId="0" applyNumberFormat="1" applyFont="1" applyBorder="1" applyAlignment="1">
      <alignment horizontal="center"/>
    </xf>
    <xf numFmtId="0" fontId="14" fillId="0" borderId="9" xfId="0" applyFont="1" applyBorder="1"/>
    <xf numFmtId="2" fontId="12" fillId="0" borderId="22" xfId="0" applyNumberFormat="1" applyFont="1" applyBorder="1" applyAlignment="1">
      <alignment horizontal="center" vertical="center"/>
    </xf>
    <xf numFmtId="2" fontId="12" fillId="2" borderId="22" xfId="0" applyNumberFormat="1" applyFont="1" applyFill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49" fontId="14" fillId="0" borderId="9" xfId="0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49" fontId="14" fillId="0" borderId="19" xfId="0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4" fillId="0" borderId="19" xfId="0" applyFont="1" applyBorder="1"/>
    <xf numFmtId="2" fontId="12" fillId="0" borderId="26" xfId="0" applyNumberFormat="1" applyFont="1" applyBorder="1" applyAlignment="1">
      <alignment horizontal="center" vertical="center"/>
    </xf>
    <xf numFmtId="2" fontId="12" fillId="2" borderId="26" xfId="0" applyNumberFormat="1" applyFont="1" applyFill="1" applyBorder="1" applyAlignment="1">
      <alignment horizontal="center"/>
    </xf>
    <xf numFmtId="2" fontId="12" fillId="0" borderId="26" xfId="0" applyNumberFormat="1" applyFont="1" applyBorder="1" applyAlignment="1">
      <alignment horizontal="center"/>
    </xf>
    <xf numFmtId="2" fontId="2" fillId="0" borderId="27" xfId="0" applyNumberFormat="1" applyFont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12" fillId="0" borderId="28" xfId="0" applyFont="1" applyBorder="1"/>
    <xf numFmtId="0" fontId="12" fillId="0" borderId="28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7" fillId="0" borderId="1" xfId="0" applyFont="1" applyBorder="1" applyAlignment="1"/>
    <xf numFmtId="169" fontId="2" fillId="0" borderId="1" xfId="0" applyNumberFormat="1" applyFont="1" applyBorder="1" applyAlignment="1"/>
    <xf numFmtId="0" fontId="12" fillId="4" borderId="10" xfId="0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9" fillId="0" borderId="9" xfId="0" applyNumberFormat="1" applyFont="1" applyBorder="1" applyAlignment="1">
      <alignment horizontal="center"/>
    </xf>
    <xf numFmtId="0" fontId="29" fillId="0" borderId="22" xfId="0" applyFont="1" applyBorder="1" applyAlignment="1">
      <alignment horizontal="center"/>
    </xf>
    <xf numFmtId="0" fontId="29" fillId="4" borderId="22" xfId="0" applyFont="1" applyFill="1" applyBorder="1" applyAlignment="1">
      <alignment horizontal="center"/>
    </xf>
    <xf numFmtId="1" fontId="29" fillId="0" borderId="9" xfId="0" applyNumberFormat="1" applyFont="1" applyBorder="1" applyAlignment="1">
      <alignment horizontal="center"/>
    </xf>
    <xf numFmtId="0" fontId="12" fillId="4" borderId="10" xfId="0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9" fillId="0" borderId="0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14" fillId="0" borderId="9" xfId="0" applyFont="1" applyBorder="1" applyAlignment="1">
      <alignment wrapText="1"/>
    </xf>
    <xf numFmtId="169" fontId="2" fillId="0" borderId="1" xfId="0" applyNumberFormat="1" applyFont="1" applyBorder="1" applyAlignment="1">
      <alignment horizontal="center"/>
    </xf>
    <xf numFmtId="0" fontId="14" fillId="0" borderId="8" xfId="0" applyFont="1" applyBorder="1" applyAlignment="1"/>
    <xf numFmtId="0" fontId="13" fillId="0" borderId="28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49" fontId="14" fillId="0" borderId="28" xfId="0" applyNumberFormat="1" applyFont="1" applyBorder="1" applyAlignment="1">
      <alignment horizontal="center"/>
    </xf>
    <xf numFmtId="0" fontId="14" fillId="0" borderId="28" xfId="0" applyFont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4" borderId="29" xfId="0" applyFont="1" applyFill="1" applyBorder="1" applyAlignment="1">
      <alignment horizontal="center"/>
    </xf>
    <xf numFmtId="2" fontId="2" fillId="0" borderId="28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12" fillId="0" borderId="35" xfId="0" applyFont="1" applyBorder="1"/>
    <xf numFmtId="0" fontId="12" fillId="0" borderId="35" xfId="0" applyFont="1" applyBorder="1" applyAlignment="1">
      <alignment horizontal="center"/>
    </xf>
    <xf numFmtId="0" fontId="14" fillId="0" borderId="35" xfId="0" applyFont="1" applyBorder="1"/>
    <xf numFmtId="0" fontId="32" fillId="0" borderId="34" xfId="0" applyFont="1" applyBorder="1" applyAlignment="1">
      <alignment horizontal="center"/>
    </xf>
    <xf numFmtId="0" fontId="32" fillId="0" borderId="18" xfId="0" applyFont="1" applyBorder="1" applyAlignment="1">
      <alignment horizontal="center"/>
    </xf>
    <xf numFmtId="49" fontId="14" fillId="0" borderId="35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0" fontId="14" fillId="0" borderId="7" xfId="0" applyFont="1" applyBorder="1"/>
    <xf numFmtId="0" fontId="32" fillId="0" borderId="0" xfId="0" applyFont="1" applyBorder="1" applyAlignment="1">
      <alignment horizontal="center"/>
    </xf>
    <xf numFmtId="0" fontId="0" fillId="0" borderId="0" xfId="0" applyNumberFormat="1"/>
    <xf numFmtId="170" fontId="0" fillId="0" borderId="0" xfId="0" applyNumberFormat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2" fillId="0" borderId="35" xfId="0" applyFont="1" applyBorder="1" applyAlignment="1">
      <alignment vertical="center"/>
    </xf>
    <xf numFmtId="49" fontId="14" fillId="0" borderId="7" xfId="0" applyNumberFormat="1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4" fillId="0" borderId="35" xfId="0" applyFont="1" applyBorder="1" applyAlignment="1">
      <alignment vertical="center"/>
    </xf>
    <xf numFmtId="0" fontId="14" fillId="0" borderId="35" xfId="0" applyFont="1" applyBorder="1" applyAlignment="1">
      <alignment wrapText="1"/>
    </xf>
    <xf numFmtId="0" fontId="32" fillId="0" borderId="0" xfId="0" applyFont="1"/>
    <xf numFmtId="0" fontId="34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2" fillId="0" borderId="1" xfId="0" applyFont="1" applyBorder="1"/>
    <xf numFmtId="0" fontId="34" fillId="0" borderId="1" xfId="0" applyFont="1" applyBorder="1"/>
    <xf numFmtId="0" fontId="35" fillId="0" borderId="1" xfId="0" applyFont="1" applyBorder="1"/>
    <xf numFmtId="0" fontId="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2" fillId="0" borderId="6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168" fontId="36" fillId="0" borderId="19" xfId="0" applyNumberFormat="1" applyFont="1" applyBorder="1" applyAlignment="1">
      <alignment horizontal="center" vertical="center"/>
    </xf>
    <xf numFmtId="0" fontId="39" fillId="0" borderId="8" xfId="0" applyFont="1" applyBorder="1" applyAlignment="1">
      <alignment horizontal="center"/>
    </xf>
    <xf numFmtId="0" fontId="32" fillId="0" borderId="8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0" fontId="14" fillId="0" borderId="9" xfId="0" applyFont="1" applyBorder="1" applyAlignment="1"/>
    <xf numFmtId="0" fontId="14" fillId="0" borderId="0" xfId="0" applyFont="1" applyBorder="1" applyAlignment="1"/>
    <xf numFmtId="0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2" fontId="32" fillId="0" borderId="0" xfId="0" applyNumberFormat="1" applyFont="1" applyFill="1" applyBorder="1" applyAlignment="1">
      <alignment horizontal="center"/>
    </xf>
    <xf numFmtId="168" fontId="32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0" fillId="0" borderId="0" xfId="0" applyFill="1" applyBorder="1"/>
    <xf numFmtId="0" fontId="40" fillId="0" borderId="6" xfId="0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8" fillId="0" borderId="0" xfId="0" applyFont="1" applyAlignment="1">
      <alignment horizontal="left"/>
    </xf>
    <xf numFmtId="14" fontId="2" fillId="0" borderId="0" xfId="0" applyNumberFormat="1" applyFont="1" applyAlignment="1">
      <alignment horizontal="right"/>
    </xf>
    <xf numFmtId="0" fontId="25" fillId="0" borderId="0" xfId="0" applyFont="1" applyBorder="1" applyAlignment="1">
      <alignment horizontal="center"/>
    </xf>
    <xf numFmtId="170" fontId="13" fillId="0" borderId="1" xfId="0" applyNumberFormat="1" applyFont="1" applyBorder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9" fontId="26" fillId="0" borderId="24" xfId="0" applyNumberFormat="1" applyFont="1" applyBorder="1" applyAlignment="1">
      <alignment horizontal="center"/>
    </xf>
    <xf numFmtId="169" fontId="26" fillId="0" borderId="20" xfId="0" applyNumberFormat="1" applyFont="1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14" fontId="2" fillId="0" borderId="0" xfId="0" applyNumberFormat="1" applyFont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28" fillId="0" borderId="1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170" fontId="13" fillId="0" borderId="1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9" fontId="26" fillId="0" borderId="12" xfId="0" applyNumberFormat="1" applyFont="1" applyBorder="1" applyAlignment="1">
      <alignment horizontal="center"/>
    </xf>
    <xf numFmtId="169" fontId="26" fillId="0" borderId="3" xfId="0" applyNumberFormat="1" applyFont="1" applyBorder="1" applyAlignment="1">
      <alignment horizontal="center"/>
    </xf>
    <xf numFmtId="169" fontId="26" fillId="0" borderId="4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169" fontId="26" fillId="0" borderId="30" xfId="0" applyNumberFormat="1" applyFont="1" applyBorder="1" applyAlignment="1">
      <alignment horizontal="center"/>
    </xf>
    <xf numFmtId="169" fontId="26" fillId="0" borderId="24" xfId="0" applyNumberFormat="1" applyFont="1" applyBorder="1" applyAlignment="1">
      <alignment horizontal="center"/>
    </xf>
    <xf numFmtId="169" fontId="26" fillId="0" borderId="20" xfId="0" applyNumberFormat="1" applyFont="1" applyBorder="1" applyAlignment="1">
      <alignment horizontal="center"/>
    </xf>
    <xf numFmtId="0" fontId="14" fillId="0" borderId="2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71" fontId="32" fillId="0" borderId="0" xfId="0" applyNumberFormat="1" applyFont="1" applyBorder="1" applyAlignment="1">
      <alignment horizontal="center" vertical="center"/>
    </xf>
    <xf numFmtId="171" fontId="32" fillId="0" borderId="18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12" fillId="0" borderId="6" xfId="0" applyNumberFormat="1" applyFont="1" applyBorder="1" applyAlignment="1">
      <alignment horizontal="center" vertical="center"/>
    </xf>
    <xf numFmtId="0" fontId="0" fillId="0" borderId="29" xfId="0" applyNumberForma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171" fontId="32" fillId="0" borderId="34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3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2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2" fillId="0" borderId="1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166" fontId="12" fillId="0" borderId="8" xfId="0" applyNumberFormat="1" applyFont="1" applyBorder="1" applyAlignment="1">
      <alignment horizontal="center" vertical="center"/>
    </xf>
    <xf numFmtId="166" fontId="14" fillId="0" borderId="9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" vertical="center" wrapText="1"/>
    </xf>
    <xf numFmtId="14" fontId="12" fillId="0" borderId="9" xfId="0" applyNumberFormat="1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4" fontId="2" fillId="0" borderId="0" xfId="0" applyNumberFormat="1" applyFont="1" applyBorder="1" applyAlignment="1">
      <alignment horizontal="right"/>
    </xf>
    <xf numFmtId="0" fontId="8" fillId="0" borderId="15" xfId="0" applyFont="1" applyBorder="1" applyAlignment="1"/>
    <xf numFmtId="0" fontId="17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/>
    </xf>
    <xf numFmtId="0" fontId="8" fillId="0" borderId="1" xfId="0" applyFont="1" applyBorder="1" applyAlignment="1"/>
    <xf numFmtId="49" fontId="0" fillId="0" borderId="8" xfId="0" applyNumberFormat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/>
    </xf>
    <xf numFmtId="0" fontId="11" fillId="0" borderId="7" xfId="0" applyFont="1" applyBorder="1" applyAlignment="1"/>
    <xf numFmtId="0" fontId="12" fillId="0" borderId="7" xfId="0" applyFont="1" applyBorder="1" applyAlignment="1">
      <alignment wrapText="1"/>
    </xf>
    <xf numFmtId="14" fontId="2" fillId="0" borderId="0" xfId="0" applyNumberFormat="1" applyFont="1" applyBorder="1" applyAlignment="1"/>
    <xf numFmtId="166" fontId="2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168" fontId="0" fillId="0" borderId="8" xfId="0" applyNumberForma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0" fillId="0" borderId="8" xfId="0" applyFont="1" applyFill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8" xfId="0" applyNumberFormat="1" applyBorder="1" applyAlignment="1">
      <alignment vertical="center"/>
    </xf>
    <xf numFmtId="168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2" fontId="12" fillId="0" borderId="11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2" fontId="29" fillId="0" borderId="0" xfId="0" applyNumberFormat="1" applyFont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/>
    </xf>
    <xf numFmtId="2" fontId="12" fillId="0" borderId="16" xfId="0" applyNumberFormat="1" applyFont="1" applyBorder="1" applyAlignment="1">
      <alignment horizontal="center"/>
    </xf>
    <xf numFmtId="2" fontId="2" fillId="0" borderId="37" xfId="0" applyNumberFormat="1" applyFont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0" fontId="13" fillId="0" borderId="19" xfId="0" applyFont="1" applyBorder="1" applyAlignment="1">
      <alignment horizontal="center" vertical="center" wrapText="1"/>
    </xf>
    <xf numFmtId="2" fontId="12" fillId="0" borderId="32" xfId="0" applyNumberFormat="1" applyFont="1" applyBorder="1" applyAlignment="1">
      <alignment horizontal="center" vertical="center"/>
    </xf>
    <xf numFmtId="2" fontId="12" fillId="2" borderId="32" xfId="0" applyNumberFormat="1" applyFont="1" applyFill="1" applyBorder="1" applyAlignment="1">
      <alignment horizontal="center"/>
    </xf>
    <xf numFmtId="2" fontId="12" fillId="0" borderId="32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0" fontId="14" fillId="0" borderId="17" xfId="0" applyFont="1" applyBorder="1" applyAlignment="1">
      <alignment vertical="center"/>
    </xf>
    <xf numFmtId="170" fontId="13" fillId="0" borderId="1" xfId="0" applyNumberFormat="1" applyFont="1" applyBorder="1" applyAlignment="1">
      <alignment horizontal="right"/>
    </xf>
    <xf numFmtId="0" fontId="14" fillId="0" borderId="1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14" fontId="14" fillId="0" borderId="8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wrapText="1"/>
    </xf>
    <xf numFmtId="0" fontId="12" fillId="0" borderId="26" xfId="0" applyFont="1" applyBorder="1" applyAlignment="1">
      <alignment horizontal="center"/>
    </xf>
    <xf numFmtId="0" fontId="12" fillId="4" borderId="26" xfId="0" applyFont="1" applyFill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7" xfId="0" applyFont="1" applyBorder="1" applyAlignment="1">
      <alignment wrapText="1"/>
    </xf>
    <xf numFmtId="0" fontId="12" fillId="0" borderId="16" xfId="0" applyFont="1" applyBorder="1" applyAlignment="1">
      <alignment horizontal="center"/>
    </xf>
    <xf numFmtId="0" fontId="12" fillId="4" borderId="16" xfId="0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49" fontId="14" fillId="0" borderId="18" xfId="0" applyNumberFormat="1" applyFont="1" applyBorder="1" applyAlignment="1">
      <alignment horizontal="center"/>
    </xf>
    <xf numFmtId="0" fontId="14" fillId="0" borderId="18" xfId="0" applyFont="1" applyBorder="1" applyAlignment="1">
      <alignment wrapText="1"/>
    </xf>
    <xf numFmtId="0" fontId="12" fillId="0" borderId="32" xfId="0" applyFont="1" applyBorder="1" applyAlignment="1">
      <alignment horizontal="center"/>
    </xf>
    <xf numFmtId="0" fontId="12" fillId="4" borderId="32" xfId="0" applyFont="1" applyFill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25" fillId="0" borderId="8" xfId="0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166" fontId="32" fillId="0" borderId="19" xfId="0" applyNumberFormat="1" applyFont="1" applyBorder="1" applyAlignment="1">
      <alignment horizontal="center" vertical="center"/>
    </xf>
    <xf numFmtId="0" fontId="34" fillId="4" borderId="19" xfId="0" applyFont="1" applyFill="1" applyBorder="1" applyAlignment="1">
      <alignment horizontal="center" vertical="center"/>
    </xf>
    <xf numFmtId="2" fontId="32" fillId="0" borderId="19" xfId="0" applyNumberFormat="1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/>
    </xf>
    <xf numFmtId="0" fontId="39" fillId="0" borderId="17" xfId="0" applyFont="1" applyBorder="1" applyAlignment="1">
      <alignment horizontal="center"/>
    </xf>
    <xf numFmtId="166" fontId="32" fillId="0" borderId="7" xfId="0" applyNumberFormat="1" applyFont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2" fontId="32" fillId="0" borderId="7" xfId="0" applyNumberFormat="1" applyFont="1" applyBorder="1" applyAlignment="1">
      <alignment horizontal="center" vertical="center"/>
    </xf>
    <xf numFmtId="166" fontId="32" fillId="0" borderId="8" xfId="0" applyNumberFormat="1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168" fontId="36" fillId="0" borderId="7" xfId="0" applyNumberFormat="1" applyFont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2" fontId="32" fillId="0" borderId="8" xfId="0" applyNumberFormat="1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168" fontId="36" fillId="0" borderId="8" xfId="0" applyNumberFormat="1" applyFont="1" applyBorder="1" applyAlignment="1">
      <alignment horizontal="center" vertical="center"/>
    </xf>
    <xf numFmtId="0" fontId="32" fillId="0" borderId="17" xfId="0" applyFont="1" applyBorder="1" applyAlignment="1">
      <alignment horizontal="center"/>
    </xf>
    <xf numFmtId="0" fontId="39" fillId="0" borderId="19" xfId="0" applyFont="1" applyBorder="1" applyAlignment="1">
      <alignment horizontal="center" vertical="center"/>
    </xf>
    <xf numFmtId="0" fontId="14" fillId="0" borderId="19" xfId="0" applyFont="1" applyBorder="1" applyAlignment="1">
      <alignment vertical="center"/>
    </xf>
    <xf numFmtId="49" fontId="12" fillId="0" borderId="19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49" fontId="14" fillId="0" borderId="19" xfId="0" applyNumberFormat="1" applyFont="1" applyBorder="1" applyAlignment="1">
      <alignment vertical="center" wrapText="1"/>
    </xf>
    <xf numFmtId="0" fontId="35" fillId="0" borderId="19" xfId="0" applyFont="1" applyBorder="1" applyAlignment="1">
      <alignment horizontal="center" vertical="center"/>
    </xf>
    <xf numFmtId="0" fontId="14" fillId="0" borderId="19" xfId="0" applyFont="1" applyBorder="1" applyAlignment="1">
      <alignment vertical="center" wrapText="1"/>
    </xf>
    <xf numFmtId="0" fontId="39" fillId="0" borderId="0" xfId="0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49" fontId="14" fillId="0" borderId="7" xfId="0" applyNumberFormat="1" applyFont="1" applyBorder="1" applyAlignment="1">
      <alignment vertical="center" wrapText="1"/>
    </xf>
    <xf numFmtId="0" fontId="35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vertical="center" wrapText="1"/>
    </xf>
    <xf numFmtId="0" fontId="39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num%20Sport/Desktop/&#1084;&#1086;&#1080;%20&#1076;&#1086;&#1082;&#1091;&#1084;&#1077;&#1085;&#1090;&#1099;/&#1057;&#1086;&#1088;&#1077;&#1074;&#1085;&#1086;&#1074;&#1072;&#1085;&#1080;&#1103;/2014/5%20&#1057;&#1047;&#1060;&#1054;-2014%20&#1071;&#1088;&#1086;&#1089;&#1083;&#1072;&#1074;&#1083;&#1100;/&#1055;&#1088;&#1086;&#1090;&#1086;&#1082;&#1086;&#1083;%20&#1057;&#1047;&#1060;&#1054;%20&#1080;%20&#1086;&#1073;&#1083;.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6,7-и б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Лист1"/>
    </sheetNames>
    <sheetDataSet>
      <sheetData sheetId="0">
        <row r="3">
          <cell r="C3" t="str">
            <v>мс</v>
          </cell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1.3559027777777779E-3</v>
          </cell>
          <cell r="E7">
            <v>1.4253472222222222E-3</v>
          </cell>
          <cell r="F7">
            <v>1.5295138888888891E-3</v>
          </cell>
          <cell r="G7">
            <v>1.6452546296296295E-3</v>
          </cell>
          <cell r="H7">
            <v>1.7609953703703702E-3</v>
          </cell>
          <cell r="I7">
            <v>1.8767361111111111E-3</v>
          </cell>
          <cell r="J7">
            <v>1.9924768518518516E-3</v>
          </cell>
        </row>
        <row r="8">
          <cell r="D8">
            <v>2.7689814814814816E-3</v>
          </cell>
          <cell r="E8">
            <v>2.9194444444444446E-3</v>
          </cell>
          <cell r="F8">
            <v>3.0930555555555555E-3</v>
          </cell>
          <cell r="G8">
            <v>3.3245370370370373E-3</v>
          </cell>
          <cell r="H8">
            <v>3.6138888888888887E-3</v>
          </cell>
          <cell r="I8">
            <v>3.8453703703703705E-3</v>
          </cell>
          <cell r="J8">
            <v>4.3083333333333333E-3</v>
          </cell>
        </row>
        <row r="9">
          <cell r="D9">
            <v>5.9402777777777778E-3</v>
          </cell>
          <cell r="E9">
            <v>6.2875000000000006E-3</v>
          </cell>
          <cell r="F9">
            <v>6.7504629629629625E-3</v>
          </cell>
          <cell r="G9">
            <v>7.2134259259259261E-3</v>
          </cell>
          <cell r="H9">
            <v>7.6763888888888888E-3</v>
          </cell>
          <cell r="I9">
            <v>8.3708333333333326E-3</v>
          </cell>
          <cell r="J9">
            <v>9.2967592592592598E-3</v>
          </cell>
        </row>
        <row r="10">
          <cell r="D10">
            <v>1.0202546296296296E-3</v>
          </cell>
          <cell r="E10">
            <v>1.0665509259259259E-3</v>
          </cell>
          <cell r="F10">
            <v>1.1186342592592593E-3</v>
          </cell>
          <cell r="G10">
            <v>1.1822916666666668E-3</v>
          </cell>
          <cell r="H10">
            <v>1.2980324074074073E-3</v>
          </cell>
          <cell r="I10">
            <v>1.4137731481481482E-3</v>
          </cell>
          <cell r="J10">
            <v>1.5758101851851851E-3</v>
          </cell>
        </row>
        <row r="12">
          <cell r="D12">
            <v>9.4212962962962976E-5</v>
          </cell>
          <cell r="E12">
            <v>1E-4</v>
          </cell>
          <cell r="F12">
            <v>1.0694444444444445E-4</v>
          </cell>
          <cell r="G12">
            <v>1.1388888888888889E-4</v>
          </cell>
          <cell r="H12">
            <v>1.2083333333333332E-4</v>
          </cell>
          <cell r="I12">
            <v>1.2777777777777779E-4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4">
          <cell r="D14">
            <v>6.5410879629629638E-3</v>
          </cell>
          <cell r="E14">
            <v>6.8883101851851857E-3</v>
          </cell>
          <cell r="F14">
            <v>7.4091435185185189E-3</v>
          </cell>
          <cell r="G14">
            <v>7.9878472222222208E-3</v>
          </cell>
        </row>
        <row r="15">
          <cell r="C15">
            <v>2.15</v>
          </cell>
          <cell r="D15">
            <v>2.02</v>
          </cell>
          <cell r="E15">
            <v>1.9</v>
          </cell>
          <cell r="F15">
            <v>1.75</v>
          </cell>
          <cell r="G15">
            <v>1.6</v>
          </cell>
          <cell r="H15">
            <v>1.5</v>
          </cell>
        </row>
        <row r="16">
          <cell r="C16">
            <v>7.6</v>
          </cell>
          <cell r="D16">
            <v>7.1</v>
          </cell>
          <cell r="E16">
            <v>6.75</v>
          </cell>
          <cell r="F16">
            <v>6.25</v>
          </cell>
          <cell r="G16">
            <v>5.6</v>
          </cell>
          <cell r="H16">
            <v>5</v>
          </cell>
        </row>
        <row r="17">
          <cell r="C17">
            <v>16</v>
          </cell>
          <cell r="D17">
            <v>15.1</v>
          </cell>
          <cell r="E17">
            <v>14.2</v>
          </cell>
          <cell r="F17">
            <v>13.2</v>
          </cell>
          <cell r="G17">
            <v>12.2</v>
          </cell>
          <cell r="H17">
            <v>11.4</v>
          </cell>
        </row>
        <row r="18">
          <cell r="D18">
            <v>4.7</v>
          </cell>
          <cell r="E18">
            <v>4.2</v>
          </cell>
          <cell r="F18">
            <v>3.7</v>
          </cell>
          <cell r="G18">
            <v>3.2</v>
          </cell>
          <cell r="H18">
            <v>2.8</v>
          </cell>
          <cell r="I18">
            <v>2.4</v>
          </cell>
          <cell r="J18">
            <v>2.1</v>
          </cell>
        </row>
        <row r="25">
          <cell r="D25">
            <v>15.9</v>
          </cell>
          <cell r="E25">
            <v>14.5</v>
          </cell>
          <cell r="F25">
            <v>12.5</v>
          </cell>
          <cell r="G25">
            <v>10.5</v>
          </cell>
          <cell r="H25">
            <v>9</v>
          </cell>
        </row>
        <row r="26">
          <cell r="D26">
            <v>15.6</v>
          </cell>
          <cell r="E26">
            <v>14</v>
          </cell>
          <cell r="F26">
            <v>12</v>
          </cell>
          <cell r="G26">
            <v>10</v>
          </cell>
        </row>
        <row r="27">
          <cell r="D27">
            <v>16</v>
          </cell>
          <cell r="E27">
            <v>14.7</v>
          </cell>
          <cell r="F27">
            <v>12.7</v>
          </cell>
          <cell r="G27">
            <v>10.7</v>
          </cell>
          <cell r="H27">
            <v>9.6999999999999993</v>
          </cell>
          <cell r="I27">
            <v>8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  <row r="41">
          <cell r="D41">
            <v>1.73</v>
          </cell>
          <cell r="E41">
            <v>1.63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545</v>
          </cell>
          <cell r="C3" t="str">
            <v>Егоров Егор</v>
          </cell>
          <cell r="D3" t="str">
            <v>26.02.1999</v>
          </cell>
          <cell r="E3" t="str">
            <v>3р</v>
          </cell>
          <cell r="F3" t="str">
            <v>Ярославская</v>
          </cell>
          <cell r="G3" t="str">
            <v>Рыбинск, СДЮСШОР-8</v>
          </cell>
          <cell r="H3" t="str">
            <v>Зверев В.Н.</v>
          </cell>
          <cell r="I3">
            <v>400</v>
          </cell>
        </row>
        <row r="4">
          <cell r="B4">
            <v>546</v>
          </cell>
          <cell r="C4" t="str">
            <v>Светлов Даниил</v>
          </cell>
          <cell r="D4" t="str">
            <v>19.11.1999</v>
          </cell>
          <cell r="E4" t="str">
            <v>3р</v>
          </cell>
          <cell r="F4" t="str">
            <v>Ярославская</v>
          </cell>
          <cell r="G4" t="str">
            <v>Рыбинск, СДЮСШОР-8</v>
          </cell>
          <cell r="H4" t="str">
            <v>Зверев В.Н.</v>
          </cell>
          <cell r="I4">
            <v>400</v>
          </cell>
        </row>
        <row r="5">
          <cell r="B5">
            <v>544</v>
          </cell>
          <cell r="C5" t="str">
            <v>Тюриков Андрей</v>
          </cell>
          <cell r="D5" t="str">
            <v>02.01.1991</v>
          </cell>
          <cell r="E5" t="str">
            <v>КМС</v>
          </cell>
          <cell r="F5" t="str">
            <v>Ярославская</v>
          </cell>
          <cell r="G5" t="str">
            <v>Ярославль, СДЮСШОР-1</v>
          </cell>
          <cell r="H5" t="str">
            <v>Кузнецова Н.И.</v>
          </cell>
        </row>
        <row r="6">
          <cell r="B6">
            <v>258</v>
          </cell>
          <cell r="C6" t="str">
            <v>Колдин Сергей</v>
          </cell>
          <cell r="D6" t="str">
            <v>02.05.1993</v>
          </cell>
          <cell r="E6" t="str">
            <v>1р</v>
          </cell>
          <cell r="F6" t="str">
            <v>Рязанская</v>
          </cell>
          <cell r="G6" t="str">
            <v>Рязань, ЦФО СДЮСШОР "Олимпиец"-Динамо</v>
          </cell>
          <cell r="H6" t="str">
            <v>ЗМС Колдин Ю.Ю.</v>
          </cell>
          <cell r="I6">
            <v>1500</v>
          </cell>
        </row>
        <row r="7">
          <cell r="B7">
            <v>259</v>
          </cell>
          <cell r="C7" t="str">
            <v>Трусов Евгений</v>
          </cell>
          <cell r="D7" t="str">
            <v>22.08.1992</v>
          </cell>
          <cell r="E7" t="str">
            <v>КМС</v>
          </cell>
          <cell r="F7" t="str">
            <v>Рязанская</v>
          </cell>
          <cell r="G7" t="str">
            <v>Рязань, ЦФО СДЮСШОР "Юность"-Динамо</v>
          </cell>
          <cell r="H7" t="str">
            <v>Варнаков А.В., Трусова Е.А.</v>
          </cell>
          <cell r="I7">
            <v>60</v>
          </cell>
        </row>
        <row r="8">
          <cell r="C8" t="str">
            <v>Нериков Михаил</v>
          </cell>
          <cell r="D8" t="str">
            <v>1992</v>
          </cell>
          <cell r="E8" t="str">
            <v>1р</v>
          </cell>
          <cell r="F8" t="str">
            <v>Рязанская</v>
          </cell>
          <cell r="G8" t="str">
            <v>Рязань, СДЮСШОР "Олимпиец"-Динамо</v>
          </cell>
          <cell r="H8" t="str">
            <v>ЗМС Колдин Ю.</v>
          </cell>
          <cell r="I8">
            <v>400</v>
          </cell>
        </row>
        <row r="9">
          <cell r="B9">
            <v>263</v>
          </cell>
          <cell r="C9" t="str">
            <v>Оловянишников Максим</v>
          </cell>
          <cell r="D9" t="str">
            <v>05.05.1993</v>
          </cell>
          <cell r="E9" t="str">
            <v>1р</v>
          </cell>
          <cell r="F9" t="str">
            <v>Рязанская</v>
          </cell>
          <cell r="G9" t="str">
            <v>Рязань, ЦФО СДЮСШОР "Олимпиец"-Динамо</v>
          </cell>
          <cell r="H9" t="str">
            <v>ЗМС Колдин Ю.Ю.</v>
          </cell>
          <cell r="I9">
            <v>400</v>
          </cell>
        </row>
        <row r="10">
          <cell r="B10">
            <v>264</v>
          </cell>
          <cell r="C10" t="str">
            <v>Лонин Даниил</v>
          </cell>
          <cell r="D10" t="str">
            <v>08.09.1993</v>
          </cell>
          <cell r="E10" t="str">
            <v>МС</v>
          </cell>
          <cell r="F10" t="str">
            <v>Рязанская</v>
          </cell>
          <cell r="G10" t="str">
            <v>Рязань, ЦФО СДЮСШОР "Олимпиец", "Юность"-Профсоюзы</v>
          </cell>
          <cell r="H10" t="str">
            <v>ЗТР Джавахова Г.С., ЗТР Капацинский О.К., Н.М. Куделина</v>
          </cell>
          <cell r="I10">
            <v>60</v>
          </cell>
        </row>
        <row r="11">
          <cell r="B11">
            <v>265</v>
          </cell>
          <cell r="C11" t="str">
            <v>Анисимов Павел</v>
          </cell>
          <cell r="D11" t="str">
            <v>13.02.1993</v>
          </cell>
          <cell r="E11" t="str">
            <v>КМС</v>
          </cell>
          <cell r="F11" t="str">
            <v>Рязанская</v>
          </cell>
          <cell r="G11" t="str">
            <v>Рязань, ЦФО СДЮСШОР "Юность"-Динамо</v>
          </cell>
          <cell r="H11" t="str">
            <v>Илюшина Н.В.</v>
          </cell>
          <cell r="I11" t="str">
            <v>тройной</v>
          </cell>
        </row>
        <row r="12">
          <cell r="B12">
            <v>266</v>
          </cell>
          <cell r="C12" t="str">
            <v>Тихомиров Владимир</v>
          </cell>
          <cell r="D12" t="str">
            <v>14.03.1993</v>
          </cell>
          <cell r="E12" t="str">
            <v>КМС</v>
          </cell>
          <cell r="F12" t="str">
            <v>Рязанская</v>
          </cell>
          <cell r="G12" t="str">
            <v>Рязань, ЦФО СДЮСШОР "Олимпиец", "Юность"-Профсоюзы</v>
          </cell>
          <cell r="H12" t="str">
            <v>Илюшина Н.В.</v>
          </cell>
        </row>
        <row r="13">
          <cell r="B13">
            <v>269</v>
          </cell>
          <cell r="C13" t="str">
            <v>Именин Александр</v>
          </cell>
          <cell r="D13" t="str">
            <v>02.04.1987</v>
          </cell>
          <cell r="E13" t="str">
            <v>МС</v>
          </cell>
          <cell r="F13" t="str">
            <v>Рязанская</v>
          </cell>
          <cell r="G13" t="str">
            <v>Рязань, ЦФО СДЮСШОР "Олимпиец"-Динамо</v>
          </cell>
          <cell r="H13" t="str">
            <v>Меркушин В.С.</v>
          </cell>
          <cell r="I13">
            <v>1500</v>
          </cell>
        </row>
        <row r="14">
          <cell r="B14">
            <v>272</v>
          </cell>
          <cell r="C14" t="str">
            <v>Волченков Никита</v>
          </cell>
          <cell r="D14" t="str">
            <v>19.10.1991</v>
          </cell>
          <cell r="E14" t="str">
            <v>КМС</v>
          </cell>
          <cell r="F14" t="str">
            <v>Рязанская</v>
          </cell>
          <cell r="G14" t="str">
            <v>Рязань, ЦФО СДЮСШОР "Юность"-Профсоюзы</v>
          </cell>
          <cell r="H14" t="str">
            <v>Филипцов Ю.Ф., Юркин В.В.</v>
          </cell>
          <cell r="I14">
            <v>1500</v>
          </cell>
        </row>
        <row r="15">
          <cell r="B15">
            <v>273</v>
          </cell>
          <cell r="C15" t="str">
            <v>Морозов Илья</v>
          </cell>
          <cell r="D15" t="str">
            <v>30.07.1996</v>
          </cell>
          <cell r="E15" t="str">
            <v>1р</v>
          </cell>
          <cell r="F15" t="str">
            <v>Рязанская</v>
          </cell>
          <cell r="G15" t="str">
            <v>Рязань, ЦФО СДЮСШОР "Юность"-Юность России</v>
          </cell>
          <cell r="H15" t="str">
            <v>Никитина Е.В.</v>
          </cell>
          <cell r="I15">
            <v>60</v>
          </cell>
        </row>
        <row r="16">
          <cell r="B16">
            <v>275</v>
          </cell>
          <cell r="C16" t="str">
            <v>Власкин Антон</v>
          </cell>
          <cell r="D16" t="str">
            <v>23.05.1995</v>
          </cell>
          <cell r="E16" t="str">
            <v>КМС</v>
          </cell>
          <cell r="F16" t="str">
            <v>Рязанская</v>
          </cell>
          <cell r="G16" t="str">
            <v>Рязань, ЦФО СДЮСШОР "Олимпиец", "Юность"-Динамо</v>
          </cell>
          <cell r="H16" t="str">
            <v>ЗТР Джавахова Г.С., Кделина Н.М.</v>
          </cell>
          <cell r="I16">
            <v>60</v>
          </cell>
        </row>
        <row r="17">
          <cell r="B17">
            <v>276</v>
          </cell>
          <cell r="C17" t="str">
            <v>Сказченко Евгений</v>
          </cell>
          <cell r="D17" t="str">
            <v>22.09.1996</v>
          </cell>
          <cell r="E17" t="str">
            <v>2р</v>
          </cell>
          <cell r="F17" t="str">
            <v>Рязанская</v>
          </cell>
          <cell r="G17" t="str">
            <v>Рязань, ЦФО СДЮСШОР "Юность"-Юность России</v>
          </cell>
          <cell r="H17" t="str">
            <v>Никитина Е.В.</v>
          </cell>
          <cell r="I17" t="str">
            <v>тройной</v>
          </cell>
        </row>
        <row r="18">
          <cell r="B18">
            <v>278</v>
          </cell>
          <cell r="C18" t="str">
            <v>Попов Владислав</v>
          </cell>
          <cell r="D18" t="str">
            <v>02.07.1995</v>
          </cell>
          <cell r="E18" t="str">
            <v>КМС</v>
          </cell>
          <cell r="F18" t="str">
            <v>Рязанская</v>
          </cell>
          <cell r="G18" t="str">
            <v>Рязань, ЦФО СДЮСШОР "Юность"-Профсоюзы</v>
          </cell>
          <cell r="H18" t="str">
            <v>Юркин В.В.</v>
          </cell>
          <cell r="I18">
            <v>60</v>
          </cell>
        </row>
        <row r="19">
          <cell r="B19">
            <v>280</v>
          </cell>
          <cell r="C19" t="str">
            <v>Колоколенков Михаил</v>
          </cell>
          <cell r="D19" t="str">
            <v>14.11.1995</v>
          </cell>
          <cell r="E19" t="str">
            <v>1р</v>
          </cell>
          <cell r="F19" t="str">
            <v>Рязанская</v>
          </cell>
          <cell r="G19" t="str">
            <v>Касимов, ЦФО ДЮСШ, СДЮСШОР "Олимпиец"-Профсоюзы</v>
          </cell>
          <cell r="H19" t="str">
            <v>Меркушин В.С., Куделина Н.М.</v>
          </cell>
          <cell r="I19">
            <v>1500</v>
          </cell>
        </row>
        <row r="20">
          <cell r="B20">
            <v>279</v>
          </cell>
          <cell r="C20" t="str">
            <v>Гоков Олег</v>
          </cell>
          <cell r="D20" t="str">
            <v>02.03.1996</v>
          </cell>
          <cell r="E20" t="str">
            <v>1р</v>
          </cell>
          <cell r="F20" t="str">
            <v>Рязанская</v>
          </cell>
          <cell r="G20" t="str">
            <v>Рязань, ЦФО СДЮСШОР "Юность"-Юность России</v>
          </cell>
          <cell r="H20" t="str">
            <v>Варнаков А.В., Филипцов Ю.Ф.</v>
          </cell>
          <cell r="I20">
            <v>400</v>
          </cell>
        </row>
        <row r="21">
          <cell r="B21">
            <v>287</v>
          </cell>
          <cell r="C21" t="str">
            <v>Лукашин Алексей</v>
          </cell>
          <cell r="D21" t="str">
            <v>02.02.1998</v>
          </cell>
          <cell r="E21" t="str">
            <v>1р</v>
          </cell>
          <cell r="F21" t="str">
            <v>Рязанская</v>
          </cell>
          <cell r="G21" t="str">
            <v>Рязань, ЦФО СДЮСШОР "Юность"-Юность России</v>
          </cell>
          <cell r="H21" t="str">
            <v>Никитина Е.В.</v>
          </cell>
          <cell r="I21" t="str">
            <v>тройной</v>
          </cell>
        </row>
        <row r="22">
          <cell r="B22">
            <v>288</v>
          </cell>
          <cell r="C22" t="str">
            <v>Васькин Дмитрий</v>
          </cell>
          <cell r="D22" t="str">
            <v>14.03.1997</v>
          </cell>
          <cell r="E22" t="str">
            <v>1р</v>
          </cell>
          <cell r="F22" t="str">
            <v>Рязанская</v>
          </cell>
          <cell r="G22" t="str">
            <v>Рязань, ЦФО СДЮСШОР "Юность"-Юность России</v>
          </cell>
          <cell r="H22" t="str">
            <v>Курбатов В.С.</v>
          </cell>
          <cell r="I22">
            <v>60</v>
          </cell>
        </row>
        <row r="23">
          <cell r="B23">
            <v>289</v>
          </cell>
          <cell r="C23" t="str">
            <v>Ракчеев Дмитрий</v>
          </cell>
          <cell r="D23" t="str">
            <v>05.08.1998</v>
          </cell>
          <cell r="E23" t="str">
            <v>1р</v>
          </cell>
          <cell r="F23" t="str">
            <v>Рязанская</v>
          </cell>
          <cell r="G23" t="str">
            <v>Скопин, ЦФО ДЮСШ "Старт", Юность России</v>
          </cell>
          <cell r="H23" t="str">
            <v>Ефремов С.А.</v>
          </cell>
          <cell r="I23" t="str">
            <v>2000с/п</v>
          </cell>
        </row>
        <row r="24">
          <cell r="B24">
            <v>290</v>
          </cell>
          <cell r="C24" t="str">
            <v>Катаузов Никита</v>
          </cell>
          <cell r="D24" t="str">
            <v>1997</v>
          </cell>
          <cell r="E24" t="str">
            <v>1р</v>
          </cell>
          <cell r="F24" t="str">
            <v>Рязанская</v>
          </cell>
          <cell r="G24" t="str">
            <v>Рязань, ЦФО СДЮСШОР "Юность"-Юность России</v>
          </cell>
          <cell r="H24" t="str">
            <v>ЗТР Йотов Х.М., Богомудрова Т.М., Кордюкова Н.В.</v>
          </cell>
          <cell r="I24" t="str">
            <v>многоб.</v>
          </cell>
        </row>
        <row r="25">
          <cell r="B25">
            <v>291</v>
          </cell>
          <cell r="C25" t="str">
            <v>Ручкин Максим</v>
          </cell>
          <cell r="D25" t="str">
            <v>10.05.1997</v>
          </cell>
          <cell r="E25" t="str">
            <v>2р</v>
          </cell>
          <cell r="F25" t="str">
            <v>Рязанская</v>
          </cell>
          <cell r="G25" t="str">
            <v>Рязань, ЦФО СДЮСШОР "Олимпиец"-Юность России</v>
          </cell>
          <cell r="H25" t="str">
            <v>Куделина Н.М.</v>
          </cell>
          <cell r="I25">
            <v>1500</v>
          </cell>
        </row>
        <row r="26">
          <cell r="B26">
            <v>292</v>
          </cell>
          <cell r="C26" t="str">
            <v>Кузнецов Илья</v>
          </cell>
          <cell r="D26" t="str">
            <v>03.08.1997</v>
          </cell>
          <cell r="E26" t="str">
            <v>2р</v>
          </cell>
          <cell r="F26" t="str">
            <v>Рязанская</v>
          </cell>
          <cell r="G26" t="str">
            <v>Караболино, ДЮСШ-Юность России</v>
          </cell>
          <cell r="H26" t="str">
            <v>Комаревцев В.В.</v>
          </cell>
          <cell r="I26">
            <v>400</v>
          </cell>
        </row>
        <row r="27">
          <cell r="B27">
            <v>293</v>
          </cell>
          <cell r="C27" t="str">
            <v>Кузнецов Максим</v>
          </cell>
          <cell r="D27" t="str">
            <v>24.04.1998</v>
          </cell>
          <cell r="E27" t="str">
            <v>2р</v>
          </cell>
          <cell r="F27" t="str">
            <v>Рязанская</v>
          </cell>
          <cell r="G27" t="str">
            <v>Караболино, ДЮСШ-Юность России</v>
          </cell>
          <cell r="H27" t="str">
            <v>Комаревцев В.В.</v>
          </cell>
          <cell r="I27">
            <v>1500</v>
          </cell>
        </row>
        <row r="28">
          <cell r="B28">
            <v>294</v>
          </cell>
          <cell r="C28" t="str">
            <v>Комиссаренко Станислав</v>
          </cell>
          <cell r="D28" t="str">
            <v>07.12.1998</v>
          </cell>
          <cell r="E28" t="str">
            <v>2р</v>
          </cell>
          <cell r="F28" t="str">
            <v>Рязанская</v>
          </cell>
          <cell r="G28" t="str">
            <v>Караболино, ДЮСШ-Юность России</v>
          </cell>
          <cell r="H28" t="str">
            <v>Комаревцев В.В.</v>
          </cell>
          <cell r="I28">
            <v>1500</v>
          </cell>
        </row>
        <row r="29">
          <cell r="B29">
            <v>416</v>
          </cell>
          <cell r="C29" t="str">
            <v>Попов Александр</v>
          </cell>
          <cell r="D29" t="str">
            <v>12.01.1989</v>
          </cell>
          <cell r="E29" t="str">
            <v>КМС</v>
          </cell>
          <cell r="F29" t="str">
            <v>Калининградская</v>
          </cell>
          <cell r="G29" t="str">
            <v xml:space="preserve">Калининград </v>
          </cell>
          <cell r="H29" t="str">
            <v>Григорьев А.А.</v>
          </cell>
        </row>
        <row r="30">
          <cell r="B30">
            <v>418</v>
          </cell>
          <cell r="C30" t="str">
            <v>Макеев Александр</v>
          </cell>
          <cell r="D30" t="str">
            <v>06.05.1993</v>
          </cell>
          <cell r="E30" t="str">
            <v>КМС</v>
          </cell>
          <cell r="F30" t="str">
            <v>Калининградская</v>
          </cell>
          <cell r="G30" t="str">
            <v>Калининград, УОР</v>
          </cell>
          <cell r="H30" t="str">
            <v xml:space="preserve">ЗТР Антунович Г.П., Лещинский В.В. </v>
          </cell>
        </row>
        <row r="31">
          <cell r="B31">
            <v>419</v>
          </cell>
          <cell r="C31" t="str">
            <v>Поленов Кирилл</v>
          </cell>
          <cell r="D31" t="str">
            <v>12.05.1994</v>
          </cell>
          <cell r="E31" t="str">
            <v>1р</v>
          </cell>
          <cell r="F31" t="str">
            <v>Калининградская</v>
          </cell>
          <cell r="G31" t="str">
            <v>Калининград, УОР</v>
          </cell>
          <cell r="H31" t="str">
            <v xml:space="preserve">ЗТР Антунович Г.П., Лещинский В.В. </v>
          </cell>
          <cell r="I31">
            <v>60</v>
          </cell>
        </row>
        <row r="32">
          <cell r="B32">
            <v>421</v>
          </cell>
          <cell r="C32" t="str">
            <v>Чекин Илья</v>
          </cell>
          <cell r="D32" t="str">
            <v>04.01.1995</v>
          </cell>
          <cell r="E32" t="str">
            <v>КМС</v>
          </cell>
          <cell r="F32" t="str">
            <v>Калининградская</v>
          </cell>
          <cell r="G32" t="str">
            <v>Калининград, СДЮСШОР-4</v>
          </cell>
          <cell r="H32" t="str">
            <v>Балашов С.Г., Балашова В.А.</v>
          </cell>
          <cell r="I32" t="str">
            <v>тройной</v>
          </cell>
        </row>
        <row r="33">
          <cell r="B33">
            <v>422</v>
          </cell>
          <cell r="C33" t="str">
            <v>Маклыгин Мартин</v>
          </cell>
          <cell r="D33" t="str">
            <v>01.05.1996</v>
          </cell>
          <cell r="E33" t="str">
            <v>КМС</v>
          </cell>
          <cell r="F33" t="str">
            <v>Калининградская</v>
          </cell>
          <cell r="G33" t="str">
            <v>Светлый, УОР</v>
          </cell>
          <cell r="H33" t="str">
            <v>ЗТР Антунович Г.П., Лобков В.Г., Лещинский В.В.</v>
          </cell>
          <cell r="I33" t="str">
            <v>шест</v>
          </cell>
        </row>
        <row r="34">
          <cell r="B34">
            <v>423</v>
          </cell>
          <cell r="C34" t="str">
            <v>Смирнов Пайшао</v>
          </cell>
          <cell r="D34" t="str">
            <v>01.08.1996</v>
          </cell>
          <cell r="E34" t="str">
            <v>1р</v>
          </cell>
          <cell r="F34" t="str">
            <v>Калининградская</v>
          </cell>
          <cell r="G34" t="str">
            <v>Калининград, УОР</v>
          </cell>
          <cell r="H34" t="str">
            <v xml:space="preserve">ЗТР Антунович Г.П., Лещинский В.В. </v>
          </cell>
          <cell r="I34">
            <v>60</v>
          </cell>
        </row>
        <row r="35">
          <cell r="B35">
            <v>425</v>
          </cell>
          <cell r="C35" t="str">
            <v>Кукушкин Виктор</v>
          </cell>
          <cell r="D35" t="str">
            <v>13.06.1995</v>
          </cell>
          <cell r="E35" t="str">
            <v>1р</v>
          </cell>
          <cell r="F35" t="str">
            <v>Калининградская</v>
          </cell>
          <cell r="G35" t="str">
            <v>Калининград, СДЮСШОР-4</v>
          </cell>
          <cell r="H35" t="str">
            <v>Шабанов В.В.</v>
          </cell>
          <cell r="I35">
            <v>60</v>
          </cell>
        </row>
        <row r="36">
          <cell r="B36">
            <v>426</v>
          </cell>
          <cell r="C36" t="str">
            <v>Шкирман Виталий</v>
          </cell>
          <cell r="D36" t="str">
            <v>01.06.1997</v>
          </cell>
          <cell r="E36" t="str">
            <v>1р</v>
          </cell>
          <cell r="F36" t="str">
            <v>Калининградская</v>
          </cell>
          <cell r="G36" t="str">
            <v>Калининград, СДЮСШОР-4</v>
          </cell>
          <cell r="H36" t="str">
            <v>Балашов С.Г., Балашова В.А.</v>
          </cell>
          <cell r="I36" t="str">
            <v>тройной</v>
          </cell>
        </row>
        <row r="37">
          <cell r="B37">
            <v>427</v>
          </cell>
          <cell r="C37" t="str">
            <v>Черноталов Александр</v>
          </cell>
          <cell r="D37" t="str">
            <v>31.05.1997</v>
          </cell>
          <cell r="E37" t="str">
            <v>1р</v>
          </cell>
          <cell r="F37" t="str">
            <v>Калининградская</v>
          </cell>
          <cell r="G37" t="str">
            <v>Калининград, СДЮСШОР-4</v>
          </cell>
          <cell r="H37" t="str">
            <v>Балашов С.Г., Балашова В.А.</v>
          </cell>
        </row>
        <row r="38">
          <cell r="B38">
            <v>428</v>
          </cell>
          <cell r="C38" t="str">
            <v>Попов Андрей</v>
          </cell>
          <cell r="D38" t="str">
            <v>03.08.1998</v>
          </cell>
          <cell r="E38" t="str">
            <v>1р</v>
          </cell>
          <cell r="F38" t="str">
            <v>Калининградская</v>
          </cell>
          <cell r="G38" t="str">
            <v>Калининград, СДЮСШОР-4</v>
          </cell>
          <cell r="H38" t="str">
            <v>Балашов С.Г., Балашова В.А.</v>
          </cell>
          <cell r="I38">
            <v>60</v>
          </cell>
        </row>
        <row r="39">
          <cell r="B39">
            <v>430</v>
          </cell>
          <cell r="C39" t="str">
            <v>Гаевои Богдан</v>
          </cell>
          <cell r="D39" t="str">
            <v>09.02.1997</v>
          </cell>
          <cell r="E39" t="str">
            <v>1р</v>
          </cell>
          <cell r="F39" t="str">
            <v>Калининградская</v>
          </cell>
          <cell r="G39" t="str">
            <v>Калининград, СДЮСШОР-4</v>
          </cell>
          <cell r="H39" t="str">
            <v>Шабанов В.В.</v>
          </cell>
          <cell r="I39" t="str">
            <v>высота</v>
          </cell>
        </row>
        <row r="40">
          <cell r="B40">
            <v>220</v>
          </cell>
          <cell r="C40" t="str">
            <v>Аввакуменков Сергей</v>
          </cell>
          <cell r="D40" t="str">
            <v>18.09.1996</v>
          </cell>
          <cell r="E40" t="str">
            <v>1р</v>
          </cell>
          <cell r="F40" t="str">
            <v>Псковская</v>
          </cell>
          <cell r="G40" t="str">
            <v>Великолукский р-н, ДЮСШ</v>
          </cell>
          <cell r="H40" t="str">
            <v>Аввакуменкова Н.М.</v>
          </cell>
          <cell r="I40" t="str">
            <v>2000с/п</v>
          </cell>
        </row>
        <row r="41">
          <cell r="B41">
            <v>221</v>
          </cell>
          <cell r="C41" t="str">
            <v>Голубков Павел</v>
          </cell>
          <cell r="D41" t="str">
            <v>27.01.1998</v>
          </cell>
          <cell r="E41" t="str">
            <v>2р</v>
          </cell>
          <cell r="F41" t="str">
            <v>Псковская</v>
          </cell>
          <cell r="G41" t="str">
            <v>Великолукский р-н, ДЮСШ</v>
          </cell>
          <cell r="H41" t="str">
            <v>Аввакуменкова Н.М.</v>
          </cell>
          <cell r="I41" t="str">
            <v>2000с/п</v>
          </cell>
        </row>
        <row r="42">
          <cell r="B42">
            <v>212</v>
          </cell>
          <cell r="C42" t="str">
            <v>Маркелов Павел</v>
          </cell>
          <cell r="D42" t="str">
            <v>1998</v>
          </cell>
          <cell r="E42" t="str">
            <v>2р</v>
          </cell>
          <cell r="F42" t="str">
            <v>Московская</v>
          </cell>
          <cell r="G42" t="str">
            <v>Жуковский, СК "Метеор"</v>
          </cell>
          <cell r="H42" t="str">
            <v>Юдакова Н.А.</v>
          </cell>
          <cell r="I42">
            <v>400</v>
          </cell>
        </row>
        <row r="43">
          <cell r="B43">
            <v>213</v>
          </cell>
          <cell r="C43" t="str">
            <v>Рустамов Ахад</v>
          </cell>
          <cell r="D43" t="str">
            <v>1993</v>
          </cell>
          <cell r="E43" t="str">
            <v>1р</v>
          </cell>
          <cell r="F43" t="str">
            <v>Московская</v>
          </cell>
          <cell r="G43" t="str">
            <v>Жуковский, СК "Метеор"</v>
          </cell>
          <cell r="H43" t="str">
            <v>Юдакова Н.А.</v>
          </cell>
          <cell r="I43">
            <v>60</v>
          </cell>
        </row>
        <row r="44">
          <cell r="B44">
            <v>215</v>
          </cell>
          <cell r="C44" t="str">
            <v>Миронов Сергей</v>
          </cell>
          <cell r="D44" t="str">
            <v>1993</v>
          </cell>
          <cell r="E44" t="str">
            <v>КМС</v>
          </cell>
          <cell r="F44" t="str">
            <v>Московская</v>
          </cell>
          <cell r="G44" t="str">
            <v>Жуковский, СК "Метеор"</v>
          </cell>
          <cell r="H44" t="str">
            <v>Юдакова Н.А.</v>
          </cell>
          <cell r="I44">
            <v>60</v>
          </cell>
        </row>
        <row r="45">
          <cell r="B45">
            <v>216</v>
          </cell>
          <cell r="C45" t="str">
            <v>Гришаков Алексей</v>
          </cell>
          <cell r="D45" t="str">
            <v>1992</v>
          </cell>
          <cell r="E45" t="str">
            <v>КМС</v>
          </cell>
          <cell r="F45" t="str">
            <v>Московская</v>
          </cell>
          <cell r="G45" t="str">
            <v>Жуковский, СК "Метеор"</v>
          </cell>
          <cell r="H45" t="str">
            <v>Юдакова Н.А.</v>
          </cell>
          <cell r="I45">
            <v>400</v>
          </cell>
        </row>
        <row r="46">
          <cell r="B46">
            <v>217</v>
          </cell>
          <cell r="C46" t="str">
            <v>Серегин Александр</v>
          </cell>
          <cell r="D46" t="str">
            <v>1994</v>
          </cell>
          <cell r="E46" t="str">
            <v>1р</v>
          </cell>
          <cell r="F46" t="str">
            <v>Московская</v>
          </cell>
          <cell r="G46" t="str">
            <v>Жуковский, СК "Метеор"</v>
          </cell>
          <cell r="H46" t="str">
            <v>Юдакова Н.А.</v>
          </cell>
        </row>
        <row r="47">
          <cell r="B47">
            <v>218</v>
          </cell>
          <cell r="C47" t="str">
            <v>Шнякин Алексей</v>
          </cell>
          <cell r="D47" t="str">
            <v>1990</v>
          </cell>
          <cell r="E47" t="str">
            <v>1р</v>
          </cell>
          <cell r="F47" t="str">
            <v>Московская</v>
          </cell>
          <cell r="G47" t="str">
            <v>Жуковский, СК "Метеор"</v>
          </cell>
          <cell r="H47" t="str">
            <v>Юдакова Н.А.</v>
          </cell>
          <cell r="I47">
            <v>400</v>
          </cell>
        </row>
        <row r="48">
          <cell r="B48">
            <v>219</v>
          </cell>
          <cell r="C48" t="str">
            <v>Трофимов Сергей</v>
          </cell>
          <cell r="D48" t="str">
            <v>1992</v>
          </cell>
          <cell r="E48" t="str">
            <v>1р</v>
          </cell>
          <cell r="F48" t="str">
            <v>Московская</v>
          </cell>
          <cell r="G48" t="str">
            <v>Жуковский, СК "Метеор"</v>
          </cell>
          <cell r="H48" t="str">
            <v>Юдакова Н.А.</v>
          </cell>
          <cell r="I48">
            <v>60</v>
          </cell>
        </row>
        <row r="49">
          <cell r="B49">
            <v>208</v>
          </cell>
          <cell r="C49" t="str">
            <v>Жильников Иван</v>
          </cell>
          <cell r="D49" t="str">
            <v>06.12.1996</v>
          </cell>
          <cell r="E49" t="str">
            <v>3р</v>
          </cell>
          <cell r="F49" t="str">
            <v>Ярославская</v>
          </cell>
          <cell r="G49" t="str">
            <v>Тутаев, СОШ-5</v>
          </cell>
          <cell r="I49">
            <v>60</v>
          </cell>
        </row>
        <row r="50">
          <cell r="B50">
            <v>200</v>
          </cell>
          <cell r="C50" t="str">
            <v>Звонков Геннадий</v>
          </cell>
          <cell r="D50" t="str">
            <v>1996</v>
          </cell>
          <cell r="E50" t="str">
            <v>1р</v>
          </cell>
          <cell r="F50" t="str">
            <v>Ярославская</v>
          </cell>
          <cell r="G50" t="str">
            <v>Переславль, ДЮСШ</v>
          </cell>
          <cell r="H50" t="str">
            <v>Темнякова А.В.</v>
          </cell>
          <cell r="I50">
            <v>400</v>
          </cell>
        </row>
        <row r="51">
          <cell r="B51">
            <v>201</v>
          </cell>
          <cell r="C51" t="str">
            <v>Аскаров Аскар</v>
          </cell>
          <cell r="D51" t="str">
            <v>1998</v>
          </cell>
          <cell r="E51" t="str">
            <v>3р</v>
          </cell>
          <cell r="F51" t="str">
            <v>Ярославская</v>
          </cell>
          <cell r="G51" t="str">
            <v>Переславль, ДЮСШ</v>
          </cell>
          <cell r="H51" t="str">
            <v>Литвинова М.Ф.</v>
          </cell>
          <cell r="I51">
            <v>60</v>
          </cell>
        </row>
        <row r="52">
          <cell r="B52">
            <v>202</v>
          </cell>
          <cell r="C52" t="str">
            <v>Жаров Николай</v>
          </cell>
          <cell r="D52" t="str">
            <v>1996</v>
          </cell>
          <cell r="E52" t="str">
            <v>3р</v>
          </cell>
          <cell r="F52" t="str">
            <v>Ярославская</v>
          </cell>
          <cell r="G52" t="str">
            <v>Переславль, ДЮСШ</v>
          </cell>
          <cell r="H52" t="str">
            <v>Литвинова М.Ф.</v>
          </cell>
          <cell r="I52">
            <v>400</v>
          </cell>
        </row>
        <row r="53">
          <cell r="B53">
            <v>204</v>
          </cell>
          <cell r="C53" t="str">
            <v>Литвинов Федор</v>
          </cell>
          <cell r="D53" t="str">
            <v>1997</v>
          </cell>
          <cell r="E53" t="str">
            <v>2р</v>
          </cell>
          <cell r="F53" t="str">
            <v>Ярославская</v>
          </cell>
          <cell r="G53" t="str">
            <v>Переславль, ДЮСШ</v>
          </cell>
          <cell r="H53" t="str">
            <v>Литвинова М.Ф.</v>
          </cell>
          <cell r="I53">
            <v>60</v>
          </cell>
        </row>
        <row r="54">
          <cell r="B54">
            <v>205</v>
          </cell>
          <cell r="C54" t="str">
            <v>Пыряев Кирилл</v>
          </cell>
          <cell r="D54" t="str">
            <v>1998</v>
          </cell>
          <cell r="E54" t="str">
            <v>3р</v>
          </cell>
          <cell r="F54" t="str">
            <v>Ярославская</v>
          </cell>
          <cell r="G54" t="str">
            <v>Переславль, ДЮСШ</v>
          </cell>
          <cell r="H54" t="str">
            <v>Литвинова М.Ф.</v>
          </cell>
          <cell r="I54">
            <v>60</v>
          </cell>
        </row>
        <row r="55">
          <cell r="B55">
            <v>206</v>
          </cell>
          <cell r="C55" t="str">
            <v>Григорьев Денис</v>
          </cell>
          <cell r="D55" t="str">
            <v>1999</v>
          </cell>
          <cell r="E55" t="str">
            <v>2р</v>
          </cell>
          <cell r="F55" t="str">
            <v>Ярославская</v>
          </cell>
          <cell r="G55" t="str">
            <v>Переславль, ДЮСШ</v>
          </cell>
          <cell r="H55" t="str">
            <v>Литвинова М.Ф.</v>
          </cell>
          <cell r="I55">
            <v>400</v>
          </cell>
        </row>
        <row r="56">
          <cell r="B56">
            <v>207</v>
          </cell>
          <cell r="C56" t="str">
            <v>Куприянов Павел</v>
          </cell>
          <cell r="D56" t="str">
            <v>1999</v>
          </cell>
          <cell r="E56" t="str">
            <v>3р</v>
          </cell>
          <cell r="F56" t="str">
            <v>Ярославская</v>
          </cell>
          <cell r="G56" t="str">
            <v>Переславль, ДЮСШ</v>
          </cell>
          <cell r="H56" t="str">
            <v>Литвинова М.Ф.</v>
          </cell>
          <cell r="I56">
            <v>1500</v>
          </cell>
        </row>
        <row r="57">
          <cell r="B57">
            <v>198</v>
          </cell>
          <cell r="C57" t="str">
            <v>Жигалов Владислав</v>
          </cell>
          <cell r="D57" t="str">
            <v>1997</v>
          </cell>
          <cell r="E57" t="str">
            <v>2р</v>
          </cell>
          <cell r="F57" t="str">
            <v>Ярославская</v>
          </cell>
          <cell r="G57" t="str">
            <v>Гаврилов Ям, ДЮСШ</v>
          </cell>
          <cell r="H57" t="str">
            <v>Сорокин А.В.</v>
          </cell>
        </row>
        <row r="58">
          <cell r="B58">
            <v>199</v>
          </cell>
          <cell r="C58" t="str">
            <v>Куликов Илья</v>
          </cell>
          <cell r="D58" t="str">
            <v>1998</v>
          </cell>
          <cell r="E58" t="str">
            <v>2р</v>
          </cell>
          <cell r="F58" t="str">
            <v>Ярославская</v>
          </cell>
          <cell r="G58" t="str">
            <v>Гаврилов Ям, ДЮСШ</v>
          </cell>
          <cell r="H58" t="str">
            <v>Сорокин А.В.</v>
          </cell>
        </row>
        <row r="59">
          <cell r="C59" t="str">
            <v>Фарутин Алексей</v>
          </cell>
          <cell r="D59" t="str">
            <v>1979</v>
          </cell>
          <cell r="E59" t="str">
            <v>МС</v>
          </cell>
          <cell r="F59" t="str">
            <v>Мурманская</v>
          </cell>
          <cell r="G59" t="str">
            <v>Мурманск</v>
          </cell>
          <cell r="I59">
            <v>60</v>
          </cell>
        </row>
        <row r="60">
          <cell r="B60">
            <v>301</v>
          </cell>
          <cell r="C60" t="str">
            <v>Миронов Евгений</v>
          </cell>
          <cell r="D60" t="str">
            <v>21.04.1993</v>
          </cell>
          <cell r="E60" t="str">
            <v>КМС</v>
          </cell>
          <cell r="F60" t="str">
            <v>Мурманская</v>
          </cell>
          <cell r="G60" t="str">
            <v>Мурманск, СДЮСШОР-4, ШВСМ</v>
          </cell>
          <cell r="H60" t="str">
            <v>Кацан Т.Н.</v>
          </cell>
          <cell r="I60">
            <v>400</v>
          </cell>
        </row>
        <row r="61">
          <cell r="B61">
            <v>297</v>
          </cell>
          <cell r="C61" t="str">
            <v>Семенов Руслан</v>
          </cell>
          <cell r="D61" t="str">
            <v>1984</v>
          </cell>
          <cell r="E61" t="str">
            <v>КМС</v>
          </cell>
          <cell r="F61" t="str">
            <v>Мурманская</v>
          </cell>
          <cell r="G61" t="str">
            <v>Мурманск, СДЮСШОР-4, Динамо</v>
          </cell>
          <cell r="H61" t="str">
            <v>Семенов Р.В.</v>
          </cell>
          <cell r="I61">
            <v>60</v>
          </cell>
        </row>
        <row r="62">
          <cell r="B62">
            <v>302</v>
          </cell>
          <cell r="C62" t="str">
            <v>Казарян Миран</v>
          </cell>
          <cell r="D62" t="str">
            <v>20.01.1994</v>
          </cell>
          <cell r="E62" t="str">
            <v>1р</v>
          </cell>
          <cell r="F62" t="str">
            <v>Мурманская</v>
          </cell>
          <cell r="G62" t="str">
            <v>Мурманск, СДЮСШОР-4, ШВСМ</v>
          </cell>
          <cell r="H62" t="str">
            <v>Семенов Р.В.</v>
          </cell>
          <cell r="I62">
            <v>60</v>
          </cell>
        </row>
        <row r="63">
          <cell r="B63">
            <v>303</v>
          </cell>
          <cell r="C63" t="str">
            <v>Пахомов Олег</v>
          </cell>
          <cell r="D63" t="str">
            <v>22.08.1995</v>
          </cell>
          <cell r="E63" t="str">
            <v>КМС</v>
          </cell>
          <cell r="F63" t="str">
            <v>Мурманская</v>
          </cell>
          <cell r="G63" t="str">
            <v>Мурманск, ШВСМ</v>
          </cell>
          <cell r="H63" t="str">
            <v>ЗТР Савенков П.В., Шаверина Е.Н.</v>
          </cell>
          <cell r="I63">
            <v>400</v>
          </cell>
        </row>
        <row r="64">
          <cell r="B64">
            <v>310</v>
          </cell>
          <cell r="C64" t="str">
            <v>Микулин Глеб</v>
          </cell>
          <cell r="D64" t="str">
            <v>06.08.1999</v>
          </cell>
          <cell r="E64" t="str">
            <v>2р</v>
          </cell>
          <cell r="F64" t="str">
            <v>Мурманская</v>
          </cell>
          <cell r="G64" t="str">
            <v>Мурманск, СДЮСШОР-4, ШВСМ</v>
          </cell>
          <cell r="H64" t="str">
            <v>Семенов Р.В.</v>
          </cell>
          <cell r="I64">
            <v>400</v>
          </cell>
        </row>
        <row r="65">
          <cell r="B65">
            <v>306</v>
          </cell>
          <cell r="C65" t="str">
            <v>Соболев Владимир</v>
          </cell>
          <cell r="D65" t="str">
            <v>07.12.1996</v>
          </cell>
          <cell r="E65" t="str">
            <v>2р</v>
          </cell>
          <cell r="F65" t="str">
            <v>Мурманская</v>
          </cell>
          <cell r="G65" t="str">
            <v>Мурманск, СДЮСШОР-4, ШВСМ</v>
          </cell>
          <cell r="H65" t="str">
            <v>Кацан Т.Н., В.В.</v>
          </cell>
          <cell r="I65">
            <v>400</v>
          </cell>
        </row>
        <row r="66">
          <cell r="C66" t="str">
            <v>Степанов Александр</v>
          </cell>
          <cell r="D66" t="str">
            <v>1995</v>
          </cell>
          <cell r="E66" t="str">
            <v>1р</v>
          </cell>
          <cell r="F66" t="str">
            <v>Мурманская</v>
          </cell>
          <cell r="G66" t="str">
            <v>Мурманск</v>
          </cell>
          <cell r="I66">
            <v>60</v>
          </cell>
        </row>
        <row r="67">
          <cell r="B67">
            <v>313</v>
          </cell>
          <cell r="C67" t="str">
            <v>Серегин Сергей</v>
          </cell>
          <cell r="D67" t="str">
            <v>02.04.1998</v>
          </cell>
          <cell r="E67" t="str">
            <v>2р</v>
          </cell>
          <cell r="F67" t="str">
            <v>Мурманская</v>
          </cell>
          <cell r="G67" t="str">
            <v xml:space="preserve">Мурманск, СДЮСШОР-4 </v>
          </cell>
          <cell r="H67" t="str">
            <v>Кацан Т.Н., В.В.</v>
          </cell>
          <cell r="I67">
            <v>60</v>
          </cell>
        </row>
        <row r="68">
          <cell r="B68">
            <v>312</v>
          </cell>
          <cell r="C68" t="str">
            <v>Бурсевич Евгений</v>
          </cell>
          <cell r="D68" t="str">
            <v>18.01.1998</v>
          </cell>
          <cell r="E68" t="str">
            <v>2р</v>
          </cell>
          <cell r="F68" t="str">
            <v>Мурманская</v>
          </cell>
          <cell r="G68" t="str">
            <v>Мурманск, СДЮСШОР-4, ШВСМ</v>
          </cell>
          <cell r="H68" t="str">
            <v>Кацан Т.Н., В.В.</v>
          </cell>
          <cell r="I68">
            <v>400</v>
          </cell>
        </row>
        <row r="69">
          <cell r="B69">
            <v>311</v>
          </cell>
          <cell r="C69" t="str">
            <v>Бурдейный Максим</v>
          </cell>
          <cell r="D69" t="str">
            <v>25.05.1998</v>
          </cell>
          <cell r="E69" t="str">
            <v>2р</v>
          </cell>
          <cell r="F69" t="str">
            <v>Мурманская</v>
          </cell>
          <cell r="G69" t="str">
            <v xml:space="preserve">Мурманск, СДЮСШОР-4 </v>
          </cell>
          <cell r="H69" t="str">
            <v>Кацан Т.Н., В.В.</v>
          </cell>
          <cell r="I69">
            <v>400</v>
          </cell>
        </row>
        <row r="70">
          <cell r="B70">
            <v>512</v>
          </cell>
          <cell r="C70" t="str">
            <v>Рафилович Максим</v>
          </cell>
          <cell r="D70" t="str">
            <v>07.12.1986</v>
          </cell>
          <cell r="E70" t="str">
            <v>МС</v>
          </cell>
          <cell r="F70" t="str">
            <v>Вологодская</v>
          </cell>
          <cell r="G70" t="str">
            <v>Череповец, ДЮСШ-2</v>
          </cell>
          <cell r="H70" t="str">
            <v>Селюцкий  С.А., Водовозов В.А.</v>
          </cell>
          <cell r="I70">
            <v>400</v>
          </cell>
        </row>
        <row r="71">
          <cell r="B71">
            <v>513</v>
          </cell>
          <cell r="C71" t="str">
            <v>Шкуропатов Дмитрий</v>
          </cell>
          <cell r="D71" t="str">
            <v>30.03.1993</v>
          </cell>
          <cell r="E71" t="str">
            <v>МС</v>
          </cell>
          <cell r="F71" t="str">
            <v>Вологодская</v>
          </cell>
          <cell r="G71" t="str">
            <v>Череповец, ДЮСШ-2</v>
          </cell>
          <cell r="H71" t="str">
            <v>Смелов Н.А., Демин А.Н.</v>
          </cell>
          <cell r="I71">
            <v>60</v>
          </cell>
        </row>
        <row r="72">
          <cell r="B72">
            <v>514</v>
          </cell>
          <cell r="C72" t="str">
            <v>Ваулин Семен</v>
          </cell>
          <cell r="D72" t="str">
            <v>26.01.1991</v>
          </cell>
          <cell r="E72" t="str">
            <v>КМС</v>
          </cell>
          <cell r="F72" t="str">
            <v>Вологодская</v>
          </cell>
          <cell r="G72" t="str">
            <v>Вологда, ДЮСШ "Спартак"</v>
          </cell>
          <cell r="H72" t="str">
            <v>Кошелев Е.Ю.</v>
          </cell>
          <cell r="I72">
            <v>1500</v>
          </cell>
        </row>
        <row r="73">
          <cell r="B73">
            <v>515</v>
          </cell>
          <cell r="C73" t="str">
            <v>Митусов Николай</v>
          </cell>
          <cell r="D73" t="str">
            <v>22.08.1991</v>
          </cell>
          <cell r="E73" t="str">
            <v>КМС</v>
          </cell>
          <cell r="F73" t="str">
            <v>Вологодская</v>
          </cell>
          <cell r="G73" t="str">
            <v>Вологда, ДЮСШ "Спартак"</v>
          </cell>
          <cell r="H73" t="str">
            <v>Фомичев А.В.</v>
          </cell>
          <cell r="I73">
            <v>1500</v>
          </cell>
        </row>
        <row r="74">
          <cell r="B74">
            <v>516</v>
          </cell>
          <cell r="C74" t="str">
            <v>Киселев Алексей</v>
          </cell>
          <cell r="D74" t="str">
            <v>27.05.1992</v>
          </cell>
          <cell r="E74" t="str">
            <v>КМС</v>
          </cell>
          <cell r="F74" t="str">
            <v>Вологодская</v>
          </cell>
          <cell r="G74" t="str">
            <v>Вологда, ДЮСШ "Спартак"</v>
          </cell>
          <cell r="H74" t="str">
            <v>Киселев В.Д.</v>
          </cell>
          <cell r="I74">
            <v>1500</v>
          </cell>
        </row>
        <row r="75">
          <cell r="B75">
            <v>519</v>
          </cell>
          <cell r="C75" t="str">
            <v>Бобылев Семен</v>
          </cell>
          <cell r="D75" t="str">
            <v>13.07.1995</v>
          </cell>
          <cell r="E75" t="str">
            <v>1р</v>
          </cell>
          <cell r="F75" t="str">
            <v>Вологодская</v>
          </cell>
          <cell r="G75" t="str">
            <v>Череповец, ДЮСШ-2</v>
          </cell>
          <cell r="H75" t="str">
            <v>Боголюбов В.Л.</v>
          </cell>
          <cell r="I75">
            <v>400</v>
          </cell>
        </row>
        <row r="76">
          <cell r="B76">
            <v>520</v>
          </cell>
          <cell r="C76" t="str">
            <v>Новослугин Максим</v>
          </cell>
          <cell r="D76" t="str">
            <v>21.08.1995</v>
          </cell>
          <cell r="E76" t="str">
            <v>1р</v>
          </cell>
          <cell r="F76" t="str">
            <v>Вологодская</v>
          </cell>
          <cell r="G76" t="str">
            <v>Вологда, ДЮСШ "Спартак"</v>
          </cell>
          <cell r="H76" t="str">
            <v>Воробьева Н.Н., Синицкий А.Д.</v>
          </cell>
          <cell r="I76">
            <v>60</v>
          </cell>
        </row>
        <row r="77">
          <cell r="B77">
            <v>521</v>
          </cell>
          <cell r="C77" t="str">
            <v>Припузов Алексей</v>
          </cell>
          <cell r="D77" t="str">
            <v>19.10.1996</v>
          </cell>
          <cell r="E77" t="str">
            <v>1р</v>
          </cell>
          <cell r="F77" t="str">
            <v>Вологодская</v>
          </cell>
          <cell r="G77" t="str">
            <v>Вологда, ДЮСШ "Спартак"</v>
          </cell>
          <cell r="H77" t="str">
            <v xml:space="preserve">Волков В.Н. </v>
          </cell>
          <cell r="I77" t="str">
            <v>высота</v>
          </cell>
        </row>
        <row r="78">
          <cell r="B78">
            <v>522</v>
          </cell>
          <cell r="C78" t="str">
            <v>Питеряков Антон</v>
          </cell>
          <cell r="D78" t="str">
            <v>17.09.1995</v>
          </cell>
          <cell r="E78" t="str">
            <v>1р</v>
          </cell>
          <cell r="F78" t="str">
            <v>Вологодская</v>
          </cell>
          <cell r="G78" t="str">
            <v>Вологда, ДЮСШ "Спартак"</v>
          </cell>
          <cell r="H78" t="str">
            <v>Синицкий А.Д.</v>
          </cell>
          <cell r="I78">
            <v>60</v>
          </cell>
        </row>
        <row r="79">
          <cell r="B79">
            <v>523</v>
          </cell>
          <cell r="C79" t="str">
            <v>Шульгин Дмитрий</v>
          </cell>
          <cell r="D79" t="str">
            <v>06.10.1995</v>
          </cell>
          <cell r="E79" t="str">
            <v>2р</v>
          </cell>
          <cell r="F79" t="str">
            <v>Вологодская</v>
          </cell>
          <cell r="G79" t="str">
            <v>Вологда, ДЮСШ "Спартак"</v>
          </cell>
          <cell r="H79" t="str">
            <v>Киселев В.Д.</v>
          </cell>
        </row>
        <row r="80">
          <cell r="B80">
            <v>524</v>
          </cell>
          <cell r="C80" t="str">
            <v>Кошелев Александр</v>
          </cell>
          <cell r="D80" t="str">
            <v>16.01.1997</v>
          </cell>
          <cell r="E80" t="str">
            <v>1р</v>
          </cell>
          <cell r="F80" t="str">
            <v>Вологодская</v>
          </cell>
          <cell r="G80" t="str">
            <v>Вологда, ДЮСШ "Спартак"</v>
          </cell>
          <cell r="H80" t="str">
            <v>Кошелев Е.Ю.</v>
          </cell>
          <cell r="I80">
            <v>1500</v>
          </cell>
        </row>
        <row r="81">
          <cell r="B81">
            <v>525</v>
          </cell>
          <cell r="C81" t="str">
            <v>Шубин Андрей</v>
          </cell>
          <cell r="D81" t="str">
            <v>17.09.1997</v>
          </cell>
          <cell r="E81" t="str">
            <v>1р</v>
          </cell>
          <cell r="F81" t="str">
            <v>Вологодская</v>
          </cell>
          <cell r="G81" t="str">
            <v>Вологда, ДЮСШ "Спартак"</v>
          </cell>
          <cell r="H81" t="str">
            <v>Волков В.Н.</v>
          </cell>
          <cell r="I81" t="str">
            <v>7-ми/б</v>
          </cell>
        </row>
        <row r="82">
          <cell r="B82">
            <v>526</v>
          </cell>
          <cell r="C82" t="str">
            <v>Кононенко Павел</v>
          </cell>
          <cell r="D82" t="str">
            <v>01.07.1997</v>
          </cell>
          <cell r="E82" t="str">
            <v>1р</v>
          </cell>
          <cell r="F82" t="str">
            <v>Вологодская</v>
          </cell>
          <cell r="G82" t="str">
            <v>Череповец, ДЮСШ-2</v>
          </cell>
          <cell r="H82" t="str">
            <v>Столбова О.В.</v>
          </cell>
          <cell r="I82">
            <v>60</v>
          </cell>
        </row>
        <row r="83">
          <cell r="B83">
            <v>528</v>
          </cell>
          <cell r="C83" t="str">
            <v>Росляков Даниил</v>
          </cell>
          <cell r="D83" t="str">
            <v>04.11.1997</v>
          </cell>
          <cell r="E83" t="str">
            <v>1р</v>
          </cell>
          <cell r="F83" t="str">
            <v>Вологодская</v>
          </cell>
          <cell r="G83" t="str">
            <v>Вологда, ДЮСШ "Спартак"</v>
          </cell>
          <cell r="H83" t="str">
            <v>Синицкий А.Д.</v>
          </cell>
          <cell r="I83">
            <v>60</v>
          </cell>
        </row>
        <row r="84">
          <cell r="B84">
            <v>529</v>
          </cell>
          <cell r="C84" t="str">
            <v>Ефимов Александр</v>
          </cell>
          <cell r="D84" t="str">
            <v>04.09.1998</v>
          </cell>
          <cell r="E84" t="str">
            <v>1р</v>
          </cell>
          <cell r="F84" t="str">
            <v>Вологодская</v>
          </cell>
          <cell r="G84" t="str">
            <v>Череповец, ДЮСШ-2</v>
          </cell>
          <cell r="H84" t="str">
            <v>Столбова О.В.</v>
          </cell>
          <cell r="I84">
            <v>400</v>
          </cell>
        </row>
        <row r="85">
          <cell r="B85">
            <v>531</v>
          </cell>
          <cell r="C85" t="str">
            <v>Беляев Илья</v>
          </cell>
          <cell r="D85" t="str">
            <v>18.01.1998</v>
          </cell>
          <cell r="E85" t="str">
            <v>1р</v>
          </cell>
          <cell r="F85" t="str">
            <v>Вологодская</v>
          </cell>
          <cell r="G85" t="str">
            <v>Череповец, ДЮСШ-2</v>
          </cell>
          <cell r="H85" t="str">
            <v>Лебелев А.В.</v>
          </cell>
          <cell r="I85">
            <v>400</v>
          </cell>
        </row>
        <row r="86">
          <cell r="B86">
            <v>532</v>
          </cell>
          <cell r="C86" t="str">
            <v>Лопатин Александр</v>
          </cell>
          <cell r="D86" t="str">
            <v>16.05.1997</v>
          </cell>
          <cell r="E86" t="str">
            <v>1р</v>
          </cell>
          <cell r="F86" t="str">
            <v>Вологодская</v>
          </cell>
          <cell r="G86" t="str">
            <v>Вологда, ДЮСШ</v>
          </cell>
          <cell r="H86" t="str">
            <v>Бурчевский В.З.</v>
          </cell>
          <cell r="I86">
            <v>60</v>
          </cell>
        </row>
        <row r="87">
          <cell r="B87">
            <v>534</v>
          </cell>
          <cell r="C87" t="str">
            <v>Воробьев Александр</v>
          </cell>
          <cell r="D87" t="str">
            <v>11.12.1984</v>
          </cell>
          <cell r="E87" t="str">
            <v>КМС</v>
          </cell>
          <cell r="F87" t="str">
            <v>Вологодская</v>
          </cell>
          <cell r="G87" t="str">
            <v>Вологда, ДЮСШ "Спартак"</v>
          </cell>
          <cell r="H87" t="str">
            <v>Кошелев Е.Ю.</v>
          </cell>
          <cell r="I87">
            <v>1500</v>
          </cell>
        </row>
        <row r="88">
          <cell r="B88">
            <v>535</v>
          </cell>
          <cell r="C88" t="str">
            <v>Мурашко Александр</v>
          </cell>
          <cell r="D88" t="str">
            <v>28.09.1994</v>
          </cell>
          <cell r="E88" t="str">
            <v>1р</v>
          </cell>
          <cell r="F88" t="str">
            <v>Вологодская</v>
          </cell>
          <cell r="G88" t="str">
            <v>Череповец, ДЮСШ-2</v>
          </cell>
          <cell r="H88" t="str">
            <v>Боголюбов В.Л.</v>
          </cell>
          <cell r="I88">
            <v>60</v>
          </cell>
        </row>
        <row r="89">
          <cell r="B89">
            <v>536</v>
          </cell>
          <cell r="C89" t="str">
            <v>Карбовский Илья</v>
          </cell>
          <cell r="D89" t="str">
            <v>08.01.1996</v>
          </cell>
          <cell r="E89" t="str">
            <v>2р</v>
          </cell>
          <cell r="F89" t="str">
            <v>Вологодская</v>
          </cell>
          <cell r="G89" t="str">
            <v>Череповец, ДЮСШ-2</v>
          </cell>
          <cell r="H89" t="str">
            <v>Боголюбов В.Л.</v>
          </cell>
          <cell r="I89">
            <v>400</v>
          </cell>
        </row>
        <row r="90">
          <cell r="B90">
            <v>537</v>
          </cell>
          <cell r="C90" t="str">
            <v>Одров Владимир</v>
          </cell>
          <cell r="D90" t="str">
            <v>29.03.1996</v>
          </cell>
          <cell r="E90" t="str">
            <v>2р</v>
          </cell>
          <cell r="F90" t="str">
            <v>Вологодская</v>
          </cell>
          <cell r="G90" t="str">
            <v>Череповец, ДЮСШ-2</v>
          </cell>
          <cell r="H90" t="str">
            <v>Боголюбов В.Л.</v>
          </cell>
          <cell r="I90">
            <v>400</v>
          </cell>
        </row>
        <row r="91">
          <cell r="B91">
            <v>541</v>
          </cell>
          <cell r="C91" t="str">
            <v>Жирохов Даниил</v>
          </cell>
          <cell r="D91" t="str">
            <v>13.04.1998</v>
          </cell>
          <cell r="E91" t="str">
            <v>2р</v>
          </cell>
          <cell r="F91" t="str">
            <v>Вологодская</v>
          </cell>
          <cell r="G91" t="str">
            <v>Череповец, ДЮСШ-2</v>
          </cell>
          <cell r="H91" t="str">
            <v>Полоторацкий С.В.</v>
          </cell>
          <cell r="I91">
            <v>60</v>
          </cell>
        </row>
        <row r="92">
          <cell r="B92">
            <v>542</v>
          </cell>
          <cell r="C92" t="str">
            <v>Панчук Никита</v>
          </cell>
          <cell r="D92" t="str">
            <v>17.08.1996</v>
          </cell>
          <cell r="E92" t="str">
            <v>2р</v>
          </cell>
          <cell r="F92" t="str">
            <v>Вологодская</v>
          </cell>
          <cell r="G92" t="str">
            <v>Череповец, ДЮСШ-2</v>
          </cell>
          <cell r="H92" t="str">
            <v>Столбова О.В.</v>
          </cell>
          <cell r="I92">
            <v>60</v>
          </cell>
        </row>
        <row r="93">
          <cell r="B93">
            <v>543</v>
          </cell>
          <cell r="C93" t="str">
            <v>Бурашников Иван</v>
          </cell>
          <cell r="D93" t="str">
            <v>1997</v>
          </cell>
          <cell r="E93" t="str">
            <v>2р</v>
          </cell>
          <cell r="F93" t="str">
            <v>Вологодская</v>
          </cell>
          <cell r="G93" t="str">
            <v>Вологда</v>
          </cell>
          <cell r="I93">
            <v>400</v>
          </cell>
        </row>
        <row r="94">
          <cell r="B94">
            <v>453</v>
          </cell>
          <cell r="C94" t="str">
            <v>Скотников Александр</v>
          </cell>
          <cell r="D94" t="str">
            <v>1985</v>
          </cell>
          <cell r="E94" t="str">
            <v>МС</v>
          </cell>
          <cell r="F94" t="str">
            <v>Ивановская</v>
          </cell>
          <cell r="G94" t="str">
            <v>Иваново, ИГЭУ</v>
          </cell>
          <cell r="H94" t="str">
            <v>Гильмутдинов Ю.В., Кузнецов В.А.</v>
          </cell>
        </row>
        <row r="95">
          <cell r="B95">
            <v>454</v>
          </cell>
          <cell r="C95" t="str">
            <v>Никитин Антон</v>
          </cell>
          <cell r="D95" t="str">
            <v>1989</v>
          </cell>
          <cell r="E95" t="str">
            <v>КМС</v>
          </cell>
          <cell r="F95" t="str">
            <v>Ивановская</v>
          </cell>
          <cell r="G95" t="str">
            <v>Иваново, СДЮСШОР-6</v>
          </cell>
          <cell r="H95" t="str">
            <v>Кокшарова И.В., Гудова В.А.</v>
          </cell>
          <cell r="I95" t="str">
            <v>высота</v>
          </cell>
        </row>
        <row r="96">
          <cell r="B96">
            <v>456</v>
          </cell>
          <cell r="C96" t="str">
            <v>Лебедев Никита</v>
          </cell>
          <cell r="D96" t="str">
            <v>1985</v>
          </cell>
          <cell r="E96" t="str">
            <v>МС</v>
          </cell>
          <cell r="F96" t="str">
            <v>Ивановская</v>
          </cell>
          <cell r="G96" t="str">
            <v>Иваново, ИГЭУ, СДЮСШОР-6</v>
          </cell>
          <cell r="H96" t="str">
            <v>Чахунов Е.И.</v>
          </cell>
        </row>
        <row r="97">
          <cell r="B97">
            <v>457</v>
          </cell>
          <cell r="C97" t="str">
            <v>Лыткин Алексей</v>
          </cell>
          <cell r="D97" t="str">
            <v>1991</v>
          </cell>
          <cell r="E97" t="str">
            <v>КМС</v>
          </cell>
          <cell r="F97" t="str">
            <v>Ивановская</v>
          </cell>
          <cell r="G97" t="str">
            <v>Иваново, ИГЭУ, СДЮСШОР-6</v>
          </cell>
          <cell r="H97" t="str">
            <v>Магницкий М.В.</v>
          </cell>
          <cell r="I97">
            <v>400</v>
          </cell>
        </row>
        <row r="98">
          <cell r="B98">
            <v>458</v>
          </cell>
          <cell r="C98" t="str">
            <v>Розов Игорь</v>
          </cell>
          <cell r="D98" t="str">
            <v>1991</v>
          </cell>
          <cell r="E98" t="str">
            <v>КМС</v>
          </cell>
          <cell r="F98" t="str">
            <v>Ивановская</v>
          </cell>
          <cell r="G98" t="str">
            <v>Иваново, ИГЭУ, СДЮСШОР-6</v>
          </cell>
          <cell r="H98" t="str">
            <v>Магницкий М.В., Мальцев Е.В.</v>
          </cell>
          <cell r="I98">
            <v>400</v>
          </cell>
        </row>
        <row r="99">
          <cell r="B99">
            <v>459</v>
          </cell>
          <cell r="C99" t="str">
            <v>Емелин Дмитрий</v>
          </cell>
          <cell r="D99" t="str">
            <v>1990</v>
          </cell>
          <cell r="E99" t="str">
            <v>КМС</v>
          </cell>
          <cell r="F99" t="str">
            <v>Ивановская</v>
          </cell>
          <cell r="G99" t="str">
            <v>Иваново, ИГЭУ</v>
          </cell>
          <cell r="H99" t="str">
            <v>Чахунов Е.И.</v>
          </cell>
          <cell r="I99">
            <v>60</v>
          </cell>
        </row>
        <row r="100">
          <cell r="B100">
            <v>460</v>
          </cell>
          <cell r="C100" t="str">
            <v>Лёзов Дмитрий</v>
          </cell>
          <cell r="D100" t="str">
            <v>1991</v>
          </cell>
          <cell r="E100" t="str">
            <v>КМС</v>
          </cell>
          <cell r="F100" t="str">
            <v>Ивановская</v>
          </cell>
          <cell r="G100" t="str">
            <v>Иваново, ИГЭУ</v>
          </cell>
          <cell r="H100" t="str">
            <v>Торгов Е.Н., Птушкина Н.И., Гильмутдинов Ю.В.</v>
          </cell>
        </row>
        <row r="101">
          <cell r="B101">
            <v>461</v>
          </cell>
          <cell r="C101" t="str">
            <v>Веревкин Михаил</v>
          </cell>
          <cell r="D101" t="str">
            <v>1991</v>
          </cell>
          <cell r="E101" t="str">
            <v>МС</v>
          </cell>
          <cell r="F101" t="str">
            <v>Ивановская</v>
          </cell>
          <cell r="G101" t="str">
            <v>Кинешма, ИГЭУ</v>
          </cell>
          <cell r="H101" t="str">
            <v>Мухин Е.И.</v>
          </cell>
          <cell r="I101" t="str">
            <v>высота</v>
          </cell>
        </row>
        <row r="102">
          <cell r="B102">
            <v>462</v>
          </cell>
          <cell r="C102" t="str">
            <v>Лямаев Максим</v>
          </cell>
          <cell r="D102" t="str">
            <v>1991</v>
          </cell>
          <cell r="E102" t="str">
            <v>КМС</v>
          </cell>
          <cell r="F102" t="str">
            <v>Ивановская</v>
          </cell>
          <cell r="G102" t="str">
            <v>Иваново, ИГХТУ, СДЮСШОР-6</v>
          </cell>
          <cell r="H102" t="str">
            <v>Кустов В.Н., Мальцев Е.В.</v>
          </cell>
          <cell r="I102" t="str">
            <v>тройной</v>
          </cell>
        </row>
        <row r="103">
          <cell r="B103">
            <v>463</v>
          </cell>
          <cell r="C103" t="str">
            <v>Краев Алексей</v>
          </cell>
          <cell r="D103" t="str">
            <v>1993</v>
          </cell>
          <cell r="E103" t="str">
            <v>КМС</v>
          </cell>
          <cell r="F103" t="str">
            <v>Ивановская</v>
          </cell>
          <cell r="G103" t="str">
            <v>Иваново, ИГХТУ, СДЮСШОР-6</v>
          </cell>
          <cell r="H103" t="str">
            <v>Чахунов Е.И.</v>
          </cell>
          <cell r="I103">
            <v>60</v>
          </cell>
        </row>
        <row r="104">
          <cell r="B104">
            <v>464</v>
          </cell>
          <cell r="C104" t="str">
            <v>Анжауров Антон</v>
          </cell>
          <cell r="D104" t="str">
            <v>1992</v>
          </cell>
          <cell r="E104" t="str">
            <v>КМС</v>
          </cell>
          <cell r="F104" t="str">
            <v>Ивановская</v>
          </cell>
          <cell r="G104" t="str">
            <v>Иваново, ИГХТУ, СДЮСШОР-6</v>
          </cell>
          <cell r="H104" t="str">
            <v xml:space="preserve">Кокшарова И.В. </v>
          </cell>
          <cell r="I104">
            <v>60</v>
          </cell>
        </row>
        <row r="105">
          <cell r="B105">
            <v>465</v>
          </cell>
          <cell r="C105" t="str">
            <v>Терентьев Иван</v>
          </cell>
          <cell r="D105" t="str">
            <v>1992</v>
          </cell>
          <cell r="E105" t="str">
            <v>1р</v>
          </cell>
          <cell r="F105" t="str">
            <v>Ивановская</v>
          </cell>
          <cell r="G105" t="str">
            <v>Иваново</v>
          </cell>
          <cell r="H105" t="str">
            <v>Чахунов Е.И.</v>
          </cell>
          <cell r="I105" t="str">
            <v>тройной</v>
          </cell>
        </row>
        <row r="106">
          <cell r="B106">
            <v>472</v>
          </cell>
          <cell r="C106" t="str">
            <v>Соловьев Сергей</v>
          </cell>
          <cell r="D106" t="str">
            <v>1992</v>
          </cell>
          <cell r="E106" t="str">
            <v>КМС</v>
          </cell>
          <cell r="F106" t="str">
            <v>Ивановская</v>
          </cell>
          <cell r="G106" t="str">
            <v>Иваново, ИГЭУ</v>
          </cell>
          <cell r="H106" t="str">
            <v xml:space="preserve">Гильмутдинов Ю.В., Лукичёв А.В. </v>
          </cell>
          <cell r="I106">
            <v>400</v>
          </cell>
        </row>
        <row r="107">
          <cell r="B107">
            <v>473</v>
          </cell>
          <cell r="C107" t="str">
            <v>Яремко Виктор</v>
          </cell>
          <cell r="D107" t="str">
            <v>1992</v>
          </cell>
          <cell r="E107" t="str">
            <v>КМС</v>
          </cell>
          <cell r="F107" t="str">
            <v>Ивановская</v>
          </cell>
          <cell r="G107" t="str">
            <v>Иваново</v>
          </cell>
          <cell r="H107" t="str">
            <v>Кустов В.Н., Ильичёва О.А.</v>
          </cell>
          <cell r="I107" t="str">
            <v>с/х</v>
          </cell>
        </row>
        <row r="108">
          <cell r="B108">
            <v>474</v>
          </cell>
          <cell r="C108" t="str">
            <v>Тюрин Антон</v>
          </cell>
          <cell r="D108" t="str">
            <v>1996</v>
          </cell>
          <cell r="E108" t="str">
            <v>1р</v>
          </cell>
          <cell r="F108" t="str">
            <v>Ивановская</v>
          </cell>
          <cell r="G108" t="str">
            <v>Иваново, ИГЭУ, СДЮСШОР-6</v>
          </cell>
          <cell r="H108" t="str">
            <v>Магницкий М.В.</v>
          </cell>
          <cell r="I108" t="str">
            <v>тройной</v>
          </cell>
        </row>
        <row r="109">
          <cell r="B109">
            <v>475</v>
          </cell>
          <cell r="C109" t="str">
            <v>Турченков Александр</v>
          </cell>
          <cell r="D109" t="str">
            <v>1996</v>
          </cell>
          <cell r="E109" t="str">
            <v>2р</v>
          </cell>
          <cell r="F109" t="str">
            <v>Ивановская</v>
          </cell>
          <cell r="G109" t="str">
            <v>Иваново, СДЮСШОР-6</v>
          </cell>
          <cell r="H109" t="str">
            <v>Рябова И.Д.</v>
          </cell>
        </row>
        <row r="110">
          <cell r="B110">
            <v>476</v>
          </cell>
          <cell r="C110" t="str">
            <v>Сагдиев Рафик</v>
          </cell>
          <cell r="D110" t="str">
            <v>1996</v>
          </cell>
          <cell r="E110" t="str">
            <v>2р</v>
          </cell>
          <cell r="F110" t="str">
            <v>Ивановская</v>
          </cell>
          <cell r="G110" t="str">
            <v>Иваново, ИГЭУ, СДЮСШОР-6</v>
          </cell>
          <cell r="H110" t="str">
            <v>Рябова И.Д.</v>
          </cell>
        </row>
        <row r="111">
          <cell r="B111">
            <v>477</v>
          </cell>
          <cell r="C111" t="str">
            <v>Журавлёв Михаил</v>
          </cell>
          <cell r="D111" t="str">
            <v>1996</v>
          </cell>
          <cell r="E111" t="str">
            <v>2р</v>
          </cell>
          <cell r="F111" t="str">
            <v>Ивановская</v>
          </cell>
          <cell r="G111" t="str">
            <v>Иваново</v>
          </cell>
          <cell r="H111" t="str">
            <v>Лукичёв А.В.</v>
          </cell>
          <cell r="I111">
            <v>1500</v>
          </cell>
        </row>
        <row r="112">
          <cell r="B112">
            <v>478</v>
          </cell>
          <cell r="C112" t="str">
            <v>Соловьев Владислав</v>
          </cell>
          <cell r="D112" t="str">
            <v>1996</v>
          </cell>
          <cell r="E112" t="str">
            <v>2р</v>
          </cell>
          <cell r="F112" t="str">
            <v>Ивановская</v>
          </cell>
          <cell r="G112" t="str">
            <v>Фурманов, СДЮСШОР-6</v>
          </cell>
          <cell r="H112" t="str">
            <v>Лукичёв А.В.</v>
          </cell>
        </row>
        <row r="113">
          <cell r="B113">
            <v>479</v>
          </cell>
          <cell r="C113" t="str">
            <v>Патрушев Кирилл</v>
          </cell>
          <cell r="D113" t="str">
            <v>1996</v>
          </cell>
          <cell r="E113" t="str">
            <v>2р</v>
          </cell>
          <cell r="F113" t="str">
            <v>Ивановская</v>
          </cell>
          <cell r="G113" t="str">
            <v>Иваново, ДЮСШ-1</v>
          </cell>
          <cell r="H113" t="str">
            <v>Магницкий М.В.</v>
          </cell>
          <cell r="I113">
            <v>60</v>
          </cell>
        </row>
        <row r="114">
          <cell r="B114">
            <v>480</v>
          </cell>
          <cell r="C114" t="str">
            <v>Попцов Александр</v>
          </cell>
          <cell r="D114" t="str">
            <v>1996</v>
          </cell>
          <cell r="E114" t="str">
            <v>1р</v>
          </cell>
          <cell r="F114" t="str">
            <v>Ивановская</v>
          </cell>
          <cell r="G114" t="str">
            <v>Иваново, СДЮСШОР-6</v>
          </cell>
          <cell r="H114" t="str">
            <v>Белов А.С.</v>
          </cell>
          <cell r="I114">
            <v>400</v>
          </cell>
        </row>
        <row r="115">
          <cell r="B115">
            <v>485</v>
          </cell>
          <cell r="C115" t="str">
            <v>Беляков Илья</v>
          </cell>
          <cell r="D115" t="str">
            <v>1997</v>
          </cell>
          <cell r="E115" t="str">
            <v>1р</v>
          </cell>
          <cell r="F115" t="str">
            <v>Ивановская</v>
          </cell>
          <cell r="G115" t="str">
            <v>Иваново, СДЮСШОР-6</v>
          </cell>
          <cell r="H115" t="str">
            <v>Иванченко С.Д.</v>
          </cell>
          <cell r="I115">
            <v>60</v>
          </cell>
        </row>
        <row r="116">
          <cell r="B116">
            <v>486</v>
          </cell>
          <cell r="C116" t="str">
            <v>Коченков Денис</v>
          </cell>
          <cell r="D116" t="str">
            <v>1998</v>
          </cell>
          <cell r="E116" t="str">
            <v>2р</v>
          </cell>
          <cell r="F116" t="str">
            <v>Ивановская</v>
          </cell>
          <cell r="G116" t="str">
            <v>Шуя, ДЮСШ</v>
          </cell>
          <cell r="H116" t="str">
            <v>Кузнецов В.А.</v>
          </cell>
          <cell r="I116">
            <v>400</v>
          </cell>
        </row>
        <row r="117">
          <cell r="B117">
            <v>487</v>
          </cell>
          <cell r="C117" t="str">
            <v>Голубев Даниил</v>
          </cell>
          <cell r="D117" t="str">
            <v>1998</v>
          </cell>
          <cell r="E117" t="str">
            <v>2р</v>
          </cell>
          <cell r="F117" t="str">
            <v>Ивановская</v>
          </cell>
          <cell r="G117" t="str">
            <v>Кинешма, СДЮСШОР</v>
          </cell>
          <cell r="H117" t="str">
            <v>Мальцев Е.В.</v>
          </cell>
          <cell r="I117">
            <v>1500</v>
          </cell>
        </row>
        <row r="118">
          <cell r="B118">
            <v>488</v>
          </cell>
          <cell r="C118" t="str">
            <v>Миронов Никита</v>
          </cell>
          <cell r="D118" t="str">
            <v>1997</v>
          </cell>
          <cell r="E118" t="str">
            <v>2р</v>
          </cell>
          <cell r="F118" t="str">
            <v>Ивановская</v>
          </cell>
          <cell r="G118" t="str">
            <v>Иваново, ДЮСШ-1</v>
          </cell>
          <cell r="H118" t="str">
            <v>Скобцов А.Ф.</v>
          </cell>
          <cell r="I118" t="str">
            <v>тройной</v>
          </cell>
        </row>
        <row r="119">
          <cell r="B119">
            <v>490</v>
          </cell>
          <cell r="C119" t="str">
            <v>Косарев Анатолий</v>
          </cell>
          <cell r="D119" t="str">
            <v>1997</v>
          </cell>
          <cell r="E119" t="str">
            <v>КМС</v>
          </cell>
          <cell r="F119" t="str">
            <v>Ивановская</v>
          </cell>
          <cell r="G119" t="str">
            <v>Кинешма, СДЮСШОР</v>
          </cell>
          <cell r="H119" t="str">
            <v>Кузинов Н.В.</v>
          </cell>
          <cell r="I119" t="str">
            <v>высота</v>
          </cell>
        </row>
        <row r="120">
          <cell r="B120">
            <v>489</v>
          </cell>
          <cell r="C120" t="str">
            <v>Михайлов Никита</v>
          </cell>
          <cell r="D120" t="str">
            <v>1998</v>
          </cell>
          <cell r="E120" t="str">
            <v>КМС</v>
          </cell>
          <cell r="F120" t="str">
            <v>Ивановская</v>
          </cell>
          <cell r="G120" t="str">
            <v>Кинешма, СДЮСШОР</v>
          </cell>
          <cell r="H120" t="str">
            <v>Кузинов Н.В.</v>
          </cell>
          <cell r="I120" t="str">
            <v>высота</v>
          </cell>
        </row>
        <row r="121">
          <cell r="B121">
            <v>496</v>
          </cell>
          <cell r="C121" t="str">
            <v>Некрасов Александр</v>
          </cell>
          <cell r="D121" t="str">
            <v>1997</v>
          </cell>
          <cell r="E121" t="str">
            <v>1р</v>
          </cell>
          <cell r="F121" t="str">
            <v>Ивановская</v>
          </cell>
          <cell r="G121" t="str">
            <v>Иваново, ДЮСШ-1</v>
          </cell>
          <cell r="H121" t="str">
            <v>Магницкий М.В.</v>
          </cell>
          <cell r="I121">
            <v>60</v>
          </cell>
        </row>
        <row r="122">
          <cell r="B122">
            <v>567</v>
          </cell>
          <cell r="C122" t="str">
            <v>Анюгин Дмитрий</v>
          </cell>
          <cell r="D122" t="str">
            <v>1997</v>
          </cell>
          <cell r="E122" t="str">
            <v>2р</v>
          </cell>
          <cell r="F122" t="str">
            <v>Ивановская</v>
          </cell>
          <cell r="G122" t="str">
            <v>Шуя, ДЮСШ</v>
          </cell>
          <cell r="H122" t="str">
            <v>Кузнецов В.А.</v>
          </cell>
          <cell r="I122">
            <v>400</v>
          </cell>
        </row>
        <row r="123">
          <cell r="B123">
            <v>500</v>
          </cell>
          <cell r="C123" t="str">
            <v>Проскурин Роман</v>
          </cell>
          <cell r="D123" t="str">
            <v>1997</v>
          </cell>
          <cell r="E123" t="str">
            <v>3р</v>
          </cell>
          <cell r="F123" t="str">
            <v>Ивановская</v>
          </cell>
          <cell r="G123" t="str">
            <v>Иваново, ДЮСШ-1</v>
          </cell>
          <cell r="H123" t="str">
            <v>Магницкий М.В.</v>
          </cell>
        </row>
        <row r="124">
          <cell r="B124">
            <v>502</v>
          </cell>
          <cell r="C124" t="str">
            <v>Ивлев Павел</v>
          </cell>
          <cell r="D124" t="str">
            <v>1991</v>
          </cell>
          <cell r="E124" t="str">
            <v>2р</v>
          </cell>
          <cell r="F124" t="str">
            <v>Ивановская</v>
          </cell>
          <cell r="G124" t="str">
            <v>Иваново, СДЮСШОР-6</v>
          </cell>
          <cell r="H124" t="str">
            <v>Рябова И.Д., Мальцев Е.В.</v>
          </cell>
          <cell r="I124">
            <v>400</v>
          </cell>
        </row>
        <row r="125">
          <cell r="B125">
            <v>503</v>
          </cell>
          <cell r="C125" t="str">
            <v>Поняев Иван</v>
          </cell>
          <cell r="D125" t="str">
            <v>1996</v>
          </cell>
          <cell r="E125" t="str">
            <v>2р</v>
          </cell>
          <cell r="F125" t="str">
            <v>Ивановская</v>
          </cell>
          <cell r="G125" t="str">
            <v>Иваново, СДЮСШОР-6</v>
          </cell>
          <cell r="H125" t="str">
            <v>Кустов В.Н.</v>
          </cell>
          <cell r="I125" t="str">
            <v>тройной</v>
          </cell>
        </row>
        <row r="126">
          <cell r="B126">
            <v>505</v>
          </cell>
          <cell r="C126" t="str">
            <v>Баранов Константин</v>
          </cell>
          <cell r="D126" t="str">
            <v>10.05.1995</v>
          </cell>
          <cell r="E126" t="str">
            <v>2р</v>
          </cell>
          <cell r="F126" t="str">
            <v>Ивановская</v>
          </cell>
          <cell r="G126" t="str">
            <v>Кинешма, СДЮСШОР</v>
          </cell>
          <cell r="H126" t="str">
            <v>Мальцев Е.В.</v>
          </cell>
          <cell r="I126">
            <v>400</v>
          </cell>
        </row>
        <row r="127">
          <cell r="B127">
            <v>506</v>
          </cell>
          <cell r="C127" t="str">
            <v>Сергеев Денис</v>
          </cell>
          <cell r="D127" t="str">
            <v>1994</v>
          </cell>
          <cell r="E127" t="str">
            <v>КМС</v>
          </cell>
          <cell r="F127" t="str">
            <v>Ивановская</v>
          </cell>
          <cell r="G127" t="str">
            <v>Иваново, ИГЭУ</v>
          </cell>
          <cell r="H127" t="str">
            <v>Чахунов Е.И.</v>
          </cell>
          <cell r="I127">
            <v>400</v>
          </cell>
        </row>
        <row r="128">
          <cell r="B128">
            <v>507</v>
          </cell>
          <cell r="C128" t="str">
            <v>Пряхин Максим</v>
          </cell>
          <cell r="D128" t="str">
            <v>1994</v>
          </cell>
          <cell r="E128" t="str">
            <v>2р</v>
          </cell>
          <cell r="F128" t="str">
            <v>Ивановская</v>
          </cell>
          <cell r="G128" t="str">
            <v>Иваново</v>
          </cell>
          <cell r="H128" t="str">
            <v xml:space="preserve">Торгов Е.Н. </v>
          </cell>
          <cell r="I128">
            <v>60</v>
          </cell>
        </row>
        <row r="129">
          <cell r="B129">
            <v>508</v>
          </cell>
          <cell r="C129" t="str">
            <v>Герасимов Андрей</v>
          </cell>
          <cell r="D129" t="str">
            <v>1992</v>
          </cell>
          <cell r="E129" t="str">
            <v>2р</v>
          </cell>
          <cell r="F129" t="str">
            <v>Ивановская</v>
          </cell>
          <cell r="G129" t="str">
            <v>Иваново</v>
          </cell>
          <cell r="H129" t="str">
            <v xml:space="preserve">Гильмутдинов Ю.В. </v>
          </cell>
          <cell r="I129">
            <v>1500</v>
          </cell>
        </row>
        <row r="130">
          <cell r="B130">
            <v>509</v>
          </cell>
          <cell r="C130" t="str">
            <v>Барашков Илья</v>
          </cell>
          <cell r="D130" t="str">
            <v>02.04.1998</v>
          </cell>
          <cell r="E130" t="str">
            <v>2р</v>
          </cell>
          <cell r="F130" t="str">
            <v>Ивановская</v>
          </cell>
          <cell r="G130" t="str">
            <v>Кинешма, СДЮСШОР</v>
          </cell>
          <cell r="H130" t="str">
            <v>Мальцев Е.В.</v>
          </cell>
          <cell r="I130">
            <v>1500</v>
          </cell>
        </row>
        <row r="131">
          <cell r="B131">
            <v>510</v>
          </cell>
          <cell r="C131" t="str">
            <v>Соловьев Дмитрий</v>
          </cell>
          <cell r="D131" t="str">
            <v>01.09.1998</v>
          </cell>
          <cell r="E131" t="str">
            <v>2р</v>
          </cell>
          <cell r="F131" t="str">
            <v>Ивановская</v>
          </cell>
          <cell r="G131" t="str">
            <v>Кинешма, СДЮСШОР</v>
          </cell>
          <cell r="H131" t="str">
            <v>Яковлев А.Н.</v>
          </cell>
          <cell r="I131">
            <v>400</v>
          </cell>
        </row>
        <row r="132">
          <cell r="B132">
            <v>433</v>
          </cell>
          <cell r="C132" t="str">
            <v>Серебряков Вадим</v>
          </cell>
          <cell r="D132" t="str">
            <v>1986</v>
          </cell>
          <cell r="E132" t="str">
            <v>КМС</v>
          </cell>
          <cell r="F132" t="str">
            <v>Р-ка Коми</v>
          </cell>
          <cell r="G132" t="str">
            <v>Сыктывкар</v>
          </cell>
          <cell r="H132" t="str">
            <v>Панюкова М.А.</v>
          </cell>
          <cell r="I132">
            <v>400</v>
          </cell>
        </row>
        <row r="133">
          <cell r="B133">
            <v>434</v>
          </cell>
          <cell r="C133" t="str">
            <v>Когут Максим</v>
          </cell>
          <cell r="D133" t="str">
            <v>1988</v>
          </cell>
          <cell r="E133" t="str">
            <v>КМС</v>
          </cell>
          <cell r="F133" t="str">
            <v>Р-ка Коми</v>
          </cell>
          <cell r="G133" t="str">
            <v>Сыктывкар</v>
          </cell>
          <cell r="H133" t="str">
            <v>Панюкова М.А, Жубрев В.В.</v>
          </cell>
          <cell r="I133">
            <v>400</v>
          </cell>
        </row>
        <row r="134">
          <cell r="B134">
            <v>438</v>
          </cell>
          <cell r="C134" t="str">
            <v>Панюков Александр</v>
          </cell>
          <cell r="D134" t="str">
            <v>1991</v>
          </cell>
          <cell r="E134" t="str">
            <v>КМС</v>
          </cell>
          <cell r="F134" t="str">
            <v>Р-ка Коми</v>
          </cell>
          <cell r="G134" t="str">
            <v>Сыктывкар</v>
          </cell>
          <cell r="H134" t="str">
            <v>Панюкова М.А.</v>
          </cell>
          <cell r="I134">
            <v>400</v>
          </cell>
        </row>
        <row r="135">
          <cell r="B135">
            <v>440</v>
          </cell>
          <cell r="C135" t="str">
            <v>Лавров Александр</v>
          </cell>
          <cell r="D135" t="str">
            <v>1993</v>
          </cell>
          <cell r="E135" t="str">
            <v>КМС</v>
          </cell>
          <cell r="F135" t="str">
            <v>Р-ка Коми</v>
          </cell>
          <cell r="G135" t="str">
            <v>Сыктывкар</v>
          </cell>
          <cell r="H135" t="str">
            <v>Панюкова М.А., Углова С.И.</v>
          </cell>
          <cell r="I135">
            <v>400</v>
          </cell>
        </row>
        <row r="136">
          <cell r="B136">
            <v>441</v>
          </cell>
          <cell r="C136" t="str">
            <v>Шадрин Яков</v>
          </cell>
          <cell r="D136" t="str">
            <v>1993</v>
          </cell>
          <cell r="E136" t="str">
            <v>КМС</v>
          </cell>
          <cell r="F136" t="str">
            <v>Р-ка Коми</v>
          </cell>
          <cell r="G136" t="str">
            <v>Сыктывкар</v>
          </cell>
          <cell r="H136" t="str">
            <v xml:space="preserve">Панюкова М.А. </v>
          </cell>
          <cell r="I136">
            <v>400</v>
          </cell>
        </row>
        <row r="137">
          <cell r="B137">
            <v>446</v>
          </cell>
          <cell r="C137" t="str">
            <v>Корниенко Илья</v>
          </cell>
          <cell r="D137" t="str">
            <v>1995</v>
          </cell>
          <cell r="E137" t="str">
            <v>1р</v>
          </cell>
          <cell r="F137" t="str">
            <v>Р-ка Коми</v>
          </cell>
          <cell r="G137" t="str">
            <v>Сыктывкар</v>
          </cell>
          <cell r="H137" t="str">
            <v xml:space="preserve">Панюкова М.А. </v>
          </cell>
          <cell r="I137">
            <v>400</v>
          </cell>
        </row>
        <row r="138">
          <cell r="B138">
            <v>447</v>
          </cell>
          <cell r="C138" t="str">
            <v>Пелещук Виктор</v>
          </cell>
          <cell r="D138" t="str">
            <v>1996</v>
          </cell>
          <cell r="E138" t="str">
            <v>1р</v>
          </cell>
          <cell r="F138" t="str">
            <v>Р-ка Коми</v>
          </cell>
          <cell r="G138" t="str">
            <v>Сыктывкар</v>
          </cell>
          <cell r="H138" t="str">
            <v xml:space="preserve">Панюкова М.А. </v>
          </cell>
          <cell r="I138">
            <v>1500</v>
          </cell>
        </row>
        <row r="139">
          <cell r="B139">
            <v>448</v>
          </cell>
          <cell r="C139" t="str">
            <v>Мишарин Георгий</v>
          </cell>
          <cell r="D139" t="str">
            <v>1996</v>
          </cell>
          <cell r="E139" t="str">
            <v>1р</v>
          </cell>
          <cell r="F139" t="str">
            <v>Р-ка Коми</v>
          </cell>
          <cell r="G139" t="str">
            <v>Сыктывкар</v>
          </cell>
          <cell r="H139" t="str">
            <v xml:space="preserve">Панюкова М.А. </v>
          </cell>
          <cell r="I139">
            <v>400</v>
          </cell>
        </row>
        <row r="140">
          <cell r="B140">
            <v>450</v>
          </cell>
          <cell r="C140" t="str">
            <v>Разутов Денис</v>
          </cell>
          <cell r="D140" t="str">
            <v>1997</v>
          </cell>
          <cell r="E140" t="str">
            <v>1р</v>
          </cell>
          <cell r="F140" t="str">
            <v>Р-ка Коми</v>
          </cell>
          <cell r="G140" t="str">
            <v>Сыктывкар</v>
          </cell>
          <cell r="H140" t="str">
            <v xml:space="preserve">Панюкова М.А. </v>
          </cell>
          <cell r="I140">
            <v>60</v>
          </cell>
        </row>
        <row r="141">
          <cell r="B141">
            <v>222</v>
          </cell>
          <cell r="C141" t="str">
            <v>Белов Никита</v>
          </cell>
          <cell r="D141" t="str">
            <v>1989</v>
          </cell>
          <cell r="E141" t="str">
            <v>КМС</v>
          </cell>
          <cell r="F141" t="str">
            <v>Ивановская</v>
          </cell>
          <cell r="G141" t="str">
            <v>Иваново</v>
          </cell>
          <cell r="H141" t="str">
            <v>самостоятельно</v>
          </cell>
          <cell r="I141">
            <v>60</v>
          </cell>
        </row>
        <row r="142">
          <cell r="B142">
            <v>125</v>
          </cell>
          <cell r="C142" t="str">
            <v>Ерохов Павел</v>
          </cell>
          <cell r="D142" t="str">
            <v>1982</v>
          </cell>
          <cell r="E142" t="str">
            <v>МС</v>
          </cell>
          <cell r="F142" t="str">
            <v>Ярославская</v>
          </cell>
          <cell r="G142" t="str">
            <v>Ярославль, ШВСМ</v>
          </cell>
          <cell r="H142" t="str">
            <v>самостоятельно</v>
          </cell>
          <cell r="I142" t="str">
            <v>с/х</v>
          </cell>
        </row>
        <row r="143">
          <cell r="B143">
            <v>115</v>
          </cell>
          <cell r="C143" t="str">
            <v>Мыльников Артем</v>
          </cell>
          <cell r="D143" t="str">
            <v>1997</v>
          </cell>
          <cell r="E143" t="str">
            <v>1р</v>
          </cell>
          <cell r="F143" t="str">
            <v>Ярославская</v>
          </cell>
          <cell r="G143" t="str">
            <v>Ярославль, ШВСМ</v>
          </cell>
          <cell r="H143" t="str">
            <v>Рыбаков В.Ю.</v>
          </cell>
          <cell r="I143" t="str">
            <v>6ти/б</v>
          </cell>
        </row>
        <row r="144">
          <cell r="B144">
            <v>83</v>
          </cell>
          <cell r="C144" t="str">
            <v>Маляренко Станислав</v>
          </cell>
          <cell r="D144" t="str">
            <v>1985</v>
          </cell>
          <cell r="E144" t="str">
            <v>МС</v>
          </cell>
          <cell r="F144" t="str">
            <v>Ярославская</v>
          </cell>
          <cell r="G144" t="str">
            <v>Ярославль, ШВСМ</v>
          </cell>
          <cell r="H144" t="str">
            <v>Рыбаков В.Ю.</v>
          </cell>
          <cell r="I144" t="str">
            <v>высота</v>
          </cell>
        </row>
        <row r="145">
          <cell r="B145">
            <v>196</v>
          </cell>
          <cell r="C145" t="str">
            <v>Гогочури Зураб</v>
          </cell>
          <cell r="D145" t="str">
            <v>1990</v>
          </cell>
          <cell r="E145" t="str">
            <v>МС</v>
          </cell>
          <cell r="F145" t="str">
            <v>Ярославская</v>
          </cell>
          <cell r="G145" t="str">
            <v>Ярославль, ШВСМ</v>
          </cell>
          <cell r="H145" t="str">
            <v>Рыбаков В.Ю.</v>
          </cell>
          <cell r="I145" t="str">
            <v>высота</v>
          </cell>
        </row>
        <row r="146">
          <cell r="B146">
            <v>197</v>
          </cell>
          <cell r="C146" t="str">
            <v>Крупнов Алексей</v>
          </cell>
          <cell r="D146" t="str">
            <v>1996</v>
          </cell>
          <cell r="E146" t="str">
            <v>КМС</v>
          </cell>
          <cell r="F146" t="str">
            <v>Ярославская</v>
          </cell>
          <cell r="G146" t="str">
            <v>Ярославль, ШВСМ</v>
          </cell>
          <cell r="H146" t="str">
            <v>Рыбаков В.Ю.</v>
          </cell>
          <cell r="I146" t="str">
            <v>высота</v>
          </cell>
        </row>
        <row r="147">
          <cell r="C147" t="str">
            <v>Скрылев Сергей</v>
          </cell>
          <cell r="D147" t="str">
            <v>1997</v>
          </cell>
          <cell r="E147" t="str">
            <v>1р</v>
          </cell>
          <cell r="F147" t="str">
            <v>Новгородская</v>
          </cell>
          <cell r="G147" t="str">
            <v>Н Новгород, обр.</v>
          </cell>
          <cell r="H147" t="str">
            <v>Савенков П.А.</v>
          </cell>
          <cell r="I147">
            <v>60</v>
          </cell>
        </row>
        <row r="148">
          <cell r="B148">
            <v>404</v>
          </cell>
          <cell r="C148" t="str">
            <v>Сидоров Николай</v>
          </cell>
          <cell r="D148" t="str">
            <v>27.04.1998</v>
          </cell>
          <cell r="E148" t="str">
            <v>2р</v>
          </cell>
          <cell r="F148" t="str">
            <v>Новгородская</v>
          </cell>
          <cell r="G148" t="str">
            <v>Н Новгород, обр.</v>
          </cell>
          <cell r="H148" t="str">
            <v>Савенков П.А.</v>
          </cell>
          <cell r="I148">
            <v>1500</v>
          </cell>
        </row>
        <row r="149">
          <cell r="B149">
            <v>405</v>
          </cell>
          <cell r="C149" t="str">
            <v>Семенов Александр</v>
          </cell>
          <cell r="D149" t="str">
            <v>02.12.1997</v>
          </cell>
          <cell r="E149" t="str">
            <v>2р</v>
          </cell>
          <cell r="F149" t="str">
            <v>Новгородская</v>
          </cell>
          <cell r="G149" t="str">
            <v>Н Новгород, обр.</v>
          </cell>
          <cell r="H149" t="str">
            <v>Семенов А.В., Лавникович С.В.</v>
          </cell>
          <cell r="I149">
            <v>400</v>
          </cell>
        </row>
        <row r="150">
          <cell r="B150">
            <v>410</v>
          </cell>
          <cell r="C150" t="str">
            <v>Соколов Александр</v>
          </cell>
          <cell r="D150" t="str">
            <v>18.02.1995</v>
          </cell>
          <cell r="E150" t="str">
            <v>КМС</v>
          </cell>
          <cell r="F150" t="str">
            <v>Новгородская</v>
          </cell>
          <cell r="G150" t="str">
            <v>Н Новгород, обр.</v>
          </cell>
          <cell r="H150" t="str">
            <v>Семенов А.В.</v>
          </cell>
          <cell r="I150">
            <v>60</v>
          </cell>
        </row>
        <row r="151">
          <cell r="B151">
            <v>411</v>
          </cell>
          <cell r="C151" t="str">
            <v>Маров Андрей</v>
          </cell>
          <cell r="D151" t="str">
            <v>15.11.1996</v>
          </cell>
          <cell r="E151" t="str">
            <v>1р</v>
          </cell>
          <cell r="F151" t="str">
            <v>Новгородская</v>
          </cell>
          <cell r="G151" t="str">
            <v>Н Новгород, обр.</v>
          </cell>
          <cell r="H151" t="str">
            <v>Савенков П.А.</v>
          </cell>
          <cell r="I151">
            <v>400</v>
          </cell>
        </row>
        <row r="152">
          <cell r="C152" t="str">
            <v>Старостин Дмитрий</v>
          </cell>
          <cell r="D152" t="str">
            <v>1995</v>
          </cell>
          <cell r="E152" t="str">
            <v>1р</v>
          </cell>
          <cell r="F152" t="str">
            <v>Новгородская</v>
          </cell>
          <cell r="G152" t="str">
            <v>Н Новгород, обр.</v>
          </cell>
          <cell r="H152" t="str">
            <v>Соколов П.А.</v>
          </cell>
          <cell r="I152">
            <v>60</v>
          </cell>
        </row>
        <row r="153">
          <cell r="B153">
            <v>413</v>
          </cell>
          <cell r="C153" t="str">
            <v>Колесников Михаил</v>
          </cell>
          <cell r="D153" t="str">
            <v>29.04.1993</v>
          </cell>
          <cell r="E153" t="str">
            <v>1р</v>
          </cell>
          <cell r="F153" t="str">
            <v>Новгородская</v>
          </cell>
          <cell r="G153" t="str">
            <v>Н Новгород, обр.</v>
          </cell>
          <cell r="H153" t="str">
            <v>Савенков П.А.</v>
          </cell>
          <cell r="I153">
            <v>400</v>
          </cell>
        </row>
        <row r="154">
          <cell r="B154">
            <v>414</v>
          </cell>
          <cell r="C154" t="str">
            <v>Константинов Павел</v>
          </cell>
          <cell r="D154" t="str">
            <v>09.12.1994</v>
          </cell>
          <cell r="E154" t="str">
            <v>1р</v>
          </cell>
          <cell r="F154" t="str">
            <v>Новгородская</v>
          </cell>
          <cell r="G154" t="str">
            <v>Н Новгород, обр.</v>
          </cell>
          <cell r="H154" t="str">
            <v>Савенков П.А.</v>
          </cell>
          <cell r="I154">
            <v>400</v>
          </cell>
        </row>
        <row r="155">
          <cell r="B155">
            <v>415</v>
          </cell>
          <cell r="C155" t="str">
            <v>Иванский Сергей</v>
          </cell>
          <cell r="D155" t="str">
            <v>14.01.1993</v>
          </cell>
          <cell r="E155" t="str">
            <v>КМС</v>
          </cell>
          <cell r="F155" t="str">
            <v>Новгородская</v>
          </cell>
          <cell r="G155" t="str">
            <v>Н Новгород, обр.</v>
          </cell>
          <cell r="H155" t="str">
            <v>Савенков П.А.</v>
          </cell>
          <cell r="I155">
            <v>60</v>
          </cell>
        </row>
        <row r="156">
          <cell r="B156">
            <v>225</v>
          </cell>
          <cell r="C156" t="str">
            <v>Лапшин Александр</v>
          </cell>
          <cell r="D156" t="str">
            <v>1993</v>
          </cell>
          <cell r="E156" t="str">
            <v>КМС</v>
          </cell>
          <cell r="F156" t="str">
            <v>Владимирская</v>
          </cell>
          <cell r="G156" t="str">
            <v>Владимир, СДЮСШОР-7</v>
          </cell>
          <cell r="H156" t="str">
            <v>Буянкин В.И.</v>
          </cell>
          <cell r="I156">
            <v>1500</v>
          </cell>
        </row>
        <row r="157">
          <cell r="B157">
            <v>226</v>
          </cell>
          <cell r="C157" t="str">
            <v>Ползунов Иван</v>
          </cell>
          <cell r="D157" t="str">
            <v>1994</v>
          </cell>
          <cell r="E157" t="str">
            <v>1р</v>
          </cell>
          <cell r="F157" t="str">
            <v>Владимирская</v>
          </cell>
          <cell r="G157" t="str">
            <v>Владимир, СДЮСШОР-7</v>
          </cell>
          <cell r="H157" t="str">
            <v>Терещенко А.В.</v>
          </cell>
          <cell r="I157">
            <v>400</v>
          </cell>
        </row>
        <row r="158">
          <cell r="B158">
            <v>227</v>
          </cell>
          <cell r="C158" t="str">
            <v>Пряхин Максим</v>
          </cell>
          <cell r="D158" t="str">
            <v>1994</v>
          </cell>
          <cell r="E158" t="str">
            <v>КМС</v>
          </cell>
          <cell r="F158" t="str">
            <v>Владимирская</v>
          </cell>
          <cell r="G158" t="str">
            <v>Владимир, СДЮСШОР-7, ИГЭУ</v>
          </cell>
          <cell r="H158" t="str">
            <v>Торгов Е.Н., Баринов А.С.</v>
          </cell>
          <cell r="I158">
            <v>400</v>
          </cell>
        </row>
        <row r="159">
          <cell r="B159">
            <v>228</v>
          </cell>
          <cell r="C159" t="str">
            <v>Будаев Денис</v>
          </cell>
          <cell r="D159" t="str">
            <v>1994</v>
          </cell>
          <cell r="E159" t="str">
            <v>КМС</v>
          </cell>
          <cell r="F159" t="str">
            <v>Владимирская</v>
          </cell>
          <cell r="G159" t="str">
            <v>Владимир, СДЮСШОР-4, ИГЭУ</v>
          </cell>
          <cell r="H159" t="str">
            <v>Сафина Н.Ю., Чернов С.В.</v>
          </cell>
          <cell r="I159">
            <v>400</v>
          </cell>
        </row>
        <row r="160">
          <cell r="B160">
            <v>229</v>
          </cell>
          <cell r="C160" t="str">
            <v>Степанов Сергей</v>
          </cell>
          <cell r="D160" t="str">
            <v>1994</v>
          </cell>
          <cell r="E160" t="str">
            <v>1р</v>
          </cell>
          <cell r="F160" t="str">
            <v>Владимирская</v>
          </cell>
          <cell r="G160" t="str">
            <v>Владимир, СДЮСШОР-4, ИГЭУ</v>
          </cell>
          <cell r="H160" t="str">
            <v>Гильмутдинов Ю.В., Чернов С.В.</v>
          </cell>
          <cell r="I160">
            <v>1500</v>
          </cell>
        </row>
        <row r="161">
          <cell r="B161">
            <v>231</v>
          </cell>
          <cell r="C161" t="str">
            <v>Ногов Павел</v>
          </cell>
          <cell r="D161" t="str">
            <v>1992</v>
          </cell>
          <cell r="E161" t="str">
            <v>КМС</v>
          </cell>
          <cell r="F161" t="str">
            <v>Владимирская</v>
          </cell>
          <cell r="G161" t="str">
            <v>Владимир, СДЮСШОР-4</v>
          </cell>
          <cell r="H161" t="str">
            <v>Куфтырев А.Л.</v>
          </cell>
          <cell r="I161" t="str">
            <v>2000с/п</v>
          </cell>
        </row>
        <row r="162">
          <cell r="B162">
            <v>233</v>
          </cell>
          <cell r="C162" t="str">
            <v>Пушкарев Максим</v>
          </cell>
          <cell r="D162" t="str">
            <v>1996</v>
          </cell>
          <cell r="E162" t="str">
            <v>1р</v>
          </cell>
          <cell r="F162" t="str">
            <v>Владимирская</v>
          </cell>
          <cell r="G162" t="str">
            <v>Владимир, СДЮСШОР-4</v>
          </cell>
          <cell r="H162" t="str">
            <v>Герцен Е.А.</v>
          </cell>
          <cell r="I162">
            <v>1500</v>
          </cell>
        </row>
        <row r="163">
          <cell r="B163">
            <v>234</v>
          </cell>
          <cell r="C163" t="str">
            <v>Смирнов Даниил</v>
          </cell>
          <cell r="D163" t="str">
            <v>1995</v>
          </cell>
          <cell r="E163" t="str">
            <v>КМС</v>
          </cell>
          <cell r="F163" t="str">
            <v>Владимирская</v>
          </cell>
          <cell r="G163" t="str">
            <v>Владимир, СДЮСШОР-7</v>
          </cell>
          <cell r="H163" t="str">
            <v>Судаков К.А.</v>
          </cell>
          <cell r="I163">
            <v>60</v>
          </cell>
        </row>
        <row r="164">
          <cell r="B164">
            <v>235</v>
          </cell>
          <cell r="C164" t="str">
            <v>Карпов Дмитрий</v>
          </cell>
          <cell r="D164" t="str">
            <v>1995</v>
          </cell>
          <cell r="E164" t="str">
            <v>1р</v>
          </cell>
          <cell r="F164" t="str">
            <v>Владимирская</v>
          </cell>
          <cell r="G164" t="str">
            <v>Владимир, СДЮСШОР-7</v>
          </cell>
          <cell r="H164" t="str">
            <v>Судаков К.А.</v>
          </cell>
          <cell r="I164">
            <v>60</v>
          </cell>
        </row>
        <row r="165">
          <cell r="B165">
            <v>236</v>
          </cell>
          <cell r="C165" t="str">
            <v>Карасев Артем</v>
          </cell>
          <cell r="D165" t="str">
            <v>1996</v>
          </cell>
          <cell r="E165" t="str">
            <v>1р</v>
          </cell>
          <cell r="F165" t="str">
            <v>Владимирская</v>
          </cell>
          <cell r="G165" t="str">
            <v>Муром, ДЮСШ</v>
          </cell>
          <cell r="H165" t="str">
            <v>Малярик К.Е.</v>
          </cell>
          <cell r="I165">
            <v>1500</v>
          </cell>
        </row>
        <row r="166">
          <cell r="B166">
            <v>238</v>
          </cell>
          <cell r="C166" t="str">
            <v>Солнцев Илья</v>
          </cell>
          <cell r="D166" t="str">
            <v>1996</v>
          </cell>
          <cell r="E166" t="str">
            <v>2р</v>
          </cell>
          <cell r="F166" t="str">
            <v>Владимирская</v>
          </cell>
          <cell r="G166" t="str">
            <v>Владимир, СДЮСШОР-4</v>
          </cell>
          <cell r="H166" t="str">
            <v>Харченко А.Б.</v>
          </cell>
          <cell r="I166" t="str">
            <v>ядро</v>
          </cell>
        </row>
        <row r="167">
          <cell r="B167">
            <v>239</v>
          </cell>
          <cell r="C167" t="str">
            <v>Москвин Андрей</v>
          </cell>
          <cell r="D167" t="str">
            <v>1997</v>
          </cell>
          <cell r="E167" t="str">
            <v>2р</v>
          </cell>
          <cell r="F167" t="str">
            <v>Владимирская</v>
          </cell>
          <cell r="G167" t="str">
            <v>Муром, ДЮСШ</v>
          </cell>
          <cell r="H167" t="str">
            <v>Салов С.Г.</v>
          </cell>
          <cell r="I167">
            <v>400</v>
          </cell>
        </row>
        <row r="168">
          <cell r="B168">
            <v>240</v>
          </cell>
          <cell r="C168" t="str">
            <v>Усов Алексей</v>
          </cell>
          <cell r="D168" t="str">
            <v>1998</v>
          </cell>
          <cell r="E168" t="str">
            <v>2р</v>
          </cell>
          <cell r="F168" t="str">
            <v>Владимирская</v>
          </cell>
          <cell r="G168" t="str">
            <v>Ковров, СК "Вымпел"</v>
          </cell>
          <cell r="H168" t="str">
            <v>Новиков С.А.</v>
          </cell>
          <cell r="I168">
            <v>60</v>
          </cell>
        </row>
        <row r="169">
          <cell r="B169">
            <v>243</v>
          </cell>
          <cell r="C169" t="str">
            <v>Демин Александр</v>
          </cell>
          <cell r="D169" t="str">
            <v>1998</v>
          </cell>
          <cell r="E169" t="str">
            <v>2р</v>
          </cell>
          <cell r="F169" t="str">
            <v>Владимирская</v>
          </cell>
          <cell r="G169" t="str">
            <v>Владимир, СДЮСШОР-7</v>
          </cell>
          <cell r="H169" t="str">
            <v>Судаков К.А.</v>
          </cell>
        </row>
        <row r="170">
          <cell r="B170">
            <v>244</v>
          </cell>
          <cell r="C170" t="str">
            <v>Волков Константин</v>
          </cell>
          <cell r="D170" t="str">
            <v>1997</v>
          </cell>
          <cell r="E170" t="str">
            <v>2р</v>
          </cell>
          <cell r="F170" t="str">
            <v>Владимирская</v>
          </cell>
          <cell r="G170" t="str">
            <v>Владимир, СДЮСШОР-4</v>
          </cell>
          <cell r="H170" t="str">
            <v>Плотников П.Н.</v>
          </cell>
          <cell r="I170">
            <v>1500</v>
          </cell>
        </row>
        <row r="171">
          <cell r="C171" t="str">
            <v>Буянкин Антон</v>
          </cell>
          <cell r="D171" t="str">
            <v>1997</v>
          </cell>
          <cell r="E171" t="str">
            <v>2р</v>
          </cell>
          <cell r="F171" t="str">
            <v>Владимирская</v>
          </cell>
          <cell r="G171" t="str">
            <v>Владимир, СДЮСШОР-7</v>
          </cell>
          <cell r="H171" t="str">
            <v>Буянкин В.И.</v>
          </cell>
          <cell r="I171">
            <v>1500</v>
          </cell>
        </row>
        <row r="172">
          <cell r="B172">
            <v>248</v>
          </cell>
          <cell r="C172" t="str">
            <v>Семенов Геннадий</v>
          </cell>
          <cell r="D172" t="str">
            <v>1997</v>
          </cell>
          <cell r="E172" t="str">
            <v>3р</v>
          </cell>
          <cell r="F172" t="str">
            <v>Владимирская</v>
          </cell>
          <cell r="G172" t="str">
            <v>Владимир, СДЮСШОР-4</v>
          </cell>
          <cell r="H172" t="str">
            <v>Харченко А.Б.</v>
          </cell>
          <cell r="I172" t="str">
            <v>ядро</v>
          </cell>
        </row>
        <row r="173">
          <cell r="B173">
            <v>252</v>
          </cell>
          <cell r="C173" t="str">
            <v>Булатов Сергей</v>
          </cell>
          <cell r="D173" t="str">
            <v>1998</v>
          </cell>
          <cell r="E173" t="str">
            <v>2р</v>
          </cell>
          <cell r="F173" t="str">
            <v>Владимирская</v>
          </cell>
          <cell r="G173" t="str">
            <v>Ковров, СК "Вымпел"</v>
          </cell>
          <cell r="H173" t="str">
            <v>Птушкина Н.И.</v>
          </cell>
          <cell r="I173">
            <v>200</v>
          </cell>
        </row>
        <row r="174">
          <cell r="B174">
            <v>253</v>
          </cell>
          <cell r="C174" t="str">
            <v>Болотов Сергей</v>
          </cell>
          <cell r="D174" t="str">
            <v>1996</v>
          </cell>
          <cell r="E174" t="str">
            <v>2р</v>
          </cell>
          <cell r="F174" t="str">
            <v>Владимирская</v>
          </cell>
          <cell r="G174" t="str">
            <v>Владимир, СДЮСШОР-4</v>
          </cell>
          <cell r="H174" t="str">
            <v>Герцен Е.А.</v>
          </cell>
          <cell r="I174">
            <v>1500</v>
          </cell>
        </row>
        <row r="175">
          <cell r="B175">
            <v>254</v>
          </cell>
          <cell r="C175" t="str">
            <v>Крылов Денис</v>
          </cell>
          <cell r="D175" t="str">
            <v>1996</v>
          </cell>
          <cell r="E175" t="str">
            <v>1р</v>
          </cell>
          <cell r="F175" t="str">
            <v>Владимирская</v>
          </cell>
          <cell r="G175" t="str">
            <v>Ковров, СК "Вымпел"</v>
          </cell>
          <cell r="H175" t="str">
            <v>Птушкина Н.И.</v>
          </cell>
          <cell r="I175">
            <v>400</v>
          </cell>
        </row>
        <row r="176">
          <cell r="B176">
            <v>255</v>
          </cell>
          <cell r="C176" t="str">
            <v>Стекольников Максим</v>
          </cell>
          <cell r="D176" t="str">
            <v>1995</v>
          </cell>
          <cell r="E176" t="str">
            <v>1р</v>
          </cell>
          <cell r="F176" t="str">
            <v>Владимирская</v>
          </cell>
          <cell r="G176" t="str">
            <v>Владимир, СДЮСШОР-7</v>
          </cell>
          <cell r="H176" t="str">
            <v>Судаков К.А.</v>
          </cell>
          <cell r="I176">
            <v>400</v>
          </cell>
        </row>
        <row r="177">
          <cell r="B177">
            <v>257</v>
          </cell>
          <cell r="C177" t="str">
            <v>Стерхов Андрей</v>
          </cell>
          <cell r="D177" t="str">
            <v>1994</v>
          </cell>
          <cell r="E177" t="str">
            <v>2р</v>
          </cell>
          <cell r="F177" t="str">
            <v>Владимирская</v>
          </cell>
          <cell r="G177" t="str">
            <v>Владимир, СДЮСШОР-4</v>
          </cell>
          <cell r="H177" t="str">
            <v>Герцен Е.А.</v>
          </cell>
          <cell r="I177">
            <v>1500</v>
          </cell>
        </row>
        <row r="178">
          <cell r="B178">
            <v>175</v>
          </cell>
          <cell r="C178" t="str">
            <v>Смирнов Андрей</v>
          </cell>
          <cell r="D178" t="str">
            <v>1984</v>
          </cell>
          <cell r="E178" t="str">
            <v>МС</v>
          </cell>
          <cell r="F178" t="str">
            <v>Ярославская</v>
          </cell>
          <cell r="G178" t="str">
            <v>Рыбинск, СДЮСШОР-2</v>
          </cell>
          <cell r="H178" t="str">
            <v>Громов Н.Б.</v>
          </cell>
        </row>
        <row r="179">
          <cell r="B179">
            <v>187</v>
          </cell>
          <cell r="C179" t="str">
            <v>Дорожкин Владимир</v>
          </cell>
          <cell r="D179" t="str">
            <v>1983</v>
          </cell>
          <cell r="E179" t="str">
            <v>МС</v>
          </cell>
          <cell r="F179" t="str">
            <v>Ярославская</v>
          </cell>
          <cell r="G179" t="str">
            <v>Рыбинск, СДЮСШОР-2</v>
          </cell>
          <cell r="H179" t="str">
            <v>Дорожкин В.К.</v>
          </cell>
          <cell r="I179" t="str">
            <v>ядро</v>
          </cell>
        </row>
        <row r="180">
          <cell r="B180">
            <v>188</v>
          </cell>
          <cell r="C180" t="str">
            <v>Топорин Владимир</v>
          </cell>
          <cell r="D180" t="str">
            <v>1983</v>
          </cell>
          <cell r="E180" t="str">
            <v>МС</v>
          </cell>
          <cell r="F180" t="str">
            <v>Ярославская</v>
          </cell>
          <cell r="G180" t="str">
            <v>Рыбинск, СДЮСШОР-2</v>
          </cell>
          <cell r="H180" t="str">
            <v>Дорожкин В.К.</v>
          </cell>
          <cell r="I180">
            <v>60</v>
          </cell>
        </row>
        <row r="181">
          <cell r="B181">
            <v>189</v>
          </cell>
          <cell r="C181" t="str">
            <v>Соколов Константин</v>
          </cell>
          <cell r="D181" t="str">
            <v>1980</v>
          </cell>
          <cell r="E181" t="str">
            <v>1р</v>
          </cell>
          <cell r="F181" t="str">
            <v>Ярославская</v>
          </cell>
          <cell r="G181" t="str">
            <v>Рыбинск, СДЮСШОР-2</v>
          </cell>
          <cell r="H181" t="str">
            <v>Дорожкин В.К.</v>
          </cell>
          <cell r="I181">
            <v>60</v>
          </cell>
        </row>
        <row r="182">
          <cell r="B182">
            <v>190</v>
          </cell>
          <cell r="C182" t="str">
            <v>Басков Артём</v>
          </cell>
          <cell r="D182" t="str">
            <v>1997</v>
          </cell>
          <cell r="E182" t="str">
            <v>3р</v>
          </cell>
          <cell r="F182" t="str">
            <v>Ярославская</v>
          </cell>
          <cell r="G182" t="str">
            <v>Рыбинск, СДЮСШОР-2</v>
          </cell>
          <cell r="H182" t="str">
            <v>Дорожкин В.К.</v>
          </cell>
        </row>
        <row r="183">
          <cell r="B183">
            <v>191</v>
          </cell>
          <cell r="C183" t="str">
            <v>Смирнов Никита</v>
          </cell>
          <cell r="D183" t="str">
            <v>1998</v>
          </cell>
          <cell r="E183" t="str">
            <v>1р</v>
          </cell>
          <cell r="F183" t="str">
            <v>Ярославская</v>
          </cell>
          <cell r="G183" t="str">
            <v>Рыбинск, СДЮСШОР-2</v>
          </cell>
          <cell r="H183" t="str">
            <v>Дорожкин В.К.</v>
          </cell>
        </row>
        <row r="184">
          <cell r="B184">
            <v>163</v>
          </cell>
          <cell r="C184" t="str">
            <v>Колчин Артем</v>
          </cell>
          <cell r="D184" t="str">
            <v>1998</v>
          </cell>
          <cell r="E184" t="str">
            <v>3р</v>
          </cell>
          <cell r="F184" t="str">
            <v>Ярославская</v>
          </cell>
          <cell r="G184" t="str">
            <v>Рыбинск, СДЮСШОР-2</v>
          </cell>
          <cell r="H184" t="str">
            <v>Жукова Т.Г.</v>
          </cell>
        </row>
        <row r="185">
          <cell r="B185">
            <v>165</v>
          </cell>
          <cell r="C185" t="str">
            <v>Семенов Николай</v>
          </cell>
          <cell r="D185" t="str">
            <v>1991</v>
          </cell>
          <cell r="E185" t="str">
            <v>1р</v>
          </cell>
          <cell r="F185" t="str">
            <v>Ярославская</v>
          </cell>
          <cell r="G185" t="str">
            <v>Рыбинск, СДЮСШОР-2</v>
          </cell>
          <cell r="H185" t="str">
            <v>Жукова Т.Г.</v>
          </cell>
        </row>
        <row r="186">
          <cell r="B186">
            <v>166</v>
          </cell>
          <cell r="C186" t="str">
            <v>Беленцов Алексей</v>
          </cell>
          <cell r="D186" t="str">
            <v>1997</v>
          </cell>
          <cell r="E186" t="str">
            <v>3р</v>
          </cell>
          <cell r="F186" t="str">
            <v>Ярославская</v>
          </cell>
          <cell r="G186" t="str">
            <v>Рыбинск, СДЮСШОР-2</v>
          </cell>
          <cell r="H186" t="str">
            <v>Огвоздина Т.В.</v>
          </cell>
          <cell r="I186" t="str">
            <v>6-ти/б</v>
          </cell>
        </row>
        <row r="187">
          <cell r="B187">
            <v>167</v>
          </cell>
          <cell r="C187" t="str">
            <v>Максимов Даниил</v>
          </cell>
          <cell r="D187" t="str">
            <v>1997</v>
          </cell>
          <cell r="E187" t="str">
            <v>3р</v>
          </cell>
          <cell r="F187" t="str">
            <v>Ярославская</v>
          </cell>
          <cell r="G187" t="str">
            <v>Рыбинск, СДЮСШОР-2</v>
          </cell>
          <cell r="H187" t="str">
            <v>Огвоздина Т.В.</v>
          </cell>
          <cell r="I187" t="str">
            <v>6-ти/б</v>
          </cell>
        </row>
        <row r="188">
          <cell r="B188">
            <v>173</v>
          </cell>
          <cell r="C188" t="str">
            <v>Головицын Кирилл</v>
          </cell>
          <cell r="D188" t="str">
            <v>1998</v>
          </cell>
          <cell r="E188" t="str">
            <v>3р</v>
          </cell>
          <cell r="F188" t="str">
            <v>Ярославская</v>
          </cell>
          <cell r="G188" t="str">
            <v>Рыбинск, СДЮСШОР-2</v>
          </cell>
          <cell r="H188" t="str">
            <v>Шостак А.А.</v>
          </cell>
          <cell r="I188">
            <v>1500</v>
          </cell>
        </row>
        <row r="189">
          <cell r="B189">
            <v>174</v>
          </cell>
          <cell r="C189" t="str">
            <v>Греков Евгений</v>
          </cell>
          <cell r="D189" t="str">
            <v>1990</v>
          </cell>
          <cell r="E189" t="str">
            <v>2р</v>
          </cell>
          <cell r="F189" t="str">
            <v>Ярославская</v>
          </cell>
          <cell r="G189" t="str">
            <v>Рыбинск, СДЮСШОР-2</v>
          </cell>
          <cell r="H189" t="str">
            <v>Жукова Т.Г.</v>
          </cell>
        </row>
        <row r="190">
          <cell r="B190">
            <v>146</v>
          </cell>
          <cell r="C190" t="str">
            <v>Куликов Сергей</v>
          </cell>
          <cell r="D190" t="str">
            <v>1995</v>
          </cell>
          <cell r="E190" t="str">
            <v>КМС</v>
          </cell>
          <cell r="F190" t="str">
            <v>Ярославская</v>
          </cell>
          <cell r="G190" t="str">
            <v>Рыбинск, СДЮСШОР-2</v>
          </cell>
          <cell r="H190" t="str">
            <v>Сергеева Е.В.</v>
          </cell>
          <cell r="I190" t="str">
            <v>7-ми/б</v>
          </cell>
        </row>
        <row r="191">
          <cell r="B191">
            <v>147</v>
          </cell>
          <cell r="C191" t="str">
            <v>Фридфельдт Даниил</v>
          </cell>
          <cell r="D191" t="str">
            <v>1995</v>
          </cell>
          <cell r="E191" t="str">
            <v>КМС</v>
          </cell>
          <cell r="F191" t="str">
            <v>Ярославская</v>
          </cell>
          <cell r="G191" t="str">
            <v>Рыбинск, СДЮСШОР-2</v>
          </cell>
          <cell r="H191" t="str">
            <v>Сергеева Е.В.</v>
          </cell>
          <cell r="I191" t="str">
            <v>7-ми/б</v>
          </cell>
        </row>
        <row r="192">
          <cell r="B192">
            <v>150</v>
          </cell>
          <cell r="C192" t="str">
            <v>Разов Олег</v>
          </cell>
          <cell r="D192" t="str">
            <v>1986</v>
          </cell>
          <cell r="E192" t="str">
            <v>КМС</v>
          </cell>
          <cell r="F192" t="str">
            <v>Ярославская</v>
          </cell>
          <cell r="G192" t="str">
            <v>Рыбинск, СДЮСШОР-2</v>
          </cell>
          <cell r="H192" t="str">
            <v>Зюзин В.Н.</v>
          </cell>
          <cell r="I192">
            <v>400</v>
          </cell>
        </row>
        <row r="193">
          <cell r="B193">
            <v>151</v>
          </cell>
          <cell r="C193" t="str">
            <v>Александров Никита</v>
          </cell>
          <cell r="D193" t="str">
            <v>1983</v>
          </cell>
          <cell r="E193" t="str">
            <v>МС</v>
          </cell>
          <cell r="F193" t="str">
            <v>Ярославская</v>
          </cell>
          <cell r="G193" t="str">
            <v>Рыбинск, СДЮСШОР-2</v>
          </cell>
          <cell r="H193" t="str">
            <v>Зюзин В.Н.</v>
          </cell>
          <cell r="I193" t="str">
            <v>2000с/п</v>
          </cell>
        </row>
        <row r="194">
          <cell r="B194">
            <v>154</v>
          </cell>
          <cell r="C194" t="str">
            <v>Гусев Роман</v>
          </cell>
          <cell r="D194" t="str">
            <v>1987</v>
          </cell>
          <cell r="E194" t="str">
            <v>МС</v>
          </cell>
          <cell r="F194" t="str">
            <v>Ярославская</v>
          </cell>
          <cell r="G194" t="str">
            <v>Рыбинск, СДЮСШОР-2</v>
          </cell>
          <cell r="H194" t="str">
            <v>Чупров Ю.Е.</v>
          </cell>
          <cell r="I194" t="str">
            <v>2000с/п</v>
          </cell>
        </row>
        <row r="195">
          <cell r="B195">
            <v>155</v>
          </cell>
          <cell r="C195" t="str">
            <v>Корсков Владимир</v>
          </cell>
          <cell r="D195" t="str">
            <v>1983</v>
          </cell>
          <cell r="E195" t="str">
            <v>КМС</v>
          </cell>
          <cell r="F195" t="str">
            <v>Ярославская</v>
          </cell>
          <cell r="G195" t="str">
            <v>Рыбинск, СДЮСШОР-2</v>
          </cell>
          <cell r="H195" t="str">
            <v>Чупров Ю.Е.</v>
          </cell>
          <cell r="I195" t="str">
            <v>2000с/п</v>
          </cell>
        </row>
        <row r="196">
          <cell r="B196">
            <v>156</v>
          </cell>
          <cell r="C196" t="str">
            <v>Голованов Павел</v>
          </cell>
          <cell r="D196" t="str">
            <v>1985</v>
          </cell>
          <cell r="E196" t="str">
            <v>КМС</v>
          </cell>
          <cell r="F196" t="str">
            <v>Ярославская</v>
          </cell>
          <cell r="G196" t="str">
            <v>Рыбинск, СДЮСШОР-2</v>
          </cell>
          <cell r="H196" t="str">
            <v>Чупров Ю.Е.</v>
          </cell>
          <cell r="I196">
            <v>15000</v>
          </cell>
        </row>
        <row r="197">
          <cell r="B197">
            <v>158</v>
          </cell>
          <cell r="C197" t="str">
            <v>Барабанов Михаил</v>
          </cell>
          <cell r="D197" t="str">
            <v>1998</v>
          </cell>
          <cell r="E197" t="str">
            <v>3р</v>
          </cell>
          <cell r="F197" t="str">
            <v>Ярославская</v>
          </cell>
          <cell r="G197" t="str">
            <v>Рыбинск, СДЮСШОР-2</v>
          </cell>
          <cell r="H197" t="str">
            <v>Иванова И.М., Соколова Н.М.</v>
          </cell>
          <cell r="I197">
            <v>1500</v>
          </cell>
        </row>
        <row r="198">
          <cell r="B198">
            <v>124</v>
          </cell>
          <cell r="C198" t="str">
            <v>Борзенко Владимир</v>
          </cell>
          <cell r="D198" t="str">
            <v>1997</v>
          </cell>
          <cell r="E198" t="str">
            <v>2р</v>
          </cell>
          <cell r="F198" t="str">
            <v>Ярославская</v>
          </cell>
          <cell r="G198" t="str">
            <v>Рыбинск, СДЮСШОР-2</v>
          </cell>
          <cell r="H198" t="str">
            <v>Дорожкин В.К.</v>
          </cell>
          <cell r="I198">
            <v>60</v>
          </cell>
        </row>
        <row r="199">
          <cell r="B199">
            <v>126</v>
          </cell>
          <cell r="C199" t="str">
            <v>Пряженцев Егор</v>
          </cell>
          <cell r="D199" t="str">
            <v>1990</v>
          </cell>
          <cell r="E199" t="str">
            <v>1р</v>
          </cell>
          <cell r="F199" t="str">
            <v>Ярославская</v>
          </cell>
          <cell r="G199" t="str">
            <v>Рыбинск, СДЮСШОР-2</v>
          </cell>
          <cell r="H199" t="str">
            <v>Пивентьевы С.А., И.В.</v>
          </cell>
          <cell r="I199" t="str">
            <v>7-ми/б</v>
          </cell>
        </row>
        <row r="200">
          <cell r="B200">
            <v>127</v>
          </cell>
          <cell r="C200" t="str">
            <v>Савельев Александр</v>
          </cell>
          <cell r="D200" t="str">
            <v>1996</v>
          </cell>
          <cell r="E200" t="str">
            <v>КМС</v>
          </cell>
          <cell r="F200" t="str">
            <v>Ярославская</v>
          </cell>
          <cell r="G200" t="str">
            <v>Рыбинск, СДЮСШОР-2</v>
          </cell>
          <cell r="H200" t="str">
            <v>Пивентьевы С.А., И.В.</v>
          </cell>
          <cell r="I200" t="str">
            <v>7-ми/б</v>
          </cell>
        </row>
        <row r="201">
          <cell r="B201">
            <v>128</v>
          </cell>
          <cell r="C201" t="str">
            <v>Палажко Александр</v>
          </cell>
          <cell r="D201" t="str">
            <v>1996</v>
          </cell>
          <cell r="E201" t="str">
            <v>1р</v>
          </cell>
          <cell r="F201" t="str">
            <v>Ярославская</v>
          </cell>
          <cell r="G201" t="str">
            <v>Рыбинск, СДЮСШОР-2, РМО ДЮСШ</v>
          </cell>
          <cell r="H201" t="str">
            <v>Пивентьевы С.А., И.В.</v>
          </cell>
          <cell r="I201" t="str">
            <v>7-ми/б</v>
          </cell>
        </row>
        <row r="202">
          <cell r="B202">
            <v>129</v>
          </cell>
          <cell r="C202" t="str">
            <v>Дробаха Игорь</v>
          </cell>
          <cell r="D202" t="str">
            <v>1993</v>
          </cell>
          <cell r="E202" t="str">
            <v>КМС</v>
          </cell>
          <cell r="F202" t="str">
            <v>Ярославская</v>
          </cell>
          <cell r="G202" t="str">
            <v>Рыбинск, СДЮСШОР-2</v>
          </cell>
          <cell r="H202" t="str">
            <v>Пивентьевы С.А., И.В.</v>
          </cell>
          <cell r="I202" t="str">
            <v>ядро</v>
          </cell>
        </row>
        <row r="203">
          <cell r="B203">
            <v>137</v>
          </cell>
          <cell r="C203" t="str">
            <v>Юзбашан Георгий</v>
          </cell>
          <cell r="D203" t="str">
            <v>1998</v>
          </cell>
          <cell r="E203" t="str">
            <v>3р</v>
          </cell>
          <cell r="F203" t="str">
            <v>Ярославская</v>
          </cell>
          <cell r="G203" t="str">
            <v>Рыбинск, СДЮСШОР-2</v>
          </cell>
          <cell r="H203" t="str">
            <v>Пивентьевы С.А., И.В.</v>
          </cell>
          <cell r="I203" t="str">
            <v>6-ти/б</v>
          </cell>
        </row>
        <row r="204">
          <cell r="B204">
            <v>138</v>
          </cell>
          <cell r="C204" t="str">
            <v>Староверов Ярослав</v>
          </cell>
          <cell r="D204" t="str">
            <v>1998</v>
          </cell>
          <cell r="E204" t="str">
            <v>3р</v>
          </cell>
          <cell r="F204" t="str">
            <v>Ярославская</v>
          </cell>
          <cell r="G204" t="str">
            <v>Рыбинск, СДЮСШОР-2</v>
          </cell>
          <cell r="H204" t="str">
            <v>Пивентьевы С.А., И.В.</v>
          </cell>
          <cell r="I204" t="str">
            <v>6-ти/б</v>
          </cell>
        </row>
        <row r="205">
          <cell r="B205">
            <v>139</v>
          </cell>
          <cell r="C205" t="str">
            <v>Бабаян Роман</v>
          </cell>
          <cell r="D205" t="str">
            <v>1996</v>
          </cell>
          <cell r="E205" t="str">
            <v>3р</v>
          </cell>
          <cell r="F205" t="str">
            <v>Ярославская</v>
          </cell>
          <cell r="G205" t="str">
            <v>Рыбинск, СДЮСШОР-2</v>
          </cell>
          <cell r="H205" t="str">
            <v>Пивентьевы С.А., И.В.</v>
          </cell>
        </row>
        <row r="206">
          <cell r="B206">
            <v>140</v>
          </cell>
          <cell r="C206" t="str">
            <v>Поликарпов Иван</v>
          </cell>
          <cell r="D206" t="str">
            <v>1998</v>
          </cell>
          <cell r="E206" t="str">
            <v>3р</v>
          </cell>
          <cell r="F206" t="str">
            <v>Ярославская</v>
          </cell>
          <cell r="G206" t="str">
            <v>Рыбинск, СДЮСШОР-2</v>
          </cell>
          <cell r="H206" t="str">
            <v>Пивентьевы С.А., И.В.</v>
          </cell>
        </row>
        <row r="207">
          <cell r="B207">
            <v>195</v>
          </cell>
          <cell r="C207" t="str">
            <v>Капачев Даня</v>
          </cell>
          <cell r="D207" t="str">
            <v>1998</v>
          </cell>
          <cell r="E207" t="str">
            <v>3р</v>
          </cell>
          <cell r="F207" t="str">
            <v>Ярославская</v>
          </cell>
          <cell r="G207" t="str">
            <v>Рыбинск, СДЮСШОР-2</v>
          </cell>
          <cell r="H207" t="str">
            <v>Филимонова О.А.</v>
          </cell>
          <cell r="I207">
            <v>60</v>
          </cell>
        </row>
        <row r="208">
          <cell r="B208">
            <v>372</v>
          </cell>
          <cell r="C208" t="str">
            <v>Рябчиков Андрей</v>
          </cell>
          <cell r="D208">
            <v>35685</v>
          </cell>
          <cell r="E208" t="str">
            <v>1р</v>
          </cell>
          <cell r="F208" t="str">
            <v>Архангельская</v>
          </cell>
          <cell r="G208" t="str">
            <v>Архангельск, ДЮСШ-1</v>
          </cell>
          <cell r="H208" t="str">
            <v>Брюхова О.Б.</v>
          </cell>
          <cell r="I208">
            <v>400</v>
          </cell>
        </row>
        <row r="209">
          <cell r="B209">
            <v>373</v>
          </cell>
          <cell r="C209" t="str">
            <v>Галев Илья</v>
          </cell>
          <cell r="D209" t="str">
            <v>12.01.1998</v>
          </cell>
          <cell r="E209" t="str">
            <v>1р</v>
          </cell>
          <cell r="F209" t="str">
            <v>Архангельская</v>
          </cell>
          <cell r="G209" t="str">
            <v>Архангельск, ДЮСШ-1</v>
          </cell>
          <cell r="H209" t="str">
            <v>Ушанов С.А.</v>
          </cell>
          <cell r="I209">
            <v>60</v>
          </cell>
        </row>
        <row r="210">
          <cell r="B210">
            <v>374</v>
          </cell>
          <cell r="C210" t="str">
            <v>Рудный Павел</v>
          </cell>
          <cell r="D210" t="str">
            <v>20.04.1998</v>
          </cell>
          <cell r="E210" t="str">
            <v>2р</v>
          </cell>
          <cell r="F210" t="str">
            <v>Архангельская</v>
          </cell>
          <cell r="G210" t="str">
            <v>Архангельск, ДЮСШ-1</v>
          </cell>
          <cell r="H210" t="str">
            <v>Ушанов С.А.</v>
          </cell>
          <cell r="I210">
            <v>400</v>
          </cell>
        </row>
        <row r="211">
          <cell r="B211">
            <v>375</v>
          </cell>
          <cell r="C211" t="str">
            <v>Макуров Глеб</v>
          </cell>
          <cell r="D211" t="str">
            <v>19.05.1997</v>
          </cell>
          <cell r="E211" t="str">
            <v>2р</v>
          </cell>
          <cell r="F211" t="str">
            <v>Архангельская</v>
          </cell>
          <cell r="G211" t="str">
            <v>Архангельск, ДЮСШ-1</v>
          </cell>
          <cell r="H211" t="str">
            <v>Брюхова О.Б.</v>
          </cell>
          <cell r="I211">
            <v>60</v>
          </cell>
        </row>
        <row r="212">
          <cell r="B212">
            <v>376</v>
          </cell>
          <cell r="C212" t="str">
            <v>Голиков Александр</v>
          </cell>
          <cell r="D212" t="str">
            <v>22.01.1998</v>
          </cell>
          <cell r="E212" t="str">
            <v>3р</v>
          </cell>
          <cell r="F212" t="str">
            <v>Архангельская</v>
          </cell>
          <cell r="G212" t="str">
            <v>Архангельск, ДЮСШ-1</v>
          </cell>
          <cell r="H212" t="str">
            <v>Брюхова О.Б.</v>
          </cell>
          <cell r="I212">
            <v>1500</v>
          </cell>
        </row>
        <row r="213">
          <cell r="B213">
            <v>377</v>
          </cell>
          <cell r="C213" t="str">
            <v>Шаньгин Владислав</v>
          </cell>
          <cell r="D213" t="str">
            <v>22.03.1998</v>
          </cell>
          <cell r="E213" t="str">
            <v>2р</v>
          </cell>
          <cell r="F213" t="str">
            <v>Архангельская</v>
          </cell>
          <cell r="G213" t="str">
            <v>Архангельск, ДЮСШ-1</v>
          </cell>
          <cell r="H213" t="str">
            <v>Ушанов С.А.</v>
          </cell>
          <cell r="I213">
            <v>400</v>
          </cell>
        </row>
        <row r="214">
          <cell r="B214">
            <v>378</v>
          </cell>
          <cell r="C214" t="str">
            <v>Шаньгин Станислав</v>
          </cell>
          <cell r="D214" t="str">
            <v>22.03.1998</v>
          </cell>
          <cell r="E214" t="str">
            <v>2р</v>
          </cell>
          <cell r="F214" t="str">
            <v>Архангельская</v>
          </cell>
          <cell r="G214" t="str">
            <v>Архангельск, ДЮСШ-1</v>
          </cell>
          <cell r="H214" t="str">
            <v>Ушанов С.А.</v>
          </cell>
          <cell r="I214">
            <v>400</v>
          </cell>
        </row>
        <row r="215">
          <cell r="B215">
            <v>380</v>
          </cell>
          <cell r="C215" t="str">
            <v>Куклин Лев</v>
          </cell>
          <cell r="D215" t="str">
            <v>09.08.1998</v>
          </cell>
          <cell r="E215" t="str">
            <v>2р</v>
          </cell>
          <cell r="F215" t="str">
            <v>Архангельская</v>
          </cell>
          <cell r="G215" t="str">
            <v>Архангельск, ДЮСШ-1</v>
          </cell>
          <cell r="H215" t="str">
            <v>Ушанов С.А.</v>
          </cell>
          <cell r="I215">
            <v>400</v>
          </cell>
        </row>
        <row r="216">
          <cell r="B216">
            <v>379</v>
          </cell>
          <cell r="C216" t="str">
            <v>Порядин Андрей</v>
          </cell>
          <cell r="D216" t="str">
            <v>12.03.1996</v>
          </cell>
          <cell r="E216" t="str">
            <v>1р</v>
          </cell>
          <cell r="F216" t="str">
            <v>Архангельская</v>
          </cell>
          <cell r="G216" t="str">
            <v>Архангельск, ДЮСШ-1</v>
          </cell>
          <cell r="H216" t="str">
            <v>Брюхова О.Б.</v>
          </cell>
          <cell r="I216">
            <v>60</v>
          </cell>
        </row>
        <row r="217">
          <cell r="B217">
            <v>381</v>
          </cell>
          <cell r="C217" t="str">
            <v>Чибисов Антон</v>
          </cell>
          <cell r="D217" t="str">
            <v>12.10.1996</v>
          </cell>
          <cell r="E217" t="str">
            <v>2р</v>
          </cell>
          <cell r="F217" t="str">
            <v>Архангельская</v>
          </cell>
          <cell r="G217" t="str">
            <v>Архангельск, ДЮСШ-1</v>
          </cell>
          <cell r="H217" t="str">
            <v>Брюхова О.Б.</v>
          </cell>
          <cell r="I217">
            <v>400</v>
          </cell>
        </row>
        <row r="218">
          <cell r="B218">
            <v>383</v>
          </cell>
          <cell r="C218" t="str">
            <v>Фалёв Дмитрий</v>
          </cell>
          <cell r="D218" t="str">
            <v>1983</v>
          </cell>
          <cell r="E218" t="str">
            <v>МС</v>
          </cell>
          <cell r="F218" t="str">
            <v>Архангельская</v>
          </cell>
          <cell r="G218" t="str">
            <v xml:space="preserve">Архангельск, ГАУ ЦСП "Поморье" </v>
          </cell>
          <cell r="H218" t="str">
            <v>Лебедев В.Н.</v>
          </cell>
          <cell r="I218">
            <v>400</v>
          </cell>
        </row>
        <row r="219">
          <cell r="B219">
            <v>384</v>
          </cell>
          <cell r="C219" t="str">
            <v>Шаренков Алексей</v>
          </cell>
          <cell r="D219" t="str">
            <v>1985</v>
          </cell>
          <cell r="E219" t="str">
            <v>МС</v>
          </cell>
          <cell r="F219" t="str">
            <v>Архангельская</v>
          </cell>
          <cell r="G219" t="str">
            <v xml:space="preserve">Архангельск, ГАУ ЦСП "Поморье" </v>
          </cell>
          <cell r="H219" t="str">
            <v>Водовозов В.А.</v>
          </cell>
          <cell r="I219">
            <v>1500</v>
          </cell>
        </row>
        <row r="220">
          <cell r="B220">
            <v>387</v>
          </cell>
          <cell r="C220" t="str">
            <v>Буторин Александр</v>
          </cell>
          <cell r="D220" t="str">
            <v>1991</v>
          </cell>
          <cell r="E220" t="str">
            <v>КМС</v>
          </cell>
          <cell r="F220" t="str">
            <v>Архангельская</v>
          </cell>
          <cell r="G220" t="str">
            <v xml:space="preserve">Архангельск, ГАУ ЦСП "Поморье" </v>
          </cell>
          <cell r="H220" t="str">
            <v>Мосеев А.А., Суворова В.В.</v>
          </cell>
          <cell r="I220">
            <v>60</v>
          </cell>
        </row>
        <row r="221">
          <cell r="B221">
            <v>388</v>
          </cell>
          <cell r="C221" t="str">
            <v>Узких Владимир</v>
          </cell>
          <cell r="D221" t="str">
            <v>1991</v>
          </cell>
          <cell r="E221" t="str">
            <v>КМС</v>
          </cell>
          <cell r="F221" t="str">
            <v>Архангельская</v>
          </cell>
          <cell r="G221" t="str">
            <v xml:space="preserve">Архангельск, ГАУ ЦСП "Поморье" </v>
          </cell>
          <cell r="H221" t="str">
            <v>Мосеев А.А.</v>
          </cell>
          <cell r="I221">
            <v>60</v>
          </cell>
        </row>
        <row r="222">
          <cell r="B222">
            <v>391</v>
          </cell>
          <cell r="C222" t="str">
            <v>Резник Иван</v>
          </cell>
          <cell r="D222" t="str">
            <v>1994</v>
          </cell>
          <cell r="E222" t="str">
            <v>КМС</v>
          </cell>
          <cell r="F222" t="str">
            <v>Архангельская</v>
          </cell>
          <cell r="G222" t="str">
            <v>Архангельск, ГАУ ЦСП "Поморье", С(А)ФУ</v>
          </cell>
          <cell r="H222" t="str">
            <v>Чернов А.В.</v>
          </cell>
          <cell r="I222" t="str">
            <v>2000с/п</v>
          </cell>
        </row>
        <row r="223">
          <cell r="B223">
            <v>392</v>
          </cell>
          <cell r="C223" t="str">
            <v>Попов Сергей</v>
          </cell>
          <cell r="D223" t="str">
            <v>1994</v>
          </cell>
          <cell r="E223" t="str">
            <v>КМС</v>
          </cell>
          <cell r="F223" t="str">
            <v>Архангельская</v>
          </cell>
          <cell r="G223" t="str">
            <v>Коряжма, ДЮСШ</v>
          </cell>
          <cell r="H223" t="str">
            <v>Казанцев Л.А.</v>
          </cell>
          <cell r="I223">
            <v>60</v>
          </cell>
        </row>
        <row r="224">
          <cell r="B224">
            <v>394</v>
          </cell>
          <cell r="C224" t="str">
            <v>Харченко Сергей</v>
          </cell>
          <cell r="D224" t="str">
            <v>1996</v>
          </cell>
          <cell r="E224" t="str">
            <v>1р</v>
          </cell>
          <cell r="F224" t="str">
            <v>Архангельская</v>
          </cell>
          <cell r="G224" t="str">
            <v>Котлас</v>
          </cell>
          <cell r="H224" t="str">
            <v>Комлев С.И.</v>
          </cell>
          <cell r="I224">
            <v>60</v>
          </cell>
        </row>
        <row r="225">
          <cell r="B225">
            <v>397</v>
          </cell>
          <cell r="C225" t="str">
            <v>Полосков Антон</v>
          </cell>
          <cell r="D225" t="str">
            <v>1995</v>
          </cell>
          <cell r="E225" t="str">
            <v>1р</v>
          </cell>
          <cell r="F225" t="str">
            <v>Архангельская</v>
          </cell>
          <cell r="G225" t="str">
            <v>Архангельск, С(А)ФУ</v>
          </cell>
          <cell r="H225" t="str">
            <v>Мингалев А.И.</v>
          </cell>
          <cell r="I225">
            <v>400</v>
          </cell>
        </row>
        <row r="226">
          <cell r="B226">
            <v>398</v>
          </cell>
          <cell r="C226" t="str">
            <v>Циулин Артем</v>
          </cell>
          <cell r="D226" t="str">
            <v>1996</v>
          </cell>
          <cell r="E226" t="str">
            <v>1р</v>
          </cell>
          <cell r="F226" t="str">
            <v>Архангельская</v>
          </cell>
          <cell r="G226" t="str">
            <v>Архангельск, ГАУ ЦСП "Поморье", СОШ-28</v>
          </cell>
          <cell r="H226" t="str">
            <v>Мосеев А.А.</v>
          </cell>
          <cell r="I226">
            <v>60</v>
          </cell>
        </row>
        <row r="227">
          <cell r="B227">
            <v>399</v>
          </cell>
          <cell r="C227" t="str">
            <v>Юрьев Роман</v>
          </cell>
          <cell r="D227" t="str">
            <v>1995</v>
          </cell>
          <cell r="E227" t="str">
            <v>2р</v>
          </cell>
          <cell r="F227" t="str">
            <v>Архангельская</v>
          </cell>
          <cell r="G227" t="str">
            <v xml:space="preserve">Архангельск, ГАУ ЦСП "Поморье" </v>
          </cell>
          <cell r="H227" t="str">
            <v>Чернов А.В.</v>
          </cell>
          <cell r="I227">
            <v>1500</v>
          </cell>
        </row>
        <row r="228">
          <cell r="B228">
            <v>323</v>
          </cell>
          <cell r="C228" t="str">
            <v>Ремезов Алексей</v>
          </cell>
          <cell r="D228" t="str">
            <v>13.05.1989</v>
          </cell>
          <cell r="E228" t="str">
            <v>МС</v>
          </cell>
          <cell r="F228" t="str">
            <v>Костромская</v>
          </cell>
          <cell r="G228" t="str">
            <v>Кострома, КОСДЮСШОР</v>
          </cell>
          <cell r="H228" t="str">
            <v>Дружков А.Н.</v>
          </cell>
        </row>
        <row r="229">
          <cell r="B229">
            <v>325</v>
          </cell>
          <cell r="C229" t="str">
            <v>Липп Сергей</v>
          </cell>
          <cell r="D229" t="str">
            <v>22.03.1983</v>
          </cell>
          <cell r="E229" t="str">
            <v>КМС</v>
          </cell>
          <cell r="F229" t="str">
            <v>Костромская</v>
          </cell>
          <cell r="G229" t="str">
            <v>Кострома, КОСДЮСШОР</v>
          </cell>
          <cell r="H229" t="str">
            <v>Дружков А.Н.</v>
          </cell>
          <cell r="I229">
            <v>1500</v>
          </cell>
        </row>
        <row r="230">
          <cell r="B230">
            <v>326</v>
          </cell>
          <cell r="C230" t="str">
            <v>Смирнов Анатолий</v>
          </cell>
          <cell r="D230" t="str">
            <v>11.05.1990</v>
          </cell>
          <cell r="E230" t="str">
            <v>КМС</v>
          </cell>
          <cell r="F230" t="str">
            <v>Костромская</v>
          </cell>
          <cell r="G230" t="str">
            <v>Кострома, КОСДЮСШОР</v>
          </cell>
          <cell r="H230" t="str">
            <v>Дружков А.Н.</v>
          </cell>
        </row>
        <row r="231">
          <cell r="B231">
            <v>327</v>
          </cell>
          <cell r="C231" t="str">
            <v>Горюнов Никита</v>
          </cell>
          <cell r="D231" t="str">
            <v>28.10.1992</v>
          </cell>
          <cell r="E231" t="str">
            <v>1р</v>
          </cell>
          <cell r="F231" t="str">
            <v>Костромская</v>
          </cell>
          <cell r="G231" t="str">
            <v>Кострома, КОСДЮСШОР</v>
          </cell>
          <cell r="H231" t="str">
            <v>Дружков А.Н.</v>
          </cell>
        </row>
        <row r="232">
          <cell r="B232">
            <v>328</v>
          </cell>
          <cell r="C232" t="str">
            <v>Зинохин Роман</v>
          </cell>
          <cell r="D232" t="str">
            <v>21.12.1993</v>
          </cell>
          <cell r="E232" t="str">
            <v>1р</v>
          </cell>
          <cell r="F232" t="str">
            <v>Костромская</v>
          </cell>
          <cell r="G232" t="str">
            <v>Кострома, КОСДЮСШОР</v>
          </cell>
          <cell r="H232" t="str">
            <v>Дружков А.Н.</v>
          </cell>
          <cell r="I232" t="str">
            <v>2000с/п</v>
          </cell>
        </row>
        <row r="233">
          <cell r="B233">
            <v>329</v>
          </cell>
          <cell r="C233" t="str">
            <v>Дмитриев Сергей</v>
          </cell>
          <cell r="D233" t="str">
            <v>03.03.1994</v>
          </cell>
          <cell r="E233" t="str">
            <v>1р</v>
          </cell>
          <cell r="F233" t="str">
            <v>Костромская</v>
          </cell>
          <cell r="G233" t="str">
            <v>Кострома, КГУ</v>
          </cell>
          <cell r="H233" t="str">
            <v>Павлов Е.А.</v>
          </cell>
        </row>
        <row r="234">
          <cell r="B234">
            <v>330</v>
          </cell>
          <cell r="C234" t="str">
            <v>Рупасов Дмитрий</v>
          </cell>
          <cell r="D234" t="str">
            <v>17.09.1995</v>
          </cell>
          <cell r="E234" t="str">
            <v>КМС</v>
          </cell>
          <cell r="F234" t="str">
            <v>Костромская</v>
          </cell>
          <cell r="G234" t="str">
            <v>Кострома, КОСДЮСШОР</v>
          </cell>
          <cell r="H234" t="str">
            <v>Дружков А.Н.</v>
          </cell>
          <cell r="I234">
            <v>1500</v>
          </cell>
        </row>
        <row r="235">
          <cell r="B235">
            <v>336</v>
          </cell>
          <cell r="C235" t="str">
            <v>Платонов Иван</v>
          </cell>
          <cell r="D235" t="str">
            <v>21.07.1996</v>
          </cell>
          <cell r="E235" t="str">
            <v>1р</v>
          </cell>
          <cell r="F235" t="str">
            <v>Костромская</v>
          </cell>
          <cell r="G235" t="str">
            <v>Кострома, КОСДЮСШОР</v>
          </cell>
          <cell r="H235" t="str">
            <v>Макаров В.Н.</v>
          </cell>
          <cell r="I235">
            <v>400</v>
          </cell>
        </row>
        <row r="236">
          <cell r="B236">
            <v>340</v>
          </cell>
          <cell r="C236" t="str">
            <v>Баринов Александр</v>
          </cell>
          <cell r="D236" t="str">
            <v>23.07.1994</v>
          </cell>
          <cell r="E236" t="str">
            <v>1р</v>
          </cell>
          <cell r="F236" t="str">
            <v>Костромская</v>
          </cell>
          <cell r="G236" t="str">
            <v>Шарья, СДЮСШОР</v>
          </cell>
          <cell r="H236" t="str">
            <v>Аскеров А.М.</v>
          </cell>
          <cell r="I236">
            <v>400</v>
          </cell>
        </row>
        <row r="237">
          <cell r="B237">
            <v>342</v>
          </cell>
          <cell r="C237" t="str">
            <v>Беляев Антон</v>
          </cell>
          <cell r="D237" t="str">
            <v>06.03.1995</v>
          </cell>
          <cell r="E237" t="str">
            <v>1р</v>
          </cell>
          <cell r="F237" t="str">
            <v>Костромская</v>
          </cell>
          <cell r="G237" t="str">
            <v>Шарья, СДЮСШОР</v>
          </cell>
          <cell r="H237" t="str">
            <v>Шалагинов А.Л.</v>
          </cell>
          <cell r="I237">
            <v>60</v>
          </cell>
        </row>
        <row r="238">
          <cell r="B238">
            <v>346</v>
          </cell>
          <cell r="C238" t="str">
            <v>Виноградов Кирилл</v>
          </cell>
          <cell r="D238" t="str">
            <v>12.12.1999</v>
          </cell>
          <cell r="E238" t="str">
            <v>2р</v>
          </cell>
          <cell r="F238" t="str">
            <v>Костромская</v>
          </cell>
          <cell r="G238" t="str">
            <v>Кострома, КОСДЮСШОР</v>
          </cell>
          <cell r="H238" t="str">
            <v>Лякин С.И., Буликов Д.В.</v>
          </cell>
          <cell r="I238" t="str">
            <v>с/х</v>
          </cell>
        </row>
        <row r="239">
          <cell r="B239">
            <v>347</v>
          </cell>
          <cell r="C239" t="str">
            <v>Кудряшов Алексей</v>
          </cell>
          <cell r="D239" t="str">
            <v>1999</v>
          </cell>
          <cell r="E239" t="str">
            <v>2р</v>
          </cell>
          <cell r="F239" t="str">
            <v>Костромская</v>
          </cell>
          <cell r="G239" t="str">
            <v>Буй, КОСДЮСШОР</v>
          </cell>
          <cell r="H239" t="str">
            <v>Лякин С.И., Буликов Д.В.</v>
          </cell>
          <cell r="I239" t="str">
            <v>с/х</v>
          </cell>
        </row>
        <row r="240">
          <cell r="B240">
            <v>348</v>
          </cell>
          <cell r="C240" t="str">
            <v>Морев Алексей</v>
          </cell>
          <cell r="D240" t="str">
            <v>1997</v>
          </cell>
          <cell r="E240" t="str">
            <v>2р</v>
          </cell>
          <cell r="F240" t="str">
            <v>Костромская</v>
          </cell>
          <cell r="G240" t="str">
            <v>Мантурово, ДЮСШ</v>
          </cell>
          <cell r="H240" t="str">
            <v>Смирнов А.А.</v>
          </cell>
          <cell r="I240">
            <v>1500</v>
          </cell>
        </row>
        <row r="241">
          <cell r="B241">
            <v>349</v>
          </cell>
          <cell r="C241" t="str">
            <v>Кошкарёв Рустам</v>
          </cell>
          <cell r="D241" t="str">
            <v>17.02.1996</v>
          </cell>
          <cell r="E241" t="str">
            <v>2р</v>
          </cell>
          <cell r="F241" t="str">
            <v>Костромская</v>
          </cell>
          <cell r="G241" t="str">
            <v>Волгореченск, ДЮСШ</v>
          </cell>
          <cell r="H241" t="str">
            <v>Смирнов А.А.</v>
          </cell>
          <cell r="I241" t="str">
            <v>2000с/п</v>
          </cell>
        </row>
        <row r="242">
          <cell r="B242">
            <v>350</v>
          </cell>
          <cell r="C242" t="str">
            <v>Пичкалов Александр</v>
          </cell>
          <cell r="D242" t="str">
            <v>13.05.1993</v>
          </cell>
          <cell r="E242" t="str">
            <v>МС</v>
          </cell>
          <cell r="F242" t="str">
            <v>Костромская-Москва</v>
          </cell>
          <cell r="G242" t="str">
            <v>Кострома, КОСДЮСШОР-ШВСМ</v>
          </cell>
          <cell r="H242" t="str">
            <v>Лякин С.И., Буликов Д.В., Фролова Т.С.</v>
          </cell>
          <cell r="I242" t="str">
            <v>с/х</v>
          </cell>
        </row>
        <row r="243">
          <cell r="B243">
            <v>351</v>
          </cell>
          <cell r="C243" t="str">
            <v>Кузнецов Владислав</v>
          </cell>
          <cell r="D243" t="str">
            <v>27.10.1997</v>
          </cell>
          <cell r="E243" t="str">
            <v>2р</v>
          </cell>
          <cell r="F243" t="str">
            <v>Костромская</v>
          </cell>
          <cell r="G243" t="str">
            <v>Шарья, СДЮСШОР</v>
          </cell>
          <cell r="H243" t="str">
            <v>Шалагинов А.Л.</v>
          </cell>
          <cell r="I243">
            <v>60</v>
          </cell>
        </row>
        <row r="244">
          <cell r="B244">
            <v>355</v>
          </cell>
          <cell r="C244" t="str">
            <v>Козырин Андрей</v>
          </cell>
          <cell r="D244" t="str">
            <v>23.07.1998</v>
          </cell>
          <cell r="E244" t="str">
            <v>2р</v>
          </cell>
          <cell r="F244" t="str">
            <v>Костромская</v>
          </cell>
          <cell r="G244" t="str">
            <v>Шарья, СДЮСШОР</v>
          </cell>
          <cell r="H244" t="str">
            <v>Галышев А.А.</v>
          </cell>
          <cell r="I244">
            <v>60</v>
          </cell>
        </row>
        <row r="245">
          <cell r="B245">
            <v>358</v>
          </cell>
          <cell r="C245" t="str">
            <v>Маланов Илья</v>
          </cell>
          <cell r="D245" t="str">
            <v>1999</v>
          </cell>
          <cell r="E245" t="str">
            <v>1ю</v>
          </cell>
          <cell r="F245" t="str">
            <v>Костромская</v>
          </cell>
          <cell r="G245" t="str">
            <v>Буй, КОСДЮСШОР</v>
          </cell>
          <cell r="H245" t="str">
            <v xml:space="preserve">Лякин С.И. </v>
          </cell>
          <cell r="I245" t="str">
            <v>с/х</v>
          </cell>
        </row>
        <row r="246">
          <cell r="B246">
            <v>363</v>
          </cell>
          <cell r="C246" t="str">
            <v>Малков Александр</v>
          </cell>
          <cell r="D246" t="str">
            <v>05.05.1999</v>
          </cell>
          <cell r="E246" t="str">
            <v>2р</v>
          </cell>
          <cell r="F246" t="str">
            <v>Костромская</v>
          </cell>
          <cell r="G246" t="str">
            <v>Буй, КОСДЮСШОР</v>
          </cell>
          <cell r="H246" t="str">
            <v xml:space="preserve">Лякин С.И. </v>
          </cell>
          <cell r="I246">
            <v>1500</v>
          </cell>
        </row>
        <row r="247">
          <cell r="B247">
            <v>364</v>
          </cell>
          <cell r="C247" t="str">
            <v>Кнутов Максим</v>
          </cell>
          <cell r="D247" t="str">
            <v>29.05.1998</v>
          </cell>
          <cell r="E247" t="str">
            <v>2р</v>
          </cell>
          <cell r="F247" t="str">
            <v>Костромская</v>
          </cell>
          <cell r="G247" t="str">
            <v>Шарья, СДЮСШОР</v>
          </cell>
          <cell r="H247" t="str">
            <v>Аскеров А.М.</v>
          </cell>
          <cell r="I247">
            <v>400</v>
          </cell>
        </row>
        <row r="248">
          <cell r="B248">
            <v>365</v>
          </cell>
          <cell r="C248" t="str">
            <v>Кнутов Денис</v>
          </cell>
          <cell r="D248" t="str">
            <v>29.05.1998</v>
          </cell>
          <cell r="E248" t="str">
            <v>2р</v>
          </cell>
          <cell r="F248" t="str">
            <v>Костромская</v>
          </cell>
          <cell r="G248" t="str">
            <v>Шарья, СДЮСШОР</v>
          </cell>
          <cell r="H248" t="str">
            <v>Аскеров А.М.</v>
          </cell>
          <cell r="I248">
            <v>400</v>
          </cell>
        </row>
        <row r="249">
          <cell r="B249">
            <v>366</v>
          </cell>
          <cell r="C249" t="str">
            <v>Бусыгин Вячеслав</v>
          </cell>
          <cell r="D249" t="str">
            <v>05.05.1997</v>
          </cell>
          <cell r="E249" t="str">
            <v>2р</v>
          </cell>
          <cell r="F249" t="str">
            <v>Костромская</v>
          </cell>
          <cell r="G249" t="str">
            <v>Шарья, СДЮСШОР</v>
          </cell>
          <cell r="H249" t="str">
            <v>Аскеров А.М.</v>
          </cell>
          <cell r="I249">
            <v>400</v>
          </cell>
        </row>
        <row r="250">
          <cell r="B250">
            <v>367</v>
          </cell>
          <cell r="C250" t="str">
            <v>Зайцев Егор</v>
          </cell>
          <cell r="D250" t="str">
            <v>21.08.1998</v>
          </cell>
          <cell r="E250" t="str">
            <v>3р</v>
          </cell>
          <cell r="F250" t="str">
            <v>Костромская</v>
          </cell>
          <cell r="G250" t="str">
            <v>Шарья, СДЮСШОР</v>
          </cell>
          <cell r="H250" t="str">
            <v>Шалагинов А.Л.</v>
          </cell>
        </row>
        <row r="251">
          <cell r="B251">
            <v>70</v>
          </cell>
          <cell r="C251" t="str">
            <v>Смелков Илья</v>
          </cell>
          <cell r="D251" t="str">
            <v>09.04.1992</v>
          </cell>
          <cell r="E251" t="str">
            <v>1р</v>
          </cell>
          <cell r="F251" t="str">
            <v>Ярославская</v>
          </cell>
          <cell r="G251" t="str">
            <v>Ярославль, ГОБУ ЯО СДЮСШОР</v>
          </cell>
          <cell r="H251" t="str">
            <v>бр. Нальгиева А.А.</v>
          </cell>
          <cell r="I251" t="str">
            <v>ядро</v>
          </cell>
        </row>
        <row r="252">
          <cell r="B252">
            <v>71</v>
          </cell>
          <cell r="C252" t="str">
            <v>Младов Аркадий</v>
          </cell>
          <cell r="D252" t="str">
            <v>18.06.1995</v>
          </cell>
          <cell r="E252" t="str">
            <v>3р</v>
          </cell>
          <cell r="F252" t="str">
            <v>Ярославская</v>
          </cell>
          <cell r="G252" t="str">
            <v>Ярославль, ГОБУ ЯО СДЮСШОР</v>
          </cell>
          <cell r="H252" t="str">
            <v>бр. Нальгиева А.А.</v>
          </cell>
          <cell r="I252" t="str">
            <v>ядро</v>
          </cell>
        </row>
        <row r="253">
          <cell r="B253">
            <v>73</v>
          </cell>
          <cell r="C253" t="str">
            <v>Оралов Илья</v>
          </cell>
          <cell r="D253" t="str">
            <v>16.10.1995</v>
          </cell>
          <cell r="E253" t="str">
            <v>2р</v>
          </cell>
          <cell r="F253" t="str">
            <v>Ярославская</v>
          </cell>
          <cell r="G253" t="str">
            <v>Ярославль, ГОБУ ЯО СДЮСШОР</v>
          </cell>
          <cell r="H253" t="str">
            <v>Клейменов А.Н.</v>
          </cell>
          <cell r="I253">
            <v>400</v>
          </cell>
        </row>
        <row r="254">
          <cell r="B254">
            <v>75</v>
          </cell>
          <cell r="C254" t="str">
            <v>Симонов Илья</v>
          </cell>
          <cell r="D254" t="str">
            <v>14.12.1998</v>
          </cell>
          <cell r="E254" t="str">
            <v>1ю</v>
          </cell>
          <cell r="F254" t="str">
            <v>Ярославская</v>
          </cell>
          <cell r="G254" t="str">
            <v>Ярославль, ГОБУ ЯО СДЮСШОР</v>
          </cell>
          <cell r="H254" t="str">
            <v>бр.Клейменова А.Н.</v>
          </cell>
        </row>
        <row r="255">
          <cell r="B255">
            <v>76</v>
          </cell>
          <cell r="C255" t="str">
            <v>Шамин Павел</v>
          </cell>
          <cell r="D255" t="str">
            <v>09.12.1996</v>
          </cell>
          <cell r="E255" t="str">
            <v>2р</v>
          </cell>
          <cell r="F255" t="str">
            <v>Ярославская</v>
          </cell>
          <cell r="G255" t="str">
            <v>Ярославль, ГОБУ ЯО СДЮСШОР</v>
          </cell>
          <cell r="H255" t="str">
            <v>бр.Клейменова А.Н.</v>
          </cell>
          <cell r="I255">
            <v>400</v>
          </cell>
        </row>
        <row r="256">
          <cell r="B256">
            <v>77</v>
          </cell>
          <cell r="C256" t="str">
            <v>Сундуков Семен</v>
          </cell>
          <cell r="D256" t="str">
            <v>28.07.1995</v>
          </cell>
          <cell r="E256" t="str">
            <v>КМС</v>
          </cell>
          <cell r="F256" t="str">
            <v>Ярославская</v>
          </cell>
          <cell r="G256" t="str">
            <v>Ярославль, ГОБУ ЯО СДЮСШОР</v>
          </cell>
          <cell r="H256" t="str">
            <v>бр. Филиновой С.К.</v>
          </cell>
          <cell r="I256">
            <v>60</v>
          </cell>
        </row>
        <row r="257">
          <cell r="B257">
            <v>78</v>
          </cell>
          <cell r="C257" t="str">
            <v>Казанов Юрий</v>
          </cell>
          <cell r="D257" t="str">
            <v>13.07.1998</v>
          </cell>
          <cell r="E257" t="str">
            <v>2р</v>
          </cell>
          <cell r="F257" t="str">
            <v>Ярославская</v>
          </cell>
          <cell r="G257" t="str">
            <v>Ярославль, ГОБУ ЯО СДЮСШОР</v>
          </cell>
          <cell r="H257" t="str">
            <v>бр. Филиновой С.К.</v>
          </cell>
          <cell r="I257">
            <v>1500</v>
          </cell>
        </row>
        <row r="258">
          <cell r="B258">
            <v>79</v>
          </cell>
          <cell r="C258" t="str">
            <v>Коновалов Александр</v>
          </cell>
          <cell r="D258" t="str">
            <v>03.08.1997</v>
          </cell>
          <cell r="E258" t="str">
            <v>2р</v>
          </cell>
          <cell r="F258" t="str">
            <v>Ярославская</v>
          </cell>
          <cell r="G258" t="str">
            <v>Ярославль, ГОБУ ЯО СДЮСШОР</v>
          </cell>
          <cell r="H258" t="str">
            <v>бр. Филиновой С.К.</v>
          </cell>
        </row>
        <row r="259">
          <cell r="B259">
            <v>80</v>
          </cell>
          <cell r="C259" t="str">
            <v>Самошников Даниил</v>
          </cell>
          <cell r="D259" t="str">
            <v>24.05.1996</v>
          </cell>
          <cell r="E259" t="str">
            <v>2р</v>
          </cell>
          <cell r="F259" t="str">
            <v>Ярославская</v>
          </cell>
          <cell r="G259" t="str">
            <v>Ярославль, ГОБУ ЯО СДЮСШОР</v>
          </cell>
          <cell r="H259" t="str">
            <v>бр. Филиновой С.К.</v>
          </cell>
          <cell r="I259">
            <v>400</v>
          </cell>
        </row>
        <row r="260">
          <cell r="B260">
            <v>89</v>
          </cell>
          <cell r="C260" t="str">
            <v>Брехов Владимир</v>
          </cell>
          <cell r="D260" t="str">
            <v>14.02.1999</v>
          </cell>
          <cell r="E260" t="str">
            <v>3р</v>
          </cell>
          <cell r="F260" t="str">
            <v>Ярославская</v>
          </cell>
          <cell r="G260" t="str">
            <v>Ярославль, ГОБУ ЯО СДЮСШОР</v>
          </cell>
          <cell r="H260" t="str">
            <v>бр. Филиновой С.К.</v>
          </cell>
          <cell r="I260">
            <v>60</v>
          </cell>
        </row>
        <row r="261">
          <cell r="B261">
            <v>93</v>
          </cell>
          <cell r="C261" t="str">
            <v>Холмовский Артем</v>
          </cell>
          <cell r="D261" t="str">
            <v>08.04.1999</v>
          </cell>
          <cell r="E261" t="str">
            <v>3р</v>
          </cell>
          <cell r="F261" t="str">
            <v>Ярославская</v>
          </cell>
          <cell r="G261" t="str">
            <v>Ярославль, ГОБУ ЯО СДЮСШОР</v>
          </cell>
          <cell r="H261" t="str">
            <v>бр.Клейменова А.Н.</v>
          </cell>
          <cell r="I261">
            <v>60</v>
          </cell>
        </row>
        <row r="262">
          <cell r="B262">
            <v>94</v>
          </cell>
          <cell r="C262" t="str">
            <v>Хромов Никита</v>
          </cell>
          <cell r="D262" t="str">
            <v>24.05.1999</v>
          </cell>
          <cell r="E262" t="str">
            <v>1ю</v>
          </cell>
          <cell r="F262" t="str">
            <v>Ярославская</v>
          </cell>
          <cell r="G262" t="str">
            <v>Ярославль, ГОБУ ЯО СДЮСШОР</v>
          </cell>
          <cell r="H262" t="str">
            <v>бр.Клейменова А.Н.</v>
          </cell>
          <cell r="I262" t="str">
            <v>с/х</v>
          </cell>
        </row>
        <row r="263">
          <cell r="B263">
            <v>95</v>
          </cell>
          <cell r="C263" t="str">
            <v>Медведев Никита</v>
          </cell>
          <cell r="D263" t="str">
            <v>05.06.1996</v>
          </cell>
          <cell r="E263" t="str">
            <v>1р</v>
          </cell>
          <cell r="F263" t="str">
            <v>Ярославская</v>
          </cell>
          <cell r="G263" t="str">
            <v>Ярославль, ГОБУ ЯО СДЮСШОР</v>
          </cell>
          <cell r="H263" t="str">
            <v>бр. Нальгиева А.А.</v>
          </cell>
          <cell r="I263" t="str">
            <v>ядро</v>
          </cell>
        </row>
        <row r="264">
          <cell r="B264">
            <v>96</v>
          </cell>
          <cell r="C264" t="str">
            <v>Козлов Глеб</v>
          </cell>
          <cell r="D264" t="str">
            <v>24.11.1997</v>
          </cell>
          <cell r="E264" t="str">
            <v>2р</v>
          </cell>
          <cell r="F264" t="str">
            <v>Ярославская</v>
          </cell>
          <cell r="G264" t="str">
            <v>Ярославль, ГОБУ ЯО СДЮСШОР</v>
          </cell>
          <cell r="H264" t="str">
            <v>бр. Нальгиева А.А.</v>
          </cell>
          <cell r="I264" t="str">
            <v>ядро</v>
          </cell>
        </row>
        <row r="265">
          <cell r="B265">
            <v>98</v>
          </cell>
          <cell r="C265" t="str">
            <v>Животновский Андрей</v>
          </cell>
          <cell r="D265" t="str">
            <v>06.08.1998</v>
          </cell>
          <cell r="E265" t="str">
            <v>3р</v>
          </cell>
          <cell r="F265" t="str">
            <v>Ярославская</v>
          </cell>
          <cell r="G265" t="str">
            <v>Ярославль, ГОБУ ЯО СДЮСШОР</v>
          </cell>
          <cell r="H265" t="str">
            <v>бр. Нальгиева А.А.</v>
          </cell>
          <cell r="I265" t="str">
            <v>ядро</v>
          </cell>
        </row>
        <row r="266">
          <cell r="B266">
            <v>99</v>
          </cell>
          <cell r="C266" t="str">
            <v>Булатов Илья</v>
          </cell>
          <cell r="D266" t="str">
            <v>09.04.1999</v>
          </cell>
          <cell r="E266" t="str">
            <v>1ю</v>
          </cell>
          <cell r="F266" t="str">
            <v>Ярославская</v>
          </cell>
          <cell r="G266" t="str">
            <v>Ярославль, ГОБУ ЯО СДЮСШОР</v>
          </cell>
          <cell r="H266" t="str">
            <v>бр. Нальгиева А.А.</v>
          </cell>
          <cell r="I266" t="str">
            <v>ядро</v>
          </cell>
        </row>
        <row r="267">
          <cell r="B267">
            <v>100</v>
          </cell>
          <cell r="C267" t="str">
            <v>Просвирин Илья</v>
          </cell>
          <cell r="D267" t="str">
            <v>27.02.1995</v>
          </cell>
          <cell r="E267" t="str">
            <v>КМС</v>
          </cell>
          <cell r="F267" t="str">
            <v>Ярославская</v>
          </cell>
          <cell r="G267" t="str">
            <v>Ярославль-Рыбинск, ГОБУ ЯО СДЮСШОР, СДЮСШОР-2</v>
          </cell>
          <cell r="H267" t="str">
            <v>Руденко В.Г., Огвоздина Т.В.</v>
          </cell>
          <cell r="I267" t="str">
            <v>шест</v>
          </cell>
        </row>
        <row r="268">
          <cell r="B268">
            <v>101</v>
          </cell>
          <cell r="C268" t="str">
            <v>Мудров Илья</v>
          </cell>
          <cell r="D268" t="str">
            <v>17.11.1991</v>
          </cell>
          <cell r="E268" t="str">
            <v>МС</v>
          </cell>
          <cell r="F268" t="str">
            <v>Ярославская</v>
          </cell>
          <cell r="G268" t="str">
            <v>Ярославль, ГОБУ ЯО СДЮСШОР</v>
          </cell>
          <cell r="H268" t="str">
            <v>Руденко В.Г.</v>
          </cell>
          <cell r="I268" t="str">
            <v>шест</v>
          </cell>
        </row>
        <row r="269">
          <cell r="B269">
            <v>102</v>
          </cell>
          <cell r="C269" t="str">
            <v>Головцов Михаил</v>
          </cell>
          <cell r="D269" t="str">
            <v>08.06.1986</v>
          </cell>
          <cell r="E269" t="str">
            <v>МС</v>
          </cell>
          <cell r="F269" t="str">
            <v>Ярославская</v>
          </cell>
          <cell r="G269" t="str">
            <v>Ярославль, ГОБУ ЯО СДЮСШОР</v>
          </cell>
          <cell r="H269" t="str">
            <v>Руденко В.Г.</v>
          </cell>
          <cell r="I269" t="str">
            <v>шест</v>
          </cell>
        </row>
        <row r="270">
          <cell r="B270">
            <v>105</v>
          </cell>
          <cell r="C270" t="str">
            <v>Церковный Владислав</v>
          </cell>
          <cell r="D270" t="str">
            <v>04.12.1995</v>
          </cell>
          <cell r="E270" t="str">
            <v>КМС</v>
          </cell>
          <cell r="F270" t="str">
            <v>Ярославская</v>
          </cell>
          <cell r="G270" t="str">
            <v>Ярославль, ГОБУ ЯО СДЮСШОР</v>
          </cell>
          <cell r="H270" t="str">
            <v>Скулябин А.Б.</v>
          </cell>
          <cell r="I270" t="str">
            <v>шест</v>
          </cell>
        </row>
        <row r="271">
          <cell r="B271">
            <v>106</v>
          </cell>
          <cell r="C271" t="str">
            <v>Домоседов Александр</v>
          </cell>
          <cell r="D271" t="str">
            <v>13.01.1997</v>
          </cell>
          <cell r="E271" t="str">
            <v>2р</v>
          </cell>
          <cell r="F271" t="str">
            <v>Ярославская</v>
          </cell>
          <cell r="G271" t="str">
            <v>Ярославль, ГОБУ ЯО СДЮСШОР</v>
          </cell>
          <cell r="H271" t="str">
            <v>Скулябин А.Б.</v>
          </cell>
          <cell r="I271" t="str">
            <v>шест</v>
          </cell>
        </row>
        <row r="272">
          <cell r="B272">
            <v>109</v>
          </cell>
          <cell r="C272" t="str">
            <v>Сакмин Александр</v>
          </cell>
          <cell r="D272" t="str">
            <v>29.09.1995</v>
          </cell>
          <cell r="E272" t="str">
            <v>1р</v>
          </cell>
          <cell r="F272" t="str">
            <v>Ярославская</v>
          </cell>
          <cell r="G272" t="str">
            <v>Ярославль, ГОБУ ЯО СДЮСШОР</v>
          </cell>
          <cell r="H272" t="str">
            <v>бр.Клейменова А.Н.</v>
          </cell>
          <cell r="I272" t="str">
            <v>с/х</v>
          </cell>
        </row>
        <row r="273">
          <cell r="B273">
            <v>119</v>
          </cell>
          <cell r="C273" t="str">
            <v>Погодин Артем</v>
          </cell>
          <cell r="D273" t="str">
            <v>03.11.1995</v>
          </cell>
          <cell r="E273" t="str">
            <v>КМС</v>
          </cell>
          <cell r="F273" t="str">
            <v>Ярославская</v>
          </cell>
          <cell r="G273" t="str">
            <v>Ярославль, ГОБУ ЯО СДЮСШОР</v>
          </cell>
          <cell r="H273" t="str">
            <v>бр. Бабашкина В.М.</v>
          </cell>
          <cell r="I273" t="str">
            <v>высота</v>
          </cell>
        </row>
        <row r="274">
          <cell r="B274">
            <v>120</v>
          </cell>
          <cell r="C274" t="str">
            <v>Зайцев Дмитрий</v>
          </cell>
          <cell r="D274" t="str">
            <v>28.05.1999</v>
          </cell>
          <cell r="E274" t="str">
            <v>2р</v>
          </cell>
          <cell r="F274" t="str">
            <v>Ярославская</v>
          </cell>
          <cell r="G274" t="str">
            <v>Ярославль, ГОБУ ЯО СДЮСШОР</v>
          </cell>
          <cell r="H274" t="str">
            <v>бр. Бабашкина В.М.</v>
          </cell>
          <cell r="I274" t="str">
            <v>высота</v>
          </cell>
        </row>
        <row r="275">
          <cell r="B275">
            <v>121</v>
          </cell>
          <cell r="C275" t="str">
            <v>Тарасов Егор</v>
          </cell>
          <cell r="D275" t="str">
            <v>17.07.1999</v>
          </cell>
          <cell r="E275" t="str">
            <v>2р</v>
          </cell>
          <cell r="F275" t="str">
            <v>Ярославская</v>
          </cell>
          <cell r="G275" t="str">
            <v>Ярославль, ГОБУ ЯО СДЮСШОР</v>
          </cell>
          <cell r="H275" t="str">
            <v>бр. Бабашкина В.М.</v>
          </cell>
          <cell r="I275" t="str">
            <v>высота</v>
          </cell>
        </row>
        <row r="276">
          <cell r="B276">
            <v>122</v>
          </cell>
          <cell r="C276" t="str">
            <v>Юдин Тихон</v>
          </cell>
          <cell r="D276" t="str">
            <v>02.04.1999</v>
          </cell>
          <cell r="E276" t="str">
            <v>3р</v>
          </cell>
          <cell r="F276" t="str">
            <v>Ярославская</v>
          </cell>
          <cell r="G276" t="str">
            <v>Ярославль, ГОБУ ЯО СДЮСШОР</v>
          </cell>
          <cell r="H276" t="str">
            <v>бр. Бабашкина В.М.</v>
          </cell>
          <cell r="I276" t="str">
            <v>высота</v>
          </cell>
        </row>
        <row r="277">
          <cell r="B277">
            <v>30</v>
          </cell>
          <cell r="C277" t="str">
            <v>Зайцев Сергей</v>
          </cell>
          <cell r="D277" t="str">
            <v>25.03.1995</v>
          </cell>
          <cell r="E277" t="str">
            <v>1р</v>
          </cell>
          <cell r="F277" t="str">
            <v>Ярославская</v>
          </cell>
          <cell r="G277" t="str">
            <v>Ярославль, СДЮСШОР-19</v>
          </cell>
          <cell r="H277" t="str">
            <v>Круговой К.Н.</v>
          </cell>
          <cell r="I277">
            <v>400</v>
          </cell>
        </row>
        <row r="278">
          <cell r="B278">
            <v>34</v>
          </cell>
          <cell r="C278" t="str">
            <v>Майоров Владимир</v>
          </cell>
          <cell r="D278" t="str">
            <v>11.12.1995</v>
          </cell>
          <cell r="E278" t="str">
            <v>2р</v>
          </cell>
          <cell r="F278" t="str">
            <v>Ярославская</v>
          </cell>
          <cell r="G278" t="str">
            <v>Ярославль, СДЮСШОР-19</v>
          </cell>
          <cell r="H278" t="str">
            <v>Тюленев С.А.</v>
          </cell>
          <cell r="I278">
            <v>400</v>
          </cell>
        </row>
        <row r="279">
          <cell r="B279">
            <v>36</v>
          </cell>
          <cell r="C279" t="str">
            <v>Альмурадов Низами</v>
          </cell>
          <cell r="D279" t="str">
            <v>26.09.1996</v>
          </cell>
          <cell r="E279" t="str">
            <v>2р</v>
          </cell>
          <cell r="F279" t="str">
            <v>Ярославская</v>
          </cell>
          <cell r="G279" t="str">
            <v>Ярославль, СДЮСШОР-19</v>
          </cell>
          <cell r="H279" t="str">
            <v>Тюленев С.А.</v>
          </cell>
        </row>
        <row r="280">
          <cell r="B280">
            <v>37</v>
          </cell>
          <cell r="C280" t="str">
            <v>Шиян Дмитрий</v>
          </cell>
          <cell r="D280" t="str">
            <v>26.01.1996</v>
          </cell>
          <cell r="E280" t="str">
            <v>1р</v>
          </cell>
          <cell r="F280" t="str">
            <v>Ярославская</v>
          </cell>
          <cell r="G280" t="str">
            <v>Ярославль, СДЮСШОР-19</v>
          </cell>
          <cell r="H280" t="str">
            <v>Таракановы Ю.Ф., А.В.</v>
          </cell>
          <cell r="I280">
            <v>400</v>
          </cell>
        </row>
        <row r="281">
          <cell r="B281">
            <v>47</v>
          </cell>
          <cell r="C281" t="str">
            <v>Тараканов Кирилл</v>
          </cell>
          <cell r="D281" t="str">
            <v>18.12.1996</v>
          </cell>
          <cell r="E281" t="str">
            <v>1р</v>
          </cell>
          <cell r="F281" t="str">
            <v>Ярославская</v>
          </cell>
          <cell r="G281" t="str">
            <v>Ярославль, СДЮСШОР-19</v>
          </cell>
          <cell r="H281" t="str">
            <v>Таракановы Ю.Ф., А.В.</v>
          </cell>
          <cell r="I281">
            <v>1500</v>
          </cell>
        </row>
        <row r="282">
          <cell r="B282">
            <v>38</v>
          </cell>
          <cell r="C282" t="str">
            <v>Юдин Андрей</v>
          </cell>
          <cell r="D282" t="str">
            <v>03.08.1996</v>
          </cell>
          <cell r="E282" t="str">
            <v>3р</v>
          </cell>
          <cell r="F282" t="str">
            <v>Ярославская</v>
          </cell>
          <cell r="G282" t="str">
            <v>Ярославль, СДЮСШОР-19</v>
          </cell>
          <cell r="H282" t="str">
            <v>Хрущева Л.В.</v>
          </cell>
          <cell r="I282">
            <v>400</v>
          </cell>
        </row>
        <row r="283">
          <cell r="B283">
            <v>39</v>
          </cell>
          <cell r="C283" t="str">
            <v>Бакулин Денис</v>
          </cell>
          <cell r="D283" t="str">
            <v>21.05.1996</v>
          </cell>
          <cell r="E283" t="str">
            <v>3р</v>
          </cell>
          <cell r="F283" t="str">
            <v>Ярославская</v>
          </cell>
          <cell r="G283" t="str">
            <v>Ярославль, СДЮСШОР-19</v>
          </cell>
          <cell r="H283" t="str">
            <v>Воронин Е.А.</v>
          </cell>
        </row>
        <row r="284">
          <cell r="B284">
            <v>42</v>
          </cell>
          <cell r="C284" t="str">
            <v>Кожуров Кирилл</v>
          </cell>
          <cell r="D284" t="str">
            <v>05.06.1996</v>
          </cell>
          <cell r="E284" t="str">
            <v>2р</v>
          </cell>
          <cell r="F284" t="str">
            <v>Ярославская</v>
          </cell>
          <cell r="G284" t="str">
            <v>Ярославль, СДЮСШОР-19</v>
          </cell>
          <cell r="H284" t="str">
            <v>Сошников А.В.</v>
          </cell>
          <cell r="I284">
            <v>400</v>
          </cell>
        </row>
        <row r="285">
          <cell r="B285">
            <v>43</v>
          </cell>
          <cell r="C285" t="str">
            <v>Лобков Александр</v>
          </cell>
          <cell r="D285" t="str">
            <v>03.04.1996</v>
          </cell>
          <cell r="E285" t="str">
            <v>1р</v>
          </cell>
          <cell r="F285" t="str">
            <v>Ярославская</v>
          </cell>
          <cell r="G285" t="str">
            <v>Ярославль, СДЮСШОР-19</v>
          </cell>
          <cell r="H285" t="str">
            <v>Сошников А.В.</v>
          </cell>
        </row>
        <row r="286">
          <cell r="B286">
            <v>19</v>
          </cell>
          <cell r="C286" t="str">
            <v>Бакин Максим</v>
          </cell>
          <cell r="D286" t="str">
            <v>10.11.1997</v>
          </cell>
          <cell r="E286" t="str">
            <v>2р</v>
          </cell>
          <cell r="F286" t="str">
            <v>Ярославская</v>
          </cell>
          <cell r="G286" t="str">
            <v>Ярославль, СДЮСШОР-19</v>
          </cell>
          <cell r="H286" t="str">
            <v>Воронин Е.А.</v>
          </cell>
          <cell r="I286">
            <v>60</v>
          </cell>
        </row>
        <row r="287">
          <cell r="B287">
            <v>20</v>
          </cell>
          <cell r="C287" t="str">
            <v>Чирков Дмитрий</v>
          </cell>
          <cell r="D287" t="str">
            <v>24.04.1998</v>
          </cell>
          <cell r="E287" t="str">
            <v>3р</v>
          </cell>
          <cell r="F287" t="str">
            <v>Ярославская</v>
          </cell>
          <cell r="G287" t="str">
            <v>Ярославль, СДЮСШОР-19</v>
          </cell>
          <cell r="H287" t="str">
            <v>Воронин Е.А.</v>
          </cell>
          <cell r="I287">
            <v>400</v>
          </cell>
        </row>
        <row r="288">
          <cell r="B288">
            <v>22</v>
          </cell>
          <cell r="C288" t="str">
            <v>Яблоков Александр</v>
          </cell>
          <cell r="D288" t="str">
            <v>27.04.1998</v>
          </cell>
          <cell r="E288" t="str">
            <v>1ю</v>
          </cell>
          <cell r="F288" t="str">
            <v>Ярославская</v>
          </cell>
          <cell r="G288" t="str">
            <v>Ярославль, СДЮСШОР-19</v>
          </cell>
          <cell r="H288" t="str">
            <v>Таракановы Ю.Ф., А.В.</v>
          </cell>
          <cell r="I288">
            <v>400</v>
          </cell>
        </row>
        <row r="289">
          <cell r="B289">
            <v>23</v>
          </cell>
          <cell r="C289" t="str">
            <v>Смирнов Роман</v>
          </cell>
          <cell r="D289" t="str">
            <v>29.01.1997</v>
          </cell>
          <cell r="E289" t="str">
            <v>2р</v>
          </cell>
          <cell r="F289" t="str">
            <v>Ярославская</v>
          </cell>
          <cell r="G289" t="str">
            <v>Ярославль, СДЮСШОР-19</v>
          </cell>
          <cell r="H289" t="str">
            <v>Станкевич В.А.</v>
          </cell>
          <cell r="I289">
            <v>400</v>
          </cell>
        </row>
        <row r="290">
          <cell r="B290">
            <v>24</v>
          </cell>
          <cell r="C290" t="str">
            <v>Соловьев Артем</v>
          </cell>
          <cell r="D290" t="str">
            <v>09.01.1997</v>
          </cell>
          <cell r="E290" t="str">
            <v>1р</v>
          </cell>
          <cell r="F290" t="str">
            <v>Ярославская</v>
          </cell>
          <cell r="G290" t="str">
            <v>Ярославль, СДЮСШОР-19</v>
          </cell>
          <cell r="H290" t="str">
            <v>Сошников А.В.</v>
          </cell>
          <cell r="I290">
            <v>60</v>
          </cell>
        </row>
        <row r="291">
          <cell r="B291">
            <v>29</v>
          </cell>
          <cell r="C291" t="str">
            <v>Тихомиров Евгений</v>
          </cell>
          <cell r="D291" t="str">
            <v>25.12.1998</v>
          </cell>
          <cell r="E291" t="str">
            <v>2р</v>
          </cell>
          <cell r="F291" t="str">
            <v>Ярославская</v>
          </cell>
          <cell r="G291" t="str">
            <v>Ярославль, СДЮСШОР-19</v>
          </cell>
          <cell r="H291" t="str">
            <v>Сошников А.В.</v>
          </cell>
          <cell r="I291">
            <v>60</v>
          </cell>
        </row>
        <row r="292">
          <cell r="B292">
            <v>1</v>
          </cell>
          <cell r="C292" t="str">
            <v>Шмелев Иван</v>
          </cell>
          <cell r="D292" t="str">
            <v>20.07.1997</v>
          </cell>
          <cell r="E292" t="str">
            <v>1р</v>
          </cell>
          <cell r="F292" t="str">
            <v>Ярославская</v>
          </cell>
          <cell r="G292" t="str">
            <v>Ярославль, СДЮСШОР-19</v>
          </cell>
          <cell r="H292" t="str">
            <v>Таракановы Ю.Ф., А.В.</v>
          </cell>
          <cell r="I292">
            <v>400</v>
          </cell>
        </row>
        <row r="293">
          <cell r="B293">
            <v>2</v>
          </cell>
          <cell r="C293" t="str">
            <v>Рябинин Иван</v>
          </cell>
          <cell r="D293" t="str">
            <v>21.07.1997</v>
          </cell>
          <cell r="E293" t="str">
            <v>1р</v>
          </cell>
          <cell r="F293" t="str">
            <v>Ярославская</v>
          </cell>
          <cell r="G293" t="str">
            <v>Ярославль, СДЮСШОР-19</v>
          </cell>
          <cell r="H293" t="str">
            <v>Таракановы Ю.Ф., А.В.</v>
          </cell>
          <cell r="I293">
            <v>400</v>
          </cell>
        </row>
        <row r="294">
          <cell r="B294">
            <v>3</v>
          </cell>
          <cell r="C294" t="str">
            <v>Ожогов Никита</v>
          </cell>
          <cell r="D294" t="str">
            <v>19.01.1999</v>
          </cell>
          <cell r="E294" t="str">
            <v>2р</v>
          </cell>
          <cell r="F294" t="str">
            <v>Ярославская</v>
          </cell>
          <cell r="G294" t="str">
            <v>Ярославль, СДЮСШОР-19</v>
          </cell>
          <cell r="H294" t="str">
            <v>Таракановы Ю.Ф., А.В.</v>
          </cell>
          <cell r="I294">
            <v>400</v>
          </cell>
        </row>
        <row r="295">
          <cell r="B295">
            <v>4</v>
          </cell>
          <cell r="C295" t="str">
            <v>Прянишников Александр</v>
          </cell>
          <cell r="D295" t="str">
            <v>22.04.1998</v>
          </cell>
          <cell r="E295" t="str">
            <v>3р</v>
          </cell>
          <cell r="F295" t="str">
            <v>Ярославская</v>
          </cell>
          <cell r="G295" t="str">
            <v>Ярославль, СДЮСШОР-19</v>
          </cell>
          <cell r="H295" t="str">
            <v>Таракановы Ю.Ф., А.В.</v>
          </cell>
          <cell r="I295">
            <v>400</v>
          </cell>
        </row>
        <row r="296">
          <cell r="B296">
            <v>5</v>
          </cell>
          <cell r="C296" t="str">
            <v>Крюков Олег</v>
          </cell>
          <cell r="D296" t="str">
            <v>17.05.1998</v>
          </cell>
          <cell r="E296" t="str">
            <v>2р</v>
          </cell>
          <cell r="F296" t="str">
            <v>Ярославская</v>
          </cell>
          <cell r="G296" t="str">
            <v>Ярославль, СДЮСШОР-19</v>
          </cell>
          <cell r="H296" t="str">
            <v>Таракановы Ю.Ф., А.В.</v>
          </cell>
          <cell r="I296">
            <v>400</v>
          </cell>
        </row>
        <row r="297">
          <cell r="B297">
            <v>6</v>
          </cell>
          <cell r="C297" t="str">
            <v>Зайцев Василий</v>
          </cell>
          <cell r="D297" t="str">
            <v>27.10.1998</v>
          </cell>
          <cell r="E297" t="str">
            <v>3р</v>
          </cell>
          <cell r="F297" t="str">
            <v>Ярославская</v>
          </cell>
          <cell r="G297" t="str">
            <v>Ярославль, СДЮСШОР-19</v>
          </cell>
          <cell r="H297" t="str">
            <v>Таракановы Ю.Ф., А.В.</v>
          </cell>
          <cell r="I297">
            <v>1500</v>
          </cell>
        </row>
        <row r="298">
          <cell r="B298">
            <v>7</v>
          </cell>
          <cell r="C298" t="str">
            <v>Горячев Дмитрий</v>
          </cell>
          <cell r="D298" t="str">
            <v>08.09.1998</v>
          </cell>
          <cell r="E298" t="str">
            <v>3р</v>
          </cell>
          <cell r="F298" t="str">
            <v>Ярославская</v>
          </cell>
          <cell r="G298" t="str">
            <v>Ярославль, СДЮСШОР-19</v>
          </cell>
          <cell r="H298" t="str">
            <v>Таракановы Ю.Ф., А.В.</v>
          </cell>
          <cell r="I298">
            <v>400</v>
          </cell>
        </row>
        <row r="299">
          <cell r="B299">
            <v>8</v>
          </cell>
          <cell r="C299" t="str">
            <v>Воробьев Никита</v>
          </cell>
          <cell r="D299" t="str">
            <v>29.07.1997</v>
          </cell>
          <cell r="E299" t="str">
            <v>2р</v>
          </cell>
          <cell r="F299" t="str">
            <v>Ярославская</v>
          </cell>
          <cell r="G299" t="str">
            <v>Ярославль, СДЮСШОР-19</v>
          </cell>
          <cell r="H299" t="str">
            <v>Таракановы Ю.Ф., А.В.</v>
          </cell>
          <cell r="I299">
            <v>400</v>
          </cell>
        </row>
        <row r="300">
          <cell r="B300">
            <v>9</v>
          </cell>
          <cell r="C300" t="str">
            <v>Бровкин Юрий</v>
          </cell>
          <cell r="D300" t="str">
            <v>24.05.1997</v>
          </cell>
          <cell r="E300" t="str">
            <v>3р</v>
          </cell>
          <cell r="F300" t="str">
            <v>Ярославская</v>
          </cell>
          <cell r="G300" t="str">
            <v>Ярославль, СДЮСШОР-19</v>
          </cell>
          <cell r="H300" t="str">
            <v>Таракановы Ю.Ф., А.В.</v>
          </cell>
          <cell r="I300">
            <v>400</v>
          </cell>
        </row>
        <row r="301">
          <cell r="B301">
            <v>15</v>
          </cell>
          <cell r="C301" t="str">
            <v>Ловчиков Сергей</v>
          </cell>
          <cell r="D301" t="str">
            <v>03.03.1997</v>
          </cell>
          <cell r="E301" t="str">
            <v>1р</v>
          </cell>
          <cell r="F301" t="str">
            <v>Ярославская</v>
          </cell>
          <cell r="G301" t="str">
            <v>Ярославль, СДЮСШОР-19</v>
          </cell>
          <cell r="H301" t="str">
            <v>Видманова Ю.В.</v>
          </cell>
          <cell r="I301">
            <v>60</v>
          </cell>
        </row>
        <row r="302">
          <cell r="B302">
            <v>16</v>
          </cell>
          <cell r="C302" t="str">
            <v>Кротов Константин</v>
          </cell>
          <cell r="D302" t="str">
            <v>25.01.1997</v>
          </cell>
          <cell r="E302" t="str">
            <v>2р</v>
          </cell>
          <cell r="F302" t="str">
            <v>Ярославская</v>
          </cell>
          <cell r="G302" t="str">
            <v>Ярославль, СДЮСШОР-19</v>
          </cell>
          <cell r="H302" t="str">
            <v>Видманова Ю.В.</v>
          </cell>
          <cell r="I302">
            <v>400</v>
          </cell>
        </row>
        <row r="303">
          <cell r="B303">
            <v>17</v>
          </cell>
          <cell r="C303" t="str">
            <v>Горьев Александр</v>
          </cell>
          <cell r="D303" t="str">
            <v>13.05.1998</v>
          </cell>
          <cell r="E303" t="str">
            <v>3р</v>
          </cell>
          <cell r="F303" t="str">
            <v>Ярославская</v>
          </cell>
          <cell r="G303" t="str">
            <v>Ярославль, СДЮСШОР-19</v>
          </cell>
          <cell r="H303" t="str">
            <v>Видманова Ю.В.</v>
          </cell>
          <cell r="I303">
            <v>400</v>
          </cell>
        </row>
        <row r="304">
          <cell r="B304">
            <v>45</v>
          </cell>
          <cell r="C304" t="str">
            <v>Емельянов Леонид</v>
          </cell>
          <cell r="D304" t="str">
            <v>27.04.1994</v>
          </cell>
          <cell r="E304" t="str">
            <v>2р</v>
          </cell>
          <cell r="F304" t="str">
            <v>Ярославская</v>
          </cell>
          <cell r="G304" t="str">
            <v>Ярославль, СДЮСШОР-19</v>
          </cell>
          <cell r="H304" t="str">
            <v>Хрущев И.Е.</v>
          </cell>
          <cell r="I304">
            <v>1500</v>
          </cell>
        </row>
        <row r="305">
          <cell r="B305">
            <v>46</v>
          </cell>
          <cell r="C305" t="str">
            <v>Шемягин Никита</v>
          </cell>
          <cell r="D305" t="str">
            <v>13.02.1994</v>
          </cell>
          <cell r="E305" t="str">
            <v>2р</v>
          </cell>
          <cell r="F305" t="str">
            <v>Ярославская</v>
          </cell>
          <cell r="G305" t="str">
            <v>Ярославль, СДЮСШОР-19</v>
          </cell>
          <cell r="H305" t="str">
            <v>Хрущев И.Е.</v>
          </cell>
          <cell r="I305">
            <v>400</v>
          </cell>
        </row>
        <row r="306">
          <cell r="B306">
            <v>49</v>
          </cell>
          <cell r="C306" t="str">
            <v>Ложников Илья</v>
          </cell>
          <cell r="D306" t="str">
            <v>30.03.1992</v>
          </cell>
          <cell r="E306" t="str">
            <v>КМС</v>
          </cell>
          <cell r="F306" t="str">
            <v>Ярославская</v>
          </cell>
          <cell r="G306" t="str">
            <v>Ярославль, СДЮСШОР-19</v>
          </cell>
          <cell r="H306" t="str">
            <v>Станкевич В.А.</v>
          </cell>
          <cell r="I306">
            <v>60</v>
          </cell>
        </row>
        <row r="307">
          <cell r="B307">
            <v>51</v>
          </cell>
          <cell r="C307" t="str">
            <v>Довженко Денис</v>
          </cell>
          <cell r="D307" t="str">
            <v>07.01.1994</v>
          </cell>
          <cell r="E307" t="str">
            <v>КМС</v>
          </cell>
          <cell r="F307" t="str">
            <v>Ярославская</v>
          </cell>
          <cell r="G307" t="str">
            <v>Ярославль, СДЮСШОР-19</v>
          </cell>
          <cell r="H307" t="str">
            <v>Круговой К.Н.</v>
          </cell>
        </row>
        <row r="308">
          <cell r="B308">
            <v>52</v>
          </cell>
          <cell r="C308" t="str">
            <v>Губин Дмитрий</v>
          </cell>
          <cell r="D308" t="str">
            <v>24.07.1994</v>
          </cell>
          <cell r="E308" t="str">
            <v>КМС</v>
          </cell>
          <cell r="F308" t="str">
            <v>Ярославская</v>
          </cell>
          <cell r="G308" t="str">
            <v>Ярославль, СДЮСШОР-19</v>
          </cell>
          <cell r="H308" t="str">
            <v>Круговой К.Н.</v>
          </cell>
          <cell r="I308">
            <v>1500</v>
          </cell>
        </row>
        <row r="309">
          <cell r="B309">
            <v>53</v>
          </cell>
          <cell r="C309" t="str">
            <v>Карпов Максим</v>
          </cell>
          <cell r="D309" t="str">
            <v>18.05.1994</v>
          </cell>
          <cell r="E309" t="str">
            <v>2р</v>
          </cell>
          <cell r="F309" t="str">
            <v>Ярославская</v>
          </cell>
          <cell r="G309" t="str">
            <v>Ярославль, СДЮСШОР-19</v>
          </cell>
          <cell r="H309" t="str">
            <v>Воронин Е.А.</v>
          </cell>
        </row>
        <row r="310">
          <cell r="B310">
            <v>56</v>
          </cell>
          <cell r="C310" t="str">
            <v>Власенков Александр</v>
          </cell>
          <cell r="D310" t="str">
            <v>13.10.1993</v>
          </cell>
          <cell r="E310" t="str">
            <v>3р</v>
          </cell>
          <cell r="F310" t="str">
            <v>Ярославская</v>
          </cell>
          <cell r="G310" t="str">
            <v>Ярославль, СДЮСШОР-19</v>
          </cell>
          <cell r="H310" t="str">
            <v>Станкевич В.А.</v>
          </cell>
          <cell r="I310">
            <v>60</v>
          </cell>
        </row>
        <row r="311">
          <cell r="B311">
            <v>57</v>
          </cell>
          <cell r="C311" t="str">
            <v>Кудрявцев Константин</v>
          </cell>
          <cell r="D311" t="str">
            <v>29.06.1993</v>
          </cell>
          <cell r="E311" t="str">
            <v>1р</v>
          </cell>
          <cell r="F311" t="str">
            <v>Ярославская</v>
          </cell>
          <cell r="G311" t="str">
            <v>Ярославль, СДЮСШОР-19</v>
          </cell>
          <cell r="H311" t="str">
            <v>Сошников А.В.</v>
          </cell>
          <cell r="I311">
            <v>400</v>
          </cell>
        </row>
        <row r="312">
          <cell r="B312">
            <v>58</v>
          </cell>
          <cell r="C312" t="str">
            <v>Сучков Ярослав</v>
          </cell>
          <cell r="D312" t="str">
            <v>30.06.1993</v>
          </cell>
          <cell r="E312" t="str">
            <v>1р</v>
          </cell>
          <cell r="F312" t="str">
            <v>Ярославская</v>
          </cell>
          <cell r="G312" t="str">
            <v>Ярославль, СДЮСШОР-19</v>
          </cell>
          <cell r="H312" t="str">
            <v>Круговой К.Н.</v>
          </cell>
          <cell r="I312">
            <v>1500</v>
          </cell>
        </row>
        <row r="313">
          <cell r="B313">
            <v>59</v>
          </cell>
          <cell r="C313" t="str">
            <v>Костров Дмитрий</v>
          </cell>
          <cell r="D313" t="str">
            <v>01.11.1994</v>
          </cell>
          <cell r="E313" t="str">
            <v>2р</v>
          </cell>
          <cell r="F313" t="str">
            <v>Ярославская</v>
          </cell>
          <cell r="G313" t="str">
            <v>Ярославль, СДЮСШОР-19</v>
          </cell>
          <cell r="H313" t="str">
            <v>Круговой К.Н.</v>
          </cell>
          <cell r="I313">
            <v>1500</v>
          </cell>
        </row>
        <row r="314">
          <cell r="B314">
            <v>60</v>
          </cell>
          <cell r="C314" t="str">
            <v>Терентьев Александр</v>
          </cell>
          <cell r="D314" t="str">
            <v>04.01.1990</v>
          </cell>
          <cell r="E314" t="str">
            <v>МС</v>
          </cell>
          <cell r="F314" t="str">
            <v>Ярославская</v>
          </cell>
          <cell r="G314" t="str">
            <v>Ярославль, СДЮСШОР-19</v>
          </cell>
          <cell r="H314" t="str">
            <v>Васин В.Н.</v>
          </cell>
        </row>
        <row r="315">
          <cell r="B315">
            <v>61</v>
          </cell>
          <cell r="C315" t="str">
            <v>Рябинин Николай</v>
          </cell>
          <cell r="D315" t="str">
            <v>28.11.1981</v>
          </cell>
          <cell r="E315" t="str">
            <v>МС</v>
          </cell>
          <cell r="F315" t="str">
            <v>Ярославская</v>
          </cell>
          <cell r="G315" t="str">
            <v>Ярославль, СДЮСШОР-19</v>
          </cell>
          <cell r="H315" t="str">
            <v>Зараковский Е.Р.</v>
          </cell>
        </row>
        <row r="316">
          <cell r="B316">
            <v>62</v>
          </cell>
          <cell r="C316" t="str">
            <v>Тимошин Андрей</v>
          </cell>
          <cell r="D316" t="str">
            <v>04.09.1988</v>
          </cell>
          <cell r="E316" t="str">
            <v>КМС</v>
          </cell>
          <cell r="F316" t="str">
            <v>Ярославская</v>
          </cell>
          <cell r="G316" t="str">
            <v>Ярославль, СДЮСШОР-19</v>
          </cell>
          <cell r="H316" t="str">
            <v>Хрущев И.Е.</v>
          </cell>
          <cell r="I316">
            <v>1500</v>
          </cell>
        </row>
        <row r="317">
          <cell r="B317">
            <v>63</v>
          </cell>
          <cell r="C317" t="str">
            <v>Рейхард Евгений</v>
          </cell>
          <cell r="D317" t="str">
            <v>21.08.1981</v>
          </cell>
          <cell r="E317" t="str">
            <v>МС</v>
          </cell>
          <cell r="F317" t="str">
            <v>Ярославская</v>
          </cell>
          <cell r="G317" t="str">
            <v>Ярославль, СДЮСШОР-19</v>
          </cell>
          <cell r="H317" t="str">
            <v>Хрущев И.Е.</v>
          </cell>
          <cell r="I317">
            <v>1500</v>
          </cell>
        </row>
        <row r="318">
          <cell r="B318">
            <v>64</v>
          </cell>
          <cell r="C318" t="str">
            <v>Якимов Алексей</v>
          </cell>
          <cell r="D318" t="str">
            <v>14.07.1989</v>
          </cell>
          <cell r="E318" t="str">
            <v>2р</v>
          </cell>
          <cell r="F318" t="str">
            <v>Ярославская</v>
          </cell>
          <cell r="G318" t="str">
            <v>Ярославль, СДЮСШОР-19</v>
          </cell>
          <cell r="H318" t="str">
            <v>Хрущев И.Е.</v>
          </cell>
          <cell r="I318">
            <v>60</v>
          </cell>
        </row>
        <row r="319">
          <cell r="B319">
            <v>65</v>
          </cell>
          <cell r="C319" t="str">
            <v>Владимиров Игорь</v>
          </cell>
          <cell r="D319" t="str">
            <v>01.07.1991</v>
          </cell>
          <cell r="E319" t="str">
            <v>КМС</v>
          </cell>
          <cell r="F319" t="str">
            <v>Ярославская</v>
          </cell>
          <cell r="G319" t="str">
            <v>Ярославль, СДЮСШОР-19</v>
          </cell>
          <cell r="H319" t="str">
            <v>Хрущев И.Е.</v>
          </cell>
          <cell r="I319" t="str">
            <v>2000с/п</v>
          </cell>
        </row>
        <row r="320">
          <cell r="B320">
            <v>66</v>
          </cell>
          <cell r="C320" t="str">
            <v>Станкевич Артём</v>
          </cell>
          <cell r="D320" t="str">
            <v>13.11.1989</v>
          </cell>
          <cell r="E320" t="str">
            <v>КМС</v>
          </cell>
          <cell r="F320" t="str">
            <v>Ярославская</v>
          </cell>
          <cell r="G320" t="str">
            <v>Ярославль, СДЮСШОР-19</v>
          </cell>
          <cell r="H320" t="str">
            <v>Станкевич В.А.</v>
          </cell>
          <cell r="I320">
            <v>60</v>
          </cell>
        </row>
        <row r="321">
          <cell r="B321">
            <v>67</v>
          </cell>
          <cell r="C321" t="str">
            <v>Елисеев Кирилл</v>
          </cell>
          <cell r="D321" t="str">
            <v>27.12.1989</v>
          </cell>
          <cell r="E321" t="str">
            <v>1р</v>
          </cell>
          <cell r="F321" t="str">
            <v>Ярославская</v>
          </cell>
          <cell r="G321" t="str">
            <v>Ярославль, СДЮСШОР-19</v>
          </cell>
          <cell r="H321" t="str">
            <v>Станкевич В.А.</v>
          </cell>
          <cell r="I321">
            <v>60</v>
          </cell>
        </row>
        <row r="322">
          <cell r="B322">
            <v>68</v>
          </cell>
          <cell r="C322" t="str">
            <v>Давыдов Александр</v>
          </cell>
          <cell r="D322" t="str">
            <v>25.06.1991</v>
          </cell>
          <cell r="E322" t="str">
            <v>1р</v>
          </cell>
          <cell r="F322" t="str">
            <v>Ярославская</v>
          </cell>
          <cell r="G322" t="str">
            <v>Ярославль, СДЮСШОР-19</v>
          </cell>
          <cell r="H322" t="str">
            <v>Станкевич В.А.</v>
          </cell>
        </row>
        <row r="323">
          <cell r="B323">
            <v>69</v>
          </cell>
          <cell r="C323" t="str">
            <v xml:space="preserve">Рыбин Валентин </v>
          </cell>
          <cell r="D323" t="str">
            <v>03.01.1989</v>
          </cell>
          <cell r="E323" t="str">
            <v>2р</v>
          </cell>
          <cell r="F323" t="str">
            <v>Ярославская</v>
          </cell>
          <cell r="G323" t="str">
            <v>Ярославль, СДЮСШОР-19</v>
          </cell>
          <cell r="H323" t="str">
            <v>Сошников А.В.</v>
          </cell>
        </row>
        <row r="324">
          <cell r="B324">
            <v>549</v>
          </cell>
          <cell r="C324" t="str">
            <v>Ильичев Алексей</v>
          </cell>
          <cell r="D324" t="str">
            <v>1997</v>
          </cell>
          <cell r="E324" t="str">
            <v>2р</v>
          </cell>
          <cell r="F324" t="str">
            <v>Ярославская</v>
          </cell>
          <cell r="G324" t="str">
            <v>Рыбинск, СДЮСШОР-2</v>
          </cell>
          <cell r="H324" t="str">
            <v>Мокроусов А.Ю.</v>
          </cell>
          <cell r="I324">
            <v>400</v>
          </cell>
        </row>
        <row r="325">
          <cell r="B325">
            <v>171</v>
          </cell>
          <cell r="C325" t="str">
            <v>Кукушкин Илья</v>
          </cell>
          <cell r="D325" t="str">
            <v>1997</v>
          </cell>
          <cell r="E325" t="str">
            <v>2р</v>
          </cell>
          <cell r="F325" t="str">
            <v>Ярославская</v>
          </cell>
          <cell r="G325" t="str">
            <v>Рыбинск, СДЮСШОР-2</v>
          </cell>
          <cell r="H325" t="str">
            <v>Дорожкина О.Н., Дорожкин В.К.</v>
          </cell>
          <cell r="I325" t="str">
            <v>тройной</v>
          </cell>
        </row>
        <row r="326">
          <cell r="B326">
            <v>560</v>
          </cell>
          <cell r="C326" t="str">
            <v>Петраков Иван</v>
          </cell>
          <cell r="D326" t="str">
            <v>31.01.1993</v>
          </cell>
          <cell r="E326" t="str">
            <v>КМС</v>
          </cell>
          <cell r="F326" t="str">
            <v>Р-ка Карелия</v>
          </cell>
          <cell r="G326" t="str">
            <v xml:space="preserve">Петрозаводск, </v>
          </cell>
          <cell r="H326" t="str">
            <v>ЗТР Пушкин В.В., ЗТР Савенков Е.В.</v>
          </cell>
          <cell r="I326">
            <v>60</v>
          </cell>
        </row>
        <row r="327">
          <cell r="B327">
            <v>551</v>
          </cell>
          <cell r="C327" t="str">
            <v>Некрасов Егор</v>
          </cell>
          <cell r="D327" t="str">
            <v>1999</v>
          </cell>
          <cell r="E327" t="str">
            <v>2р</v>
          </cell>
          <cell r="F327" t="str">
            <v>Архангельская</v>
          </cell>
          <cell r="G327" t="str">
            <v>Коряжма, ДЮСШ</v>
          </cell>
          <cell r="H327" t="str">
            <v>Казанцев Л.А.</v>
          </cell>
          <cell r="I327">
            <v>60</v>
          </cell>
        </row>
        <row r="328">
          <cell r="B328">
            <v>552</v>
          </cell>
          <cell r="C328" t="str">
            <v>Савончик Артем</v>
          </cell>
          <cell r="D328" t="str">
            <v>1997</v>
          </cell>
          <cell r="E328" t="str">
            <v>2р</v>
          </cell>
          <cell r="F328" t="str">
            <v>Архангельская</v>
          </cell>
          <cell r="G328" t="str">
            <v>Коряжма, ДЮСШ</v>
          </cell>
          <cell r="H328" t="str">
            <v>Казанцев Л.А.</v>
          </cell>
          <cell r="I328">
            <v>60</v>
          </cell>
        </row>
        <row r="329">
          <cell r="B329">
            <v>553</v>
          </cell>
          <cell r="C329" t="str">
            <v>Гапшевичус Иван</v>
          </cell>
          <cell r="D329" t="str">
            <v>1997</v>
          </cell>
          <cell r="E329" t="str">
            <v>2р</v>
          </cell>
          <cell r="F329" t="str">
            <v>Архангельская</v>
          </cell>
          <cell r="G329" t="str">
            <v>Коряжма, ДЮСШ</v>
          </cell>
          <cell r="H329" t="str">
            <v>Казанцев Л.А.</v>
          </cell>
          <cell r="I329">
            <v>400</v>
          </cell>
        </row>
        <row r="330">
          <cell r="B330">
            <v>559</v>
          </cell>
          <cell r="C330" t="str">
            <v>Пономарев Иван</v>
          </cell>
          <cell r="D330" t="str">
            <v>1997</v>
          </cell>
          <cell r="E330" t="str">
            <v>2р</v>
          </cell>
          <cell r="F330" t="str">
            <v>Архангельская</v>
          </cell>
          <cell r="G330" t="str">
            <v>Коряжма, ДЮСШ</v>
          </cell>
          <cell r="H330" t="str">
            <v>Казанцев Л.А.</v>
          </cell>
          <cell r="I330">
            <v>400</v>
          </cell>
        </row>
        <row r="331">
          <cell r="B331">
            <v>554</v>
          </cell>
          <cell r="C331" t="str">
            <v>Окулов Вячеслав</v>
          </cell>
          <cell r="D331" t="str">
            <v>1994</v>
          </cell>
          <cell r="E331" t="str">
            <v>1р</v>
          </cell>
          <cell r="F331" t="str">
            <v>Архангельская</v>
          </cell>
          <cell r="G331" t="str">
            <v>Коряжма, ДЮСШ</v>
          </cell>
          <cell r="H331" t="str">
            <v>Казанцев Л.А.</v>
          </cell>
          <cell r="I331">
            <v>400</v>
          </cell>
        </row>
        <row r="332">
          <cell r="B332">
            <v>573</v>
          </cell>
          <cell r="C332" t="str">
            <v>Тельтевской Михаил</v>
          </cell>
          <cell r="D332" t="str">
            <v>28.12.1997</v>
          </cell>
          <cell r="E332" t="str">
            <v>2р</v>
          </cell>
          <cell r="F332" t="str">
            <v>Вологодская</v>
          </cell>
          <cell r="G332" t="str">
            <v>В. Устюг, ДЮСШ</v>
          </cell>
          <cell r="H332" t="str">
            <v>Бурчевский В.З.</v>
          </cell>
          <cell r="I332">
            <v>400</v>
          </cell>
        </row>
        <row r="333">
          <cell r="B333">
            <v>565</v>
          </cell>
          <cell r="C333" t="str">
            <v>Пятнов Никита</v>
          </cell>
          <cell r="D333" t="str">
            <v>08.02.1998</v>
          </cell>
          <cell r="E333" t="str">
            <v>2р</v>
          </cell>
          <cell r="F333" t="str">
            <v>Вологодская</v>
          </cell>
          <cell r="G333" t="str">
            <v>Череповец, ДЮСШ-2</v>
          </cell>
          <cell r="H333" t="str">
            <v>Столбова О.В., Купцова Е.А.</v>
          </cell>
          <cell r="I333">
            <v>200</v>
          </cell>
        </row>
        <row r="334">
          <cell r="B334">
            <v>566</v>
          </cell>
          <cell r="C334" t="str">
            <v>Наркевич Вячеслав</v>
          </cell>
          <cell r="D334" t="str">
            <v>10.05.1998</v>
          </cell>
          <cell r="E334" t="str">
            <v>2р</v>
          </cell>
          <cell r="F334" t="str">
            <v>Вологодская</v>
          </cell>
          <cell r="G334" t="str">
            <v>Череповец, ДЮСШ-2</v>
          </cell>
          <cell r="H334" t="str">
            <v xml:space="preserve">Столбова О.В. </v>
          </cell>
          <cell r="I334">
            <v>200</v>
          </cell>
        </row>
        <row r="335">
          <cell r="B335">
            <v>570</v>
          </cell>
          <cell r="C335" t="str">
            <v>Анфимов Даниил</v>
          </cell>
          <cell r="D335" t="str">
            <v>1997</v>
          </cell>
          <cell r="E335" t="str">
            <v>2р</v>
          </cell>
          <cell r="F335" t="str">
            <v>Вологодская</v>
          </cell>
          <cell r="G335" t="str">
            <v>Череповец, ДЮСШ-2</v>
          </cell>
          <cell r="H335" t="str">
            <v>Ручина А.В.</v>
          </cell>
          <cell r="I335">
            <v>400</v>
          </cell>
        </row>
        <row r="336">
          <cell r="B336">
            <v>593</v>
          </cell>
          <cell r="C336" t="str">
            <v>Островский Евгений</v>
          </cell>
          <cell r="D336" t="str">
            <v>1997</v>
          </cell>
          <cell r="E336" t="str">
            <v>2р</v>
          </cell>
          <cell r="F336" t="str">
            <v>Ярославская</v>
          </cell>
          <cell r="G336" t="str">
            <v>Рыбинск, СДЮСШОР "Темп"</v>
          </cell>
          <cell r="H336" t="str">
            <v>Ивушин А.М.</v>
          </cell>
        </row>
        <row r="337">
          <cell r="B337">
            <v>597</v>
          </cell>
          <cell r="C337" t="str">
            <v>Гулиев Тимур</v>
          </cell>
          <cell r="D337" t="str">
            <v>15.02.1997</v>
          </cell>
          <cell r="E337" t="str">
            <v>1р</v>
          </cell>
          <cell r="F337" t="str">
            <v>Вологодская</v>
          </cell>
          <cell r="G337" t="str">
            <v>Волгореченск, ДЮСШ</v>
          </cell>
          <cell r="H337" t="str">
            <v>Кожурина М.А.. Синицкий А.Д.</v>
          </cell>
          <cell r="I337">
            <v>60</v>
          </cell>
        </row>
        <row r="338">
          <cell r="B338">
            <v>599</v>
          </cell>
          <cell r="C338" t="str">
            <v>Кузнецов Роман</v>
          </cell>
          <cell r="D338" t="str">
            <v>24.10.1994</v>
          </cell>
          <cell r="E338" t="str">
            <v>2р</v>
          </cell>
          <cell r="F338" t="str">
            <v>Вологодская</v>
          </cell>
          <cell r="G338" t="str">
            <v>Вологда, ЦСП</v>
          </cell>
          <cell r="H338" t="str">
            <v>Синицкий А.Д.</v>
          </cell>
        </row>
        <row r="339">
          <cell r="B339">
            <v>600</v>
          </cell>
          <cell r="C339" t="str">
            <v>Потапов Олег</v>
          </cell>
          <cell r="D339" t="str">
            <v>16.02.1992</v>
          </cell>
          <cell r="E339" t="str">
            <v>КМС</v>
          </cell>
          <cell r="F339" t="str">
            <v>Вологодская</v>
          </cell>
          <cell r="G339" t="str">
            <v>Вологда, ЦСП</v>
          </cell>
          <cell r="H339" t="str">
            <v>Синицкий А.Д.</v>
          </cell>
        </row>
        <row r="340">
          <cell r="B340">
            <v>598</v>
          </cell>
          <cell r="C340" t="str">
            <v>Широков Даниил</v>
          </cell>
          <cell r="D340" t="str">
            <v>18.11.1996</v>
          </cell>
          <cell r="E340" t="str">
            <v>2р</v>
          </cell>
          <cell r="F340" t="str">
            <v>Вологодская</v>
          </cell>
          <cell r="G340" t="str">
            <v>Череповец, ДЮСШ-2</v>
          </cell>
          <cell r="H340" t="str">
            <v>Купцова Е.А.</v>
          </cell>
          <cell r="I340">
            <v>60</v>
          </cell>
        </row>
        <row r="341">
          <cell r="B341">
            <v>596</v>
          </cell>
          <cell r="C341" t="str">
            <v>Владимирцев Александр</v>
          </cell>
          <cell r="D341" t="str">
            <v>1998</v>
          </cell>
          <cell r="E341" t="str">
            <v>2р</v>
          </cell>
          <cell r="F341" t="str">
            <v>Ивановская</v>
          </cell>
          <cell r="G341" t="str">
            <v>Иваново, ДЮСШ-1</v>
          </cell>
          <cell r="H341" t="str">
            <v>Магницкий М.В.</v>
          </cell>
          <cell r="I341">
            <v>60</v>
          </cell>
        </row>
        <row r="342">
          <cell r="B342">
            <v>595</v>
          </cell>
          <cell r="C342" t="str">
            <v>Сосин Максим</v>
          </cell>
          <cell r="D342" t="str">
            <v>1993</v>
          </cell>
          <cell r="E342" t="str">
            <v>2р</v>
          </cell>
          <cell r="F342" t="str">
            <v>Ивановская</v>
          </cell>
          <cell r="G342" t="str">
            <v>Иваново, ИГЭУ</v>
          </cell>
          <cell r="H342" t="str">
            <v>Магницкий М.В.</v>
          </cell>
          <cell r="I342">
            <v>400</v>
          </cell>
        </row>
        <row r="343">
          <cell r="B343">
            <v>492</v>
          </cell>
          <cell r="C343" t="str">
            <v>Каттель Даниэль</v>
          </cell>
          <cell r="D343" t="str">
            <v>1997</v>
          </cell>
          <cell r="E343" t="str">
            <v>2р</v>
          </cell>
          <cell r="F343" t="str">
            <v>Ивановская</v>
          </cell>
          <cell r="G343" t="str">
            <v>Иваново, ДЮСШ-1</v>
          </cell>
          <cell r="H343" t="str">
            <v>Скобцов А.Ф.</v>
          </cell>
        </row>
        <row r="344">
          <cell r="B344">
            <v>470</v>
          </cell>
          <cell r="C344" t="str">
            <v>Пыталев Андрей</v>
          </cell>
          <cell r="D344" t="str">
            <v>1992</v>
          </cell>
          <cell r="E344" t="str">
            <v>1р</v>
          </cell>
          <cell r="F344" t="str">
            <v>Ивановская</v>
          </cell>
          <cell r="G344" t="str">
            <v>Иваново, СДЮСШОР-6, ИГЭУ</v>
          </cell>
          <cell r="H344" t="str">
            <v>Гильмутдинов И.В., Лукичев А.В.</v>
          </cell>
          <cell r="I344">
            <v>1500</v>
          </cell>
        </row>
        <row r="345">
          <cell r="B345">
            <v>247</v>
          </cell>
          <cell r="C345" t="str">
            <v>Луканов Антон</v>
          </cell>
          <cell r="D345" t="str">
            <v>1997</v>
          </cell>
          <cell r="E345" t="str">
            <v>1р</v>
          </cell>
          <cell r="F345" t="str">
            <v>Владимирская</v>
          </cell>
          <cell r="G345" t="str">
            <v>Владимир, СДЮСШОР-7</v>
          </cell>
          <cell r="H345" t="str">
            <v>Буянкин В.И.</v>
          </cell>
        </row>
        <row r="346">
          <cell r="B346">
            <v>262</v>
          </cell>
          <cell r="C346" t="str">
            <v>Ледков Евгений</v>
          </cell>
          <cell r="D346" t="str">
            <v>1990</v>
          </cell>
          <cell r="E346" t="str">
            <v>2р</v>
          </cell>
          <cell r="F346" t="str">
            <v>Архангельская</v>
          </cell>
          <cell r="G346" t="str">
            <v>Архангельск, С(А)ФУ</v>
          </cell>
          <cell r="H346" t="str">
            <v>Водовозов В.А.</v>
          </cell>
        </row>
      </sheetData>
      <sheetData sheetId="22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547</v>
          </cell>
          <cell r="C3" t="str">
            <v>Полякова Елизавета</v>
          </cell>
          <cell r="D3" t="str">
            <v>12.04.1997</v>
          </cell>
          <cell r="E3" t="str">
            <v>3р</v>
          </cell>
          <cell r="F3" t="str">
            <v>Ярославская</v>
          </cell>
          <cell r="G3" t="str">
            <v>Рыбинск, СДЮСШОР-8</v>
          </cell>
          <cell r="H3" t="str">
            <v>Зверев В.Н.</v>
          </cell>
          <cell r="I3" t="str">
            <v>2000с/п</v>
          </cell>
        </row>
        <row r="4">
          <cell r="B4">
            <v>260</v>
          </cell>
          <cell r="C4" t="str">
            <v>Гурина Кристина</v>
          </cell>
          <cell r="D4" t="str">
            <v>05.09.1992</v>
          </cell>
          <cell r="E4" t="str">
            <v>КМС</v>
          </cell>
          <cell r="F4" t="str">
            <v>Рязанская</v>
          </cell>
          <cell r="G4" t="str">
            <v>Рязань, ЦФО СДЮСШОР "Юность"-Профсоюзы</v>
          </cell>
          <cell r="H4" t="str">
            <v>Варнаков А.В., Трусова Е.А.</v>
          </cell>
          <cell r="I4">
            <v>400</v>
          </cell>
        </row>
        <row r="5">
          <cell r="B5">
            <v>261</v>
          </cell>
          <cell r="C5" t="str">
            <v>Кожевникова Марина</v>
          </cell>
          <cell r="D5" t="str">
            <v>30.11.1992</v>
          </cell>
          <cell r="E5" t="str">
            <v>КМС</v>
          </cell>
          <cell r="F5" t="str">
            <v>Рязанская</v>
          </cell>
          <cell r="G5" t="str">
            <v>Рязань, ЦФО СДЮСШОР "Юность"-Динамо</v>
          </cell>
          <cell r="H5" t="str">
            <v>Филипцов Ю.Ф.</v>
          </cell>
        </row>
        <row r="6">
          <cell r="B6">
            <v>267</v>
          </cell>
          <cell r="C6" t="str">
            <v>Рязанова Анастасия</v>
          </cell>
          <cell r="D6" t="str">
            <v>26.08.1994</v>
          </cell>
          <cell r="E6" t="str">
            <v>КМС</v>
          </cell>
          <cell r="F6" t="str">
            <v>Рязанская</v>
          </cell>
          <cell r="G6" t="str">
            <v>Рязань, ЦФО СДЮСШОР "Юность"-Профсоюзы</v>
          </cell>
          <cell r="H6" t="str">
            <v>ЗТР Капацинский О.К.</v>
          </cell>
        </row>
        <row r="7">
          <cell r="B7">
            <v>268</v>
          </cell>
          <cell r="C7" t="str">
            <v>Досейкина Екатерина</v>
          </cell>
          <cell r="D7" t="str">
            <v>03.03.1990</v>
          </cell>
          <cell r="E7" t="str">
            <v>МС</v>
          </cell>
          <cell r="F7" t="str">
            <v>Рязанская</v>
          </cell>
          <cell r="G7" t="str">
            <v>Рязань, ЦФО СДЮСШОР "Олимпиец"-Профсоюзы</v>
          </cell>
          <cell r="H7" t="str">
            <v>Грачёв Е.П., Епишин С.Д., Подкопаева Е.</v>
          </cell>
          <cell r="I7" t="str">
            <v>2000сп</v>
          </cell>
        </row>
        <row r="8">
          <cell r="B8">
            <v>270</v>
          </cell>
          <cell r="C8" t="str">
            <v>Чудайкина Дарья</v>
          </cell>
          <cell r="D8" t="str">
            <v>01.04.1989</v>
          </cell>
          <cell r="E8" t="str">
            <v>КМС</v>
          </cell>
          <cell r="F8" t="str">
            <v>Рязанская</v>
          </cell>
          <cell r="G8" t="str">
            <v>Рязань, ЦФО СДЮСШОР "Олимпиец"-Профсоюзы</v>
          </cell>
          <cell r="H8" t="str">
            <v>Грачёв Е.П.</v>
          </cell>
        </row>
        <row r="9">
          <cell r="B9">
            <v>271</v>
          </cell>
          <cell r="C9" t="str">
            <v>Быкова Мария</v>
          </cell>
          <cell r="D9" t="str">
            <v>09.01.1989</v>
          </cell>
          <cell r="E9" t="str">
            <v>МС</v>
          </cell>
          <cell r="F9" t="str">
            <v>Рязанская</v>
          </cell>
          <cell r="G9" t="str">
            <v>Рязань, ЦФО СДЮСШОР "Олимпиец"-Профсоюзы</v>
          </cell>
          <cell r="H9" t="str">
            <v>Грачёв Е.П., Епишин С.Д., Подкопаева Е.</v>
          </cell>
        </row>
        <row r="10">
          <cell r="B10">
            <v>274</v>
          </cell>
          <cell r="C10" t="str">
            <v>Ровенских Ульяна</v>
          </cell>
          <cell r="D10" t="str">
            <v>07.12.1996</v>
          </cell>
          <cell r="E10" t="str">
            <v>КМС</v>
          </cell>
          <cell r="F10" t="str">
            <v>Рязанская</v>
          </cell>
          <cell r="G10" t="str">
            <v>Рязань, ЦФО СДЮСШОР "Юность"-Юность России</v>
          </cell>
          <cell r="H10" t="str">
            <v>Красавина Н.В.</v>
          </cell>
          <cell r="I10">
            <v>60</v>
          </cell>
        </row>
        <row r="11">
          <cell r="B11">
            <v>277</v>
          </cell>
          <cell r="C11" t="str">
            <v>Зенина Анна</v>
          </cell>
          <cell r="D11" t="str">
            <v>03.04.1995</v>
          </cell>
          <cell r="E11" t="str">
            <v>1р</v>
          </cell>
          <cell r="F11" t="str">
            <v>Рязанская</v>
          </cell>
          <cell r="G11" t="str">
            <v>Рязань, ЦФО СДЮСШОР "Юность"-Юность России</v>
          </cell>
          <cell r="H11" t="str">
            <v>ЗТР Капацинский О.К., ЗТР Джавахова Г.С.</v>
          </cell>
        </row>
        <row r="12">
          <cell r="B12">
            <v>281</v>
          </cell>
          <cell r="C12" t="str">
            <v>Чалова Татьяна</v>
          </cell>
          <cell r="D12" t="str">
            <v>14.03.1996</v>
          </cell>
          <cell r="E12" t="str">
            <v>1р</v>
          </cell>
          <cell r="F12" t="str">
            <v>Рязанская</v>
          </cell>
          <cell r="G12" t="str">
            <v>Рязань,ЦФО СДЮСШОР "Юность"-Юность России</v>
          </cell>
          <cell r="H12" t="str">
            <v>Филипцов Ю.Ф.</v>
          </cell>
        </row>
        <row r="13">
          <cell r="B13">
            <v>282</v>
          </cell>
          <cell r="C13" t="str">
            <v>Корчагина Анастасия</v>
          </cell>
          <cell r="D13" t="str">
            <v>14.09.1998</v>
          </cell>
          <cell r="E13" t="str">
            <v>КМС</v>
          </cell>
          <cell r="F13" t="str">
            <v>Рязанская</v>
          </cell>
          <cell r="G13" t="str">
            <v>Скопин, ЦФО ДЮСШ "Старт"</v>
          </cell>
          <cell r="H13" t="str">
            <v>Ефремов С.А.</v>
          </cell>
          <cell r="I13">
            <v>60</v>
          </cell>
        </row>
        <row r="14">
          <cell r="B14">
            <v>283</v>
          </cell>
          <cell r="C14" t="str">
            <v>Степанова Анна</v>
          </cell>
          <cell r="D14" t="str">
            <v>23.03.1997</v>
          </cell>
          <cell r="E14" t="str">
            <v>КМС</v>
          </cell>
          <cell r="F14" t="str">
            <v>Рязанская</v>
          </cell>
          <cell r="G14" t="str">
            <v>Рязань, ЦФО СДЮСШОР "Юность"-Юность России</v>
          </cell>
          <cell r="H14" t="str">
            <v>ЗТР Джавахова Г.С., Богомудрова Т.М., Кордюкова Н.В., ЗТР Капацинский О.К.</v>
          </cell>
        </row>
        <row r="15">
          <cell r="B15">
            <v>284</v>
          </cell>
          <cell r="C15" t="str">
            <v>Поцелуева Любовь</v>
          </cell>
          <cell r="D15" t="str">
            <v>30.01.1998</v>
          </cell>
          <cell r="E15" t="str">
            <v>1р</v>
          </cell>
          <cell r="F15" t="str">
            <v>Рязанская</v>
          </cell>
          <cell r="G15" t="str">
            <v>Рязань, ЦФО СДЮСШОР "Юность"-Юность России</v>
          </cell>
          <cell r="H15" t="str">
            <v xml:space="preserve">Филипцов Ю.Ф. </v>
          </cell>
          <cell r="I15">
            <v>400</v>
          </cell>
        </row>
        <row r="16">
          <cell r="B16">
            <v>285</v>
          </cell>
          <cell r="C16" t="str">
            <v>Капацинская Екатерина</v>
          </cell>
          <cell r="D16" t="str">
            <v>11.05.1998</v>
          </cell>
          <cell r="E16" t="str">
            <v>1р</v>
          </cell>
          <cell r="F16" t="str">
            <v>Рязанская</v>
          </cell>
          <cell r="G16" t="str">
            <v>Рязань, ЦФО СДЮСШОР "Юность"-Юность России</v>
          </cell>
          <cell r="H16" t="str">
            <v>ЗТР Капацинский О.К., Красавина Н.В.</v>
          </cell>
        </row>
        <row r="17">
          <cell r="B17">
            <v>286</v>
          </cell>
          <cell r="C17" t="str">
            <v>Аниськина Элина</v>
          </cell>
          <cell r="D17" t="str">
            <v>25.11.1998</v>
          </cell>
          <cell r="E17" t="str">
            <v>1р</v>
          </cell>
          <cell r="F17" t="str">
            <v>Рязанская</v>
          </cell>
          <cell r="G17" t="str">
            <v>Рязань, ЦФО СДЮСШОР "Юность"-Юность России</v>
          </cell>
          <cell r="H17" t="str">
            <v>Курбатов В.С.</v>
          </cell>
          <cell r="I17">
            <v>60</v>
          </cell>
        </row>
        <row r="18">
          <cell r="B18">
            <v>417</v>
          </cell>
          <cell r="C18" t="str">
            <v>Мезенова Наталья</v>
          </cell>
          <cell r="D18" t="str">
            <v>07.06.1991</v>
          </cell>
          <cell r="E18" t="str">
            <v>КМС</v>
          </cell>
          <cell r="F18" t="str">
            <v>Калининградская</v>
          </cell>
          <cell r="G18" t="str">
            <v>Калининград, СДЮСШОР-4</v>
          </cell>
          <cell r="H18" t="str">
            <v>Балашов С.Г., Балашова В.А.</v>
          </cell>
          <cell r="I18" t="str">
            <v>тройной</v>
          </cell>
        </row>
        <row r="19">
          <cell r="B19">
            <v>420</v>
          </cell>
          <cell r="C19" t="str">
            <v>Васильченко Надежда</v>
          </cell>
          <cell r="D19" t="str">
            <v>25.10.1994</v>
          </cell>
          <cell r="E19" t="str">
            <v>КМС</v>
          </cell>
          <cell r="F19" t="str">
            <v>Калининградская</v>
          </cell>
          <cell r="G19" t="str">
            <v>Калининград, СДЮСШОР-4</v>
          </cell>
          <cell r="H19" t="str">
            <v>Балашов С.Г., Балашова В.А.</v>
          </cell>
          <cell r="I19" t="str">
            <v>тройной</v>
          </cell>
        </row>
        <row r="20">
          <cell r="B20">
            <v>424</v>
          </cell>
          <cell r="C20" t="str">
            <v>Погудо Елизавета</v>
          </cell>
          <cell r="D20" t="str">
            <v>06.12.1996</v>
          </cell>
          <cell r="E20" t="str">
            <v>1р</v>
          </cell>
          <cell r="F20" t="str">
            <v>Калининградская</v>
          </cell>
          <cell r="G20" t="str">
            <v>Калининград, СДЮСШОР-4</v>
          </cell>
          <cell r="H20" t="str">
            <v>Шабанов В.В.</v>
          </cell>
          <cell r="I20">
            <v>400</v>
          </cell>
        </row>
        <row r="21">
          <cell r="B21">
            <v>429</v>
          </cell>
          <cell r="C21" t="str">
            <v>Пестова Ольга</v>
          </cell>
          <cell r="D21" t="str">
            <v>24.12.1997</v>
          </cell>
          <cell r="E21" t="str">
            <v>1р</v>
          </cell>
          <cell r="F21" t="str">
            <v>Калининградская</v>
          </cell>
          <cell r="G21" t="str">
            <v>Черняховск, УОР</v>
          </cell>
          <cell r="H21" t="str">
            <v>Антунович Г.П., Праведникова</v>
          </cell>
          <cell r="I21">
            <v>1500</v>
          </cell>
        </row>
        <row r="22">
          <cell r="B22">
            <v>431</v>
          </cell>
          <cell r="C22" t="str">
            <v>Андреева Елизавета</v>
          </cell>
          <cell r="D22" t="str">
            <v>09.10.1997</v>
          </cell>
          <cell r="E22" t="str">
            <v>КМС</v>
          </cell>
          <cell r="F22" t="str">
            <v>Калининградская-Пермский</v>
          </cell>
          <cell r="G22" t="str">
            <v>Калининград, СДЮСШОР-4</v>
          </cell>
          <cell r="H22" t="str">
            <v>Гадиатов С., Гидиатова Н.В.</v>
          </cell>
          <cell r="I22">
            <v>60</v>
          </cell>
        </row>
        <row r="23">
          <cell r="B23">
            <v>210</v>
          </cell>
          <cell r="C23" t="str">
            <v>Косорукова Анастасия</v>
          </cell>
          <cell r="D23" t="str">
            <v>17.09.1998</v>
          </cell>
          <cell r="E23" t="str">
            <v>1р</v>
          </cell>
          <cell r="F23" t="str">
            <v>Московская</v>
          </cell>
          <cell r="G23" t="str">
            <v>Жуковский, ЦДЮС</v>
          </cell>
          <cell r="H23" t="str">
            <v>Мирошниченко Л.М.</v>
          </cell>
          <cell r="I23">
            <v>1500</v>
          </cell>
        </row>
        <row r="24">
          <cell r="B24">
            <v>211</v>
          </cell>
          <cell r="C24" t="str">
            <v>Данилова Анастасия</v>
          </cell>
          <cell r="D24" t="str">
            <v>1994</v>
          </cell>
          <cell r="E24" t="str">
            <v>КМС</v>
          </cell>
          <cell r="F24" t="str">
            <v>Московская</v>
          </cell>
          <cell r="G24" t="str">
            <v>Жуковский, СК "Метеор"</v>
          </cell>
          <cell r="H24" t="str">
            <v>Юдакова Н.А.</v>
          </cell>
          <cell r="I24">
            <v>400</v>
          </cell>
        </row>
        <row r="25">
          <cell r="B25">
            <v>214</v>
          </cell>
          <cell r="C25" t="str">
            <v>Сабрекова Альбина</v>
          </cell>
          <cell r="D25" t="str">
            <v>1994</v>
          </cell>
          <cell r="E25" t="str">
            <v>КМС</v>
          </cell>
          <cell r="F25" t="str">
            <v>Московская</v>
          </cell>
          <cell r="G25" t="str">
            <v>Жуковский, СК "Метеор"</v>
          </cell>
          <cell r="H25" t="str">
            <v>Юдакова Н.А.</v>
          </cell>
          <cell r="I25">
            <v>1500</v>
          </cell>
        </row>
        <row r="26">
          <cell r="B26">
            <v>209</v>
          </cell>
          <cell r="C26" t="str">
            <v>Луговских Наталья</v>
          </cell>
          <cell r="D26" t="str">
            <v>30.05.1987</v>
          </cell>
          <cell r="E26" t="str">
            <v>КМС</v>
          </cell>
          <cell r="F26" t="str">
            <v>Московская</v>
          </cell>
          <cell r="G26" t="str">
            <v>Щелково, МГУ</v>
          </cell>
          <cell r="H26" t="str">
            <v>Паращук В.П.</v>
          </cell>
          <cell r="I26">
            <v>200</v>
          </cell>
        </row>
        <row r="27">
          <cell r="B27">
            <v>203</v>
          </cell>
          <cell r="C27" t="str">
            <v>Чевдарь Анастасия</v>
          </cell>
          <cell r="D27" t="str">
            <v>1998</v>
          </cell>
          <cell r="E27" t="str">
            <v>3р</v>
          </cell>
          <cell r="F27" t="str">
            <v>Ярославская</v>
          </cell>
          <cell r="G27" t="str">
            <v>Переславль, ДЮСШ</v>
          </cell>
          <cell r="H27" t="str">
            <v>Литвинова М.Ф.</v>
          </cell>
          <cell r="I27">
            <v>60</v>
          </cell>
        </row>
        <row r="28">
          <cell r="B28">
            <v>295</v>
          </cell>
          <cell r="C28" t="str">
            <v>Шаверина Елена</v>
          </cell>
          <cell r="D28" t="str">
            <v>01.04.1987</v>
          </cell>
          <cell r="E28" t="str">
            <v>КМС</v>
          </cell>
          <cell r="F28" t="str">
            <v>Мурманская</v>
          </cell>
          <cell r="G28" t="str">
            <v>Мурманск, ШВСМ</v>
          </cell>
          <cell r="H28" t="str">
            <v>ЗТР Савенков П.В.</v>
          </cell>
          <cell r="I28">
            <v>60</v>
          </cell>
        </row>
        <row r="29">
          <cell r="B29">
            <v>296</v>
          </cell>
          <cell r="C29" t="str">
            <v>Маркелова Татьяна</v>
          </cell>
          <cell r="D29" t="str">
            <v>09.12.1988</v>
          </cell>
          <cell r="E29" t="str">
            <v>МСМК</v>
          </cell>
          <cell r="F29" t="str">
            <v>Мурманская</v>
          </cell>
          <cell r="G29" t="str">
            <v>Мурманск, ШВСМ</v>
          </cell>
          <cell r="H29" t="str">
            <v>ЗТР Савенков П.В.</v>
          </cell>
          <cell r="I29">
            <v>1500</v>
          </cell>
        </row>
        <row r="30">
          <cell r="B30">
            <v>298</v>
          </cell>
          <cell r="C30" t="str">
            <v>Купаева Анна</v>
          </cell>
          <cell r="D30" t="str">
            <v>1990</v>
          </cell>
          <cell r="E30" t="str">
            <v>МС</v>
          </cell>
          <cell r="F30" t="str">
            <v>Мурманская</v>
          </cell>
          <cell r="G30" t="str">
            <v xml:space="preserve">Мурманск, СДЮСШОР-4 </v>
          </cell>
          <cell r="H30" t="str">
            <v>Ахметов А.Р.</v>
          </cell>
        </row>
        <row r="31">
          <cell r="B31">
            <v>299</v>
          </cell>
          <cell r="C31" t="str">
            <v>Гузенкова Ирина</v>
          </cell>
          <cell r="D31" t="str">
            <v>10.01.1989</v>
          </cell>
          <cell r="E31" t="str">
            <v>КМС</v>
          </cell>
          <cell r="F31" t="str">
            <v>Мурманская</v>
          </cell>
          <cell r="G31" t="str">
            <v>Мурманск, СДЮСШОР-4, ШВСМ</v>
          </cell>
          <cell r="H31" t="str">
            <v>Ахметов А.Р.</v>
          </cell>
          <cell r="I31">
            <v>1500</v>
          </cell>
        </row>
        <row r="32">
          <cell r="B32">
            <v>305</v>
          </cell>
          <cell r="C32" t="str">
            <v>Кузовлева Мария</v>
          </cell>
          <cell r="D32" t="str">
            <v>09.04.1995</v>
          </cell>
          <cell r="E32" t="str">
            <v>КМС</v>
          </cell>
          <cell r="F32" t="str">
            <v>Мурманская</v>
          </cell>
          <cell r="G32" t="str">
            <v>Мурманск, СДЮСШОР-4, ШВСМ</v>
          </cell>
          <cell r="H32" t="str">
            <v>Кацан В.В., Т.Н.</v>
          </cell>
        </row>
        <row r="33">
          <cell r="B33">
            <v>300</v>
          </cell>
          <cell r="C33" t="str">
            <v>Сазанова Екатерина</v>
          </cell>
          <cell r="D33" t="str">
            <v>28.05.1996</v>
          </cell>
          <cell r="E33" t="str">
            <v>КМС</v>
          </cell>
          <cell r="F33" t="str">
            <v>Мурманская</v>
          </cell>
          <cell r="G33" t="str">
            <v>Мурманск, СДЮСШОР-4, Динамо</v>
          </cell>
          <cell r="H33" t="str">
            <v>Фарутин Н.В.</v>
          </cell>
          <cell r="I33">
            <v>60</v>
          </cell>
        </row>
        <row r="34">
          <cell r="B34">
            <v>308</v>
          </cell>
          <cell r="C34" t="str">
            <v>Багрова Анна</v>
          </cell>
          <cell r="D34" t="str">
            <v>02.07.1997</v>
          </cell>
          <cell r="E34" t="str">
            <v>1р</v>
          </cell>
          <cell r="F34" t="str">
            <v>Мурманская</v>
          </cell>
          <cell r="G34" t="str">
            <v>Североморск-Мурманск, СДЮСШОР-4, Динамо</v>
          </cell>
          <cell r="H34" t="str">
            <v>Агупова О.Б., Фарутин Н.В.</v>
          </cell>
          <cell r="I34">
            <v>60</v>
          </cell>
        </row>
        <row r="35">
          <cell r="B35">
            <v>307</v>
          </cell>
          <cell r="C35" t="str">
            <v>Толмачева Екатерина</v>
          </cell>
          <cell r="D35" t="str">
            <v>13.11.1997</v>
          </cell>
          <cell r="E35" t="str">
            <v>КМС</v>
          </cell>
          <cell r="F35" t="str">
            <v>Мурманская</v>
          </cell>
          <cell r="G35" t="str">
            <v>Мурманск, СДЮСШОР-4, ШВСМ</v>
          </cell>
          <cell r="H35" t="str">
            <v>Толмачев А.С.</v>
          </cell>
          <cell r="I35">
            <v>400</v>
          </cell>
        </row>
        <row r="36">
          <cell r="B36">
            <v>304</v>
          </cell>
          <cell r="C36" t="str">
            <v>Белова Анастасия</v>
          </cell>
          <cell r="D36" t="str">
            <v>28.01.1995</v>
          </cell>
          <cell r="E36" t="str">
            <v>2р</v>
          </cell>
          <cell r="F36" t="str">
            <v>Мурманская</v>
          </cell>
          <cell r="G36" t="str">
            <v xml:space="preserve">Мурманск, СДЮСШОР-4 </v>
          </cell>
          <cell r="H36" t="str">
            <v>ЗТР Савенков П.В., Шаверина Е.Н.</v>
          </cell>
          <cell r="I36">
            <v>1500</v>
          </cell>
        </row>
        <row r="37">
          <cell r="B37">
            <v>309</v>
          </cell>
          <cell r="C37" t="str">
            <v>Иванова Дарья</v>
          </cell>
          <cell r="D37" t="str">
            <v>16.04.1998</v>
          </cell>
          <cell r="E37" t="str">
            <v>2р</v>
          </cell>
          <cell r="F37" t="str">
            <v>Мурманская</v>
          </cell>
          <cell r="G37" t="str">
            <v>Мурманск, СДЮСШОР-4</v>
          </cell>
          <cell r="H37" t="str">
            <v>ЗТР Савенков П.В., Шаверина Е.Н.</v>
          </cell>
          <cell r="I37">
            <v>1500</v>
          </cell>
        </row>
        <row r="38">
          <cell r="B38">
            <v>314</v>
          </cell>
          <cell r="C38" t="str">
            <v>Третьякова Юлия</v>
          </cell>
          <cell r="D38" t="str">
            <v>10.03.1998</v>
          </cell>
          <cell r="E38" t="str">
            <v>2р</v>
          </cell>
          <cell r="F38" t="str">
            <v>Мурманская</v>
          </cell>
          <cell r="G38" t="str">
            <v xml:space="preserve">Мурманск, СДЮСШОР-4 </v>
          </cell>
          <cell r="H38" t="str">
            <v>Шаверина В.Н., Савенков П.В.</v>
          </cell>
          <cell r="I38">
            <v>60</v>
          </cell>
        </row>
        <row r="39">
          <cell r="B39">
            <v>318</v>
          </cell>
          <cell r="C39" t="str">
            <v>Фирсова Екатерина</v>
          </cell>
          <cell r="D39" t="str">
            <v>05.05.1999</v>
          </cell>
          <cell r="E39" t="str">
            <v>1р</v>
          </cell>
          <cell r="F39" t="str">
            <v>Мурманская</v>
          </cell>
          <cell r="G39" t="str">
            <v xml:space="preserve">Мурманск, СДЮСШОР-4 </v>
          </cell>
          <cell r="H39" t="str">
            <v>Кацан В.В., Т.Н.</v>
          </cell>
          <cell r="I39">
            <v>60</v>
          </cell>
        </row>
        <row r="40">
          <cell r="B40">
            <v>317</v>
          </cell>
          <cell r="C40" t="str">
            <v>Сорочинская Анна</v>
          </cell>
          <cell r="D40" t="str">
            <v>20.08.1999</v>
          </cell>
          <cell r="E40" t="str">
            <v>1р</v>
          </cell>
          <cell r="F40" t="str">
            <v>Мурманская</v>
          </cell>
          <cell r="G40" t="str">
            <v xml:space="preserve">Мурманск, СДЮСШОР-4 </v>
          </cell>
          <cell r="H40" t="str">
            <v>Кацан В.В., Т.Н.</v>
          </cell>
          <cell r="I40">
            <v>400</v>
          </cell>
        </row>
        <row r="41">
          <cell r="B41">
            <v>315</v>
          </cell>
          <cell r="C41" t="str">
            <v>Чужинова Алина</v>
          </cell>
          <cell r="D41" t="str">
            <v>26.12.1999</v>
          </cell>
          <cell r="E41" t="str">
            <v>2р</v>
          </cell>
          <cell r="F41" t="str">
            <v>Мурманская</v>
          </cell>
          <cell r="G41" t="str">
            <v>Мурманск, СДЮСШОР-4, Динамо</v>
          </cell>
          <cell r="H41" t="str">
            <v>Фарутин Н.В.</v>
          </cell>
          <cell r="I41">
            <v>400</v>
          </cell>
        </row>
        <row r="42">
          <cell r="B42">
            <v>320</v>
          </cell>
          <cell r="C42" t="str">
            <v>Сергеева Юлия</v>
          </cell>
          <cell r="D42" t="str">
            <v>11.05.1999</v>
          </cell>
          <cell r="E42" t="str">
            <v>1р</v>
          </cell>
          <cell r="F42" t="str">
            <v>Мурманская</v>
          </cell>
          <cell r="G42" t="str">
            <v xml:space="preserve">Мурманск, СДЮСШОР-4 </v>
          </cell>
          <cell r="H42" t="str">
            <v>Шаверина В.Н., Савенков П.В.</v>
          </cell>
          <cell r="I42">
            <v>400</v>
          </cell>
        </row>
        <row r="43">
          <cell r="B43">
            <v>319</v>
          </cell>
          <cell r="C43" t="str">
            <v>Шпилевая Варвара</v>
          </cell>
          <cell r="D43" t="str">
            <v>22.10.1999</v>
          </cell>
          <cell r="E43" t="str">
            <v>1р</v>
          </cell>
          <cell r="F43" t="str">
            <v>Мурманская</v>
          </cell>
          <cell r="G43" t="str">
            <v xml:space="preserve">Мурманск, СДЮСШОР-4 </v>
          </cell>
          <cell r="H43" t="str">
            <v>Шаверина В.Н., Савенков П.В.</v>
          </cell>
          <cell r="I43">
            <v>60</v>
          </cell>
        </row>
        <row r="44">
          <cell r="B44">
            <v>316</v>
          </cell>
          <cell r="C44" t="str">
            <v>Креер Валерия</v>
          </cell>
          <cell r="D44" t="str">
            <v>10.02.1999</v>
          </cell>
          <cell r="E44" t="str">
            <v>1р</v>
          </cell>
          <cell r="F44" t="str">
            <v>Мурманская</v>
          </cell>
          <cell r="G44" t="str">
            <v>Мурманск, СДЮСШОР-4, Динамо</v>
          </cell>
          <cell r="H44" t="str">
            <v>Фарутин Н.В., Попова И.С.</v>
          </cell>
          <cell r="I44">
            <v>60</v>
          </cell>
        </row>
        <row r="45">
          <cell r="B45">
            <v>511</v>
          </cell>
          <cell r="C45" t="str">
            <v>Павленко Юлия</v>
          </cell>
          <cell r="D45" t="str">
            <v>11.04.1988</v>
          </cell>
          <cell r="E45" t="str">
            <v>МС</v>
          </cell>
          <cell r="F45" t="str">
            <v>Вологодская</v>
          </cell>
          <cell r="G45" t="str">
            <v>Череповец, ДЮСШ-2</v>
          </cell>
          <cell r="H45" t="str">
            <v>Селюцкий С.А., Боголюбов В.Л.</v>
          </cell>
          <cell r="I45">
            <v>400</v>
          </cell>
        </row>
        <row r="46">
          <cell r="B46">
            <v>517</v>
          </cell>
          <cell r="C46" t="str">
            <v>Киселева Валентина</v>
          </cell>
          <cell r="D46" t="str">
            <v>16.07.1995</v>
          </cell>
          <cell r="E46" t="str">
            <v>КМС</v>
          </cell>
          <cell r="F46" t="str">
            <v>Вологодская</v>
          </cell>
          <cell r="G46" t="str">
            <v>Череповец, ДЮСШ-2</v>
          </cell>
          <cell r="H46" t="str">
            <v>Полторацкий С.В.</v>
          </cell>
          <cell r="I46">
            <v>60</v>
          </cell>
        </row>
        <row r="47">
          <cell r="B47">
            <v>518</v>
          </cell>
          <cell r="C47" t="str">
            <v>Аверина Ульяна</v>
          </cell>
          <cell r="D47" t="str">
            <v>10.10.1996</v>
          </cell>
          <cell r="E47" t="str">
            <v>КМС</v>
          </cell>
          <cell r="F47" t="str">
            <v>Вологодская</v>
          </cell>
          <cell r="G47" t="str">
            <v>Череповец, ДЮСШ-2</v>
          </cell>
          <cell r="H47" t="str">
            <v>Лебедев А.В.</v>
          </cell>
          <cell r="I47">
            <v>400</v>
          </cell>
        </row>
        <row r="48">
          <cell r="B48">
            <v>527</v>
          </cell>
          <cell r="C48" t="str">
            <v>Зобнина Елизавета</v>
          </cell>
          <cell r="D48" t="str">
            <v>05.03.1998</v>
          </cell>
          <cell r="E48" t="str">
            <v>1р</v>
          </cell>
          <cell r="F48" t="str">
            <v>Вологодская</v>
          </cell>
          <cell r="G48" t="str">
            <v>Череповец, ДЮСШ-2</v>
          </cell>
          <cell r="H48" t="str">
            <v>Боголюбов В.Л.</v>
          </cell>
          <cell r="I48">
            <v>60</v>
          </cell>
        </row>
        <row r="49">
          <cell r="B49">
            <v>530</v>
          </cell>
          <cell r="C49" t="str">
            <v>Глухова Милена</v>
          </cell>
          <cell r="D49" t="str">
            <v>25.07.1998</v>
          </cell>
          <cell r="E49" t="str">
            <v>1р</v>
          </cell>
          <cell r="F49" t="str">
            <v>Вологодская</v>
          </cell>
          <cell r="G49" t="str">
            <v>Череповец, ДЮСШ-2</v>
          </cell>
          <cell r="H49" t="str">
            <v>Лебедев А.В.</v>
          </cell>
          <cell r="I49">
            <v>400</v>
          </cell>
        </row>
        <row r="50">
          <cell r="B50">
            <v>533</v>
          </cell>
          <cell r="C50" t="str">
            <v>Шпак Ирина</v>
          </cell>
          <cell r="D50" t="str">
            <v>26.11.1998</v>
          </cell>
          <cell r="E50" t="str">
            <v>2р</v>
          </cell>
          <cell r="F50" t="str">
            <v>Вологодская</v>
          </cell>
          <cell r="G50" t="str">
            <v>Череповец, ДЮСШ-2</v>
          </cell>
          <cell r="H50" t="str">
            <v>Полторацкий С.В.</v>
          </cell>
          <cell r="I50">
            <v>400</v>
          </cell>
        </row>
        <row r="51">
          <cell r="B51">
            <v>538</v>
          </cell>
          <cell r="C51" t="str">
            <v>Виноградова Вероника</v>
          </cell>
          <cell r="D51" t="str">
            <v>06.03.1999</v>
          </cell>
          <cell r="E51" t="str">
            <v>1р</v>
          </cell>
          <cell r="F51" t="str">
            <v>Вологодская</v>
          </cell>
          <cell r="G51" t="str">
            <v>Череповец, ДЮСШ-2</v>
          </cell>
          <cell r="H51" t="str">
            <v>Боголюбов В.Л.</v>
          </cell>
          <cell r="I51">
            <v>60</v>
          </cell>
        </row>
        <row r="52">
          <cell r="B52">
            <v>539</v>
          </cell>
          <cell r="C52" t="str">
            <v>Ровкина Вероника</v>
          </cell>
          <cell r="D52" t="str">
            <v>30.08.1999</v>
          </cell>
          <cell r="E52" t="str">
            <v>2р</v>
          </cell>
          <cell r="F52" t="str">
            <v>Вологодская</v>
          </cell>
          <cell r="G52" t="str">
            <v>Череповец, ДЮСШ-2</v>
          </cell>
          <cell r="H52" t="str">
            <v>Боголюбов В.Л.</v>
          </cell>
          <cell r="I52">
            <v>60</v>
          </cell>
        </row>
        <row r="53">
          <cell r="B53">
            <v>540</v>
          </cell>
          <cell r="C53" t="str">
            <v>Лысакова Елизавета</v>
          </cell>
          <cell r="D53" t="str">
            <v>22.03.1999</v>
          </cell>
          <cell r="E53" t="str">
            <v>2р</v>
          </cell>
          <cell r="F53" t="str">
            <v>Вологодская</v>
          </cell>
          <cell r="G53" t="str">
            <v>Череповец, ДЮСШ-2</v>
          </cell>
          <cell r="H53" t="str">
            <v>Боголюбов В.Л.</v>
          </cell>
          <cell r="I53">
            <v>400</v>
          </cell>
        </row>
        <row r="54">
          <cell r="B54">
            <v>455</v>
          </cell>
          <cell r="C54" t="str">
            <v>Пантелеева Екатерина</v>
          </cell>
          <cell r="D54" t="str">
            <v>1990</v>
          </cell>
          <cell r="E54" t="str">
            <v>КМС</v>
          </cell>
          <cell r="F54" t="str">
            <v>Ивановская</v>
          </cell>
          <cell r="G54" t="str">
            <v>Иваново, ИГЭУ</v>
          </cell>
          <cell r="H54" t="str">
            <v>Сафина Н.Ю., Рябова И.Д.</v>
          </cell>
          <cell r="I54">
            <v>400</v>
          </cell>
        </row>
        <row r="55">
          <cell r="B55">
            <v>466</v>
          </cell>
          <cell r="C55" t="str">
            <v>Кукушкина Анна</v>
          </cell>
          <cell r="D55" t="str">
            <v>1992</v>
          </cell>
          <cell r="E55" t="str">
            <v>КМС</v>
          </cell>
          <cell r="F55" t="str">
            <v>Ивановская-Московская</v>
          </cell>
          <cell r="G55" t="str">
            <v>Иваново-Подольск, СДЮСШОР-6, ИГЭУ, СДЮСШОР</v>
          </cell>
          <cell r="H55" t="str">
            <v>Магницкий М.В., Иванова Е.Ю.</v>
          </cell>
          <cell r="I55">
            <v>60</v>
          </cell>
        </row>
        <row r="56">
          <cell r="B56">
            <v>467</v>
          </cell>
          <cell r="C56" t="str">
            <v>Сенникова Дарья</v>
          </cell>
          <cell r="D56" t="str">
            <v>1992</v>
          </cell>
          <cell r="E56" t="str">
            <v>КМС</v>
          </cell>
          <cell r="F56" t="str">
            <v>Ивановская</v>
          </cell>
          <cell r="G56" t="str">
            <v>Иваново, СДЮСШОР-6, ИГЭУ</v>
          </cell>
          <cell r="H56" t="str">
            <v>Магницкий М.В.</v>
          </cell>
          <cell r="I56">
            <v>60</v>
          </cell>
        </row>
        <row r="57">
          <cell r="B57">
            <v>468</v>
          </cell>
          <cell r="C57" t="str">
            <v>Некрасова Татьяна</v>
          </cell>
          <cell r="D57" t="str">
            <v>1994</v>
          </cell>
          <cell r="E57" t="str">
            <v>КМС</v>
          </cell>
          <cell r="F57" t="str">
            <v>Ивановская-Московская</v>
          </cell>
          <cell r="G57" t="str">
            <v>Иваново-Подольск, СДЮСШОР-6, ИГЭУ, СДЮСШОР</v>
          </cell>
          <cell r="H57" t="str">
            <v>Магницкий М.В., Иванова Е.Ю.</v>
          </cell>
          <cell r="I57">
            <v>60</v>
          </cell>
        </row>
        <row r="58">
          <cell r="B58">
            <v>469</v>
          </cell>
          <cell r="C58" t="str">
            <v>Батраева Юлия</v>
          </cell>
          <cell r="D58" t="str">
            <v>1994</v>
          </cell>
          <cell r="E58" t="str">
            <v>КМС</v>
          </cell>
          <cell r="F58" t="str">
            <v>Ивановская</v>
          </cell>
          <cell r="G58" t="str">
            <v>Иваново, СДЮСШОР-6, ИГЭУ</v>
          </cell>
          <cell r="H58" t="str">
            <v>Торгов Е.Н., Лукичёв А.В.</v>
          </cell>
          <cell r="I58">
            <v>400</v>
          </cell>
        </row>
        <row r="59">
          <cell r="C59" t="str">
            <v>Гуляева Александра</v>
          </cell>
          <cell r="D59" t="str">
            <v>1994</v>
          </cell>
          <cell r="E59" t="str">
            <v>КМС</v>
          </cell>
          <cell r="F59" t="str">
            <v>Ивановская</v>
          </cell>
          <cell r="G59" t="str">
            <v>Иваново</v>
          </cell>
          <cell r="H59" t="str">
            <v>Гильмутдинов Ю.В., Лукичёв А.В., Попова Н.Л.</v>
          </cell>
          <cell r="I59">
            <v>1500</v>
          </cell>
        </row>
        <row r="60">
          <cell r="B60">
            <v>471</v>
          </cell>
          <cell r="C60" t="str">
            <v>Афонина Ирина</v>
          </cell>
          <cell r="D60" t="str">
            <v>1993</v>
          </cell>
          <cell r="E60" t="str">
            <v>1р</v>
          </cell>
          <cell r="F60" t="str">
            <v>Ивановская</v>
          </cell>
          <cell r="G60" t="str">
            <v>Иваново, ИГХТУ</v>
          </cell>
          <cell r="H60" t="str">
            <v>Рябчикова Л.В., Залипаева Е.В.</v>
          </cell>
          <cell r="I60">
            <v>60</v>
          </cell>
        </row>
        <row r="61">
          <cell r="B61">
            <v>481</v>
          </cell>
          <cell r="C61" t="str">
            <v>Сысуева Мария</v>
          </cell>
          <cell r="D61" t="str">
            <v>1995</v>
          </cell>
          <cell r="E61" t="str">
            <v>2р</v>
          </cell>
          <cell r="F61" t="str">
            <v>Ивановская</v>
          </cell>
          <cell r="G61" t="str">
            <v>Иваново, СДЮШОР-6, ИГХТУ</v>
          </cell>
          <cell r="H61" t="str">
            <v>Кустов В.Н., Голубева М.А.</v>
          </cell>
          <cell r="I61" t="str">
            <v>тройной</v>
          </cell>
        </row>
        <row r="62">
          <cell r="B62">
            <v>482</v>
          </cell>
          <cell r="C62" t="str">
            <v>Землянкина Инна</v>
          </cell>
          <cell r="D62" t="str">
            <v>1995</v>
          </cell>
          <cell r="E62" t="str">
            <v>1р</v>
          </cell>
          <cell r="F62" t="str">
            <v>Ивановская</v>
          </cell>
          <cell r="G62" t="str">
            <v>Иваново, ИГЭУ</v>
          </cell>
          <cell r="H62" t="str">
            <v xml:space="preserve">Торгов Е.Н. </v>
          </cell>
          <cell r="I62">
            <v>60</v>
          </cell>
        </row>
        <row r="63">
          <cell r="B63">
            <v>483</v>
          </cell>
          <cell r="C63" t="str">
            <v>Приплина Светлана</v>
          </cell>
          <cell r="D63" t="str">
            <v>1996</v>
          </cell>
          <cell r="E63" t="str">
            <v>2р</v>
          </cell>
          <cell r="F63" t="str">
            <v>Ивановская</v>
          </cell>
          <cell r="G63" t="str">
            <v>Иваново</v>
          </cell>
          <cell r="H63" t="str">
            <v>Лукичёв А.В.</v>
          </cell>
          <cell r="I63">
            <v>1500</v>
          </cell>
        </row>
        <row r="64">
          <cell r="B64">
            <v>484</v>
          </cell>
          <cell r="C64" t="str">
            <v>Прянишева Ольга</v>
          </cell>
          <cell r="D64" t="str">
            <v>1995</v>
          </cell>
          <cell r="E64" t="str">
            <v>1р</v>
          </cell>
          <cell r="F64" t="str">
            <v>Ивановская</v>
          </cell>
          <cell r="G64" t="str">
            <v>Иваново</v>
          </cell>
          <cell r="H64" t="str">
            <v>Смирнов С.А., Кузинов Н.В.</v>
          </cell>
          <cell r="I64" t="str">
            <v>высота</v>
          </cell>
        </row>
        <row r="65">
          <cell r="B65">
            <v>491</v>
          </cell>
          <cell r="C65" t="str">
            <v>Дудина Екатерина</v>
          </cell>
          <cell r="D65" t="str">
            <v>1997</v>
          </cell>
          <cell r="E65" t="str">
            <v>1р</v>
          </cell>
          <cell r="F65" t="str">
            <v>Ивановская</v>
          </cell>
          <cell r="G65" t="str">
            <v>Фурманов, СДЮСШОР-8</v>
          </cell>
          <cell r="H65" t="str">
            <v>Лукичёв А.В.</v>
          </cell>
          <cell r="I65">
            <v>1500</v>
          </cell>
        </row>
        <row r="66">
          <cell r="C66" t="str">
            <v>Князева Александра</v>
          </cell>
          <cell r="D66" t="str">
            <v>1997</v>
          </cell>
          <cell r="E66" t="str">
            <v>2р</v>
          </cell>
          <cell r="F66" t="str">
            <v>Ивановская</v>
          </cell>
          <cell r="G66" t="str">
            <v>Иваново</v>
          </cell>
          <cell r="H66" t="str">
            <v>Скобцов А.Ф.</v>
          </cell>
          <cell r="I66" t="str">
            <v>тройной</v>
          </cell>
        </row>
        <row r="67">
          <cell r="B67">
            <v>493</v>
          </cell>
          <cell r="C67" t="str">
            <v>Погодина Дарья</v>
          </cell>
          <cell r="D67" t="str">
            <v>1999</v>
          </cell>
          <cell r="E67" t="str">
            <v>1р</v>
          </cell>
          <cell r="F67" t="str">
            <v>Ивановская</v>
          </cell>
          <cell r="G67" t="str">
            <v>Кинешма, СДЮСШОР</v>
          </cell>
          <cell r="H67" t="str">
            <v>Кузинов Н.В.</v>
          </cell>
          <cell r="I67" t="str">
            <v>5ти/б</v>
          </cell>
        </row>
        <row r="68">
          <cell r="B68">
            <v>494</v>
          </cell>
          <cell r="C68" t="str">
            <v>Панкрушина Людмила</v>
          </cell>
          <cell r="D68" t="str">
            <v>26.06.1998</v>
          </cell>
          <cell r="E68" t="str">
            <v>2р</v>
          </cell>
          <cell r="F68" t="str">
            <v>Ивановская</v>
          </cell>
          <cell r="G68" t="str">
            <v>Кинешма, СДЮСШОР</v>
          </cell>
          <cell r="H68" t="str">
            <v>Голубева М.А.</v>
          </cell>
          <cell r="I68">
            <v>400</v>
          </cell>
        </row>
        <row r="69">
          <cell r="B69">
            <v>495</v>
          </cell>
          <cell r="C69" t="str">
            <v>Мешалкина Алина</v>
          </cell>
          <cell r="D69" t="str">
            <v>1997</v>
          </cell>
          <cell r="E69" t="str">
            <v>2р</v>
          </cell>
          <cell r="F69" t="str">
            <v>Ивановская</v>
          </cell>
          <cell r="G69" t="str">
            <v>Иваново, СДЮШОР-6</v>
          </cell>
          <cell r="H69" t="str">
            <v>Рябова И.Д.</v>
          </cell>
          <cell r="I69" t="str">
            <v>тройной</v>
          </cell>
        </row>
        <row r="70">
          <cell r="B70">
            <v>498</v>
          </cell>
          <cell r="C70" t="str">
            <v>Сидорина Юлия</v>
          </cell>
          <cell r="D70" t="str">
            <v>1997</v>
          </cell>
          <cell r="E70" t="str">
            <v>1р</v>
          </cell>
          <cell r="F70" t="str">
            <v>Ивановская</v>
          </cell>
          <cell r="G70" t="str">
            <v>Иваново</v>
          </cell>
          <cell r="H70" t="str">
            <v>Рябова И.Д.</v>
          </cell>
          <cell r="I70">
            <v>60</v>
          </cell>
        </row>
        <row r="71">
          <cell r="B71">
            <v>499</v>
          </cell>
          <cell r="C71" t="str">
            <v>Шабулкина Анастасия</v>
          </cell>
          <cell r="D71" t="str">
            <v>1998</v>
          </cell>
          <cell r="E71" t="str">
            <v>2р</v>
          </cell>
          <cell r="F71" t="str">
            <v>Ивановская</v>
          </cell>
          <cell r="G71" t="str">
            <v>Иваново</v>
          </cell>
          <cell r="H71" t="str">
            <v>Морозов В.А.</v>
          </cell>
          <cell r="I71" t="str">
            <v>с/х</v>
          </cell>
        </row>
        <row r="72">
          <cell r="B72">
            <v>501</v>
          </cell>
          <cell r="C72" t="str">
            <v>Чиркова Анастасия</v>
          </cell>
          <cell r="D72" t="str">
            <v>1997</v>
          </cell>
          <cell r="E72" t="str">
            <v>2р</v>
          </cell>
          <cell r="F72" t="str">
            <v>Ивановская</v>
          </cell>
          <cell r="G72" t="str">
            <v>Иваново</v>
          </cell>
          <cell r="H72" t="str">
            <v>Скобцов А.Ф.</v>
          </cell>
        </row>
        <row r="73">
          <cell r="B73">
            <v>548</v>
          </cell>
          <cell r="C73" t="str">
            <v>Сапожникова Екатерина</v>
          </cell>
          <cell r="D73" t="str">
            <v>13.11.1992</v>
          </cell>
          <cell r="E73" t="str">
            <v>1р</v>
          </cell>
          <cell r="F73" t="str">
            <v>Ивановская</v>
          </cell>
          <cell r="G73" t="str">
            <v>Кинешма, СДЮСШОР</v>
          </cell>
          <cell r="H73" t="str">
            <v>Рябова И.Д., Мальцев Е.В.</v>
          </cell>
          <cell r="I73" t="str">
            <v>тройной</v>
          </cell>
        </row>
        <row r="74">
          <cell r="B74">
            <v>504</v>
          </cell>
          <cell r="C74" t="str">
            <v>Довгун Юлия</v>
          </cell>
          <cell r="D74" t="str">
            <v>1991</v>
          </cell>
          <cell r="E74" t="str">
            <v>2р</v>
          </cell>
          <cell r="F74" t="str">
            <v>Ивановская</v>
          </cell>
          <cell r="G74" t="str">
            <v>Иваново, ИГХТУ</v>
          </cell>
          <cell r="H74" t="str">
            <v>Газизова И.В.</v>
          </cell>
          <cell r="I74">
            <v>400</v>
          </cell>
        </row>
        <row r="75">
          <cell r="B75">
            <v>432</v>
          </cell>
          <cell r="C75" t="str">
            <v>Антоненко Юлия</v>
          </cell>
          <cell r="D75" t="str">
            <v>1986</v>
          </cell>
          <cell r="E75" t="str">
            <v>КМС</v>
          </cell>
          <cell r="F75" t="str">
            <v>Р-ка Коми</v>
          </cell>
          <cell r="G75" t="str">
            <v>Сыктывкар</v>
          </cell>
          <cell r="H75" t="str">
            <v>Панюкова М.А.</v>
          </cell>
          <cell r="I75">
            <v>400</v>
          </cell>
        </row>
        <row r="76">
          <cell r="B76">
            <v>435</v>
          </cell>
          <cell r="C76" t="str">
            <v>Дудалева Ольга</v>
          </cell>
          <cell r="D76" t="str">
            <v>1991</v>
          </cell>
          <cell r="E76" t="str">
            <v>КМС</v>
          </cell>
          <cell r="F76" t="str">
            <v>Р-ка Коми</v>
          </cell>
          <cell r="G76" t="str">
            <v>Сыктывкар</v>
          </cell>
          <cell r="H76" t="str">
            <v>Панюкова М.А.</v>
          </cell>
          <cell r="I76">
            <v>60</v>
          </cell>
        </row>
        <row r="77">
          <cell r="B77">
            <v>436</v>
          </cell>
          <cell r="C77" t="str">
            <v>Пунегова Наталья</v>
          </cell>
          <cell r="D77" t="str">
            <v>1991</v>
          </cell>
          <cell r="E77" t="str">
            <v>1р</v>
          </cell>
          <cell r="F77" t="str">
            <v>Р-ка Коми</v>
          </cell>
          <cell r="G77" t="str">
            <v>Сыктывкар</v>
          </cell>
          <cell r="H77" t="str">
            <v>Панюкова М.А.</v>
          </cell>
          <cell r="I77">
            <v>1500</v>
          </cell>
        </row>
        <row r="78">
          <cell r="B78">
            <v>437</v>
          </cell>
          <cell r="C78" t="str">
            <v>Шищук Инна</v>
          </cell>
          <cell r="D78" t="str">
            <v>1991</v>
          </cell>
          <cell r="E78" t="str">
            <v>1р</v>
          </cell>
          <cell r="F78" t="str">
            <v>Р-ка Коми</v>
          </cell>
          <cell r="G78" t="str">
            <v>Сыктывкар</v>
          </cell>
          <cell r="H78" t="str">
            <v>Панюкова М.А.</v>
          </cell>
          <cell r="I78">
            <v>1500</v>
          </cell>
        </row>
        <row r="79">
          <cell r="B79">
            <v>439</v>
          </cell>
          <cell r="C79" t="str">
            <v>Вавилова Анастасия</v>
          </cell>
          <cell r="D79" t="str">
            <v>1992</v>
          </cell>
          <cell r="E79" t="str">
            <v>КМС</v>
          </cell>
          <cell r="F79" t="str">
            <v>Р-ка Коми</v>
          </cell>
          <cell r="G79" t="str">
            <v>Сыктывкар</v>
          </cell>
          <cell r="H79" t="str">
            <v>Панюкова М.А.</v>
          </cell>
          <cell r="I79">
            <v>400</v>
          </cell>
        </row>
        <row r="80">
          <cell r="B80">
            <v>442</v>
          </cell>
          <cell r="C80" t="str">
            <v>Скрипина Юлия</v>
          </cell>
          <cell r="D80" t="str">
            <v>1993</v>
          </cell>
          <cell r="E80" t="str">
            <v>КМС</v>
          </cell>
          <cell r="F80" t="str">
            <v>Р-ка Коми</v>
          </cell>
          <cell r="G80" t="str">
            <v>Сыктывкар</v>
          </cell>
          <cell r="H80" t="str">
            <v xml:space="preserve">Панюкова М.А. </v>
          </cell>
          <cell r="I80">
            <v>400</v>
          </cell>
        </row>
        <row r="81">
          <cell r="B81">
            <v>443</v>
          </cell>
          <cell r="C81" t="str">
            <v>Деревцова Варвара</v>
          </cell>
          <cell r="D81" t="str">
            <v>1993</v>
          </cell>
          <cell r="E81" t="str">
            <v>КМС</v>
          </cell>
          <cell r="F81" t="str">
            <v>Р-ка Коми</v>
          </cell>
          <cell r="G81" t="str">
            <v>Сыктывкар</v>
          </cell>
          <cell r="H81" t="str">
            <v xml:space="preserve">Панюкова М.А. </v>
          </cell>
          <cell r="I81">
            <v>60</v>
          </cell>
        </row>
        <row r="82">
          <cell r="B82">
            <v>444</v>
          </cell>
          <cell r="C82" t="str">
            <v>Русинова Екатерина</v>
          </cell>
          <cell r="D82" t="str">
            <v>1993</v>
          </cell>
          <cell r="E82" t="str">
            <v>КМС</v>
          </cell>
          <cell r="F82" t="str">
            <v>Р-ка Коми</v>
          </cell>
          <cell r="G82" t="str">
            <v>Сыктывкар</v>
          </cell>
          <cell r="H82" t="str">
            <v xml:space="preserve">Панюкова М.А. </v>
          </cell>
          <cell r="I82">
            <v>400</v>
          </cell>
        </row>
        <row r="83">
          <cell r="B83">
            <v>445</v>
          </cell>
          <cell r="C83" t="str">
            <v>Гайсина Гульнара</v>
          </cell>
          <cell r="D83" t="str">
            <v>1994</v>
          </cell>
          <cell r="E83" t="str">
            <v>1р</v>
          </cell>
          <cell r="F83" t="str">
            <v>Р-ка Коми</v>
          </cell>
          <cell r="G83" t="str">
            <v>Сыктывкар</v>
          </cell>
          <cell r="H83" t="str">
            <v xml:space="preserve">Панюкова М.А. </v>
          </cell>
          <cell r="I83">
            <v>400</v>
          </cell>
        </row>
        <row r="84">
          <cell r="B84">
            <v>449</v>
          </cell>
          <cell r="C84" t="str">
            <v>Кудряшова Анастасия</v>
          </cell>
          <cell r="D84" t="str">
            <v>1997</v>
          </cell>
          <cell r="E84" t="str">
            <v>1р</v>
          </cell>
          <cell r="F84" t="str">
            <v>Р-ка Коми</v>
          </cell>
          <cell r="G84" t="str">
            <v>Сыктывкар</v>
          </cell>
          <cell r="H84" t="str">
            <v xml:space="preserve">Панюкова М.А. </v>
          </cell>
          <cell r="I84">
            <v>60</v>
          </cell>
        </row>
        <row r="85">
          <cell r="B85">
            <v>451</v>
          </cell>
          <cell r="C85" t="str">
            <v>Мишарина Ирина</v>
          </cell>
          <cell r="D85" t="str">
            <v>1998</v>
          </cell>
          <cell r="E85" t="str">
            <v>1р</v>
          </cell>
          <cell r="F85" t="str">
            <v>Р-ка Коми</v>
          </cell>
          <cell r="G85" t="str">
            <v>Сыктывкар</v>
          </cell>
          <cell r="H85" t="str">
            <v xml:space="preserve">Панюкова М.А. </v>
          </cell>
          <cell r="I85">
            <v>400</v>
          </cell>
        </row>
        <row r="86">
          <cell r="B86">
            <v>452</v>
          </cell>
          <cell r="C86" t="str">
            <v>Жуковская Ксения</v>
          </cell>
          <cell r="D86" t="str">
            <v>1998</v>
          </cell>
          <cell r="E86" t="str">
            <v>1р</v>
          </cell>
          <cell r="F86" t="str">
            <v>Р-ка Коми</v>
          </cell>
          <cell r="G86" t="str">
            <v>Сыктывкар</v>
          </cell>
          <cell r="H86" t="str">
            <v xml:space="preserve">Панюкова М.А. </v>
          </cell>
          <cell r="I86">
            <v>400</v>
          </cell>
        </row>
        <row r="87">
          <cell r="B87">
            <v>406</v>
          </cell>
          <cell r="C87" t="str">
            <v>Афиркина Елизавета</v>
          </cell>
          <cell r="D87" t="str">
            <v>12.07.1997</v>
          </cell>
          <cell r="E87" t="str">
            <v>2р</v>
          </cell>
          <cell r="F87" t="str">
            <v>Новгородская</v>
          </cell>
          <cell r="G87" t="str">
            <v>Н Новгород, обр.</v>
          </cell>
          <cell r="H87" t="str">
            <v>Титяк Т.А.</v>
          </cell>
          <cell r="I87" t="str">
            <v>ядро</v>
          </cell>
        </row>
        <row r="88">
          <cell r="B88">
            <v>412</v>
          </cell>
          <cell r="C88" t="str">
            <v>Вторыгина Валерия</v>
          </cell>
          <cell r="D88" t="str">
            <v>06.02.1998</v>
          </cell>
          <cell r="E88" t="str">
            <v>1р</v>
          </cell>
          <cell r="F88" t="str">
            <v>Новгородская</v>
          </cell>
          <cell r="G88" t="str">
            <v>Н Новгород, обр.</v>
          </cell>
          <cell r="H88" t="str">
            <v>Савенков П.А.</v>
          </cell>
          <cell r="I88">
            <v>60</v>
          </cell>
        </row>
        <row r="89">
          <cell r="B89">
            <v>403</v>
          </cell>
          <cell r="C89" t="str">
            <v>Бойчук Ирина</v>
          </cell>
          <cell r="D89" t="str">
            <v>16.07.1999</v>
          </cell>
          <cell r="E89" t="str">
            <v>1р</v>
          </cell>
          <cell r="F89" t="str">
            <v>Новгородская</v>
          </cell>
          <cell r="G89" t="str">
            <v>Н Новгород, обр.</v>
          </cell>
          <cell r="H89" t="str">
            <v>Савенков П.А.</v>
          </cell>
          <cell r="I89">
            <v>60</v>
          </cell>
        </row>
        <row r="90">
          <cell r="B90">
            <v>407</v>
          </cell>
          <cell r="C90" t="str">
            <v>Иванова Алина</v>
          </cell>
          <cell r="D90" t="str">
            <v>05.06.1996</v>
          </cell>
          <cell r="E90" t="str">
            <v>КМС</v>
          </cell>
          <cell r="F90" t="str">
            <v>Новгородская</v>
          </cell>
          <cell r="G90" t="str">
            <v>Н Новгород, обр.</v>
          </cell>
          <cell r="H90" t="str">
            <v>Савенков П.А.</v>
          </cell>
          <cell r="I90">
            <v>400</v>
          </cell>
        </row>
        <row r="91">
          <cell r="B91">
            <v>408</v>
          </cell>
          <cell r="C91" t="str">
            <v>Данилюк Анастасия</v>
          </cell>
          <cell r="D91" t="str">
            <v>11.06.1999</v>
          </cell>
          <cell r="E91" t="str">
            <v>2р</v>
          </cell>
          <cell r="F91" t="str">
            <v>Новгородская</v>
          </cell>
          <cell r="G91" t="str">
            <v>Н Новгород, обр.</v>
          </cell>
          <cell r="H91" t="str">
            <v>Семенов А.В., Лавникович С.В.</v>
          </cell>
          <cell r="I91">
            <v>1500</v>
          </cell>
        </row>
        <row r="92">
          <cell r="B92">
            <v>409</v>
          </cell>
          <cell r="C92" t="str">
            <v>Осина Анастасия</v>
          </cell>
          <cell r="D92" t="str">
            <v>07.06.1996</v>
          </cell>
          <cell r="E92" t="str">
            <v>1р</v>
          </cell>
          <cell r="F92" t="str">
            <v>Новгородская</v>
          </cell>
          <cell r="G92" t="str">
            <v>Н Новгород, обр.</v>
          </cell>
          <cell r="H92" t="str">
            <v>Савенков П.А.</v>
          </cell>
          <cell r="I92">
            <v>60</v>
          </cell>
        </row>
        <row r="93">
          <cell r="B93">
            <v>223</v>
          </cell>
          <cell r="C93" t="str">
            <v>Гаврикова Евгения</v>
          </cell>
          <cell r="D93" t="str">
            <v>1986</v>
          </cell>
          <cell r="E93" t="str">
            <v>МС</v>
          </cell>
          <cell r="F93" t="str">
            <v>Владимирская</v>
          </cell>
          <cell r="G93" t="str">
            <v>Владимир, СДЮСШОР-7</v>
          </cell>
          <cell r="H93" t="str">
            <v>Морочко М.А.</v>
          </cell>
        </row>
        <row r="94">
          <cell r="B94">
            <v>224</v>
          </cell>
          <cell r="C94" t="str">
            <v>Спиглазова Мария</v>
          </cell>
          <cell r="D94" t="str">
            <v>06.02.1998</v>
          </cell>
          <cell r="E94" t="str">
            <v>2р</v>
          </cell>
          <cell r="F94" t="str">
            <v>Владимирская</v>
          </cell>
          <cell r="G94" t="str">
            <v>Г-Хрустальный, ДЮСШ</v>
          </cell>
          <cell r="H94" t="str">
            <v>Щербакова В.В.</v>
          </cell>
          <cell r="I94">
            <v>400</v>
          </cell>
        </row>
        <row r="95">
          <cell r="B95">
            <v>230</v>
          </cell>
          <cell r="C95" t="str">
            <v>Тарасова Мария</v>
          </cell>
          <cell r="D95" t="str">
            <v>1994</v>
          </cell>
          <cell r="E95" t="str">
            <v>1р</v>
          </cell>
          <cell r="F95" t="str">
            <v>Владимирская</v>
          </cell>
          <cell r="G95" t="str">
            <v>Владимир, СДЮСШОР-7</v>
          </cell>
          <cell r="H95" t="str">
            <v>Морочко М.А.</v>
          </cell>
          <cell r="I95">
            <v>60</v>
          </cell>
        </row>
        <row r="96">
          <cell r="B96">
            <v>232</v>
          </cell>
          <cell r="C96" t="str">
            <v>Беднова Анастасия</v>
          </cell>
          <cell r="D96" t="str">
            <v>1996</v>
          </cell>
          <cell r="E96" t="str">
            <v>КМС</v>
          </cell>
          <cell r="F96" t="str">
            <v>Владимирская</v>
          </cell>
          <cell r="G96" t="str">
            <v>Владимир, ШВСМ</v>
          </cell>
          <cell r="H96" t="str">
            <v>Саков А.П., Салов С.Г.</v>
          </cell>
          <cell r="I96">
            <v>400</v>
          </cell>
        </row>
        <row r="97">
          <cell r="B97">
            <v>237</v>
          </cell>
          <cell r="C97" t="str">
            <v>Чудакова Алена</v>
          </cell>
          <cell r="D97" t="str">
            <v>1995</v>
          </cell>
          <cell r="E97" t="str">
            <v>1р</v>
          </cell>
          <cell r="F97" t="str">
            <v>Владимирская</v>
          </cell>
          <cell r="G97" t="str">
            <v>Владимир, СДЮСШОР-7</v>
          </cell>
          <cell r="H97" t="str">
            <v>Морочко М.А.</v>
          </cell>
          <cell r="I97" t="str">
            <v>тройной</v>
          </cell>
        </row>
        <row r="98">
          <cell r="B98">
            <v>241</v>
          </cell>
          <cell r="C98" t="str">
            <v>Стеценко Анастасия</v>
          </cell>
          <cell r="D98" t="str">
            <v>1998</v>
          </cell>
          <cell r="E98" t="str">
            <v>1р</v>
          </cell>
          <cell r="F98" t="str">
            <v>Владимирская</v>
          </cell>
          <cell r="G98" t="str">
            <v>Александров, ДЮСШ</v>
          </cell>
          <cell r="H98" t="str">
            <v>Сычев А.С.</v>
          </cell>
          <cell r="I98">
            <v>60</v>
          </cell>
        </row>
        <row r="99">
          <cell r="B99">
            <v>242</v>
          </cell>
          <cell r="C99" t="str">
            <v>Иванова Елизавета</v>
          </cell>
          <cell r="D99" t="str">
            <v>1998</v>
          </cell>
          <cell r="E99" t="str">
            <v>2р</v>
          </cell>
          <cell r="F99" t="str">
            <v>Владимирская</v>
          </cell>
          <cell r="G99" t="str">
            <v>Александров, ДЮСШ</v>
          </cell>
          <cell r="H99" t="str">
            <v>Сычев А.С.</v>
          </cell>
          <cell r="I99" t="str">
            <v>ядро</v>
          </cell>
        </row>
        <row r="100">
          <cell r="B100">
            <v>245</v>
          </cell>
          <cell r="C100" t="str">
            <v>Плотникова Наталья</v>
          </cell>
          <cell r="D100" t="str">
            <v>1999</v>
          </cell>
          <cell r="E100" t="str">
            <v>1р</v>
          </cell>
          <cell r="F100" t="str">
            <v>Владимирская</v>
          </cell>
          <cell r="G100" t="str">
            <v>Владимир, СДЮСШОР-4</v>
          </cell>
          <cell r="H100" t="str">
            <v>Плотников П.Н.</v>
          </cell>
          <cell r="I100">
            <v>1500</v>
          </cell>
        </row>
        <row r="101">
          <cell r="C101" t="str">
            <v>Зотова Екатерина</v>
          </cell>
          <cell r="D101" t="str">
            <v>1997</v>
          </cell>
          <cell r="E101" t="str">
            <v>2р</v>
          </cell>
          <cell r="F101" t="str">
            <v>Владимирская</v>
          </cell>
          <cell r="G101" t="str">
            <v>Владимир, СДЮСШОР-4</v>
          </cell>
          <cell r="H101" t="str">
            <v>Плотников П.Н.</v>
          </cell>
          <cell r="I101">
            <v>1500</v>
          </cell>
        </row>
        <row r="102">
          <cell r="B102">
            <v>249</v>
          </cell>
          <cell r="C102" t="str">
            <v>Кузнецова Анна</v>
          </cell>
          <cell r="D102" t="str">
            <v>04.09.1998</v>
          </cell>
          <cell r="E102" t="str">
            <v>2р</v>
          </cell>
          <cell r="F102" t="str">
            <v>Владимирская</v>
          </cell>
          <cell r="G102" t="str">
            <v>Г-Хрустальный, ДЮСШ</v>
          </cell>
          <cell r="H102" t="str">
            <v>Волкова Л.А.</v>
          </cell>
          <cell r="I102" t="str">
            <v>2000с/п</v>
          </cell>
        </row>
        <row r="103">
          <cell r="B103">
            <v>250</v>
          </cell>
          <cell r="C103" t="str">
            <v>Федотова Вероника</v>
          </cell>
          <cell r="D103" t="str">
            <v>1998</v>
          </cell>
          <cell r="E103" t="str">
            <v>2р</v>
          </cell>
          <cell r="F103" t="str">
            <v>Владимирская</v>
          </cell>
          <cell r="G103" t="str">
            <v>Г-Хрустальный, ДЮСШ</v>
          </cell>
          <cell r="H103" t="str">
            <v>Волкова Л.А.</v>
          </cell>
          <cell r="I103">
            <v>400</v>
          </cell>
        </row>
        <row r="104">
          <cell r="B104">
            <v>251</v>
          </cell>
          <cell r="C104" t="str">
            <v>Чернова Анна</v>
          </cell>
          <cell r="D104" t="str">
            <v>1998</v>
          </cell>
          <cell r="E104" t="str">
            <v>2р</v>
          </cell>
          <cell r="F104" t="str">
            <v>Владимирская</v>
          </cell>
          <cell r="G104" t="str">
            <v>Киржач-Владимир, СДЮСШОР-7</v>
          </cell>
          <cell r="H104" t="str">
            <v>Морочко М.А., Болотнова А.А.</v>
          </cell>
          <cell r="I104" t="str">
            <v>высота</v>
          </cell>
        </row>
        <row r="105">
          <cell r="B105">
            <v>256</v>
          </cell>
          <cell r="C105" t="str">
            <v>Дементьева Маргарита</v>
          </cell>
          <cell r="D105" t="str">
            <v>1988</v>
          </cell>
          <cell r="E105" t="str">
            <v>1р</v>
          </cell>
          <cell r="F105" t="str">
            <v>Владимирская</v>
          </cell>
          <cell r="G105" t="str">
            <v>Владимир, СДЮСШОР-4</v>
          </cell>
          <cell r="H105" t="str">
            <v>Герцен Е.А.</v>
          </cell>
          <cell r="I105">
            <v>400</v>
          </cell>
        </row>
        <row r="106">
          <cell r="B106">
            <v>176</v>
          </cell>
          <cell r="C106" t="str">
            <v>Ястребова Кристина</v>
          </cell>
          <cell r="D106" t="str">
            <v>1998</v>
          </cell>
          <cell r="E106" t="str">
            <v>3р</v>
          </cell>
          <cell r="F106" t="str">
            <v>Ярославская</v>
          </cell>
          <cell r="G106" t="str">
            <v>Рыбинск, СДЮСШОР-2</v>
          </cell>
          <cell r="H106" t="str">
            <v>Коротков М.Э.</v>
          </cell>
          <cell r="I106">
            <v>400</v>
          </cell>
        </row>
        <row r="107">
          <cell r="B107">
            <v>177</v>
          </cell>
          <cell r="C107" t="str">
            <v>Белова Екатерина</v>
          </cell>
          <cell r="D107" t="str">
            <v>1996</v>
          </cell>
          <cell r="E107" t="str">
            <v>КМС</v>
          </cell>
          <cell r="F107" t="str">
            <v>Ярославская</v>
          </cell>
          <cell r="G107" t="str">
            <v>Рыбинск, СДЮСШОР-2</v>
          </cell>
          <cell r="H107" t="str">
            <v>Кузнецова А.Л.</v>
          </cell>
          <cell r="I107">
            <v>1500</v>
          </cell>
        </row>
        <row r="108">
          <cell r="B108">
            <v>178</v>
          </cell>
          <cell r="C108" t="str">
            <v>Кузнецова Екатерина</v>
          </cell>
          <cell r="D108" t="str">
            <v>1993</v>
          </cell>
          <cell r="E108" t="str">
            <v>1р</v>
          </cell>
          <cell r="F108" t="str">
            <v>Ярославская</v>
          </cell>
          <cell r="G108" t="str">
            <v>Рыбинск, СДЮСШОР-2</v>
          </cell>
          <cell r="H108" t="str">
            <v>Кузнецова А.Л.</v>
          </cell>
        </row>
        <row r="109">
          <cell r="B109">
            <v>179</v>
          </cell>
          <cell r="C109" t="str">
            <v>Капустина Анна</v>
          </cell>
          <cell r="D109" t="str">
            <v>1996</v>
          </cell>
          <cell r="E109" t="str">
            <v>2р</v>
          </cell>
          <cell r="F109" t="str">
            <v>Ярославская</v>
          </cell>
          <cell r="G109" t="str">
            <v>Рыбинск, СДЮСШОР-2</v>
          </cell>
          <cell r="H109" t="str">
            <v>Кузнецова А.Л.</v>
          </cell>
          <cell r="I109">
            <v>60</v>
          </cell>
        </row>
        <row r="110">
          <cell r="B110">
            <v>180</v>
          </cell>
          <cell r="C110" t="str">
            <v>Дмитриева Алина</v>
          </cell>
          <cell r="D110" t="str">
            <v>1996</v>
          </cell>
          <cell r="E110" t="str">
            <v>КМС</v>
          </cell>
          <cell r="F110" t="str">
            <v>Ярославская</v>
          </cell>
          <cell r="G110" t="str">
            <v>Рыбинск, СДЮСШОР-2</v>
          </cell>
          <cell r="H110" t="str">
            <v>Кузнецова А.Л.</v>
          </cell>
          <cell r="I110">
            <v>60</v>
          </cell>
        </row>
        <row r="111">
          <cell r="B111">
            <v>181</v>
          </cell>
          <cell r="C111" t="str">
            <v>Цветкова Елизавета</v>
          </cell>
          <cell r="D111" t="str">
            <v>1996</v>
          </cell>
          <cell r="E111" t="str">
            <v>1р</v>
          </cell>
          <cell r="F111" t="str">
            <v>Ярославская</v>
          </cell>
          <cell r="G111" t="str">
            <v>Рыбинск, СДЮСШОР-2</v>
          </cell>
          <cell r="H111" t="str">
            <v>Кузнецова А.Л.</v>
          </cell>
          <cell r="I111">
            <v>60</v>
          </cell>
        </row>
        <row r="112">
          <cell r="B112">
            <v>182</v>
          </cell>
          <cell r="C112" t="str">
            <v>Ланцова Мария</v>
          </cell>
          <cell r="D112" t="str">
            <v>1997</v>
          </cell>
          <cell r="E112" t="str">
            <v>2р</v>
          </cell>
          <cell r="F112" t="str">
            <v>Ярославская</v>
          </cell>
          <cell r="G112" t="str">
            <v>Рыбинск, СДЮСШОР-2</v>
          </cell>
          <cell r="H112" t="str">
            <v>Кузнецова А.Л.</v>
          </cell>
          <cell r="I112">
            <v>400</v>
          </cell>
        </row>
        <row r="113">
          <cell r="B113">
            <v>183</v>
          </cell>
          <cell r="C113" t="str">
            <v>Арефьева Анна</v>
          </cell>
          <cell r="D113" t="str">
            <v>1996</v>
          </cell>
          <cell r="E113" t="str">
            <v>2р</v>
          </cell>
          <cell r="F113" t="str">
            <v>Ярославская</v>
          </cell>
          <cell r="G113" t="str">
            <v>Рыбинск, СДЮСШОР-2</v>
          </cell>
          <cell r="H113" t="str">
            <v>Кузнецова А.Л.</v>
          </cell>
        </row>
        <row r="114">
          <cell r="B114">
            <v>184</v>
          </cell>
          <cell r="C114" t="str">
            <v>Головкина Анна</v>
          </cell>
          <cell r="D114" t="str">
            <v>1998</v>
          </cell>
          <cell r="E114" t="str">
            <v>2р</v>
          </cell>
          <cell r="F114" t="str">
            <v>Ярославская</v>
          </cell>
          <cell r="G114" t="str">
            <v>Рыбинск, СДЮСШОР-2</v>
          </cell>
          <cell r="H114" t="str">
            <v>Кузнецова А.Л.</v>
          </cell>
          <cell r="I114">
            <v>60</v>
          </cell>
        </row>
        <row r="115">
          <cell r="B115">
            <v>185</v>
          </cell>
          <cell r="C115" t="str">
            <v>Киселева Мария</v>
          </cell>
          <cell r="D115" t="str">
            <v>1997</v>
          </cell>
          <cell r="E115" t="str">
            <v>2р</v>
          </cell>
          <cell r="F115" t="str">
            <v>Ярославская</v>
          </cell>
          <cell r="G115" t="str">
            <v>Рыбинск, СДЮСШОР-2</v>
          </cell>
          <cell r="H115" t="str">
            <v>Кузнецова А.Л.</v>
          </cell>
          <cell r="I115">
            <v>60</v>
          </cell>
        </row>
        <row r="116">
          <cell r="B116">
            <v>186</v>
          </cell>
          <cell r="C116" t="str">
            <v>Вдовина Екатерина</v>
          </cell>
          <cell r="D116" t="str">
            <v>1998</v>
          </cell>
          <cell r="E116" t="str">
            <v>3р</v>
          </cell>
          <cell r="F116" t="str">
            <v>Ярославская</v>
          </cell>
          <cell r="G116" t="str">
            <v>Рыбинск, СДЮСШОР-2</v>
          </cell>
          <cell r="H116" t="str">
            <v>Кузнецова А.Л.</v>
          </cell>
          <cell r="I116">
            <v>60</v>
          </cell>
        </row>
        <row r="117">
          <cell r="B117">
            <v>192</v>
          </cell>
          <cell r="C117" t="str">
            <v>Кокарева Ксения</v>
          </cell>
          <cell r="D117" t="str">
            <v>1998</v>
          </cell>
          <cell r="E117" t="str">
            <v>2р</v>
          </cell>
          <cell r="F117" t="str">
            <v>Ярославская</v>
          </cell>
          <cell r="G117" t="str">
            <v>Рыбинск, СДЮСШОР-2</v>
          </cell>
          <cell r="H117" t="str">
            <v>Дорожкин В.К.</v>
          </cell>
          <cell r="I117" t="str">
            <v>ядро</v>
          </cell>
        </row>
        <row r="118">
          <cell r="B118">
            <v>193</v>
          </cell>
          <cell r="C118" t="str">
            <v>Шальнова Екатерина</v>
          </cell>
          <cell r="D118" t="str">
            <v>1998</v>
          </cell>
          <cell r="E118" t="str">
            <v>2р</v>
          </cell>
          <cell r="F118" t="str">
            <v>Ярославская</v>
          </cell>
          <cell r="G118" t="str">
            <v>Рыбинск, СДЮСШОР-2</v>
          </cell>
          <cell r="H118" t="str">
            <v>Дорожкин В.К.</v>
          </cell>
        </row>
        <row r="119">
          <cell r="B119">
            <v>194</v>
          </cell>
          <cell r="C119" t="str">
            <v>Алексеева Юлия</v>
          </cell>
          <cell r="D119" t="str">
            <v>1997</v>
          </cell>
          <cell r="E119" t="str">
            <v>2р</v>
          </cell>
          <cell r="F119" t="str">
            <v>Ярославская</v>
          </cell>
          <cell r="G119" t="str">
            <v>Рыбинск, СДЮСШОР-2</v>
          </cell>
          <cell r="H119" t="str">
            <v>Дорожкин В.К.</v>
          </cell>
          <cell r="I119" t="str">
            <v>тройной</v>
          </cell>
        </row>
        <row r="120">
          <cell r="B120">
            <v>164</v>
          </cell>
          <cell r="C120" t="str">
            <v>Соколова Ольга</v>
          </cell>
          <cell r="D120" t="str">
            <v>1991</v>
          </cell>
          <cell r="E120" t="str">
            <v>КМС</v>
          </cell>
          <cell r="F120" t="str">
            <v>Ярославская</v>
          </cell>
          <cell r="G120" t="str">
            <v>Рыбинск, СДЮСШОР-2</v>
          </cell>
          <cell r="H120" t="str">
            <v>Жукова Т.Г.</v>
          </cell>
        </row>
        <row r="121">
          <cell r="B121">
            <v>168</v>
          </cell>
          <cell r="C121" t="str">
            <v>Карякина Елизавета</v>
          </cell>
          <cell r="D121" t="str">
            <v>1996</v>
          </cell>
          <cell r="E121" t="str">
            <v>3р</v>
          </cell>
          <cell r="F121" t="str">
            <v>Ярославская</v>
          </cell>
          <cell r="G121" t="str">
            <v>Рыбинск, СДЮСШОР-2</v>
          </cell>
          <cell r="H121" t="str">
            <v>Огвоздина Т.В.</v>
          </cell>
          <cell r="I121" t="str">
            <v>5-ти/б</v>
          </cell>
        </row>
        <row r="122">
          <cell r="B122">
            <v>169</v>
          </cell>
          <cell r="C122" t="str">
            <v>Арутюнян Юлия</v>
          </cell>
          <cell r="D122" t="str">
            <v>1999</v>
          </cell>
          <cell r="E122" t="str">
            <v>3р</v>
          </cell>
          <cell r="F122" t="str">
            <v>Ярославская</v>
          </cell>
          <cell r="G122" t="str">
            <v>Рыбинск, СДЮСШОР-2</v>
          </cell>
          <cell r="H122" t="str">
            <v>Огвоздина Т.В.</v>
          </cell>
          <cell r="I122" t="str">
            <v>5-ти/б</v>
          </cell>
        </row>
        <row r="123">
          <cell r="B123">
            <v>170</v>
          </cell>
          <cell r="C123" t="str">
            <v>Соболева Валерия</v>
          </cell>
          <cell r="D123" t="str">
            <v>1997</v>
          </cell>
          <cell r="E123" t="str">
            <v>3р</v>
          </cell>
          <cell r="F123" t="str">
            <v>Ярославская</v>
          </cell>
          <cell r="G123" t="str">
            <v>Рыбинск, СДЮСШОР-2</v>
          </cell>
          <cell r="H123" t="str">
            <v>Огвоздина Т.В.</v>
          </cell>
          <cell r="I123" t="str">
            <v>5-ти/б</v>
          </cell>
        </row>
        <row r="125">
          <cell r="B125">
            <v>172</v>
          </cell>
          <cell r="C125" t="str">
            <v>Смолинова Юлия</v>
          </cell>
          <cell r="D125" t="str">
            <v>1998</v>
          </cell>
          <cell r="E125" t="str">
            <v>2р</v>
          </cell>
          <cell r="F125" t="str">
            <v>Ярославская</v>
          </cell>
          <cell r="G125" t="str">
            <v>Рыбинск, СДЮСШОР-2</v>
          </cell>
          <cell r="H125" t="str">
            <v>Шалонов В.Л.</v>
          </cell>
          <cell r="I125">
            <v>60</v>
          </cell>
        </row>
        <row r="126">
          <cell r="B126">
            <v>143</v>
          </cell>
          <cell r="C126" t="str">
            <v>Колесова Анна</v>
          </cell>
          <cell r="D126" t="str">
            <v>1999</v>
          </cell>
          <cell r="E126" t="str">
            <v>2р</v>
          </cell>
          <cell r="F126" t="str">
            <v>Ярославская</v>
          </cell>
          <cell r="G126" t="str">
            <v>Рыбинск, СДЮСШОР-2</v>
          </cell>
          <cell r="H126" t="str">
            <v>Мицик Ю.И.</v>
          </cell>
          <cell r="I126">
            <v>1500</v>
          </cell>
        </row>
        <row r="127">
          <cell r="B127">
            <v>144</v>
          </cell>
          <cell r="C127" t="str">
            <v>Соловьева Анастасия</v>
          </cell>
          <cell r="D127" t="str">
            <v>1999</v>
          </cell>
          <cell r="E127" t="str">
            <v>2р</v>
          </cell>
          <cell r="F127" t="str">
            <v>Ярославская</v>
          </cell>
          <cell r="G127" t="str">
            <v>Рыбинск, СДЮСШОР-2</v>
          </cell>
          <cell r="H127" t="str">
            <v>Мицик Ю.И.</v>
          </cell>
          <cell r="I127" t="str">
            <v>5-ти/б</v>
          </cell>
        </row>
        <row r="128">
          <cell r="B128">
            <v>145</v>
          </cell>
          <cell r="C128" t="str">
            <v>Шилова Елена</v>
          </cell>
          <cell r="D128" t="str">
            <v>1999</v>
          </cell>
          <cell r="E128" t="str">
            <v>3р</v>
          </cell>
          <cell r="F128" t="str">
            <v>Ярославская</v>
          </cell>
          <cell r="G128" t="str">
            <v>Рыбинск, СДЮСШОР-2</v>
          </cell>
          <cell r="H128" t="str">
            <v>Мицик Ю.И.</v>
          </cell>
          <cell r="I128" t="str">
            <v>5-ти/б</v>
          </cell>
        </row>
        <row r="129">
          <cell r="B129">
            <v>148</v>
          </cell>
          <cell r="C129" t="str">
            <v>Иванова Елизавета</v>
          </cell>
          <cell r="D129" t="str">
            <v>1997</v>
          </cell>
          <cell r="E129" t="str">
            <v>КМС</v>
          </cell>
          <cell r="F129" t="str">
            <v>Ярославская</v>
          </cell>
          <cell r="G129" t="str">
            <v>Рыбинск, СДЮСШОР-2</v>
          </cell>
          <cell r="H129" t="str">
            <v>Сергеева Е.В., Мицик Ю.И.</v>
          </cell>
          <cell r="I129" t="str">
            <v>5-ти/б</v>
          </cell>
        </row>
        <row r="130">
          <cell r="B130">
            <v>149</v>
          </cell>
          <cell r="C130" t="str">
            <v>Лебедева Алена</v>
          </cell>
          <cell r="D130" t="str">
            <v>1998</v>
          </cell>
          <cell r="E130" t="str">
            <v>3р</v>
          </cell>
          <cell r="F130" t="str">
            <v>Ярославская</v>
          </cell>
          <cell r="G130" t="str">
            <v>Рыбинск, СДЮСШОР-2</v>
          </cell>
          <cell r="H130" t="str">
            <v>Мицик Ю.И.</v>
          </cell>
          <cell r="I130" t="str">
            <v>высота</v>
          </cell>
        </row>
        <row r="131">
          <cell r="B131">
            <v>152</v>
          </cell>
          <cell r="C131" t="str">
            <v>Карманова Кристина</v>
          </cell>
          <cell r="D131" t="str">
            <v>1994</v>
          </cell>
          <cell r="E131" t="str">
            <v>3р</v>
          </cell>
          <cell r="F131" t="str">
            <v>Ярославская</v>
          </cell>
          <cell r="G131" t="str">
            <v>Рыбинск, СДЮСШОР-2</v>
          </cell>
          <cell r="H131" t="str">
            <v>Зюзин В.Н.</v>
          </cell>
        </row>
        <row r="132">
          <cell r="B132">
            <v>153</v>
          </cell>
          <cell r="C132" t="str">
            <v>Чупрова Наталия</v>
          </cell>
          <cell r="D132" t="str">
            <v>1987</v>
          </cell>
          <cell r="E132" t="str">
            <v>МС</v>
          </cell>
          <cell r="F132" t="str">
            <v>Ярославская</v>
          </cell>
          <cell r="G132" t="str">
            <v>Рыбинск, СДЮСШОР-2</v>
          </cell>
          <cell r="H132" t="str">
            <v>Чупров Ю.Е.</v>
          </cell>
          <cell r="I132" t="str">
            <v>2000с/п</v>
          </cell>
        </row>
        <row r="133">
          <cell r="B133">
            <v>157</v>
          </cell>
          <cell r="C133" t="str">
            <v>Ламова Виктория</v>
          </cell>
          <cell r="D133" t="str">
            <v>1998</v>
          </cell>
          <cell r="E133" t="str">
            <v>1р</v>
          </cell>
          <cell r="F133" t="str">
            <v>Ярославская</v>
          </cell>
          <cell r="G133" t="str">
            <v>Рыбинск, СДЮСШОР-2</v>
          </cell>
          <cell r="H133" t="str">
            <v>Иванова И.М., Соколова Н.М.</v>
          </cell>
        </row>
        <row r="134">
          <cell r="B134">
            <v>159</v>
          </cell>
          <cell r="C134" t="str">
            <v>Бойцева Дарья</v>
          </cell>
          <cell r="D134" t="str">
            <v>1995</v>
          </cell>
          <cell r="E134" t="str">
            <v>1р</v>
          </cell>
          <cell r="F134" t="str">
            <v>Ярославская</v>
          </cell>
          <cell r="G134" t="str">
            <v>Рыбинск, СДЮСШОР-2</v>
          </cell>
          <cell r="H134" t="str">
            <v>Иванова И.М., Соколова Н.М.</v>
          </cell>
          <cell r="I134">
            <v>400</v>
          </cell>
        </row>
        <row r="135">
          <cell r="B135">
            <v>160</v>
          </cell>
          <cell r="C135" t="str">
            <v>Васильева Ольга</v>
          </cell>
          <cell r="D135" t="str">
            <v>1999</v>
          </cell>
          <cell r="E135" t="str">
            <v>2р</v>
          </cell>
          <cell r="F135" t="str">
            <v>Ярославская</v>
          </cell>
          <cell r="G135" t="str">
            <v>Рыбинск, СДЮСШОР-2</v>
          </cell>
          <cell r="H135" t="str">
            <v>Иванова И.М., Соколова Н.М.</v>
          </cell>
          <cell r="I135">
            <v>400</v>
          </cell>
        </row>
        <row r="136">
          <cell r="B136">
            <v>161</v>
          </cell>
          <cell r="C136" t="str">
            <v>Козлова Елизавета</v>
          </cell>
          <cell r="D136" t="str">
            <v>1999</v>
          </cell>
          <cell r="E136" t="str">
            <v>2р</v>
          </cell>
          <cell r="F136" t="str">
            <v>Ярославская</v>
          </cell>
          <cell r="G136" t="str">
            <v>Рыбинск, СДЮСШОР-2</v>
          </cell>
          <cell r="H136" t="str">
            <v>Иванова И.М., Соколова Н.М.</v>
          </cell>
          <cell r="I136">
            <v>400</v>
          </cell>
        </row>
        <row r="137">
          <cell r="B137">
            <v>162</v>
          </cell>
          <cell r="C137" t="str">
            <v>Еремеева Анна</v>
          </cell>
          <cell r="D137" t="str">
            <v>1998</v>
          </cell>
          <cell r="E137" t="str">
            <v>3р</v>
          </cell>
          <cell r="F137" t="str">
            <v>Ярославская</v>
          </cell>
          <cell r="G137" t="str">
            <v>Рыбинск, СДЮСШОР-2</v>
          </cell>
          <cell r="H137" t="str">
            <v>Иванова И.М., Соколова Н.М.</v>
          </cell>
          <cell r="I137" t="str">
            <v>ядро</v>
          </cell>
        </row>
        <row r="138">
          <cell r="B138">
            <v>130</v>
          </cell>
          <cell r="C138" t="str">
            <v>Романова Алена</v>
          </cell>
          <cell r="D138" t="str">
            <v>1999</v>
          </cell>
          <cell r="E138" t="str">
            <v>3р</v>
          </cell>
          <cell r="F138" t="str">
            <v>Ярославская</v>
          </cell>
          <cell r="G138" t="str">
            <v>Рыбинск, СДЮСШОР-2</v>
          </cell>
          <cell r="H138" t="str">
            <v>Пивентьевы С.А., И.В.</v>
          </cell>
          <cell r="I138" t="str">
            <v>ядро</v>
          </cell>
        </row>
        <row r="139">
          <cell r="B139">
            <v>131</v>
          </cell>
          <cell r="C139" t="str">
            <v>Иванова Мария</v>
          </cell>
          <cell r="D139" t="str">
            <v>1998</v>
          </cell>
          <cell r="E139" t="str">
            <v>3р</v>
          </cell>
          <cell r="F139" t="str">
            <v>Ярославская</v>
          </cell>
          <cell r="G139" t="str">
            <v>Рыбинск, СДЮСШОР-2</v>
          </cell>
          <cell r="H139" t="str">
            <v>Пивентьевы С.А., И.В.</v>
          </cell>
          <cell r="I139" t="str">
            <v>ядро</v>
          </cell>
        </row>
        <row r="140">
          <cell r="B140">
            <v>132</v>
          </cell>
          <cell r="C140" t="str">
            <v>Маковская Вероника</v>
          </cell>
          <cell r="D140" t="str">
            <v>1999</v>
          </cell>
          <cell r="E140" t="str">
            <v>3р</v>
          </cell>
          <cell r="F140" t="str">
            <v>Ярославская</v>
          </cell>
          <cell r="G140" t="str">
            <v>Рыбинск, СДЮСШОР-2</v>
          </cell>
          <cell r="H140" t="str">
            <v>Пивентьевы С.А., И.В.</v>
          </cell>
          <cell r="I140" t="str">
            <v>ядро</v>
          </cell>
        </row>
        <row r="141">
          <cell r="B141">
            <v>133</v>
          </cell>
          <cell r="C141" t="str">
            <v>Виткова Екатерина</v>
          </cell>
          <cell r="D141" t="str">
            <v>1998</v>
          </cell>
          <cell r="E141" t="str">
            <v>1ю</v>
          </cell>
          <cell r="F141" t="str">
            <v>Ярославская</v>
          </cell>
          <cell r="G141" t="str">
            <v>Рыбинск, СДЮСШОР-2</v>
          </cell>
          <cell r="H141" t="str">
            <v>Пивентьевы С.А., И.В.</v>
          </cell>
          <cell r="I141" t="str">
            <v>ядро</v>
          </cell>
        </row>
        <row r="142">
          <cell r="B142">
            <v>134</v>
          </cell>
          <cell r="C142" t="str">
            <v>Иванова Ксения</v>
          </cell>
          <cell r="D142" t="str">
            <v>1998</v>
          </cell>
          <cell r="E142" t="str">
            <v>1ю</v>
          </cell>
          <cell r="F142" t="str">
            <v>Ярославская</v>
          </cell>
          <cell r="G142" t="str">
            <v>Рыбинск, СДЮСШОР-2</v>
          </cell>
          <cell r="H142" t="str">
            <v>Пивентьевы С.А., И.В.</v>
          </cell>
          <cell r="I142" t="str">
            <v>ядро</v>
          </cell>
        </row>
        <row r="143">
          <cell r="B143">
            <v>135</v>
          </cell>
          <cell r="C143" t="str">
            <v>Поваршинова Анастасия</v>
          </cell>
          <cell r="D143" t="str">
            <v>1998</v>
          </cell>
          <cell r="E143" t="str">
            <v>1ю</v>
          </cell>
          <cell r="F143" t="str">
            <v>Ярославская</v>
          </cell>
          <cell r="G143" t="str">
            <v>Рыбинск, СДЮСШОР-2</v>
          </cell>
          <cell r="H143" t="str">
            <v>Пивентьевы С.А., И.В.</v>
          </cell>
          <cell r="I143" t="str">
            <v>ядро</v>
          </cell>
        </row>
        <row r="144">
          <cell r="B144">
            <v>136</v>
          </cell>
          <cell r="C144" t="str">
            <v>Лебедева Светлана</v>
          </cell>
          <cell r="D144" t="str">
            <v>1984</v>
          </cell>
          <cell r="E144" t="str">
            <v>МС</v>
          </cell>
          <cell r="F144" t="str">
            <v>Ярославская</v>
          </cell>
          <cell r="G144" t="str">
            <v>Рыбинск, СДЮСШОР-2</v>
          </cell>
          <cell r="H144" t="str">
            <v>Пивентьевы С.А., И.В.</v>
          </cell>
          <cell r="I144">
            <v>400</v>
          </cell>
        </row>
        <row r="145">
          <cell r="B145">
            <v>141</v>
          </cell>
          <cell r="C145" t="str">
            <v>Осипова Дарья</v>
          </cell>
          <cell r="D145" t="str">
            <v>1998</v>
          </cell>
          <cell r="E145" t="str">
            <v>2р</v>
          </cell>
          <cell r="F145" t="str">
            <v>Ярославская</v>
          </cell>
          <cell r="G145" t="str">
            <v>Рыбинск, СДЮСШОР-2</v>
          </cell>
          <cell r="H145" t="str">
            <v>Пивентьевы С.А., И.В.</v>
          </cell>
          <cell r="I145">
            <v>60</v>
          </cell>
        </row>
        <row r="146">
          <cell r="B146">
            <v>142</v>
          </cell>
          <cell r="C146" t="str">
            <v>Крулицкая Александра</v>
          </cell>
          <cell r="D146" t="str">
            <v>1999</v>
          </cell>
          <cell r="E146" t="str">
            <v>2р</v>
          </cell>
          <cell r="F146" t="str">
            <v>Ярославская</v>
          </cell>
          <cell r="G146" t="str">
            <v>Рыбинск, СДЮСШОР-2</v>
          </cell>
          <cell r="H146" t="str">
            <v>Пивентьевы С.А., И.В.</v>
          </cell>
          <cell r="I146">
            <v>60</v>
          </cell>
        </row>
        <row r="147">
          <cell r="B147">
            <v>324</v>
          </cell>
          <cell r="C147" t="str">
            <v>Жукова Марина</v>
          </cell>
          <cell r="D147" t="str">
            <v>03.03.1998</v>
          </cell>
          <cell r="E147" t="str">
            <v>КМС</v>
          </cell>
          <cell r="F147" t="str">
            <v>Архангельская</v>
          </cell>
          <cell r="G147" t="str">
            <v>Архангельск, ДЮСШ-1</v>
          </cell>
          <cell r="H147" t="str">
            <v>Брюхова О.Б.</v>
          </cell>
          <cell r="I147">
            <v>60</v>
          </cell>
        </row>
        <row r="148">
          <cell r="B148">
            <v>341</v>
          </cell>
          <cell r="C148" t="str">
            <v>Матова Марина</v>
          </cell>
          <cell r="D148" t="str">
            <v>23.10.1997</v>
          </cell>
          <cell r="E148" t="str">
            <v>1р</v>
          </cell>
          <cell r="F148" t="str">
            <v>Архангельская</v>
          </cell>
          <cell r="G148" t="str">
            <v>Архангельск, ДЮСШ-1</v>
          </cell>
          <cell r="H148" t="str">
            <v>Брюхова О.Б.</v>
          </cell>
          <cell r="I148">
            <v>400</v>
          </cell>
        </row>
        <row r="149">
          <cell r="B149">
            <v>368</v>
          </cell>
          <cell r="C149" t="str">
            <v>Буторина Полина</v>
          </cell>
          <cell r="D149" t="str">
            <v>13.10.1997</v>
          </cell>
          <cell r="E149" t="str">
            <v>2р</v>
          </cell>
          <cell r="F149" t="str">
            <v>Архангельская</v>
          </cell>
          <cell r="G149" t="str">
            <v>Архангельск, ДЮСШ-1</v>
          </cell>
          <cell r="H149" t="str">
            <v>Брюхова О.Б.</v>
          </cell>
          <cell r="I149">
            <v>1500</v>
          </cell>
        </row>
        <row r="150">
          <cell r="B150">
            <v>369</v>
          </cell>
          <cell r="C150" t="str">
            <v>Сошилова Александра</v>
          </cell>
          <cell r="D150" t="str">
            <v>20.05.1998</v>
          </cell>
          <cell r="E150" t="str">
            <v>1р</v>
          </cell>
          <cell r="F150" t="str">
            <v>Архангельская</v>
          </cell>
          <cell r="G150" t="str">
            <v>Архангельск, ДЮСШ-1</v>
          </cell>
          <cell r="H150" t="str">
            <v>Брюхова О.Б.</v>
          </cell>
          <cell r="I150">
            <v>60</v>
          </cell>
        </row>
        <row r="151">
          <cell r="B151">
            <v>370</v>
          </cell>
          <cell r="C151" t="str">
            <v>Еремина Светлана</v>
          </cell>
          <cell r="D151" t="str">
            <v>15.08.1998</v>
          </cell>
          <cell r="E151" t="str">
            <v>2р</v>
          </cell>
          <cell r="F151" t="str">
            <v>Архангельская</v>
          </cell>
          <cell r="G151" t="str">
            <v>Архангельск, ДЮСШ-1</v>
          </cell>
          <cell r="H151" t="str">
            <v>Брюхова О.Б.</v>
          </cell>
          <cell r="I151">
            <v>400</v>
          </cell>
        </row>
        <row r="152">
          <cell r="B152">
            <v>371</v>
          </cell>
          <cell r="C152" t="str">
            <v>Богаева Мария</v>
          </cell>
          <cell r="D152" t="str">
            <v>17.10.1999</v>
          </cell>
          <cell r="E152" t="str">
            <v>2р</v>
          </cell>
          <cell r="F152" t="str">
            <v>Архангельская</v>
          </cell>
          <cell r="G152" t="str">
            <v>Архангельск, ДЮСШ-1</v>
          </cell>
          <cell r="H152" t="str">
            <v>Ушанов С.А.</v>
          </cell>
          <cell r="I152">
            <v>60</v>
          </cell>
        </row>
        <row r="153">
          <cell r="B153">
            <v>382</v>
          </cell>
          <cell r="C153" t="str">
            <v>Милевская Полина</v>
          </cell>
          <cell r="D153" t="str">
            <v>01.07.1996</v>
          </cell>
          <cell r="E153" t="str">
            <v>1р</v>
          </cell>
          <cell r="F153" t="str">
            <v>Архангельская</v>
          </cell>
          <cell r="G153" t="str">
            <v>Архангельск, ДЮСШ-1</v>
          </cell>
          <cell r="H153" t="str">
            <v>Брюхова О.Б.</v>
          </cell>
          <cell r="I153">
            <v>400</v>
          </cell>
        </row>
        <row r="154">
          <cell r="B154">
            <v>385</v>
          </cell>
          <cell r="C154" t="str">
            <v>Головина Анна</v>
          </cell>
          <cell r="D154" t="str">
            <v>1989</v>
          </cell>
          <cell r="E154" t="str">
            <v>МС</v>
          </cell>
          <cell r="F154" t="str">
            <v>Архангельская</v>
          </cell>
          <cell r="G154" t="str">
            <v>Архангельск, ГАУ ЦСП "Поморье"</v>
          </cell>
          <cell r="H154" t="str">
            <v>Смирнов А.Б., Солодов А.В.</v>
          </cell>
          <cell r="I154">
            <v>60</v>
          </cell>
        </row>
        <row r="155">
          <cell r="B155">
            <v>386</v>
          </cell>
          <cell r="C155" t="str">
            <v>Мингалева Анна</v>
          </cell>
          <cell r="D155" t="str">
            <v>1987</v>
          </cell>
          <cell r="E155" t="str">
            <v>КМС</v>
          </cell>
          <cell r="F155" t="str">
            <v>Архангельская</v>
          </cell>
          <cell r="G155" t="str">
            <v>Архангельск, ГАУ ЦСП "Поморье"</v>
          </cell>
          <cell r="H155" t="str">
            <v>Мингалев А.Ю.</v>
          </cell>
          <cell r="I155">
            <v>400</v>
          </cell>
        </row>
        <row r="156">
          <cell r="B156">
            <v>389</v>
          </cell>
          <cell r="C156" t="str">
            <v>Пахтусова Дина</v>
          </cell>
          <cell r="D156" t="str">
            <v>1991</v>
          </cell>
          <cell r="E156" t="str">
            <v>1р</v>
          </cell>
          <cell r="F156" t="str">
            <v>Архангельская</v>
          </cell>
          <cell r="G156" t="str">
            <v xml:space="preserve">Архангельск, С(А)ФУ </v>
          </cell>
          <cell r="H156" t="str">
            <v>Водовозов В.А., Ушанов С.А.</v>
          </cell>
          <cell r="I156">
            <v>400</v>
          </cell>
        </row>
        <row r="157">
          <cell r="B157">
            <v>390</v>
          </cell>
          <cell r="C157" t="str">
            <v>Юрина Кристина</v>
          </cell>
          <cell r="D157" t="str">
            <v>1991</v>
          </cell>
          <cell r="E157" t="str">
            <v>1р</v>
          </cell>
          <cell r="F157" t="str">
            <v>Архангельская</v>
          </cell>
          <cell r="G157" t="str">
            <v xml:space="preserve">Архангельск, С(А)ФУ, ГАУ ЦСП "Поморье" </v>
          </cell>
          <cell r="H157" t="str">
            <v>Чернов А.В.</v>
          </cell>
          <cell r="I157">
            <v>1500</v>
          </cell>
        </row>
        <row r="158">
          <cell r="B158">
            <v>393</v>
          </cell>
          <cell r="C158" t="str">
            <v>Балашова Евгения</v>
          </cell>
          <cell r="D158" t="str">
            <v>1992</v>
          </cell>
          <cell r="E158" t="str">
            <v>1р</v>
          </cell>
          <cell r="F158" t="str">
            <v>Архангельская</v>
          </cell>
          <cell r="G158" t="str">
            <v>Архангельск, ГАУ ЦСП "Поморье"</v>
          </cell>
          <cell r="H158" t="str">
            <v>Чернов А.В.</v>
          </cell>
          <cell r="I158">
            <v>1500</v>
          </cell>
        </row>
        <row r="159">
          <cell r="B159">
            <v>401</v>
          </cell>
          <cell r="C159" t="str">
            <v>Савина Марина</v>
          </cell>
          <cell r="D159" t="str">
            <v>1998</v>
          </cell>
          <cell r="E159" t="str">
            <v>1р</v>
          </cell>
          <cell r="F159" t="str">
            <v>Архангельская</v>
          </cell>
          <cell r="G159" t="str">
            <v>Коряжма, ДЮСШ</v>
          </cell>
          <cell r="H159" t="str">
            <v>Казанцев Л.А.</v>
          </cell>
          <cell r="I159">
            <v>60</v>
          </cell>
        </row>
        <row r="160">
          <cell r="B160">
            <v>402</v>
          </cell>
          <cell r="C160" t="str">
            <v>Баландина Елизавета</v>
          </cell>
          <cell r="D160" t="str">
            <v>1999</v>
          </cell>
          <cell r="E160" t="str">
            <v>1р</v>
          </cell>
          <cell r="F160" t="str">
            <v>Архангельская</v>
          </cell>
          <cell r="G160" t="str">
            <v>Архангельск, ГАУ ЦСП "Поморье"</v>
          </cell>
          <cell r="H160" t="str">
            <v>Мосеев А.А.</v>
          </cell>
          <cell r="I160">
            <v>60</v>
          </cell>
        </row>
        <row r="161">
          <cell r="B161">
            <v>331</v>
          </cell>
          <cell r="C161" t="str">
            <v>Королева Елена</v>
          </cell>
          <cell r="D161" t="str">
            <v>10.03.1996</v>
          </cell>
          <cell r="E161" t="str">
            <v>1р</v>
          </cell>
          <cell r="F161" t="str">
            <v>Костромская</v>
          </cell>
          <cell r="G161" t="str">
            <v>Кострома, КОСДЮСШОР</v>
          </cell>
          <cell r="H161" t="str">
            <v>Ефалов Н.Л.</v>
          </cell>
          <cell r="I161">
            <v>1500</v>
          </cell>
        </row>
        <row r="162">
          <cell r="B162">
            <v>332</v>
          </cell>
          <cell r="C162" t="str">
            <v>Смирнова Елизавета</v>
          </cell>
          <cell r="D162" t="str">
            <v>20.10.1996</v>
          </cell>
          <cell r="E162" t="str">
            <v>1р</v>
          </cell>
          <cell r="F162" t="str">
            <v>Костромская</v>
          </cell>
          <cell r="G162" t="str">
            <v>Кострома, КОСДЮСШОР</v>
          </cell>
          <cell r="H162" t="str">
            <v>Дружков А.Н.</v>
          </cell>
          <cell r="I162">
            <v>1500</v>
          </cell>
        </row>
        <row r="163">
          <cell r="B163">
            <v>333</v>
          </cell>
          <cell r="C163" t="str">
            <v>Сверчкова Полина</v>
          </cell>
          <cell r="D163" t="str">
            <v>14.03.1997</v>
          </cell>
          <cell r="E163" t="str">
            <v>1р</v>
          </cell>
          <cell r="F163" t="str">
            <v>Костромская</v>
          </cell>
          <cell r="G163" t="str">
            <v>Кострома, КОСДЮСШОР</v>
          </cell>
          <cell r="H163" t="str">
            <v>Дружков А.Н.</v>
          </cell>
          <cell r="I163">
            <v>1500</v>
          </cell>
        </row>
        <row r="164">
          <cell r="B164">
            <v>334</v>
          </cell>
          <cell r="C164" t="str">
            <v>Кислова Алена</v>
          </cell>
          <cell r="D164" t="str">
            <v>09.12.1997</v>
          </cell>
          <cell r="E164" t="str">
            <v>2р</v>
          </cell>
          <cell r="F164" t="str">
            <v>Костромская</v>
          </cell>
          <cell r="G164" t="str">
            <v>Кострома, КОСДЮСШОР</v>
          </cell>
          <cell r="H164" t="str">
            <v>Куликов В.П.</v>
          </cell>
          <cell r="I164" t="str">
            <v>ядро</v>
          </cell>
        </row>
        <row r="165">
          <cell r="B165">
            <v>335</v>
          </cell>
          <cell r="C165" t="str">
            <v>Загрядская Анна</v>
          </cell>
          <cell r="D165" t="str">
            <v>18.08.1999</v>
          </cell>
          <cell r="E165" t="str">
            <v>1р</v>
          </cell>
          <cell r="F165" t="str">
            <v>Костромская</v>
          </cell>
          <cell r="G165" t="str">
            <v>Кострома, КОСДЮСШОР</v>
          </cell>
          <cell r="H165" t="str">
            <v>Куликова Г.В.</v>
          </cell>
          <cell r="I165" t="str">
            <v>ядро</v>
          </cell>
        </row>
        <row r="166">
          <cell r="B166">
            <v>337</v>
          </cell>
          <cell r="C166" t="str">
            <v>Москвина Кристина</v>
          </cell>
          <cell r="D166" t="str">
            <v>07.06.1999</v>
          </cell>
          <cell r="E166" t="str">
            <v>2р</v>
          </cell>
          <cell r="F166" t="str">
            <v>Костромская</v>
          </cell>
          <cell r="G166" t="str">
            <v>Кострома, КОСДЮСШОР</v>
          </cell>
          <cell r="H166" t="str">
            <v>Макаров В.Н.</v>
          </cell>
        </row>
        <row r="167">
          <cell r="B167">
            <v>338</v>
          </cell>
          <cell r="C167" t="str">
            <v>Васильченко Елена</v>
          </cell>
          <cell r="D167" t="str">
            <v>01.01.1999</v>
          </cell>
          <cell r="E167" t="str">
            <v>1р</v>
          </cell>
          <cell r="F167" t="str">
            <v>Костромская</v>
          </cell>
          <cell r="G167" t="str">
            <v>Кострома, КОСДЮСШОР</v>
          </cell>
          <cell r="H167" t="str">
            <v>Ефалов Н.Л.</v>
          </cell>
        </row>
        <row r="168">
          <cell r="B168">
            <v>339</v>
          </cell>
          <cell r="C168" t="str">
            <v>Веселова Анастасия</v>
          </cell>
          <cell r="D168" t="str">
            <v>17.08.1997</v>
          </cell>
          <cell r="E168" t="str">
            <v>2р</v>
          </cell>
          <cell r="F168" t="str">
            <v>Костромская</v>
          </cell>
          <cell r="G168" t="str">
            <v>Кострома, КОСДЮСШОР</v>
          </cell>
          <cell r="H168" t="str">
            <v>Куликов В.П.</v>
          </cell>
          <cell r="I168">
            <v>1500</v>
          </cell>
        </row>
        <row r="169">
          <cell r="B169">
            <v>343</v>
          </cell>
          <cell r="C169" t="str">
            <v>Мананникова Наталья</v>
          </cell>
          <cell r="D169" t="str">
            <v>09.10.1997</v>
          </cell>
          <cell r="E169" t="str">
            <v>КМС</v>
          </cell>
          <cell r="F169" t="str">
            <v>Костромская-Москва</v>
          </cell>
          <cell r="G169" t="str">
            <v>Буй, КОСДЮСШОР-ЦСКА</v>
          </cell>
          <cell r="H169" t="str">
            <v>Лякин С.И., Буликов Д.В.</v>
          </cell>
          <cell r="I169" t="str">
            <v>с/х</v>
          </cell>
        </row>
        <row r="170">
          <cell r="B170">
            <v>344</v>
          </cell>
          <cell r="C170" t="str">
            <v>Горевалова Ксения</v>
          </cell>
          <cell r="D170" t="str">
            <v>11.11.1997</v>
          </cell>
          <cell r="E170" t="str">
            <v>2р</v>
          </cell>
          <cell r="F170" t="str">
            <v>Костромская</v>
          </cell>
          <cell r="G170" t="str">
            <v>Буй, КОСДЮСШОР</v>
          </cell>
          <cell r="H170" t="str">
            <v>Виноградов Н.А.</v>
          </cell>
          <cell r="I170">
            <v>400</v>
          </cell>
        </row>
        <row r="171">
          <cell r="B171">
            <v>345</v>
          </cell>
          <cell r="C171" t="str">
            <v>Батырева Ася</v>
          </cell>
          <cell r="D171" t="str">
            <v>10.09.1999</v>
          </cell>
          <cell r="E171" t="str">
            <v>2р</v>
          </cell>
          <cell r="F171" t="str">
            <v>Костромская</v>
          </cell>
          <cell r="G171" t="str">
            <v>Буй, КОСДЮСШОР</v>
          </cell>
          <cell r="H171" t="str">
            <v>Лякин С.И., Буликов Д.В.</v>
          </cell>
          <cell r="I171" t="str">
            <v>с/х</v>
          </cell>
        </row>
        <row r="172">
          <cell r="B172">
            <v>352</v>
          </cell>
          <cell r="C172" t="str">
            <v>Киселева Яна</v>
          </cell>
          <cell r="D172" t="str">
            <v>13.09.1997</v>
          </cell>
          <cell r="E172" t="str">
            <v>2р</v>
          </cell>
          <cell r="F172" t="str">
            <v>Костромская</v>
          </cell>
          <cell r="G172" t="str">
            <v>Кострома, КОСДЮСШОР</v>
          </cell>
          <cell r="H172" t="str">
            <v>Александрова Л.Б.</v>
          </cell>
          <cell r="I172" t="str">
            <v>высота</v>
          </cell>
        </row>
        <row r="173">
          <cell r="B173">
            <v>353</v>
          </cell>
          <cell r="C173" t="str">
            <v>Дороничева Юлия</v>
          </cell>
          <cell r="D173" t="str">
            <v>06.06.1997</v>
          </cell>
          <cell r="E173" t="str">
            <v>2р</v>
          </cell>
          <cell r="F173" t="str">
            <v>Костромская</v>
          </cell>
          <cell r="G173" t="str">
            <v>Кострома, КОСДЮСШОР</v>
          </cell>
          <cell r="H173" t="str">
            <v>Александрова Л.Б.</v>
          </cell>
          <cell r="I173" t="str">
            <v>высота</v>
          </cell>
        </row>
        <row r="174">
          <cell r="B174">
            <v>354</v>
          </cell>
          <cell r="C174" t="str">
            <v>Силантьева Анна</v>
          </cell>
          <cell r="D174" t="str">
            <v>09.11.1996</v>
          </cell>
          <cell r="E174" t="str">
            <v>1р</v>
          </cell>
          <cell r="F174" t="str">
            <v>Костромская</v>
          </cell>
          <cell r="G174" t="str">
            <v>Галич, ДЮСШ</v>
          </cell>
          <cell r="H174" t="str">
            <v>Горшкова Э.И.</v>
          </cell>
          <cell r="I174">
            <v>1500</v>
          </cell>
        </row>
        <row r="175">
          <cell r="B175">
            <v>356</v>
          </cell>
          <cell r="C175" t="str">
            <v>Короткова Татьяна</v>
          </cell>
          <cell r="D175" t="str">
            <v>24.04.1980</v>
          </cell>
          <cell r="E175" t="str">
            <v>МСМК</v>
          </cell>
          <cell r="F175" t="str">
            <v>Костромская</v>
          </cell>
          <cell r="G175" t="str">
            <v>Буй, КОСДЮСШОР</v>
          </cell>
          <cell r="H175" t="str">
            <v>Лякин С.И., Буликов Д.В., Иванов</v>
          </cell>
          <cell r="I175" t="str">
            <v>с/х</v>
          </cell>
        </row>
        <row r="176">
          <cell r="B176">
            <v>357</v>
          </cell>
          <cell r="C176" t="str">
            <v>Шушина Ирина</v>
          </cell>
          <cell r="D176" t="str">
            <v>1986</v>
          </cell>
          <cell r="E176" t="str">
            <v>МСМК</v>
          </cell>
          <cell r="F176" t="str">
            <v>Костромская</v>
          </cell>
          <cell r="G176" t="str">
            <v>Кострома, КОСДЮСШОР</v>
          </cell>
          <cell r="H176" t="str">
            <v xml:space="preserve">Лякин С.И. </v>
          </cell>
          <cell r="I176" t="str">
            <v>с/х</v>
          </cell>
        </row>
        <row r="177">
          <cell r="B177">
            <v>359</v>
          </cell>
          <cell r="C177" t="str">
            <v>Смирнова Ксения</v>
          </cell>
          <cell r="D177" t="str">
            <v>1999</v>
          </cell>
          <cell r="E177" t="str">
            <v>2р</v>
          </cell>
          <cell r="F177" t="str">
            <v>Костромская</v>
          </cell>
          <cell r="G177" t="str">
            <v>Буй, КОСДЮСШОР</v>
          </cell>
          <cell r="H177" t="str">
            <v xml:space="preserve">Лякин С.И. </v>
          </cell>
          <cell r="I177" t="str">
            <v>с/х</v>
          </cell>
        </row>
        <row r="178">
          <cell r="B178">
            <v>360</v>
          </cell>
          <cell r="C178" t="str">
            <v>Кузнецова Екатерина</v>
          </cell>
          <cell r="D178" t="str">
            <v>1999</v>
          </cell>
          <cell r="E178" t="str">
            <v>3р</v>
          </cell>
          <cell r="F178" t="str">
            <v>Костромская</v>
          </cell>
          <cell r="G178" t="str">
            <v>Кострома, КОСДЮСШОР</v>
          </cell>
          <cell r="H178" t="str">
            <v xml:space="preserve">Лякин С.И. </v>
          </cell>
          <cell r="I178" t="str">
            <v>с/х</v>
          </cell>
        </row>
        <row r="179">
          <cell r="B179">
            <v>361</v>
          </cell>
          <cell r="C179" t="str">
            <v>Сидорова Мария</v>
          </cell>
          <cell r="D179" t="str">
            <v>1999</v>
          </cell>
          <cell r="E179" t="str">
            <v>3р</v>
          </cell>
          <cell r="F179" t="str">
            <v>Костромская</v>
          </cell>
          <cell r="G179" t="str">
            <v>Кострома, КОСДЮСШОР</v>
          </cell>
          <cell r="H179" t="str">
            <v xml:space="preserve">Лякин С.И. </v>
          </cell>
          <cell r="I179" t="str">
            <v>с/х</v>
          </cell>
        </row>
        <row r="180">
          <cell r="B180">
            <v>362</v>
          </cell>
          <cell r="C180" t="str">
            <v>Матвеева Юлия</v>
          </cell>
          <cell r="D180" t="str">
            <v>1999</v>
          </cell>
          <cell r="E180" t="str">
            <v>1ю</v>
          </cell>
          <cell r="F180" t="str">
            <v>Костромская</v>
          </cell>
          <cell r="G180" t="str">
            <v>Буй, КОСДЮСШОР</v>
          </cell>
          <cell r="H180" t="str">
            <v xml:space="preserve">Лякин С.И. </v>
          </cell>
          <cell r="I180" t="str">
            <v>с/х</v>
          </cell>
        </row>
        <row r="181">
          <cell r="B181">
            <v>72</v>
          </cell>
          <cell r="C181" t="str">
            <v>Чистякова Юлия</v>
          </cell>
          <cell r="D181" t="str">
            <v>04.11.1992</v>
          </cell>
          <cell r="E181" t="str">
            <v>2р</v>
          </cell>
          <cell r="F181" t="str">
            <v>Ярославская</v>
          </cell>
          <cell r="G181" t="str">
            <v>Ярославль, ГОБУ ЯО СДЮСШОР</v>
          </cell>
          <cell r="H181" t="str">
            <v>Филинова С.К.</v>
          </cell>
          <cell r="I181">
            <v>60</v>
          </cell>
        </row>
        <row r="182">
          <cell r="B182">
            <v>74</v>
          </cell>
          <cell r="C182" t="str">
            <v>Петрова Олеся</v>
          </cell>
          <cell r="D182" t="str">
            <v>20.09.1992</v>
          </cell>
          <cell r="E182" t="str">
            <v>2р</v>
          </cell>
          <cell r="F182" t="str">
            <v>Ярославская</v>
          </cell>
          <cell r="G182" t="str">
            <v>Ярославль, ГОБУ ЯО СДЮСШОР</v>
          </cell>
          <cell r="H182" t="str">
            <v>Клейменов А.Н.</v>
          </cell>
          <cell r="I182">
            <v>400</v>
          </cell>
        </row>
        <row r="183">
          <cell r="B183">
            <v>81</v>
          </cell>
          <cell r="C183" t="str">
            <v>Кириллова Надежда</v>
          </cell>
          <cell r="D183" t="str">
            <v>24.10.1995</v>
          </cell>
          <cell r="E183" t="str">
            <v>1р</v>
          </cell>
          <cell r="F183" t="str">
            <v>Ярославская</v>
          </cell>
          <cell r="G183" t="str">
            <v>Ярославль, ГОБУ ЯО СДЮСШОР</v>
          </cell>
          <cell r="H183" t="str">
            <v>бр. Филиновой С.К.</v>
          </cell>
          <cell r="I183">
            <v>400</v>
          </cell>
        </row>
        <row r="184">
          <cell r="B184">
            <v>82</v>
          </cell>
          <cell r="C184" t="str">
            <v>Попова Валерия</v>
          </cell>
          <cell r="D184" t="str">
            <v>04.07.1996</v>
          </cell>
          <cell r="E184" t="str">
            <v>2р</v>
          </cell>
          <cell r="F184" t="str">
            <v>Ярославская</v>
          </cell>
          <cell r="G184" t="str">
            <v>Ярославль, ГОБУ ЯО СДЮСШОР</v>
          </cell>
          <cell r="H184" t="str">
            <v>бр. Филиновой С.К.</v>
          </cell>
          <cell r="I184">
            <v>400</v>
          </cell>
        </row>
        <row r="185">
          <cell r="B185">
            <v>84</v>
          </cell>
          <cell r="C185" t="str">
            <v>Фролова Екатерина</v>
          </cell>
          <cell r="D185" t="str">
            <v>02.03.1997</v>
          </cell>
          <cell r="E185" t="str">
            <v>1р</v>
          </cell>
          <cell r="F185" t="str">
            <v>Ярославская</v>
          </cell>
          <cell r="G185" t="str">
            <v>Ярославль, ГОБУ ЯО СДЮСШОР</v>
          </cell>
          <cell r="H185" t="str">
            <v>бр. Филиновой С.К.</v>
          </cell>
          <cell r="I185">
            <v>60</v>
          </cell>
        </row>
        <row r="186">
          <cell r="B186">
            <v>85</v>
          </cell>
          <cell r="C186" t="str">
            <v>Антропова Юлия</v>
          </cell>
          <cell r="D186" t="str">
            <v>02.06.1997</v>
          </cell>
          <cell r="E186" t="str">
            <v>1р</v>
          </cell>
          <cell r="F186" t="str">
            <v>Ярославская</v>
          </cell>
          <cell r="G186" t="str">
            <v>Ярославль, ГОБУ ЯО СДЮСШОР</v>
          </cell>
          <cell r="H186" t="str">
            <v>бр. Филиновой С.К.</v>
          </cell>
          <cell r="I186">
            <v>400</v>
          </cell>
        </row>
        <row r="187">
          <cell r="B187">
            <v>86</v>
          </cell>
          <cell r="C187" t="str">
            <v>Яшина Евгения</v>
          </cell>
          <cell r="D187" t="str">
            <v>11.11.1998</v>
          </cell>
          <cell r="E187" t="str">
            <v>3р</v>
          </cell>
          <cell r="F187" t="str">
            <v>Ярославская</v>
          </cell>
          <cell r="G187" t="str">
            <v>Ярославль, ГОБУ ЯО СДЮСШОР</v>
          </cell>
          <cell r="H187" t="str">
            <v>бр. Филиновой С.К.</v>
          </cell>
          <cell r="I187">
            <v>400</v>
          </cell>
        </row>
        <row r="188">
          <cell r="B188">
            <v>87</v>
          </cell>
          <cell r="C188" t="str">
            <v>Пахарукова Мария</v>
          </cell>
          <cell r="D188" t="str">
            <v>08.02.1999</v>
          </cell>
          <cell r="E188" t="str">
            <v>3р</v>
          </cell>
          <cell r="F188" t="str">
            <v>Ярославская</v>
          </cell>
          <cell r="G188" t="str">
            <v>Ярославль, ГОБУ ЯО СДЮСШОР</v>
          </cell>
          <cell r="H188" t="str">
            <v>бр. Филиновой С.К.</v>
          </cell>
          <cell r="I188">
            <v>60</v>
          </cell>
        </row>
        <row r="189">
          <cell r="B189">
            <v>88</v>
          </cell>
          <cell r="C189" t="str">
            <v>Фурмавнина Виктория</v>
          </cell>
          <cell r="D189" t="str">
            <v>19.02.1998</v>
          </cell>
          <cell r="E189" t="str">
            <v>2р</v>
          </cell>
          <cell r="F189" t="str">
            <v>Ярославская</v>
          </cell>
          <cell r="G189" t="str">
            <v>Ярославль, ГОБУ ЯО СДЮСШОР</v>
          </cell>
          <cell r="H189" t="str">
            <v>бр. Филиновой С.К.</v>
          </cell>
          <cell r="I189">
            <v>60</v>
          </cell>
        </row>
        <row r="190">
          <cell r="B190">
            <v>90</v>
          </cell>
          <cell r="C190" t="str">
            <v>Шлейникова Милена</v>
          </cell>
          <cell r="D190" t="str">
            <v>09.09.1997</v>
          </cell>
          <cell r="E190" t="str">
            <v>3р</v>
          </cell>
          <cell r="F190" t="str">
            <v>Ярославская</v>
          </cell>
          <cell r="G190" t="str">
            <v>Ярославль, ГОБУ ЯО СДЮСШОР</v>
          </cell>
          <cell r="H190" t="str">
            <v>бр. Филиновой С.К.</v>
          </cell>
          <cell r="I190">
            <v>400</v>
          </cell>
        </row>
        <row r="191">
          <cell r="B191">
            <v>91</v>
          </cell>
          <cell r="C191" t="str">
            <v>Коровкина Анастасия</v>
          </cell>
          <cell r="D191" t="str">
            <v>25.02.1999</v>
          </cell>
          <cell r="E191" t="str">
            <v>3р</v>
          </cell>
          <cell r="F191" t="str">
            <v>Ярославская</v>
          </cell>
          <cell r="G191" t="str">
            <v>Ярославль, ГОБУ ЯО СДЮСШОР</v>
          </cell>
          <cell r="H191" t="str">
            <v>бр.Клейменова А.Н.</v>
          </cell>
          <cell r="I191" t="str">
            <v>с/х</v>
          </cell>
        </row>
        <row r="192">
          <cell r="B192">
            <v>92</v>
          </cell>
          <cell r="C192" t="str">
            <v>Носкова Елизавета</v>
          </cell>
          <cell r="D192" t="str">
            <v>03.08.1999</v>
          </cell>
          <cell r="E192" t="str">
            <v>3р</v>
          </cell>
          <cell r="F192" t="str">
            <v>Ярославская</v>
          </cell>
          <cell r="G192" t="str">
            <v>Ярославль, ГОБУ ЯО СДЮСШОР</v>
          </cell>
          <cell r="H192" t="str">
            <v>бр.Клейменова А.Н.</v>
          </cell>
          <cell r="I192" t="str">
            <v>с/х</v>
          </cell>
        </row>
        <row r="193">
          <cell r="B193">
            <v>103</v>
          </cell>
          <cell r="C193" t="str">
            <v>Комарова Кристина</v>
          </cell>
          <cell r="D193" t="str">
            <v>30.01.1992</v>
          </cell>
          <cell r="E193" t="str">
            <v>МС</v>
          </cell>
          <cell r="F193" t="str">
            <v>Ярославская</v>
          </cell>
          <cell r="G193" t="str">
            <v>Ярославль, ГОБУ ЯО СДЮСШОР</v>
          </cell>
          <cell r="H193" t="str">
            <v>Скулябин А.Б.</v>
          </cell>
          <cell r="I193" t="str">
            <v>шест</v>
          </cell>
        </row>
        <row r="194">
          <cell r="B194">
            <v>104</v>
          </cell>
          <cell r="C194" t="str">
            <v>Молькова Таисия</v>
          </cell>
          <cell r="D194" t="str">
            <v>21.05.1995</v>
          </cell>
          <cell r="E194" t="str">
            <v>МС</v>
          </cell>
          <cell r="F194" t="str">
            <v>Ярославская</v>
          </cell>
          <cell r="G194" t="str">
            <v>Ярославль, ГОБУ ЯО СДЮСШОР</v>
          </cell>
          <cell r="H194" t="str">
            <v>Скулябин А.Б.</v>
          </cell>
          <cell r="I194" t="str">
            <v>шест</v>
          </cell>
        </row>
        <row r="195">
          <cell r="B195">
            <v>107</v>
          </cell>
          <cell r="C195" t="str">
            <v>Иванова Диана</v>
          </cell>
          <cell r="D195" t="str">
            <v>17.10.1993</v>
          </cell>
          <cell r="E195" t="str">
            <v>КМС</v>
          </cell>
          <cell r="F195" t="str">
            <v>Ярославская-Костромская</v>
          </cell>
          <cell r="G195" t="str">
            <v>Ярославль-Кострома, ГОБУ ЯО СДЮСШОР-КОСДЮСШОР</v>
          </cell>
          <cell r="H195" t="str">
            <v>Клейменов А.Н., Лякин А.И.</v>
          </cell>
          <cell r="I195" t="str">
            <v>с/х</v>
          </cell>
        </row>
        <row r="196">
          <cell r="B196">
            <v>108</v>
          </cell>
          <cell r="C196" t="str">
            <v>Титова Татьяна</v>
          </cell>
          <cell r="D196" t="str">
            <v>18.03.1993</v>
          </cell>
          <cell r="E196" t="str">
            <v>КМС</v>
          </cell>
          <cell r="F196" t="str">
            <v>Ярославская-Костромская</v>
          </cell>
          <cell r="G196" t="str">
            <v>Ярославль-Кострома, ГОБУ ЯО СДЮСШОР-КОСДЮСШОР</v>
          </cell>
          <cell r="H196" t="str">
            <v>Клейменов А.Н., Лякин А.И.</v>
          </cell>
          <cell r="I196" t="str">
            <v>с/х</v>
          </cell>
        </row>
        <row r="197">
          <cell r="B197">
            <v>110</v>
          </cell>
          <cell r="C197" t="str">
            <v>Кузьмина Анна</v>
          </cell>
          <cell r="D197" t="str">
            <v>11.02.1994</v>
          </cell>
          <cell r="E197" t="str">
            <v>1р</v>
          </cell>
          <cell r="F197" t="str">
            <v>Ярославская</v>
          </cell>
          <cell r="G197" t="str">
            <v>Ярославль, ГОБУ ЯО СДЮСШОР</v>
          </cell>
          <cell r="H197" t="str">
            <v>бр. Бабашкина В.М.</v>
          </cell>
          <cell r="I197" t="str">
            <v>высота</v>
          </cell>
        </row>
        <row r="198">
          <cell r="B198">
            <v>111</v>
          </cell>
          <cell r="C198" t="str">
            <v>Арутюнова Дарья</v>
          </cell>
          <cell r="D198" t="str">
            <v>21.03.1996</v>
          </cell>
          <cell r="E198" t="str">
            <v>КМС</v>
          </cell>
          <cell r="F198" t="str">
            <v>Ярославская</v>
          </cell>
          <cell r="G198" t="str">
            <v>Ярославль, ГОБУ ЯО СДЮСШОР</v>
          </cell>
          <cell r="H198" t="str">
            <v>бр. Бабашкина В.М.</v>
          </cell>
          <cell r="I198" t="str">
            <v>высота</v>
          </cell>
        </row>
        <row r="199">
          <cell r="B199">
            <v>112</v>
          </cell>
          <cell r="C199" t="str">
            <v>Васендина Евгения</v>
          </cell>
          <cell r="D199" t="str">
            <v>29.10.1997</v>
          </cell>
          <cell r="E199" t="str">
            <v>2р</v>
          </cell>
          <cell r="F199" t="str">
            <v>Ярославская</v>
          </cell>
          <cell r="G199" t="str">
            <v>Ярославль, ГОБУ ЯО СДЮСШОР</v>
          </cell>
          <cell r="H199" t="str">
            <v>бр. Бабашкина В.М.</v>
          </cell>
          <cell r="I199" t="str">
            <v>высота</v>
          </cell>
        </row>
        <row r="200">
          <cell r="B200">
            <v>113</v>
          </cell>
          <cell r="C200" t="str">
            <v>Бурмистрова Алина</v>
          </cell>
          <cell r="D200" t="str">
            <v>07.02.1998</v>
          </cell>
          <cell r="E200" t="str">
            <v>2р</v>
          </cell>
          <cell r="F200" t="str">
            <v>Ярославская</v>
          </cell>
          <cell r="G200" t="str">
            <v>Ярославль, ГОБУ ЯО СДЮСШОР</v>
          </cell>
          <cell r="H200" t="str">
            <v>бр. Бабашкина В.М.</v>
          </cell>
          <cell r="I200" t="str">
            <v>высота</v>
          </cell>
        </row>
        <row r="201">
          <cell r="B201">
            <v>114</v>
          </cell>
          <cell r="C201" t="str">
            <v>Сапронова Анастасия</v>
          </cell>
          <cell r="D201" t="str">
            <v>12.10.1998</v>
          </cell>
          <cell r="E201" t="str">
            <v>1р</v>
          </cell>
          <cell r="F201" t="str">
            <v>Ярославская</v>
          </cell>
          <cell r="G201" t="str">
            <v>Ярославль, ГОБУ ЯО СДЮСШОР</v>
          </cell>
          <cell r="H201" t="str">
            <v>бр. Бабашкина В.М.</v>
          </cell>
          <cell r="I201" t="str">
            <v>высота</v>
          </cell>
        </row>
        <row r="202">
          <cell r="B202">
            <v>116</v>
          </cell>
          <cell r="C202" t="str">
            <v>Бабашкина Анна</v>
          </cell>
          <cell r="D202" t="str">
            <v>19.10.1998</v>
          </cell>
          <cell r="E202" t="str">
            <v>3р</v>
          </cell>
          <cell r="F202" t="str">
            <v>Ярославская</v>
          </cell>
          <cell r="G202" t="str">
            <v>Ярославль, ГОБУ ЯО СДЮСШОР</v>
          </cell>
          <cell r="H202" t="str">
            <v>бр. Бабашкина В.М.</v>
          </cell>
          <cell r="I202" t="str">
            <v>высота</v>
          </cell>
        </row>
        <row r="203">
          <cell r="B203">
            <v>117</v>
          </cell>
          <cell r="C203" t="str">
            <v>Незнакомова Дарья</v>
          </cell>
          <cell r="D203" t="str">
            <v>08.10.1999</v>
          </cell>
          <cell r="E203" t="str">
            <v>1р</v>
          </cell>
          <cell r="F203" t="str">
            <v>Ярославская</v>
          </cell>
          <cell r="G203" t="str">
            <v>Ярославль, ГОБУ ЯО СДЮСШОР</v>
          </cell>
          <cell r="H203" t="str">
            <v>бр. Бабашкина В.М.</v>
          </cell>
          <cell r="I203" t="str">
            <v>высота</v>
          </cell>
        </row>
        <row r="204">
          <cell r="B204">
            <v>118</v>
          </cell>
          <cell r="C204" t="str">
            <v>Дубова Анастасия</v>
          </cell>
          <cell r="D204" t="str">
            <v>22.09.1999</v>
          </cell>
          <cell r="E204" t="str">
            <v>1р</v>
          </cell>
          <cell r="F204" t="str">
            <v>Ярославская</v>
          </cell>
          <cell r="G204" t="str">
            <v>Ярославль, ГОБУ ЯО СДЮСШОР</v>
          </cell>
          <cell r="H204" t="str">
            <v>бр. Бабашкина В.М.</v>
          </cell>
          <cell r="I204" t="str">
            <v>высота</v>
          </cell>
        </row>
        <row r="205">
          <cell r="B205">
            <v>123</v>
          </cell>
          <cell r="C205" t="str">
            <v>Цивилева Екатерина</v>
          </cell>
          <cell r="D205" t="str">
            <v>02.11.1998</v>
          </cell>
          <cell r="E205" t="str">
            <v>2р</v>
          </cell>
          <cell r="F205" t="str">
            <v>Ярославская</v>
          </cell>
          <cell r="G205" t="str">
            <v>Ярославль, ГОБУ ЯО СДЮСШОР</v>
          </cell>
          <cell r="H205" t="str">
            <v>бр. Нальгиева А.А.</v>
          </cell>
          <cell r="I205" t="str">
            <v>ядро</v>
          </cell>
        </row>
        <row r="206">
          <cell r="B206">
            <v>31</v>
          </cell>
          <cell r="C206" t="str">
            <v>Герасина Елизавета</v>
          </cell>
          <cell r="D206" t="str">
            <v>23.04.1995</v>
          </cell>
          <cell r="E206" t="str">
            <v>1р</v>
          </cell>
          <cell r="F206" t="str">
            <v>Ярославская</v>
          </cell>
          <cell r="G206" t="str">
            <v>Ярославль, СДЮСШОР-19</v>
          </cell>
          <cell r="H206" t="str">
            <v>Тюленев С.А.</v>
          </cell>
          <cell r="I206">
            <v>400</v>
          </cell>
        </row>
        <row r="207">
          <cell r="B207">
            <v>32</v>
          </cell>
          <cell r="C207" t="str">
            <v>Мельникова Дарья</v>
          </cell>
          <cell r="D207" t="str">
            <v>29.11.1995</v>
          </cell>
          <cell r="E207" t="str">
            <v>1р</v>
          </cell>
          <cell r="F207" t="str">
            <v>Ярославская</v>
          </cell>
          <cell r="G207" t="str">
            <v>Ярославль, СДЮСШОР-19</v>
          </cell>
          <cell r="H207" t="str">
            <v>Тюленев С.А.</v>
          </cell>
        </row>
        <row r="208">
          <cell r="B208">
            <v>33</v>
          </cell>
          <cell r="C208" t="str">
            <v>Третьякова Наталия</v>
          </cell>
          <cell r="D208" t="str">
            <v>14.12.1995</v>
          </cell>
          <cell r="E208" t="str">
            <v>1р</v>
          </cell>
          <cell r="F208" t="str">
            <v>Ярославская</v>
          </cell>
          <cell r="G208" t="str">
            <v>Ярославль, СДЮСШОР-19</v>
          </cell>
          <cell r="H208" t="str">
            <v>Тюленев С.А.</v>
          </cell>
          <cell r="I208">
            <v>400</v>
          </cell>
        </row>
        <row r="209">
          <cell r="B209">
            <v>35</v>
          </cell>
          <cell r="C209" t="str">
            <v>Виноградова Полина</v>
          </cell>
          <cell r="D209" t="str">
            <v>25.09.1996</v>
          </cell>
          <cell r="E209" t="str">
            <v>1р</v>
          </cell>
          <cell r="F209" t="str">
            <v>Ярославская</v>
          </cell>
          <cell r="G209" t="str">
            <v>Ярославль, СДЮСШОР-19</v>
          </cell>
          <cell r="H209" t="str">
            <v>Тюленев С.А.</v>
          </cell>
          <cell r="I209">
            <v>400</v>
          </cell>
        </row>
        <row r="210">
          <cell r="B210">
            <v>40</v>
          </cell>
          <cell r="C210" t="str">
            <v>Соколова Ангелина</v>
          </cell>
          <cell r="D210" t="str">
            <v>03.02.1996</v>
          </cell>
          <cell r="E210" t="str">
            <v>3р</v>
          </cell>
          <cell r="F210" t="str">
            <v>Ярославская</v>
          </cell>
          <cell r="G210" t="str">
            <v>Ярославль, СДЮСШОР-19</v>
          </cell>
          <cell r="H210" t="str">
            <v>Воронин Е.А.</v>
          </cell>
        </row>
        <row r="211">
          <cell r="B211">
            <v>41</v>
          </cell>
          <cell r="C211" t="str">
            <v>Тугаринова Анна</v>
          </cell>
          <cell r="D211" t="str">
            <v>24.09.1995</v>
          </cell>
          <cell r="E211" t="str">
            <v>3р</v>
          </cell>
          <cell r="F211" t="str">
            <v>Ярославская</v>
          </cell>
          <cell r="G211" t="str">
            <v>Ярославль, СДЮСШОР-19</v>
          </cell>
          <cell r="H211" t="str">
            <v>Станкевич В.А.</v>
          </cell>
        </row>
        <row r="212">
          <cell r="B212">
            <v>44</v>
          </cell>
          <cell r="C212" t="str">
            <v>Камешкова Алена</v>
          </cell>
          <cell r="D212" t="str">
            <v>24.12.1995</v>
          </cell>
          <cell r="E212" t="str">
            <v>3р</v>
          </cell>
          <cell r="F212" t="str">
            <v>Ярославская</v>
          </cell>
          <cell r="G212" t="str">
            <v>Ярославль, СДЮСШОР-19</v>
          </cell>
          <cell r="H212" t="str">
            <v>Сошников А.В.</v>
          </cell>
        </row>
        <row r="213">
          <cell r="B213">
            <v>21</v>
          </cell>
          <cell r="C213" t="str">
            <v>Хасандинова Евгения</v>
          </cell>
          <cell r="D213" t="str">
            <v>25.05.1997</v>
          </cell>
          <cell r="E213" t="str">
            <v>1ю</v>
          </cell>
          <cell r="F213" t="str">
            <v>Ярославская</v>
          </cell>
          <cell r="G213" t="str">
            <v>Ярославль, СДЮСШОР-19</v>
          </cell>
          <cell r="H213" t="str">
            <v>Воронин Е.А.</v>
          </cell>
          <cell r="I213">
            <v>60</v>
          </cell>
        </row>
        <row r="214">
          <cell r="B214">
            <v>25</v>
          </cell>
          <cell r="C214" t="str">
            <v>Попутьева Анастасия</v>
          </cell>
          <cell r="D214" t="str">
            <v>18.04.1997</v>
          </cell>
          <cell r="E214" t="str">
            <v>1р</v>
          </cell>
          <cell r="F214" t="str">
            <v>Ярославская</v>
          </cell>
          <cell r="G214" t="str">
            <v>Ярославль, СДЮСШОР-19</v>
          </cell>
          <cell r="H214" t="str">
            <v>Сошников А.В.</v>
          </cell>
        </row>
        <row r="215">
          <cell r="B215">
            <v>26</v>
          </cell>
          <cell r="C215" t="str">
            <v>Галимова Арина</v>
          </cell>
          <cell r="D215" t="str">
            <v>19.08.1998</v>
          </cell>
          <cell r="E215" t="str">
            <v>1р</v>
          </cell>
          <cell r="F215" t="str">
            <v>Ярославская</v>
          </cell>
          <cell r="G215" t="str">
            <v>Ярославль, СДЮСШОР-19</v>
          </cell>
          <cell r="H215" t="str">
            <v>Сошников А.В.</v>
          </cell>
        </row>
        <row r="216">
          <cell r="B216">
            <v>27</v>
          </cell>
          <cell r="C216" t="str">
            <v>Хачатрян Анастасия</v>
          </cell>
          <cell r="D216" t="str">
            <v>19.04.1998</v>
          </cell>
          <cell r="E216" t="str">
            <v>1р</v>
          </cell>
          <cell r="F216" t="str">
            <v>Ярославская</v>
          </cell>
          <cell r="G216" t="str">
            <v>Ярославль, СДЮСШОР-19</v>
          </cell>
          <cell r="H216" t="str">
            <v>Сошников А.В.</v>
          </cell>
        </row>
        <row r="217">
          <cell r="B217">
            <v>28</v>
          </cell>
          <cell r="C217" t="str">
            <v>Суслова Алена</v>
          </cell>
          <cell r="D217" t="str">
            <v>18.04.1997</v>
          </cell>
          <cell r="E217" t="str">
            <v>1р</v>
          </cell>
          <cell r="F217" t="str">
            <v>Ярославская</v>
          </cell>
          <cell r="G217" t="str">
            <v>Ярославль, СДЮСШОР-19</v>
          </cell>
          <cell r="H217" t="str">
            <v>Сошников А.В.</v>
          </cell>
          <cell r="I217">
            <v>400</v>
          </cell>
        </row>
        <row r="218">
          <cell r="B218">
            <v>55</v>
          </cell>
          <cell r="C218" t="str">
            <v>Тараканова Полина</v>
          </cell>
          <cell r="D218" t="str">
            <v>30.06.1999</v>
          </cell>
          <cell r="E218" t="str">
            <v>1р</v>
          </cell>
          <cell r="F218" t="str">
            <v>Ярославская</v>
          </cell>
          <cell r="G218" t="str">
            <v>Ярославль, СДЮСШОР-19</v>
          </cell>
          <cell r="H218" t="str">
            <v>Таракановы Ю.Ф., А.В.</v>
          </cell>
        </row>
        <row r="219">
          <cell r="B219">
            <v>10</v>
          </cell>
          <cell r="C219" t="str">
            <v>Садова Мария</v>
          </cell>
          <cell r="D219" t="str">
            <v>28.03.1998</v>
          </cell>
          <cell r="E219" t="str">
            <v>3р</v>
          </cell>
          <cell r="F219" t="str">
            <v>Ярославская</v>
          </cell>
          <cell r="G219" t="str">
            <v>Ярославль, СДЮСШОР-19</v>
          </cell>
          <cell r="H219" t="str">
            <v>Таракановы Ю.Ф., А.В.</v>
          </cell>
          <cell r="I219">
            <v>400</v>
          </cell>
        </row>
        <row r="220">
          <cell r="B220">
            <v>11</v>
          </cell>
          <cell r="C220" t="str">
            <v>Попова Дарья</v>
          </cell>
          <cell r="D220" t="str">
            <v>29.04.1998</v>
          </cell>
          <cell r="E220" t="str">
            <v>3р</v>
          </cell>
          <cell r="F220" t="str">
            <v>Ярославская</v>
          </cell>
          <cell r="G220" t="str">
            <v>Ярославль, СДЮСШОР-19</v>
          </cell>
          <cell r="H220" t="str">
            <v>Таракановы Ю.Ф., А.В.</v>
          </cell>
          <cell r="I220">
            <v>400</v>
          </cell>
        </row>
        <row r="221">
          <cell r="B221">
            <v>12</v>
          </cell>
          <cell r="C221" t="str">
            <v>Андреева Анастасия</v>
          </cell>
          <cell r="D221" t="str">
            <v>21.01.1998</v>
          </cell>
          <cell r="E221" t="str">
            <v>1р</v>
          </cell>
          <cell r="F221" t="str">
            <v>Ярославская</v>
          </cell>
          <cell r="G221" t="str">
            <v>Ярославль, СДЮСШОР-19</v>
          </cell>
          <cell r="H221" t="str">
            <v>Тюленев С.А.</v>
          </cell>
        </row>
        <row r="222">
          <cell r="B222">
            <v>13</v>
          </cell>
          <cell r="C222" t="str">
            <v>Ковалкова Анастасия</v>
          </cell>
          <cell r="D222" t="str">
            <v>12.03.1997</v>
          </cell>
          <cell r="E222" t="str">
            <v>1р</v>
          </cell>
          <cell r="F222" t="str">
            <v>Ярославская</v>
          </cell>
          <cell r="G222" t="str">
            <v>Ярославль, СДЮСШОР-19</v>
          </cell>
          <cell r="H222" t="str">
            <v>Тюленев С.А.</v>
          </cell>
          <cell r="I222">
            <v>400</v>
          </cell>
        </row>
        <row r="223">
          <cell r="B223">
            <v>14</v>
          </cell>
          <cell r="C223" t="str">
            <v>Евсеева Мария</v>
          </cell>
          <cell r="D223" t="str">
            <v>30.11.1997</v>
          </cell>
          <cell r="E223" t="str">
            <v>1р</v>
          </cell>
          <cell r="F223" t="str">
            <v>Ярославская</v>
          </cell>
          <cell r="G223" t="str">
            <v>Ярославль, СДЮСШОР-19</v>
          </cell>
          <cell r="H223" t="str">
            <v>Тюленев С.А.</v>
          </cell>
        </row>
        <row r="224">
          <cell r="B224">
            <v>18</v>
          </cell>
          <cell r="C224" t="str">
            <v>Гладкова Виктория</v>
          </cell>
          <cell r="D224" t="str">
            <v>26.02.1998</v>
          </cell>
          <cell r="E224" t="str">
            <v>3р</v>
          </cell>
          <cell r="F224" t="str">
            <v>Ярославская</v>
          </cell>
          <cell r="G224" t="str">
            <v>Ярославль, СДЮСШОР-19</v>
          </cell>
          <cell r="H224" t="str">
            <v>Видманова Ю.В.</v>
          </cell>
          <cell r="I224">
            <v>60</v>
          </cell>
        </row>
        <row r="225">
          <cell r="B225">
            <v>48</v>
          </cell>
          <cell r="C225" t="str">
            <v>Озерова Анна</v>
          </cell>
          <cell r="D225" t="str">
            <v>13.07.1992</v>
          </cell>
          <cell r="E225" t="str">
            <v>1р</v>
          </cell>
          <cell r="F225" t="str">
            <v>Ярославская</v>
          </cell>
          <cell r="G225" t="str">
            <v>Ярославль, СДЮСШОР-19</v>
          </cell>
          <cell r="H225" t="str">
            <v>Тюленев С.А.</v>
          </cell>
        </row>
        <row r="226">
          <cell r="B226">
            <v>50</v>
          </cell>
          <cell r="C226" t="str">
            <v>Маханова Ксения</v>
          </cell>
          <cell r="D226" t="str">
            <v>24.06.1993</v>
          </cell>
          <cell r="E226" t="str">
            <v>2р</v>
          </cell>
          <cell r="F226" t="str">
            <v>Ярославская</v>
          </cell>
          <cell r="G226" t="str">
            <v>Ярославль, СДЮСШОР-19</v>
          </cell>
          <cell r="H226" t="str">
            <v>Станкевич В.А.</v>
          </cell>
        </row>
        <row r="227">
          <cell r="B227">
            <v>54</v>
          </cell>
          <cell r="C227" t="str">
            <v>Цветкова Елена</v>
          </cell>
          <cell r="D227" t="str">
            <v>27.09.1992</v>
          </cell>
          <cell r="E227" t="str">
            <v>2р</v>
          </cell>
          <cell r="F227" t="str">
            <v>Ярославская</v>
          </cell>
          <cell r="G227" t="str">
            <v>Ярославль, СДЮСШОР-19</v>
          </cell>
          <cell r="H227" t="str">
            <v>Хрущева Л.В.</v>
          </cell>
          <cell r="I227">
            <v>400</v>
          </cell>
        </row>
        <row r="228">
          <cell r="B228">
            <v>550</v>
          </cell>
          <cell r="C228" t="str">
            <v>Мурашова Елена</v>
          </cell>
          <cell r="D228" t="str">
            <v>04.10.1987</v>
          </cell>
          <cell r="E228" t="str">
            <v>МС</v>
          </cell>
          <cell r="F228" t="str">
            <v>Вологодская</v>
          </cell>
          <cell r="G228" t="str">
            <v>Вологда, ЦСП</v>
          </cell>
          <cell r="H228" t="str">
            <v>Бусырев А.В.</v>
          </cell>
        </row>
        <row r="229">
          <cell r="B229">
            <v>556</v>
          </cell>
          <cell r="C229" t="str">
            <v>Бебякина Яна</v>
          </cell>
          <cell r="D229" t="str">
            <v>1998</v>
          </cell>
          <cell r="E229" t="str">
            <v>2р</v>
          </cell>
          <cell r="F229" t="str">
            <v>Архангельская</v>
          </cell>
          <cell r="G229" t="str">
            <v>Коряжма, ДЮСШ</v>
          </cell>
          <cell r="H229" t="str">
            <v>Казанцев Л.А.</v>
          </cell>
          <cell r="I229">
            <v>60</v>
          </cell>
        </row>
        <row r="230">
          <cell r="B230">
            <v>555</v>
          </cell>
          <cell r="C230" t="str">
            <v>Кузьмина Анастасия</v>
          </cell>
          <cell r="D230" t="str">
            <v>1999</v>
          </cell>
          <cell r="E230" t="str">
            <v>2р</v>
          </cell>
          <cell r="F230" t="str">
            <v>Архангельская</v>
          </cell>
          <cell r="G230" t="str">
            <v>Коряжма, ДЮСШ</v>
          </cell>
          <cell r="H230" t="str">
            <v>Казанцев Л.А.</v>
          </cell>
          <cell r="I230">
            <v>60</v>
          </cell>
        </row>
        <row r="231">
          <cell r="B231">
            <v>557</v>
          </cell>
          <cell r="C231" t="str">
            <v>Кибалина Ольга</v>
          </cell>
          <cell r="D231" t="str">
            <v>1997</v>
          </cell>
          <cell r="E231" t="str">
            <v>1р</v>
          </cell>
          <cell r="F231" t="str">
            <v>Архангельская</v>
          </cell>
          <cell r="G231" t="str">
            <v>Коряжма, ДЮСШ</v>
          </cell>
          <cell r="H231" t="str">
            <v>Казанцев Л.А.</v>
          </cell>
          <cell r="I231">
            <v>60</v>
          </cell>
        </row>
        <row r="232">
          <cell r="B232">
            <v>558</v>
          </cell>
          <cell r="C232" t="str">
            <v>Романова Алина</v>
          </cell>
          <cell r="D232" t="str">
            <v>1999</v>
          </cell>
          <cell r="E232" t="str">
            <v>1р</v>
          </cell>
          <cell r="F232" t="str">
            <v>Архангельская</v>
          </cell>
          <cell r="G232" t="str">
            <v>Коряжма, ДЮСШ</v>
          </cell>
          <cell r="H232" t="str">
            <v>Казанцев Л.А.</v>
          </cell>
          <cell r="I232">
            <v>60</v>
          </cell>
        </row>
        <row r="233">
          <cell r="B233">
            <v>564</v>
          </cell>
          <cell r="C233" t="str">
            <v>Овсянникова Анастасия</v>
          </cell>
          <cell r="D233" t="str">
            <v>1999</v>
          </cell>
          <cell r="E233" t="str">
            <v>1р</v>
          </cell>
          <cell r="F233" t="str">
            <v>Вологодская</v>
          </cell>
          <cell r="G233" t="str">
            <v>Вологда, ДЮСШ-2</v>
          </cell>
          <cell r="H233" t="str">
            <v>Купцова Е.Н.</v>
          </cell>
          <cell r="I233">
            <v>60</v>
          </cell>
        </row>
        <row r="234">
          <cell r="B234">
            <v>563</v>
          </cell>
          <cell r="C234" t="str">
            <v>Коновалова Александра</v>
          </cell>
          <cell r="D234" t="str">
            <v>1995</v>
          </cell>
          <cell r="E234" t="str">
            <v>1р</v>
          </cell>
          <cell r="F234" t="str">
            <v>Вологодская</v>
          </cell>
          <cell r="G234" t="str">
            <v>Вологда, ДЮСШ-2</v>
          </cell>
          <cell r="H234" t="str">
            <v>Купцова Е.Н.</v>
          </cell>
          <cell r="I234">
            <v>60</v>
          </cell>
        </row>
        <row r="235">
          <cell r="B235">
            <v>562</v>
          </cell>
          <cell r="C235" t="str">
            <v>Степанова Елизавета</v>
          </cell>
          <cell r="D235" t="str">
            <v>1996</v>
          </cell>
          <cell r="E235" t="str">
            <v>1р</v>
          </cell>
          <cell r="F235" t="str">
            <v>Вологодская</v>
          </cell>
          <cell r="G235" t="str">
            <v>Вологда, ДЮСШ-2</v>
          </cell>
          <cell r="H235" t="str">
            <v>Купцова Е.Н.</v>
          </cell>
          <cell r="I235">
            <v>60</v>
          </cell>
        </row>
        <row r="236">
          <cell r="B236">
            <v>561</v>
          </cell>
          <cell r="C236" t="str">
            <v>Бабаева Надежда</v>
          </cell>
          <cell r="D236" t="str">
            <v>1993</v>
          </cell>
          <cell r="E236" t="str">
            <v>1р</v>
          </cell>
          <cell r="F236" t="str">
            <v>Вологодская</v>
          </cell>
          <cell r="G236" t="str">
            <v>Вологда, ДЮСШ-2</v>
          </cell>
          <cell r="H236" t="str">
            <v>Купцова Е.Н.</v>
          </cell>
          <cell r="I236">
            <v>400</v>
          </cell>
        </row>
        <row r="237">
          <cell r="B237">
            <v>574</v>
          </cell>
          <cell r="C237" t="str">
            <v>Ерохина Светлана</v>
          </cell>
          <cell r="D237" t="str">
            <v>1990</v>
          </cell>
          <cell r="E237" t="str">
            <v>1р</v>
          </cell>
          <cell r="F237" t="str">
            <v>Ярославская</v>
          </cell>
          <cell r="G237" t="str">
            <v>Рыбинск, СДЮСШОР-2</v>
          </cell>
          <cell r="H237" t="str">
            <v>Гайдуков Э.А.</v>
          </cell>
          <cell r="I237">
            <v>60</v>
          </cell>
        </row>
        <row r="238">
          <cell r="B238">
            <v>594</v>
          </cell>
          <cell r="C238" t="str">
            <v>Рыжаева Светлана</v>
          </cell>
          <cell r="D238" t="str">
            <v>1997</v>
          </cell>
          <cell r="E238" t="str">
            <v>3р</v>
          </cell>
          <cell r="F238" t="str">
            <v>Владимирская</v>
          </cell>
          <cell r="G238" t="str">
            <v>Владимир, СДЮСШОР-4</v>
          </cell>
          <cell r="H238" t="str">
            <v>Смышлякова В.П.</v>
          </cell>
          <cell r="I238" t="str">
            <v>ядро</v>
          </cell>
        </row>
        <row r="239">
          <cell r="B239">
            <v>246</v>
          </cell>
          <cell r="C239" t="str">
            <v>Ряполова Анастасия</v>
          </cell>
          <cell r="D239" t="str">
            <v>1998</v>
          </cell>
          <cell r="E239" t="str">
            <v>2р</v>
          </cell>
          <cell r="F239" t="str">
            <v>Владимирская</v>
          </cell>
          <cell r="G239" t="str">
            <v>Владимир, СДЮСШОР-7</v>
          </cell>
          <cell r="H239" t="str">
            <v>Судаков К.А., Бабайлова О.Л.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8"/>
  <sheetViews>
    <sheetView topLeftCell="A37" workbookViewId="0">
      <selection activeCell="N70" sqref="N70"/>
    </sheetView>
  </sheetViews>
  <sheetFormatPr defaultRowHeight="15"/>
  <cols>
    <col min="1" max="1" width="3.85546875" customWidth="1"/>
    <col min="2" max="2" width="5" customWidth="1"/>
    <col min="3" max="3" width="24.85546875" customWidth="1"/>
    <col min="4" max="4" width="10.7109375" style="76" customWidth="1"/>
    <col min="5" max="5" width="4.7109375" style="76" customWidth="1"/>
    <col min="6" max="6" width="15.7109375" customWidth="1"/>
    <col min="7" max="7" width="33.28515625" customWidth="1"/>
    <col min="8" max="8" width="5.7109375" style="77" customWidth="1"/>
    <col min="9" max="10" width="5.7109375" customWidth="1"/>
    <col min="11" max="11" width="4.28515625" customWidth="1"/>
    <col min="12" max="12" width="28.85546875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0.25">
      <c r="A3" s="339" t="s">
        <v>28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4" spans="1:12" ht="18">
      <c r="A4" s="1" t="s">
        <v>2</v>
      </c>
      <c r="B4" s="2"/>
      <c r="C4" s="2"/>
      <c r="D4" s="3"/>
      <c r="E4" s="2"/>
      <c r="F4" s="2" t="s">
        <v>3</v>
      </c>
      <c r="G4" s="2"/>
      <c r="H4" s="2"/>
      <c r="I4" s="2"/>
      <c r="J4" s="2"/>
      <c r="K4" s="2"/>
      <c r="L4" s="2"/>
    </row>
    <row r="5" spans="1:12" ht="15.75">
      <c r="A5" s="1" t="s">
        <v>4</v>
      </c>
      <c r="B5" s="4"/>
      <c r="C5" s="4"/>
      <c r="D5" s="5"/>
      <c r="E5" s="4"/>
      <c r="F5" s="349" t="s">
        <v>5</v>
      </c>
      <c r="G5" s="349"/>
      <c r="H5" s="4"/>
      <c r="K5" s="6" t="s">
        <v>6</v>
      </c>
    </row>
    <row r="6" spans="1:12">
      <c r="A6" s="1" t="s">
        <v>7</v>
      </c>
      <c r="B6" s="6"/>
      <c r="C6" s="7"/>
      <c r="D6" s="8"/>
      <c r="E6"/>
      <c r="F6" s="1"/>
      <c r="G6" s="1"/>
      <c r="H6" s="9"/>
      <c r="I6" s="9"/>
      <c r="J6" s="9"/>
      <c r="K6" s="9" t="s">
        <v>174</v>
      </c>
      <c r="L6" s="9"/>
    </row>
    <row r="7" spans="1:12" ht="18.75">
      <c r="A7" s="10" t="s">
        <v>9</v>
      </c>
      <c r="B7" s="6"/>
      <c r="C7" s="6"/>
      <c r="D7" s="8"/>
      <c r="E7" s="11"/>
      <c r="F7" s="1"/>
      <c r="G7" s="1"/>
      <c r="H7" s="11"/>
      <c r="I7" s="350" t="s">
        <v>10</v>
      </c>
      <c r="J7" s="350"/>
      <c r="K7" s="310"/>
      <c r="L7" s="9" t="s">
        <v>175</v>
      </c>
    </row>
    <row r="8" spans="1:12">
      <c r="A8" s="1" t="s">
        <v>176</v>
      </c>
      <c r="B8" s="10"/>
      <c r="C8" s="10"/>
      <c r="D8" s="12"/>
      <c r="E8" s="12"/>
      <c r="F8" s="13"/>
      <c r="G8" s="1"/>
      <c r="H8" s="14"/>
      <c r="I8" s="351" t="s">
        <v>11</v>
      </c>
      <c r="J8" s="351"/>
      <c r="K8" s="15"/>
      <c r="L8" s="9" t="s">
        <v>177</v>
      </c>
    </row>
    <row r="9" spans="1:12">
      <c r="A9" s="343" t="s">
        <v>12</v>
      </c>
      <c r="B9" s="343" t="s">
        <v>13</v>
      </c>
      <c r="C9" s="343" t="s">
        <v>14</v>
      </c>
      <c r="D9" s="345" t="s">
        <v>15</v>
      </c>
      <c r="E9" s="345" t="s">
        <v>16</v>
      </c>
      <c r="F9" s="345" t="s">
        <v>17</v>
      </c>
      <c r="G9" s="345" t="s">
        <v>18</v>
      </c>
      <c r="H9" s="341" t="s">
        <v>19</v>
      </c>
      <c r="I9" s="342"/>
      <c r="J9" s="343" t="s">
        <v>20</v>
      </c>
      <c r="K9" s="345" t="s">
        <v>21</v>
      </c>
      <c r="L9" s="347" t="s">
        <v>22</v>
      </c>
    </row>
    <row r="10" spans="1:12">
      <c r="A10" s="344"/>
      <c r="B10" s="344"/>
      <c r="C10" s="344"/>
      <c r="D10" s="344"/>
      <c r="E10" s="344"/>
      <c r="F10" s="344"/>
      <c r="G10" s="344"/>
      <c r="H10" s="332" t="s">
        <v>23</v>
      </c>
      <c r="I10" s="332" t="s">
        <v>24</v>
      </c>
      <c r="J10" s="344"/>
      <c r="K10" s="346"/>
      <c r="L10" s="348"/>
    </row>
    <row r="11" spans="1:12">
      <c r="A11" s="16"/>
      <c r="B11" s="16"/>
      <c r="C11" s="16"/>
      <c r="D11" s="17"/>
      <c r="E11" s="16"/>
      <c r="F11" s="336" t="s">
        <v>178</v>
      </c>
      <c r="G11" s="336"/>
      <c r="H11" s="18"/>
      <c r="I11" s="19"/>
    </row>
    <row r="12" spans="1:12">
      <c r="A12" s="20">
        <v>1</v>
      </c>
      <c r="B12" s="21">
        <v>526</v>
      </c>
      <c r="C12" s="22" t="str">
        <f>IF(B12=0," ",VLOOKUP(B12,[1]Спортсмены!B$1:H$65536,2,FALSE))</f>
        <v>Кононенко Павел</v>
      </c>
      <c r="D12" s="23" t="str">
        <f>IF(B12=0," ",VLOOKUP($B12,[1]Спортсмены!$B$1:$H$65536,3,FALSE))</f>
        <v>01.07.1997</v>
      </c>
      <c r="E12" s="24" t="str">
        <f>IF(B12=0," ",IF(VLOOKUP($B12,[1]Спортсмены!$B$1:$H$65536,4,FALSE)=0," ",VLOOKUP($B12,[1]Спортсмены!$B$1:$H$65536,4,FALSE)))</f>
        <v>1р</v>
      </c>
      <c r="F12" s="22" t="str">
        <f>IF(B12=0," ",VLOOKUP($B12,[1]Спортсмены!$B$1:$H$65536,5,FALSE))</f>
        <v>Вологодская</v>
      </c>
      <c r="G12" s="22" t="str">
        <f>IF(B12=0," ",VLOOKUP($B12,[1]Спортсмены!$B$1:$H$65536,6,FALSE))</f>
        <v>Череповец, ДЮСШ-2</v>
      </c>
      <c r="H12" s="25">
        <v>8.4722222222222238E-5</v>
      </c>
      <c r="I12" s="26">
        <v>8.298611111111111E-5</v>
      </c>
      <c r="J12" s="24" t="str">
        <f>IF(H12=0," ",IF(H12&lt;=[1]Разряды!$D$4,[1]Разряды!$D$3,IF(H12&lt;=[1]Разряды!$E$4,[1]Разряды!$E$3,IF(H12&lt;=[1]Разряды!$F$4,[1]Разряды!$F$3,IF(H12&lt;=[1]Разряды!$G$4,[1]Разряды!$G$3,IF(H12&lt;=[1]Разряды!$H$4,[1]Разряды!$H$3,IF(H12&lt;=[1]Разряды!$I$4,[1]Разряды!$I$3,IF(H12&lt;=[1]Разряды!$J$4,[1]Разряды!$J$3,"б/р"))))))))</f>
        <v>1р</v>
      </c>
      <c r="K12" s="27">
        <v>20</v>
      </c>
      <c r="L12" s="22" t="str">
        <f>IF(B12=0," ",VLOOKUP($B12,[1]Спортсмены!$B$1:$H$65536,7,FALSE))</f>
        <v>Столбова О.В.</v>
      </c>
    </row>
    <row r="13" spans="1:12">
      <c r="A13" s="20">
        <v>2</v>
      </c>
      <c r="B13" s="21">
        <v>528</v>
      </c>
      <c r="C13" s="22" t="str">
        <f>IF(B13=0," ",VLOOKUP(B13,[1]Спортсмены!B$1:H$65536,2,FALSE))</f>
        <v>Росляков Даниил</v>
      </c>
      <c r="D13" s="23" t="str">
        <f>IF(B13=0," ",VLOOKUP($B13,[1]Спортсмены!$B$1:$H$65536,3,FALSE))</f>
        <v>04.11.1997</v>
      </c>
      <c r="E13" s="24" t="str">
        <f>IF(B13=0," ",IF(VLOOKUP($B13,[1]Спортсмены!$B$1:$H$65536,4,FALSE)=0," ",VLOOKUP($B13,[1]Спортсмены!$B$1:$H$65536,4,FALSE)))</f>
        <v>1р</v>
      </c>
      <c r="F13" s="22" t="str">
        <f>IF(B13=0," ",VLOOKUP($B13,[1]Спортсмены!$B$1:$H$65536,5,FALSE))</f>
        <v>Вологодская</v>
      </c>
      <c r="G13" s="22" t="str">
        <f>IF(B13=0," ",VLOOKUP($B13,[1]Спортсмены!$B$1:$H$65536,6,FALSE))</f>
        <v>Вологда, ДЮСШ "Спартак"</v>
      </c>
      <c r="H13" s="25">
        <v>8.4837962962962978E-5</v>
      </c>
      <c r="I13" s="26">
        <v>8.4837962962962978E-5</v>
      </c>
      <c r="J13" s="24" t="str">
        <f>IF(H13=0," ",IF(H13&lt;=[1]Разряды!$D$4,[1]Разряды!$D$3,IF(H13&lt;=[1]Разряды!$E$4,[1]Разряды!$E$3,IF(H13&lt;=[1]Разряды!$F$4,[1]Разряды!$F$3,IF(H13&lt;=[1]Разряды!$G$4,[1]Разряды!$G$3,IF(H13&lt;=[1]Разряды!$H$4,[1]Разряды!$H$3,IF(H13&lt;=[1]Разряды!$I$4,[1]Разряды!$I$3,IF(H13&lt;=[1]Разряды!$J$4,[1]Разряды!$J$3,"б/р"))))))))</f>
        <v>1р</v>
      </c>
      <c r="K13" s="27">
        <v>17</v>
      </c>
      <c r="L13" s="22" t="str">
        <f>IF(B13=0," ",VLOOKUP($B13,[1]Спортсмены!$B$1:$H$65536,7,FALSE))</f>
        <v>Синицкий А.Д.</v>
      </c>
    </row>
    <row r="14" spans="1:12">
      <c r="A14" s="20">
        <v>3</v>
      </c>
      <c r="B14" s="21">
        <v>373</v>
      </c>
      <c r="C14" s="22" t="str">
        <f>IF(B14=0," ",VLOOKUP(B14,[1]Спортсмены!B$1:H$65536,2,FALSE))</f>
        <v>Галев Илья</v>
      </c>
      <c r="D14" s="23" t="str">
        <f>IF(B14=0," ",VLOOKUP($B14,[1]Спортсмены!$B$1:$H$65536,3,FALSE))</f>
        <v>12.01.1998</v>
      </c>
      <c r="E14" s="24" t="str">
        <f>IF(B14=0," ",IF(VLOOKUP($B14,[1]Спортсмены!$B$1:$H$65536,4,FALSE)=0," ",VLOOKUP($B14,[1]Спортсмены!$B$1:$H$65536,4,FALSE)))</f>
        <v>1р</v>
      </c>
      <c r="F14" s="22" t="str">
        <f>IF(B14=0," ",VLOOKUP($B14,[1]Спортсмены!$B$1:$H$65536,5,FALSE))</f>
        <v>Архангельская</v>
      </c>
      <c r="G14" s="22" t="str">
        <f>IF(B14=0," ",VLOOKUP($B14,[1]Спортсмены!$B$1:$H$65536,6,FALSE))</f>
        <v>Архангельск, ДЮСШ-1</v>
      </c>
      <c r="H14" s="25">
        <v>8.4837962962962978E-5</v>
      </c>
      <c r="I14" s="26">
        <v>8.5879629629629639E-5</v>
      </c>
      <c r="J14" s="24" t="str">
        <f>IF(H14=0," ",IF(H14&lt;=[1]Разряды!$D$4,[1]Разряды!$D$3,IF(H14&lt;=[1]Разряды!$E$4,[1]Разряды!$E$3,IF(H14&lt;=[1]Разряды!$F$4,[1]Разряды!$F$3,IF(H14&lt;=[1]Разряды!$G$4,[1]Разряды!$G$3,IF(H14&lt;=[1]Разряды!$H$4,[1]Разряды!$H$3,IF(H14&lt;=[1]Разряды!$I$4,[1]Разряды!$I$3,IF(H14&lt;=[1]Разряды!$J$4,[1]Разряды!$J$3,"б/р"))))))))</f>
        <v>1р</v>
      </c>
      <c r="K14" s="27">
        <v>15</v>
      </c>
      <c r="L14" s="22" t="str">
        <f>IF(B14=0," ",VLOOKUP($B14,[1]Спортсмены!$B$1:$H$65536,7,FALSE))</f>
        <v>Ушанов С.А.</v>
      </c>
    </row>
    <row r="15" spans="1:12">
      <c r="A15" s="94">
        <v>4</v>
      </c>
      <c r="B15" s="29">
        <v>485</v>
      </c>
      <c r="C15" s="22" t="str">
        <f>IF(B15=0," ",VLOOKUP(B15,[1]Спортсмены!B$1:H$65536,2,FALSE))</f>
        <v>Беляков Илья</v>
      </c>
      <c r="D15" s="23" t="str">
        <f>IF(B15=0," ",VLOOKUP($B15,[1]Спортсмены!$B$1:$H$65536,3,FALSE))</f>
        <v>1997</v>
      </c>
      <c r="E15" s="24" t="str">
        <f>IF(B15=0," ",IF(VLOOKUP($B15,[1]Спортсмены!$B$1:$H$65536,4,FALSE)=0," ",VLOOKUP($B15,[1]Спортсмены!$B$1:$H$65536,4,FALSE)))</f>
        <v>1р</v>
      </c>
      <c r="F15" s="22" t="str">
        <f>IF(B15=0," ",VLOOKUP($B15,[1]Спортсмены!$B$1:$H$65536,5,FALSE))</f>
        <v>Ивановская</v>
      </c>
      <c r="G15" s="22" t="str">
        <f>IF(B15=0," ",VLOOKUP($B15,[1]Спортсмены!$B$1:$H$65536,6,FALSE))</f>
        <v>Иваново, СДЮСШОР-6</v>
      </c>
      <c r="H15" s="41">
        <v>8.6342592592592599E-5</v>
      </c>
      <c r="I15" s="26">
        <v>8.5995370370370351E-5</v>
      </c>
      <c r="J15" s="24" t="str">
        <f>IF(H15=0," ",IF(H15&lt;=[1]Разряды!$D$4,[1]Разряды!$D$3,IF(H15&lt;=[1]Разряды!$E$4,[1]Разряды!$E$3,IF(H15&lt;=[1]Разряды!$F$4,[1]Разряды!$F$3,IF(H15&lt;=[1]Разряды!$G$4,[1]Разряды!$G$3,IF(H15&lt;=[1]Разряды!$H$4,[1]Разряды!$H$3,IF(H15&lt;=[1]Разряды!$I$4,[1]Разряды!$I$3,IF(H15&lt;=[1]Разряды!$J$4,[1]Разряды!$J$3,"б/р"))))))))</f>
        <v>2р</v>
      </c>
      <c r="K15" s="24">
        <v>14</v>
      </c>
      <c r="L15" s="22" t="str">
        <f>IF(B15=0," ",VLOOKUP($B15,[1]Спортсмены!$B$1:$H$65536,7,FALSE))</f>
        <v>Иванченко С.Д.</v>
      </c>
    </row>
    <row r="16" spans="1:12">
      <c r="A16" s="94">
        <v>5</v>
      </c>
      <c r="B16" s="29">
        <v>240</v>
      </c>
      <c r="C16" s="22" t="str">
        <f>IF(B16=0," ",VLOOKUP(B16,[1]Спортсмены!B$1:H$65536,2,FALSE))</f>
        <v>Усов Алексей</v>
      </c>
      <c r="D16" s="23" t="str">
        <f>IF(B16=0," ",VLOOKUP($B16,[1]Спортсмены!$B$1:$H$65536,3,FALSE))</f>
        <v>1998</v>
      </c>
      <c r="E16" s="24" t="str">
        <f>IF(B16=0," ",IF(VLOOKUP($B16,[1]Спортсмены!$B$1:$H$65536,4,FALSE)=0," ",VLOOKUP($B16,[1]Спортсмены!$B$1:$H$65536,4,FALSE)))</f>
        <v>2р</v>
      </c>
      <c r="F16" s="22" t="str">
        <f>IF(B16=0," ",VLOOKUP($B16,[1]Спортсмены!$B$1:$H$65536,5,FALSE))</f>
        <v>Владимирская</v>
      </c>
      <c r="G16" s="22" t="str">
        <f>IF(B16=0," ",VLOOKUP($B16,[1]Спортсмены!$B$1:$H$65536,6,FALSE))</f>
        <v>Ковров, СК "Вымпел"</v>
      </c>
      <c r="H16" s="41">
        <v>8.5879629629629639E-5</v>
      </c>
      <c r="I16" s="26">
        <v>8.6226851851851859E-5</v>
      </c>
      <c r="J16" s="24" t="str">
        <f>IF(H16=0," ",IF(H16&lt;=[1]Разряды!$D$4,[1]Разряды!$D$3,IF(H16&lt;=[1]Разряды!$E$4,[1]Разряды!$E$3,IF(H16&lt;=[1]Разряды!$F$4,[1]Разряды!$F$3,IF(H16&lt;=[1]Разряды!$G$4,[1]Разряды!$G$3,IF(H16&lt;=[1]Разряды!$H$4,[1]Разряды!$H$3,IF(H16&lt;=[1]Разряды!$I$4,[1]Разряды!$I$3,IF(H16&lt;=[1]Разряды!$J$4,[1]Разряды!$J$3,"б/р"))))))))</f>
        <v>2р</v>
      </c>
      <c r="K16" s="24">
        <v>13</v>
      </c>
      <c r="L16" s="22" t="str">
        <f>IF(B16=0," ",VLOOKUP($B16,[1]Спортсмены!$B$1:$H$65536,7,FALSE))</f>
        <v>Новиков С.А.</v>
      </c>
    </row>
    <row r="17" spans="1:12" ht="22.5">
      <c r="A17" s="94">
        <v>6</v>
      </c>
      <c r="B17" s="29">
        <v>288</v>
      </c>
      <c r="C17" s="101" t="str">
        <f>IF(B17=0," ",VLOOKUP(B17,[1]Спортсмены!B$1:H$65536,2,FALSE))</f>
        <v>Васькин Дмитрий</v>
      </c>
      <c r="D17" s="102" t="str">
        <f>IF(B17=0," ",VLOOKUP($B17,[1]Спортсмены!$B$1:$H$65536,3,FALSE))</f>
        <v>14.03.1997</v>
      </c>
      <c r="E17" s="94" t="str">
        <f>IF(B17=0," ",IF(VLOOKUP($B17,[1]Спортсмены!$B$1:$H$65536,4,FALSE)=0," ",VLOOKUP($B17,[1]Спортсмены!$B$1:$H$65536,4,FALSE)))</f>
        <v>1р</v>
      </c>
      <c r="F17" s="101" t="str">
        <f>IF(B17=0," ",VLOOKUP($B17,[1]Спортсмены!$B$1:$H$65536,5,FALSE))</f>
        <v>Рязанская</v>
      </c>
      <c r="G17" s="99" t="str">
        <f>IF(B17=0," ",VLOOKUP($B17,[1]Спортсмены!$B$1:$H$65536,6,FALSE))</f>
        <v>Рязань, ЦФО СДЮСШОР "Юность"-Юность России</v>
      </c>
      <c r="H17" s="450">
        <v>8.5995370370370351E-5</v>
      </c>
      <c r="I17" s="108">
        <v>8.6689814814814819E-5</v>
      </c>
      <c r="J17" s="94" t="str">
        <f>IF(H17=0," ",IF(H17&lt;=[1]Разряды!$D$4,[1]Разряды!$D$3,IF(H17&lt;=[1]Разряды!$E$4,[1]Разряды!$E$3,IF(H17&lt;=[1]Разряды!$F$4,[1]Разряды!$F$3,IF(H17&lt;=[1]Разряды!$G$4,[1]Разряды!$G$3,IF(H17&lt;=[1]Разряды!$H$4,[1]Разряды!$H$3,IF(H17&lt;=[1]Разряды!$I$4,[1]Разряды!$I$3,IF(H17&lt;=[1]Разряды!$J$4,[1]Разряды!$J$3,"б/р"))))))))</f>
        <v>2р</v>
      </c>
      <c r="K17" s="94">
        <v>12</v>
      </c>
      <c r="L17" s="101" t="str">
        <f>IF(B17=0," ",VLOOKUP($B17,[1]Спортсмены!$B$1:$H$65536,7,FALSE))</f>
        <v>Курбатов В.С.</v>
      </c>
    </row>
    <row r="18" spans="1:12">
      <c r="A18" s="94">
        <v>7</v>
      </c>
      <c r="B18" s="94">
        <v>597</v>
      </c>
      <c r="C18" s="22" t="str">
        <f>IF(B18=0," ",VLOOKUP(B18,[1]Спортсмены!B$1:H$65536,2,FALSE))</f>
        <v>Гулиев Тимур</v>
      </c>
      <c r="D18" s="23" t="str">
        <f>IF(B18=0," ",VLOOKUP($B18,[1]Спортсмены!$B$1:$H$65536,3,FALSE))</f>
        <v>15.02.1997</v>
      </c>
      <c r="E18" s="24" t="str">
        <f>IF(B18=0," ",IF(VLOOKUP($B18,[1]Спортсмены!$B$1:$H$65536,4,FALSE)=0," ",VLOOKUP($B18,[1]Спортсмены!$B$1:$H$65536,4,FALSE)))</f>
        <v>1р</v>
      </c>
      <c r="F18" s="22" t="str">
        <f>IF(B18=0," ",VLOOKUP($B18,[1]Спортсмены!$B$1:$H$65536,5,FALSE))</f>
        <v>Вологодская</v>
      </c>
      <c r="G18" s="22" t="str">
        <f>IF(B18=0," ",VLOOKUP($B18,[1]Спортсмены!$B$1:$H$65536,6,FALSE))</f>
        <v>Волгореченск, ДЮСШ</v>
      </c>
      <c r="H18" s="41">
        <v>8.6342592592592599E-5</v>
      </c>
      <c r="I18" s="41"/>
      <c r="J18" s="24" t="str">
        <f>IF(H18=0," ",IF(H18&lt;=[1]Разряды!$D$4,[1]Разряды!$D$3,IF(H18&lt;=[1]Разряды!$E$4,[1]Разряды!$E$3,IF(H18&lt;=[1]Разряды!$F$4,[1]Разряды!$F$3,IF(H18&lt;=[1]Разряды!$G$4,[1]Разряды!$G$3,IF(H18&lt;=[1]Разряды!$H$4,[1]Разряды!$H$3,IF(H18&lt;=[1]Разряды!$I$4,[1]Разряды!$I$3,IF(H18&lt;=[1]Разряды!$J$4,[1]Разряды!$J$3,"б/р"))))))))</f>
        <v>2р</v>
      </c>
      <c r="K18" s="24" t="s">
        <v>26</v>
      </c>
      <c r="L18" s="22" t="str">
        <f>IF(B18=0," ",VLOOKUP($B18,[1]Спортсмены!$B$1:$H$65536,7,FALSE))</f>
        <v>Кожурина М.А.. Синицкий А.Д.</v>
      </c>
    </row>
    <row r="19" spans="1:12">
      <c r="A19" s="94">
        <v>8</v>
      </c>
      <c r="B19" s="29">
        <v>15</v>
      </c>
      <c r="C19" s="22" t="str">
        <f>IF(B19=0," ",VLOOKUP(B19,[1]Спортсмены!B$1:H$65536,2,FALSE))</f>
        <v>Ловчиков Сергей</v>
      </c>
      <c r="D19" s="23" t="str">
        <f>IF(B19=0," ",VLOOKUP($B19,[1]Спортсмены!$B$1:$H$65536,3,FALSE))</f>
        <v>03.03.1997</v>
      </c>
      <c r="E19" s="24" t="str">
        <f>IF(B19=0," ",IF(VLOOKUP($B19,[1]Спортсмены!$B$1:$H$65536,4,FALSE)=0," ",VLOOKUP($B19,[1]Спортсмены!$B$1:$H$65536,4,FALSE)))</f>
        <v>1р</v>
      </c>
      <c r="F19" s="22" t="str">
        <f>IF(B19=0," ",VLOOKUP($B19,[1]Спортсмены!$B$1:$H$65536,5,FALSE))</f>
        <v>Ярославская</v>
      </c>
      <c r="G19" s="22" t="str">
        <f>IF(B19=0," ",VLOOKUP($B19,[1]Спортсмены!$B$1:$H$65536,6,FALSE))</f>
        <v>Ярославль, СДЮСШОР-19</v>
      </c>
      <c r="H19" s="41">
        <v>8.6458333333333339E-5</v>
      </c>
      <c r="I19" s="41"/>
      <c r="J19" s="24" t="str">
        <f>IF(H19=0," ",IF(H19&lt;=[1]Разряды!$D$4,[1]Разряды!$D$3,IF(H19&lt;=[1]Разряды!$E$4,[1]Разряды!$E$3,IF(H19&lt;=[1]Разряды!$F$4,[1]Разряды!$F$3,IF(H19&lt;=[1]Разряды!$G$4,[1]Разряды!$G$3,IF(H19&lt;=[1]Разряды!$H$4,[1]Разряды!$H$3,IF(H19&lt;=[1]Разряды!$I$4,[1]Разряды!$I$3,IF(H19&lt;=[1]Разряды!$J$4,[1]Разряды!$J$3,"б/р"))))))))</f>
        <v>2р</v>
      </c>
      <c r="K19" s="24" t="s">
        <v>26</v>
      </c>
      <c r="L19" s="22" t="str">
        <f>IF(B19=0," ",VLOOKUP($B19,[1]Спортсмены!$B$1:$H$65536,7,FALSE))</f>
        <v>Видманова Ю.В.</v>
      </c>
    </row>
    <row r="20" spans="1:12">
      <c r="A20" s="94">
        <v>9</v>
      </c>
      <c r="B20" s="29">
        <v>532</v>
      </c>
      <c r="C20" s="22" t="str">
        <f>IF(B20=0," ",VLOOKUP(B20,[1]Спортсмены!B$1:H$65536,2,FALSE))</f>
        <v>Лопатин Александр</v>
      </c>
      <c r="D20" s="23" t="str">
        <f>IF(B20=0," ",VLOOKUP($B20,[1]Спортсмены!$B$1:$H$65536,3,FALSE))</f>
        <v>16.05.1997</v>
      </c>
      <c r="E20" s="24" t="str">
        <f>IF(B20=0," ",IF(VLOOKUP($B20,[1]Спортсмены!$B$1:$H$65536,4,FALSE)=0," ",VLOOKUP($B20,[1]Спортсмены!$B$1:$H$65536,4,FALSE)))</f>
        <v>1р</v>
      </c>
      <c r="F20" s="22" t="str">
        <f>IF(B20=0," ",VLOOKUP($B20,[1]Спортсмены!$B$1:$H$65536,5,FALSE))</f>
        <v>Вологодская</v>
      </c>
      <c r="G20" s="22" t="str">
        <f>IF(B20=0," ",VLOOKUP($B20,[1]Спортсмены!$B$1:$H$65536,6,FALSE))</f>
        <v>Вологда, ДЮСШ</v>
      </c>
      <c r="H20" s="41">
        <v>8.7037037037037039E-5</v>
      </c>
      <c r="I20" s="26"/>
      <c r="J20" s="24" t="str">
        <f>IF(H20=0," ",IF(H20&lt;=[1]Разряды!$D$4,[1]Разряды!$D$3,IF(H20&lt;=[1]Разряды!$E$4,[1]Разряды!$E$3,IF(H20&lt;=[1]Разряды!$F$4,[1]Разряды!$F$3,IF(H20&lt;=[1]Разряды!$G$4,[1]Разряды!$G$3,IF(H20&lt;=[1]Разряды!$H$4,[1]Разряды!$H$3,IF(H20&lt;=[1]Разряды!$I$4,[1]Разряды!$I$3,IF(H20&lt;=[1]Разряды!$J$4,[1]Разряды!$J$3,"б/р"))))))))</f>
        <v>2р</v>
      </c>
      <c r="K20" s="24">
        <v>12</v>
      </c>
      <c r="L20" s="22" t="str">
        <f>IF(B20=0," ",VLOOKUP($B20,[1]Спортсмены!$B$1:$H$65536,7,FALSE))</f>
        <v>Бурчевский В.З.</v>
      </c>
    </row>
    <row r="21" spans="1:12">
      <c r="A21" s="94">
        <v>10</v>
      </c>
      <c r="B21" s="94">
        <v>596</v>
      </c>
      <c r="C21" s="22" t="str">
        <f>IF(B21=0," ",VLOOKUP(B21,[1]Спортсмены!B$1:H$65536,2,FALSE))</f>
        <v>Владимирцев Александр</v>
      </c>
      <c r="D21" s="23" t="str">
        <f>IF(B21=0," ",VLOOKUP($B21,[1]Спортсмены!$B$1:$H$65536,3,FALSE))</f>
        <v>1998</v>
      </c>
      <c r="E21" s="24" t="str">
        <f>IF(B21=0," ",IF(VLOOKUP($B21,[1]Спортсмены!$B$1:$H$65536,4,FALSE)=0," ",VLOOKUP($B21,[1]Спортсмены!$B$1:$H$65536,4,FALSE)))</f>
        <v>2р</v>
      </c>
      <c r="F21" s="22" t="str">
        <f>IF(B21=0," ",VLOOKUP($B21,[1]Спортсмены!$B$1:$H$65536,5,FALSE))</f>
        <v>Ивановская</v>
      </c>
      <c r="G21" s="22" t="str">
        <f>IF(B21=0," ",VLOOKUP($B21,[1]Спортсмены!$B$1:$H$65536,6,FALSE))</f>
        <v>Иваново, ДЮСШ-1</v>
      </c>
      <c r="H21" s="41">
        <v>8.7499999999999999E-5</v>
      </c>
      <c r="I21" s="41"/>
      <c r="J21" s="24" t="str">
        <f>IF(H21=0," ",IF(H21&lt;=[1]Разряды!$D$4,[1]Разряды!$D$3,IF(H21&lt;=[1]Разряды!$E$4,[1]Разряды!$E$3,IF(H21&lt;=[1]Разряды!$F$4,[1]Разряды!$F$3,IF(H21&lt;=[1]Разряды!$G$4,[1]Разряды!$G$3,IF(H21&lt;=[1]Разряды!$H$4,[1]Разряды!$H$3,IF(H21&lt;=[1]Разряды!$I$4,[1]Разряды!$I$3,IF(H21&lt;=[1]Разряды!$J$4,[1]Разряды!$J$3,"б/р"))))))))</f>
        <v>2р</v>
      </c>
      <c r="K21" s="24" t="s">
        <v>26</v>
      </c>
      <c r="L21" s="22" t="str">
        <f>IF(B21=0," ",VLOOKUP($B21,[1]Спортсмены!$B$1:$H$65536,7,FALSE))</f>
        <v>Магницкий М.В.</v>
      </c>
    </row>
    <row r="22" spans="1:12">
      <c r="A22" s="94">
        <v>11</v>
      </c>
      <c r="B22" s="29">
        <v>19</v>
      </c>
      <c r="C22" s="22" t="str">
        <f>IF(B22=0," ",VLOOKUP(B22,[1]Спортсмены!B$1:H$65536,2,FALSE))</f>
        <v>Бакин Максим</v>
      </c>
      <c r="D22" s="23" t="str">
        <f>IF(B22=0," ",VLOOKUP($B22,[1]Спортсмены!$B$1:$H$65536,3,FALSE))</f>
        <v>10.11.1997</v>
      </c>
      <c r="E22" s="24" t="str">
        <f>IF(B22=0," ",IF(VLOOKUP($B22,[1]Спортсмены!$B$1:$H$65536,4,FALSE)=0," ",VLOOKUP($B22,[1]Спортсмены!$B$1:$H$65536,4,FALSE)))</f>
        <v>2р</v>
      </c>
      <c r="F22" s="22" t="str">
        <f>IF(B22=0," ",VLOOKUP($B22,[1]Спортсмены!$B$1:$H$65536,5,FALSE))</f>
        <v>Ярославская</v>
      </c>
      <c r="G22" s="22" t="str">
        <f>IF(B22=0," ",VLOOKUP($B22,[1]Спортсмены!$B$1:$H$65536,6,FALSE))</f>
        <v>Ярославль, СДЮСШОР-19</v>
      </c>
      <c r="H22" s="41">
        <v>8.7615740740740753E-5</v>
      </c>
      <c r="I22" s="41"/>
      <c r="J22" s="24" t="str">
        <f>IF(H22=0," ",IF(H22&lt;=[1]Разряды!$D$4,[1]Разряды!$D$3,IF(H22&lt;=[1]Разряды!$E$4,[1]Разряды!$E$3,IF(H22&lt;=[1]Разряды!$F$4,[1]Разряды!$F$3,IF(H22&lt;=[1]Разряды!$G$4,[1]Разряды!$G$3,IF(H22&lt;=[1]Разряды!$H$4,[1]Разряды!$H$3,IF(H22&lt;=[1]Разряды!$I$4,[1]Разряды!$I$3,IF(H22&lt;=[1]Разряды!$J$4,[1]Разряды!$J$3,"б/р"))))))))</f>
        <v>2р</v>
      </c>
      <c r="K22" s="24" t="s">
        <v>26</v>
      </c>
      <c r="L22" s="22" t="str">
        <f>IF(B22=0," ",VLOOKUP($B22,[1]Спортсмены!$B$1:$H$65536,7,FALSE))</f>
        <v>Воронин Е.А.</v>
      </c>
    </row>
    <row r="23" spans="1:12">
      <c r="A23" s="94">
        <v>12</v>
      </c>
      <c r="B23" s="29">
        <v>450</v>
      </c>
      <c r="C23" s="22" t="str">
        <f>IF(B23=0," ",VLOOKUP(B23,[1]Спортсмены!B$1:H$65536,2,FALSE))</f>
        <v>Разутов Денис</v>
      </c>
      <c r="D23" s="23" t="str">
        <f>IF(B23=0," ",VLOOKUP($B23,[1]Спортсмены!$B$1:$H$65536,3,FALSE))</f>
        <v>1997</v>
      </c>
      <c r="E23" s="24" t="str">
        <f>IF(B23=0," ",IF(VLOOKUP($B23,[1]Спортсмены!$B$1:$H$65536,4,FALSE)=0," ",VLOOKUP($B23,[1]Спортсмены!$B$1:$H$65536,4,FALSE)))</f>
        <v>1р</v>
      </c>
      <c r="F23" s="22" t="str">
        <f>IF(B23=0," ",VLOOKUP($B23,[1]Спортсмены!$B$1:$H$65536,5,FALSE))</f>
        <v>Р-ка Коми</v>
      </c>
      <c r="G23" s="22" t="str">
        <f>IF(B23=0," ",VLOOKUP($B23,[1]Спортсмены!$B$1:$H$65536,6,FALSE))</f>
        <v>Сыктывкар</v>
      </c>
      <c r="H23" s="41">
        <v>8.7731481481481479E-5</v>
      </c>
      <c r="I23" s="41"/>
      <c r="J23" s="24" t="str">
        <f>IF(H23=0," ",IF(H23&lt;=[1]Разряды!$D$4,[1]Разряды!$D$3,IF(H23&lt;=[1]Разряды!$E$4,[1]Разряды!$E$3,IF(H23&lt;=[1]Разряды!$F$4,[1]Разряды!$F$3,IF(H23&lt;=[1]Разряды!$G$4,[1]Разряды!$G$3,IF(H23&lt;=[1]Разряды!$H$4,[1]Разряды!$H$3,IF(H23&lt;=[1]Разряды!$I$4,[1]Разряды!$I$3,IF(H23&lt;=[1]Разряды!$J$4,[1]Разряды!$J$3,"б/р"))))))))</f>
        <v>2р</v>
      </c>
      <c r="K23" s="24">
        <v>11</v>
      </c>
      <c r="L23" s="22" t="str">
        <f>IF(B23=0," ",VLOOKUP($B23,[1]Спортсмены!$B$1:$H$65536,7,FALSE))</f>
        <v xml:space="preserve">Панюкова М.А. </v>
      </c>
    </row>
    <row r="24" spans="1:12">
      <c r="A24" s="94">
        <v>13</v>
      </c>
      <c r="B24" s="29">
        <v>29</v>
      </c>
      <c r="C24" s="22" t="str">
        <f>IF(B24=0," ",VLOOKUP(B24,[1]Спортсмены!B$1:H$65536,2,FALSE))</f>
        <v>Тихомиров Евгений</v>
      </c>
      <c r="D24" s="23" t="str">
        <f>IF(B24=0," ",VLOOKUP($B24,[1]Спортсмены!$B$1:$H$65536,3,FALSE))</f>
        <v>25.12.1998</v>
      </c>
      <c r="E24" s="24" t="str">
        <f>IF(B24=0," ",IF(VLOOKUP($B24,[1]Спортсмены!$B$1:$H$65536,4,FALSE)=0," ",VLOOKUP($B24,[1]Спортсмены!$B$1:$H$65536,4,FALSE)))</f>
        <v>2р</v>
      </c>
      <c r="F24" s="22" t="str">
        <f>IF(B24=0," ",VLOOKUP($B24,[1]Спортсмены!$B$1:$H$65536,5,FALSE))</f>
        <v>Ярославская</v>
      </c>
      <c r="G24" s="22" t="str">
        <f>IF(B24=0," ",VLOOKUP($B24,[1]Спортсмены!$B$1:$H$65536,6,FALSE))</f>
        <v>Ярославль, СДЮСШОР-19</v>
      </c>
      <c r="H24" s="41">
        <v>8.7847222222222219E-5</v>
      </c>
      <c r="I24" s="41"/>
      <c r="J24" s="24" t="str">
        <f>IF(H24=0," ",IF(H24&lt;=[1]Разряды!$D$4,[1]Разряды!$D$3,IF(H24&lt;=[1]Разряды!$E$4,[1]Разряды!$E$3,IF(H24&lt;=[1]Разряды!$F$4,[1]Разряды!$F$3,IF(H24&lt;=[1]Разряды!$G$4,[1]Разряды!$G$3,IF(H24&lt;=[1]Разряды!$H$4,[1]Разряды!$H$3,IF(H24&lt;=[1]Разряды!$I$4,[1]Разряды!$I$3,IF(H24&lt;=[1]Разряды!$J$4,[1]Разряды!$J$3,"б/р"))))))))</f>
        <v>2р</v>
      </c>
      <c r="K24" s="24" t="s">
        <v>26</v>
      </c>
      <c r="L24" s="22" t="str">
        <f>IF(B24=0," ",VLOOKUP($B24,[1]Спортсмены!$B$1:$H$65536,7,FALSE))</f>
        <v>Сошников А.В.</v>
      </c>
    </row>
    <row r="25" spans="1:12">
      <c r="A25" s="94">
        <v>14</v>
      </c>
      <c r="B25" s="29">
        <v>428</v>
      </c>
      <c r="C25" s="22" t="str">
        <f>IF(B25=0," ",VLOOKUP(B25,[1]Спортсмены!B$1:H$65536,2,FALSE))</f>
        <v>Попов Андрей</v>
      </c>
      <c r="D25" s="23" t="str">
        <f>IF(B25=0," ",VLOOKUP($B25,[1]Спортсмены!$B$1:$H$65536,3,FALSE))</f>
        <v>03.08.1998</v>
      </c>
      <c r="E25" s="24" t="str">
        <f>IF(B25=0," ",IF(VLOOKUP($B25,[1]Спортсмены!$B$1:$H$65536,4,FALSE)=0," ",VLOOKUP($B25,[1]Спортсмены!$B$1:$H$65536,4,FALSE)))</f>
        <v>1р</v>
      </c>
      <c r="F25" s="22" t="str">
        <f>IF(B25=0," ",VLOOKUP($B25,[1]Спортсмены!$B$1:$H$65536,5,FALSE))</f>
        <v>Калининградская</v>
      </c>
      <c r="G25" s="22" t="str">
        <f>IF(B25=0," ",VLOOKUP($B25,[1]Спортсмены!$B$1:$H$65536,6,FALSE))</f>
        <v>Калининград, СДЮСШОР-4</v>
      </c>
      <c r="H25" s="41">
        <v>8.7847222222222219E-5</v>
      </c>
      <c r="I25" s="26"/>
      <c r="J25" s="24" t="str">
        <f>IF(H25=0," ",IF(H25&lt;=[1]Разряды!$D$4,[1]Разряды!$D$3,IF(H25&lt;=[1]Разряды!$E$4,[1]Разряды!$E$3,IF(H25&lt;=[1]Разряды!$F$4,[1]Разряды!$F$3,IF(H25&lt;=[1]Разряды!$G$4,[1]Разряды!$G$3,IF(H25&lt;=[1]Разряды!$H$4,[1]Разряды!$H$3,IF(H25&lt;=[1]Разряды!$I$4,[1]Разряды!$I$3,IF(H25&lt;=[1]Разряды!$J$4,[1]Разряды!$J$3,"б/р"))))))))</f>
        <v>2р</v>
      </c>
      <c r="K25" s="24">
        <v>10</v>
      </c>
      <c r="L25" s="22" t="str">
        <f>IF(B25=0," ",VLOOKUP($B25,[1]Спортсмены!$B$1:$H$65536,7,FALSE))</f>
        <v>Балашов С.Г., Балашова В.А.</v>
      </c>
    </row>
    <row r="26" spans="1:12">
      <c r="A26" s="94">
        <v>15</v>
      </c>
      <c r="B26" s="24">
        <v>541</v>
      </c>
      <c r="C26" s="22" t="str">
        <f>IF(B26=0," ",VLOOKUP(B26,[1]Спортсмены!B$1:H$65536,2,FALSE))</f>
        <v>Жирохов Даниил</v>
      </c>
      <c r="D26" s="23" t="str">
        <f>IF(B26=0," ",VLOOKUP($B26,[1]Спортсмены!$B$1:$H$65536,3,FALSE))</f>
        <v>13.04.1998</v>
      </c>
      <c r="E26" s="24" t="str">
        <f>IF(B26=0," ",IF(VLOOKUP($B26,[1]Спортсмены!$B$1:$H$65536,4,FALSE)=0," ",VLOOKUP($B26,[1]Спортсмены!$B$1:$H$65536,4,FALSE)))</f>
        <v>2р</v>
      </c>
      <c r="F26" s="22" t="str">
        <f>IF(B26=0," ",VLOOKUP($B26,[1]Спортсмены!$B$1:$H$65536,5,FALSE))</f>
        <v>Вологодская</v>
      </c>
      <c r="G26" s="22" t="str">
        <f>IF(B26=0," ",VLOOKUP($B26,[1]Спортсмены!$B$1:$H$65536,6,FALSE))</f>
        <v>Череповец, ДЮСШ-2</v>
      </c>
      <c r="H26" s="41">
        <v>8.8310185185185193E-5</v>
      </c>
      <c r="I26" s="41"/>
      <c r="J26" s="24" t="str">
        <f>IF(H26=0," ",IF(H26&lt;=[1]Разряды!$D$4,[1]Разряды!$D$3,IF(H26&lt;=[1]Разряды!$E$4,[1]Разряды!$E$3,IF(H26&lt;=[1]Разряды!$F$4,[1]Разряды!$F$3,IF(H26&lt;=[1]Разряды!$G$4,[1]Разряды!$G$3,IF(H26&lt;=[1]Разряды!$H$4,[1]Разряды!$H$3,IF(H26&lt;=[1]Разряды!$I$4,[1]Разряды!$I$3,IF(H26&lt;=[1]Разряды!$J$4,[1]Разряды!$J$3,"б/р"))))))))</f>
        <v>2р</v>
      </c>
      <c r="K26" s="24" t="s">
        <v>26</v>
      </c>
      <c r="L26" s="22" t="str">
        <f>IF(B26=0," ",VLOOKUP($B26,[1]Спортсмены!$B$1:$H$65536,7,FALSE))</f>
        <v>Полоторацкий С.В.</v>
      </c>
    </row>
    <row r="27" spans="1:12">
      <c r="A27" s="94">
        <v>16</v>
      </c>
      <c r="B27" s="109">
        <v>243</v>
      </c>
      <c r="C27" s="22" t="str">
        <f>IF(B27=0," ",VLOOKUP(B27,[1]Спортсмены!B$1:H$65536,2,FALSE))</f>
        <v>Демин Александр</v>
      </c>
      <c r="D27" s="23" t="str">
        <f>IF(B27=0," ",VLOOKUP($B27,[1]Спортсмены!$B$1:$H$65536,3,FALSE))</f>
        <v>1998</v>
      </c>
      <c r="E27" s="24" t="str">
        <f>IF(B27=0," ",IF(VLOOKUP($B27,[1]Спортсмены!$B$1:$H$65536,4,FALSE)=0," ",VLOOKUP($B27,[1]Спортсмены!$B$1:$H$65536,4,FALSE)))</f>
        <v>2р</v>
      </c>
      <c r="F27" s="22" t="str">
        <f>IF(B27=0," ",VLOOKUP($B27,[1]Спортсмены!$B$1:$H$65536,5,FALSE))</f>
        <v>Владимирская</v>
      </c>
      <c r="G27" s="22" t="str">
        <f>IF(B27=0," ",VLOOKUP($B27,[1]Спортсмены!$B$1:$H$65536,6,FALSE))</f>
        <v>Владимир, СДЮСШОР-7</v>
      </c>
      <c r="H27" s="41">
        <v>8.8541666666666673E-5</v>
      </c>
      <c r="I27" s="41"/>
      <c r="J27" s="24" t="str">
        <f>IF(H27=0," ",IF(H27&lt;=[1]Разряды!$D$4,[1]Разряды!$D$3,IF(H27&lt;=[1]Разряды!$E$4,[1]Разряды!$E$3,IF(H27&lt;=[1]Разряды!$F$4,[1]Разряды!$F$3,IF(H27&lt;=[1]Разряды!$G$4,[1]Разряды!$G$3,IF(H27&lt;=[1]Разряды!$H$4,[1]Разряды!$H$3,IF(H27&lt;=[1]Разряды!$I$4,[1]Разряды!$I$3,IF(H27&lt;=[1]Разряды!$J$4,[1]Разряды!$J$3,"б/р"))))))))</f>
        <v>3р</v>
      </c>
      <c r="K27" s="24">
        <v>9</v>
      </c>
      <c r="L27" s="22" t="str">
        <f>IF(B27=0," ",VLOOKUP($B27,[1]Спортсмены!$B$1:$H$65536,7,FALSE))</f>
        <v>Судаков К.А.</v>
      </c>
    </row>
    <row r="28" spans="1:12">
      <c r="A28" s="94">
        <v>17</v>
      </c>
      <c r="B28" s="29">
        <v>351</v>
      </c>
      <c r="C28" s="22" t="str">
        <f>IF(B28=0," ",VLOOKUP(B28,[1]Спортсмены!B$1:H$65536,2,FALSE))</f>
        <v>Кузнецов Владислав</v>
      </c>
      <c r="D28" s="23" t="str">
        <f>IF(B28=0," ",VLOOKUP($B28,[1]Спортсмены!$B$1:$H$65536,3,FALSE))</f>
        <v>27.10.1997</v>
      </c>
      <c r="E28" s="24" t="str">
        <f>IF(B28=0," ",IF(VLOOKUP($B28,[1]Спортсмены!$B$1:$H$65536,4,FALSE)=0," ",VLOOKUP($B28,[1]Спортсмены!$B$1:$H$65536,4,FALSE)))</f>
        <v>2р</v>
      </c>
      <c r="F28" s="22" t="str">
        <f>IF(B28=0," ",VLOOKUP($B28,[1]Спортсмены!$B$1:$H$65536,5,FALSE))</f>
        <v>Костромская</v>
      </c>
      <c r="G28" s="22" t="str">
        <f>IF(B28=0," ",VLOOKUP($B28,[1]Спортсмены!$B$1:$H$65536,6,FALSE))</f>
        <v>Шарья, СДЮСШОР</v>
      </c>
      <c r="H28" s="41">
        <v>8.9120370370370373E-5</v>
      </c>
      <c r="I28" s="41"/>
      <c r="J28" s="24" t="str">
        <f>IF(H28=0," ",IF(H28&lt;=[1]Разряды!$D$4,[1]Разряды!$D$3,IF(H28&lt;=[1]Разряды!$E$4,[1]Разряды!$E$3,IF(H28&lt;=[1]Разряды!$F$4,[1]Разряды!$F$3,IF(H28&lt;=[1]Разряды!$G$4,[1]Разряды!$G$3,IF(H28&lt;=[1]Разряды!$H$4,[1]Разряды!$H$3,IF(H28&lt;=[1]Разряды!$I$4,[1]Разряды!$I$3,IF(H28&lt;=[1]Разряды!$J$4,[1]Разряды!$J$3,"б/р"))))))))</f>
        <v>3р</v>
      </c>
      <c r="K28" s="24">
        <v>8</v>
      </c>
      <c r="L28" s="22" t="str">
        <f>IF(B28=0," ",VLOOKUP($B28,[1]Спортсмены!$B$1:$H$65536,7,FALSE))</f>
        <v>Шалагинов А.Л.</v>
      </c>
    </row>
    <row r="29" spans="1:12">
      <c r="A29" s="94">
        <v>18</v>
      </c>
      <c r="B29" s="29">
        <v>375</v>
      </c>
      <c r="C29" s="22" t="str">
        <f>IF(B29=0," ",VLOOKUP(B29,[1]Спортсмены!B$1:H$65536,2,FALSE))</f>
        <v>Макуров Глеб</v>
      </c>
      <c r="D29" s="23" t="str">
        <f>IF(B29=0," ",VLOOKUP($B29,[1]Спортсмены!$B$1:$H$65536,3,FALSE))</f>
        <v>19.05.1997</v>
      </c>
      <c r="E29" s="24" t="str">
        <f>IF(B29=0," ",IF(VLOOKUP($B29,[1]Спортсмены!$B$1:$H$65536,4,FALSE)=0," ",VLOOKUP($B29,[1]Спортсмены!$B$1:$H$65536,4,FALSE)))</f>
        <v>2р</v>
      </c>
      <c r="F29" s="22" t="str">
        <f>IF(B29=0," ",VLOOKUP($B29,[1]Спортсмены!$B$1:$H$65536,5,FALSE))</f>
        <v>Архангельская</v>
      </c>
      <c r="G29" s="22" t="str">
        <f>IF(B29=0," ",VLOOKUP($B29,[1]Спортсмены!$B$1:$H$65536,6,FALSE))</f>
        <v>Архангельск, ДЮСШ-1</v>
      </c>
      <c r="H29" s="41">
        <v>8.9120370370370373E-5</v>
      </c>
      <c r="I29" s="41"/>
      <c r="J29" s="24" t="str">
        <f>IF(H29=0," ",IF(H29&lt;=[1]Разряды!$D$4,[1]Разряды!$D$3,IF(H29&lt;=[1]Разряды!$E$4,[1]Разряды!$E$3,IF(H29&lt;=[1]Разряды!$F$4,[1]Разряды!$F$3,IF(H29&lt;=[1]Разряды!$G$4,[1]Разряды!$G$3,IF(H29&lt;=[1]Разряды!$H$4,[1]Разряды!$H$3,IF(H29&lt;=[1]Разряды!$I$4,[1]Разряды!$I$3,IF(H29&lt;=[1]Разряды!$J$4,[1]Разряды!$J$3,"б/р"))))))))</f>
        <v>3р</v>
      </c>
      <c r="K29" s="24">
        <v>8</v>
      </c>
      <c r="L29" s="22" t="str">
        <f>IF(B29=0," ",VLOOKUP($B29,[1]Спортсмены!$B$1:$H$65536,7,FALSE))</f>
        <v>Брюхова О.Б.</v>
      </c>
    </row>
    <row r="30" spans="1:12">
      <c r="A30" s="94">
        <v>19</v>
      </c>
      <c r="B30" s="29">
        <v>552</v>
      </c>
      <c r="C30" s="22" t="str">
        <f>IF(B30=0," ",VLOOKUP(B30,[1]Спортсмены!B$1:H$65536,2,FALSE))</f>
        <v>Савончик Артем</v>
      </c>
      <c r="D30" s="23" t="str">
        <f>IF(B30=0," ",VLOOKUP($B30,[1]Спортсмены!$B$1:$H$65536,3,FALSE))</f>
        <v>1997</v>
      </c>
      <c r="E30" s="24" t="str">
        <f>IF(B30=0," ",IF(VLOOKUP($B30,[1]Спортсмены!$B$1:$H$65536,4,FALSE)=0," ",VLOOKUP($B30,[1]Спортсмены!$B$1:$H$65536,4,FALSE)))</f>
        <v>2р</v>
      </c>
      <c r="F30" s="22" t="str">
        <f>IF(B30=0," ",VLOOKUP($B30,[1]Спортсмены!$B$1:$H$65536,5,FALSE))</f>
        <v>Архангельская</v>
      </c>
      <c r="G30" s="22" t="str">
        <f>IF(B30=0," ",VLOOKUP($B30,[1]Спортсмены!$B$1:$H$65536,6,FALSE))</f>
        <v>Коряжма, ДЮСШ</v>
      </c>
      <c r="H30" s="41">
        <v>8.9120370370370373E-5</v>
      </c>
      <c r="I30" s="41"/>
      <c r="J30" s="24" t="str">
        <f>IF(H30=0," ",IF(H30&lt;=[1]Разряды!$D$4,[1]Разряды!$D$3,IF(H30&lt;=[1]Разряды!$E$4,[1]Разряды!$E$3,IF(H30&lt;=[1]Разряды!$F$4,[1]Разряды!$F$3,IF(H30&lt;=[1]Разряды!$G$4,[1]Разряды!$G$3,IF(H30&lt;=[1]Разряды!$H$4,[1]Разряды!$H$3,IF(H30&lt;=[1]Разряды!$I$4,[1]Разряды!$I$3,IF(H30&lt;=[1]Разряды!$J$4,[1]Разряды!$J$3,"б/р"))))))))</f>
        <v>3р</v>
      </c>
      <c r="K30" s="24" t="s">
        <v>26</v>
      </c>
      <c r="L30" s="22" t="str">
        <f>IF(B30=0," ",VLOOKUP($B30,[1]Спортсмены!$B$1:$H$65536,7,FALSE))</f>
        <v>Казанцев Л.А.</v>
      </c>
    </row>
    <row r="31" spans="1:12">
      <c r="A31" s="94">
        <v>20</v>
      </c>
      <c r="B31" s="29">
        <v>313</v>
      </c>
      <c r="C31" s="22" t="str">
        <f>IF(B31=0," ",VLOOKUP(B31,[1]Спортсмены!B$1:H$65536,2,FALSE))</f>
        <v>Серегин Сергей</v>
      </c>
      <c r="D31" s="23" t="str">
        <f>IF(B31=0," ",VLOOKUP($B31,[1]Спортсмены!$B$1:$H$65536,3,FALSE))</f>
        <v>02.04.1998</v>
      </c>
      <c r="E31" s="24" t="str">
        <f>IF(B31=0," ",IF(VLOOKUP($B31,[1]Спортсмены!$B$1:$H$65536,4,FALSE)=0," ",VLOOKUP($B31,[1]Спортсмены!$B$1:$H$65536,4,FALSE)))</f>
        <v>2р</v>
      </c>
      <c r="F31" s="22" t="str">
        <f>IF(B31=0," ",VLOOKUP($B31,[1]Спортсмены!$B$1:$H$65536,5,FALSE))</f>
        <v>Мурманская</v>
      </c>
      <c r="G31" s="22" t="str">
        <f>IF(B31=0," ",VLOOKUP($B31,[1]Спортсмены!$B$1:$H$65536,6,FALSE))</f>
        <v xml:space="preserve">Мурманск, СДЮСШОР-4 </v>
      </c>
      <c r="H31" s="41">
        <v>8.9236111111111113E-5</v>
      </c>
      <c r="I31" s="41"/>
      <c r="J31" s="24" t="str">
        <f>IF(H31=0," ",IF(H31&lt;=[1]Разряды!$D$4,[1]Разряды!$D$3,IF(H31&lt;=[1]Разряды!$E$4,[1]Разряды!$E$3,IF(H31&lt;=[1]Разряды!$F$4,[1]Разряды!$F$3,IF(H31&lt;=[1]Разряды!$G$4,[1]Разряды!$G$3,IF(H31&lt;=[1]Разряды!$H$4,[1]Разряды!$H$3,IF(H31&lt;=[1]Разряды!$I$4,[1]Разряды!$I$3,IF(H31&lt;=[1]Разряды!$J$4,[1]Разряды!$J$3,"б/р"))))))))</f>
        <v>3р</v>
      </c>
      <c r="K31" s="24" t="s">
        <v>26</v>
      </c>
      <c r="L31" s="22" t="str">
        <f>IF(B31=0," ",VLOOKUP($B31,[1]Спортсмены!$B$1:$H$65536,7,FALSE))</f>
        <v>Кацан Т.Н., В.В.</v>
      </c>
    </row>
    <row r="32" spans="1:12">
      <c r="A32" s="94">
        <v>21</v>
      </c>
      <c r="B32" s="29">
        <v>204</v>
      </c>
      <c r="C32" s="22" t="str">
        <f>IF(B32=0," ",VLOOKUP(B32,[1]Спортсмены!B$1:H$65536,2,FALSE))</f>
        <v>Литвинов Федор</v>
      </c>
      <c r="D32" s="23" t="str">
        <f>IF(B32=0," ",VLOOKUP($B32,[1]Спортсмены!$B$1:$H$65536,3,FALSE))</f>
        <v>1997</v>
      </c>
      <c r="E32" s="24" t="str">
        <f>IF(B32=0," ",IF(VLOOKUP($B32,[1]Спортсмены!$B$1:$H$65536,4,FALSE)=0," ",VLOOKUP($B32,[1]Спортсмены!$B$1:$H$65536,4,FALSE)))</f>
        <v>2р</v>
      </c>
      <c r="F32" s="22" t="str">
        <f>IF(B32=0," ",VLOOKUP($B32,[1]Спортсмены!$B$1:$H$65536,5,FALSE))</f>
        <v>Ярославская</v>
      </c>
      <c r="G32" s="22" t="str">
        <f>IF(B32=0," ",VLOOKUP($B32,[1]Спортсмены!$B$1:$H$65536,6,FALSE))</f>
        <v>Переславль, ДЮСШ</v>
      </c>
      <c r="H32" s="41">
        <v>8.9930555555555554E-5</v>
      </c>
      <c r="I32" s="26"/>
      <c r="J32" s="24" t="str">
        <f>IF(H32=0," ",IF(H32&lt;=[1]Разряды!$D$4,[1]Разряды!$D$3,IF(H32&lt;=[1]Разряды!$E$4,[1]Разряды!$E$3,IF(H32&lt;=[1]Разряды!$F$4,[1]Разряды!$F$3,IF(H32&lt;=[1]Разряды!$G$4,[1]Разряды!$G$3,IF(H32&lt;=[1]Разряды!$H$4,[1]Разряды!$H$3,IF(H32&lt;=[1]Разряды!$I$4,[1]Разряды!$I$3,IF(H32&lt;=[1]Разряды!$J$4,[1]Разряды!$J$3,"б/р"))))))))</f>
        <v>3р</v>
      </c>
      <c r="K32" s="24" t="s">
        <v>26</v>
      </c>
      <c r="L32" s="22" t="str">
        <f>IF(B32=0," ",VLOOKUP($B32,[1]Спортсмены!$B$1:$H$65536,7,FALSE))</f>
        <v>Литвинова М.Ф.</v>
      </c>
    </row>
    <row r="33" spans="1:12">
      <c r="A33" s="94">
        <v>22</v>
      </c>
      <c r="B33" s="29">
        <v>500</v>
      </c>
      <c r="C33" s="22" t="str">
        <f>IF(B33=0," ",VLOOKUP(B33,[1]Спортсмены!B$1:H$65536,2,FALSE))</f>
        <v>Проскурин Роман</v>
      </c>
      <c r="D33" s="23" t="str">
        <f>IF(B33=0," ",VLOOKUP($B33,[1]Спортсмены!$B$1:$H$65536,3,FALSE))</f>
        <v>1997</v>
      </c>
      <c r="E33" s="24" t="str">
        <f>IF(B33=0," ",IF(VLOOKUP($B33,[1]Спортсмены!$B$1:$H$65536,4,FALSE)=0," ",VLOOKUP($B33,[1]Спортсмены!$B$1:$H$65536,4,FALSE)))</f>
        <v>3р</v>
      </c>
      <c r="F33" s="22" t="str">
        <f>IF(B33=0," ",VLOOKUP($B33,[1]Спортсмены!$B$1:$H$65536,5,FALSE))</f>
        <v>Ивановская</v>
      </c>
      <c r="G33" s="22" t="str">
        <f>IF(B33=0," ",VLOOKUP($B33,[1]Спортсмены!$B$1:$H$65536,6,FALSE))</f>
        <v>Иваново, ДЮСШ-1</v>
      </c>
      <c r="H33" s="41">
        <v>8.9930555555555554E-5</v>
      </c>
      <c r="I33" s="41"/>
      <c r="J33" s="24" t="str">
        <f>IF(H33=0," ",IF(H33&lt;=[1]Разряды!$D$4,[1]Разряды!$D$3,IF(H33&lt;=[1]Разряды!$E$4,[1]Разряды!$E$3,IF(H33&lt;=[1]Разряды!$F$4,[1]Разряды!$F$3,IF(H33&lt;=[1]Разряды!$G$4,[1]Разряды!$G$3,IF(H33&lt;=[1]Разряды!$H$4,[1]Разряды!$H$3,IF(H33&lt;=[1]Разряды!$I$4,[1]Разряды!$I$3,IF(H33&lt;=[1]Разряды!$J$4,[1]Разряды!$J$3,"б/р"))))))))</f>
        <v>3р</v>
      </c>
      <c r="K33" s="24" t="s">
        <v>26</v>
      </c>
      <c r="L33" s="22" t="str">
        <f>IF(B33=0," ",VLOOKUP($B33,[1]Спортсмены!$B$1:$H$65536,7,FALSE))</f>
        <v>Магницкий М.В.</v>
      </c>
    </row>
    <row r="34" spans="1:12">
      <c r="A34" s="94">
        <v>23</v>
      </c>
      <c r="B34" s="29">
        <v>355</v>
      </c>
      <c r="C34" s="22" t="str">
        <f>IF(B34=0," ",VLOOKUP(B34,[1]Спортсмены!B$1:H$65536,2,FALSE))</f>
        <v>Козырин Андрей</v>
      </c>
      <c r="D34" s="23" t="str">
        <f>IF(B34=0," ",VLOOKUP($B34,[1]Спортсмены!$B$1:$H$65536,3,FALSE))</f>
        <v>23.07.1998</v>
      </c>
      <c r="E34" s="24" t="str">
        <f>IF(B34=0," ",IF(VLOOKUP($B34,[1]Спортсмены!$B$1:$H$65536,4,FALSE)=0," ",VLOOKUP($B34,[1]Спортсмены!$B$1:$H$65536,4,FALSE)))</f>
        <v>2р</v>
      </c>
      <c r="F34" s="22" t="str">
        <f>IF(B34=0," ",VLOOKUP($B34,[1]Спортсмены!$B$1:$H$65536,5,FALSE))</f>
        <v>Костромская</v>
      </c>
      <c r="G34" s="22" t="str">
        <f>IF(B34=0," ",VLOOKUP($B34,[1]Спортсмены!$B$1:$H$65536,6,FALSE))</f>
        <v>Шарья, СДЮСШОР</v>
      </c>
      <c r="H34" s="41">
        <v>9.1550925925925928E-5</v>
      </c>
      <c r="I34" s="41"/>
      <c r="J34" s="24" t="str">
        <f>IF(H34=0," ",IF(H34&lt;=[1]Разряды!$D$4,[1]Разряды!$D$3,IF(H34&lt;=[1]Разряды!$E$4,[1]Разряды!$E$3,IF(H34&lt;=[1]Разряды!$F$4,[1]Разряды!$F$3,IF(H34&lt;=[1]Разряды!$G$4,[1]Разряды!$G$3,IF(H34&lt;=[1]Разряды!$H$4,[1]Разряды!$H$3,IF(H34&lt;=[1]Разряды!$I$4,[1]Разряды!$I$3,IF(H34&lt;=[1]Разряды!$J$4,[1]Разряды!$J$3,"б/р"))))))))</f>
        <v>3р</v>
      </c>
      <c r="K34" s="24" t="s">
        <v>26</v>
      </c>
      <c r="L34" s="22" t="str">
        <f>IF(B34=0," ",VLOOKUP($B34,[1]Спортсмены!$B$1:$H$65536,7,FALSE))</f>
        <v>Галышев А.А.</v>
      </c>
    </row>
    <row r="35" spans="1:12">
      <c r="A35" s="94">
        <v>24</v>
      </c>
      <c r="B35" s="29">
        <v>551</v>
      </c>
      <c r="C35" s="22" t="str">
        <f>IF(B35=0," ",VLOOKUP(B35,[1]Спортсмены!B$1:H$65536,2,FALSE))</f>
        <v>Некрасов Егор</v>
      </c>
      <c r="D35" s="23" t="str">
        <f>IF(B35=0," ",VLOOKUP($B35,[1]Спортсмены!$B$1:$H$65536,3,FALSE))</f>
        <v>1999</v>
      </c>
      <c r="E35" s="24" t="str">
        <f>IF(B35=0," ",IF(VLOOKUP($B35,[1]Спортсмены!$B$1:$H$65536,4,FALSE)=0," ",VLOOKUP($B35,[1]Спортсмены!$B$1:$H$65536,4,FALSE)))</f>
        <v>2р</v>
      </c>
      <c r="F35" s="22" t="str">
        <f>IF(B35=0," ",VLOOKUP($B35,[1]Спортсмены!$B$1:$H$65536,5,FALSE))</f>
        <v>Архангельская</v>
      </c>
      <c r="G35" s="22" t="str">
        <f>IF(B35=0," ",VLOOKUP($B35,[1]Спортсмены!$B$1:$H$65536,6,FALSE))</f>
        <v>Коряжма, ДЮСШ</v>
      </c>
      <c r="H35" s="41">
        <v>9.1550925925925928E-5</v>
      </c>
      <c r="I35" s="41"/>
      <c r="J35" s="24" t="str">
        <f>IF(H35=0," ",IF(H35&lt;=[1]Разряды!$D$4,[1]Разряды!$D$3,IF(H35&lt;=[1]Разряды!$E$4,[1]Разряды!$E$3,IF(H35&lt;=[1]Разряды!$F$4,[1]Разряды!$F$3,IF(H35&lt;=[1]Разряды!$G$4,[1]Разряды!$G$3,IF(H35&lt;=[1]Разряды!$H$4,[1]Разряды!$H$3,IF(H35&lt;=[1]Разряды!$I$4,[1]Разряды!$I$3,IF(H35&lt;=[1]Разряды!$J$4,[1]Разряды!$J$3,"б/р"))))))))</f>
        <v>3р</v>
      </c>
      <c r="K35" s="24" t="s">
        <v>26</v>
      </c>
      <c r="L35" s="22" t="str">
        <f>IF(B35=0," ",VLOOKUP($B35,[1]Спортсмены!$B$1:$H$65536,7,FALSE))</f>
        <v>Казанцев Л.А.</v>
      </c>
    </row>
    <row r="36" spans="1:12">
      <c r="A36" s="28">
        <v>25</v>
      </c>
      <c r="B36" s="21">
        <v>201</v>
      </c>
      <c r="C36" s="22" t="str">
        <f>IF(B36=0," ",VLOOKUP(B36,[1]Спортсмены!B$1:H$65536,2,FALSE))</f>
        <v>Аскаров Аскар</v>
      </c>
      <c r="D36" s="23" t="str">
        <f>IF(B36=0," ",VLOOKUP($B36,[1]Спортсмены!$B$1:$H$65536,3,FALSE))</f>
        <v>1998</v>
      </c>
      <c r="E36" s="24" t="str">
        <f>IF(B36=0," ",IF(VLOOKUP($B36,[1]Спортсмены!$B$1:$H$65536,4,FALSE)=0," ",VLOOKUP($B36,[1]Спортсмены!$B$1:$H$65536,4,FALSE)))</f>
        <v>3р</v>
      </c>
      <c r="F36" s="22" t="str">
        <f>IF(B36=0," ",VLOOKUP($B36,[1]Спортсмены!$B$1:$H$65536,5,FALSE))</f>
        <v>Ярославская</v>
      </c>
      <c r="G36" s="22" t="str">
        <f>IF(B36=0," ",VLOOKUP($B36,[1]Спортсмены!$B$1:$H$65536,6,FALSE))</f>
        <v>Переславль, ДЮСШ</v>
      </c>
      <c r="H36" s="25">
        <v>9.3402777777777795E-5</v>
      </c>
      <c r="I36" s="26"/>
      <c r="J36" s="24" t="str">
        <f>IF(H36=0," ",IF(H36&lt;=[1]Разряды!$D$4,[1]Разряды!$D$3,IF(H36&lt;=[1]Разряды!$E$4,[1]Разряды!$E$3,IF(H36&lt;=[1]Разряды!$F$4,[1]Разряды!$F$3,IF(H36&lt;=[1]Разряды!$G$4,[1]Разряды!$G$3,IF(H36&lt;=[1]Разряды!$H$4,[1]Разряды!$H$3,IF(H36&lt;=[1]Разряды!$I$4,[1]Разряды!$I$3,IF(H36&lt;=[1]Разряды!$J$4,[1]Разряды!$J$3,"б/р"))))))))</f>
        <v>1юр</v>
      </c>
      <c r="K36" s="24" t="s">
        <v>26</v>
      </c>
      <c r="L36" s="22" t="str">
        <f>IF(B36=0," ",VLOOKUP($B36,[1]Спортсмены!$B$1:$H$65536,7,FALSE))</f>
        <v>Литвинова М.Ф.</v>
      </c>
    </row>
    <row r="37" spans="1:12">
      <c r="A37" s="28">
        <v>26</v>
      </c>
      <c r="B37" s="21">
        <v>93</v>
      </c>
      <c r="C37" s="22" t="str">
        <f>IF(B37=0," ",VLOOKUP(B37,[1]Спортсмены!B$1:H$65536,2,FALSE))</f>
        <v>Холмовский Артем</v>
      </c>
      <c r="D37" s="23" t="str">
        <f>IF(B37=0," ",VLOOKUP($B37,[1]Спортсмены!$B$1:$H$65536,3,FALSE))</f>
        <v>08.04.1999</v>
      </c>
      <c r="E37" s="24" t="str">
        <f>IF(B37=0," ",IF(VLOOKUP($B37,[1]Спортсмены!$B$1:$H$65536,4,FALSE)=0," ",VLOOKUP($B37,[1]Спортсмены!$B$1:$H$65536,4,FALSE)))</f>
        <v>3р</v>
      </c>
      <c r="F37" s="22" t="str">
        <f>IF(B37=0," ",VLOOKUP($B37,[1]Спортсмены!$B$1:$H$65536,5,FALSE))</f>
        <v>Ярославская</v>
      </c>
      <c r="G37" s="22" t="str">
        <f>IF(B37=0," ",VLOOKUP($B37,[1]Спортсмены!$B$1:$H$65536,6,FALSE))</f>
        <v>Ярославль, ГОБУ ЯО СДЮСШОР</v>
      </c>
      <c r="H37" s="25">
        <v>9.6064814814814816E-5</v>
      </c>
      <c r="I37" s="26"/>
      <c r="J37" s="24" t="str">
        <f>IF(H37=0," ",IF(H37&lt;=[1]Разряды!$D$4,[1]Разряды!$D$3,IF(H37&lt;=[1]Разряды!$E$4,[1]Разряды!$E$3,IF(H37&lt;=[1]Разряды!$F$4,[1]Разряды!$F$3,IF(H37&lt;=[1]Разряды!$G$4,[1]Разряды!$G$3,IF(H37&lt;=[1]Разряды!$H$4,[1]Разряды!$H$3,IF(H37&lt;=[1]Разряды!$I$4,[1]Разряды!$I$3,IF(H37&lt;=[1]Разряды!$J$4,[1]Разряды!$J$3,"б/р"))))))))</f>
        <v>1юр</v>
      </c>
      <c r="K37" s="24" t="s">
        <v>26</v>
      </c>
      <c r="L37" s="22" t="str">
        <f>IF(B37=0," ",VLOOKUP($B37,[1]Спортсмены!$B$1:$H$65536,7,FALSE))</f>
        <v>бр.Клейменова А.Н.</v>
      </c>
    </row>
    <row r="38" spans="1:12">
      <c r="A38" s="28">
        <v>27</v>
      </c>
      <c r="B38" s="21">
        <v>89</v>
      </c>
      <c r="C38" s="22" t="str">
        <f>IF(B38=0," ",VLOOKUP(B38,[1]Спортсмены!B$1:H$65536,2,FALSE))</f>
        <v>Брехов Владимир</v>
      </c>
      <c r="D38" s="23" t="str">
        <f>IF(B38=0," ",VLOOKUP($B38,[1]Спортсмены!$B$1:$H$65536,3,FALSE))</f>
        <v>14.02.1999</v>
      </c>
      <c r="E38" s="24" t="str">
        <f>IF(B38=0," ",IF(VLOOKUP($B38,[1]Спортсмены!$B$1:$H$65536,4,FALSE)=0," ",VLOOKUP($B38,[1]Спортсмены!$B$1:$H$65536,4,FALSE)))</f>
        <v>3р</v>
      </c>
      <c r="F38" s="22" t="str">
        <f>IF(B38=0," ",VLOOKUP($B38,[1]Спортсмены!$B$1:$H$65536,5,FALSE))</f>
        <v>Ярославская</v>
      </c>
      <c r="G38" s="22" t="str">
        <f>IF(B38=0," ",VLOOKUP($B38,[1]Спортсмены!$B$1:$H$65536,6,FALSE))</f>
        <v>Ярославль, ГОБУ ЯО СДЮСШОР</v>
      </c>
      <c r="H38" s="25">
        <v>1.0983796296296296E-4</v>
      </c>
      <c r="I38" s="25"/>
      <c r="J38" s="24" t="str">
        <f>IF(H38=0," ",IF(H38&lt;=[1]Разряды!$D$4,[1]Разряды!$D$3,IF(H38&lt;=[1]Разряды!$E$4,[1]Разряды!$E$3,IF(H38&lt;=[1]Разряды!$F$4,[1]Разряды!$F$3,IF(H38&lt;=[1]Разряды!$G$4,[1]Разряды!$G$3,IF(H38&lt;=[1]Разряды!$H$4,[1]Разряды!$H$3,IF(H38&lt;=[1]Разряды!$I$4,[1]Разряды!$I$3,IF(H38&lt;=[1]Разряды!$J$4,[1]Разряды!$J$3,"б/р"))))))))</f>
        <v>3юр</v>
      </c>
      <c r="K38" s="24" t="s">
        <v>26</v>
      </c>
      <c r="L38" s="22" t="str">
        <f>IF(B38=0," ",VLOOKUP($B38,[1]Спортсмены!$B$1:$H$65536,7,FALSE))</f>
        <v>бр. Филиновой С.К.</v>
      </c>
    </row>
    <row r="39" spans="1:12">
      <c r="A39" s="28"/>
      <c r="B39" s="21">
        <v>24</v>
      </c>
      <c r="C39" s="22" t="str">
        <f>IF(B39=0," ",VLOOKUP(B39,[1]Спортсмены!B$1:H$65536,2,FALSE))</f>
        <v>Соловьев Артем</v>
      </c>
      <c r="D39" s="23" t="str">
        <f>IF(B39=0," ",VLOOKUP($B39,[1]Спортсмены!$B$1:$H$65536,3,FALSE))</f>
        <v>09.01.1997</v>
      </c>
      <c r="E39" s="24" t="str">
        <f>IF(B39=0," ",IF(VLOOKUP($B39,[1]Спортсмены!$B$1:$H$65536,4,FALSE)=0," ",VLOOKUP($B39,[1]Спортсмены!$B$1:$H$65536,4,FALSE)))</f>
        <v>1р</v>
      </c>
      <c r="F39" s="22" t="str">
        <f>IF(B39=0," ",VLOOKUP($B39,[1]Спортсмены!$B$1:$H$65536,5,FALSE))</f>
        <v>Ярославская</v>
      </c>
      <c r="G39" s="22" t="str">
        <f>IF(B39=0," ",VLOOKUP($B39,[1]Спортсмены!$B$1:$H$65536,6,FALSE))</f>
        <v>Ярославль, СДЮСШОР-19</v>
      </c>
      <c r="H39" s="112" t="s">
        <v>179</v>
      </c>
      <c r="I39" s="25"/>
      <c r="J39" s="24"/>
      <c r="K39" s="24"/>
      <c r="L39" s="22" t="str">
        <f>IF(B39=0," ",VLOOKUP($B39,[1]Спортсмены!$B$1:$H$65536,7,FALSE))</f>
        <v>Сошников А.В.</v>
      </c>
    </row>
    <row r="40" spans="1:12">
      <c r="A40" s="28"/>
      <c r="B40" s="21">
        <v>205</v>
      </c>
      <c r="C40" s="22" t="str">
        <f>IF(B40=0," ",VLOOKUP(B40,[1]Спортсмены!B$1:H$65536,2,FALSE))</f>
        <v>Пыряев Кирилл</v>
      </c>
      <c r="D40" s="23" t="str">
        <f>IF(B40=0," ",VLOOKUP($B40,[1]Спортсмены!$B$1:$H$65536,3,FALSE))</f>
        <v>1998</v>
      </c>
      <c r="E40" s="24" t="str">
        <f>IF(B40=0," ",IF(VLOOKUP($B40,[1]Спортсмены!$B$1:$H$65536,4,FALSE)=0," ",VLOOKUP($B40,[1]Спортсмены!$B$1:$H$65536,4,FALSE)))</f>
        <v>3р</v>
      </c>
      <c r="F40" s="22" t="str">
        <f>IF(B40=0," ",VLOOKUP($B40,[1]Спортсмены!$B$1:$H$65536,5,FALSE))</f>
        <v>Ярославская</v>
      </c>
      <c r="G40" s="22" t="str">
        <f>IF(B40=0," ",VLOOKUP($B40,[1]Спортсмены!$B$1:$H$65536,6,FALSE))</f>
        <v>Переславль, ДЮСШ</v>
      </c>
      <c r="H40" s="112" t="s">
        <v>179</v>
      </c>
      <c r="I40" s="26"/>
      <c r="J40" s="24"/>
      <c r="K40" s="24"/>
      <c r="L40" s="22" t="str">
        <f>IF(B40=0," ",VLOOKUP($B40,[1]Спортсмены!$B$1:$H$65536,7,FALSE))</f>
        <v>Литвинова М.Ф.</v>
      </c>
    </row>
    <row r="41" spans="1:12" ht="18.75">
      <c r="A41" s="80"/>
      <c r="B41" s="81"/>
      <c r="C41" s="81"/>
      <c r="D41" s="82"/>
      <c r="E41" s="83"/>
      <c r="F41" s="80"/>
      <c r="G41" s="80"/>
      <c r="H41" s="83"/>
      <c r="I41" s="337" t="s">
        <v>10</v>
      </c>
      <c r="J41" s="337"/>
      <c r="K41" s="311"/>
      <c r="L41" s="42" t="s">
        <v>180</v>
      </c>
    </row>
    <row r="42" spans="1:12">
      <c r="A42" s="130"/>
      <c r="B42" s="130"/>
      <c r="C42" s="130"/>
      <c r="D42" s="130"/>
      <c r="E42" s="130"/>
      <c r="F42" s="474"/>
      <c r="G42" s="130"/>
      <c r="H42" s="475"/>
      <c r="I42" s="340" t="s">
        <v>11</v>
      </c>
      <c r="J42" s="340"/>
      <c r="K42" s="312"/>
      <c r="L42" s="96" t="s">
        <v>181</v>
      </c>
    </row>
    <row r="43" spans="1:12">
      <c r="A43" s="16"/>
      <c r="B43" s="16"/>
      <c r="C43" s="16"/>
      <c r="D43" s="17"/>
      <c r="E43" s="16"/>
      <c r="F43" s="336" t="s">
        <v>182</v>
      </c>
      <c r="G43" s="336"/>
      <c r="H43" s="84"/>
      <c r="I43" s="340"/>
      <c r="J43" s="340"/>
      <c r="K43" s="312"/>
      <c r="L43" s="96"/>
    </row>
    <row r="44" spans="1:12">
      <c r="A44" s="20">
        <v>1</v>
      </c>
      <c r="B44" s="21">
        <v>234</v>
      </c>
      <c r="C44" s="22" t="str">
        <f>IF(B44=0," ",VLOOKUP(B44,[1]Спортсмены!B$1:H$65536,2,FALSE))</f>
        <v>Смирнов Даниил</v>
      </c>
      <c r="D44" s="23" t="str">
        <f>IF(B44=0," ",VLOOKUP($B44,[1]Спортсмены!$B$1:$H$65536,3,FALSE))</f>
        <v>1995</v>
      </c>
      <c r="E44" s="24" t="str">
        <f>IF(B44=0," ",IF(VLOOKUP($B44,[1]Спортсмены!$B$1:$H$65536,4,FALSE)=0," ",VLOOKUP($B44,[1]Спортсмены!$B$1:$H$65536,4,FALSE)))</f>
        <v>КМС</v>
      </c>
      <c r="F44" s="22" t="str">
        <f>IF(B44=0," ",VLOOKUP($B44,[1]Спортсмены!$B$1:$H$65536,5,FALSE))</f>
        <v>Владимирская</v>
      </c>
      <c r="G44" s="22" t="str">
        <f>IF(B44=0," ",VLOOKUP($B44,[1]Спортсмены!$B$1:$H$65536,6,FALSE))</f>
        <v>Владимир, СДЮСШОР-7</v>
      </c>
      <c r="H44" s="25">
        <v>8.1018518518518516E-5</v>
      </c>
      <c r="I44" s="26">
        <v>7.9976851851851856E-5</v>
      </c>
      <c r="J44" s="24" t="str">
        <f>IF(H44=0," ",IF(H44&lt;=[1]Разряды!$D$4,[1]Разряды!$D$3,IF(H44&lt;=[1]Разряды!$E$4,[1]Разряды!$E$3,IF(H44&lt;=[1]Разряды!$F$4,[1]Разряды!$F$3,IF(H44&lt;=[1]Разряды!$G$4,[1]Разряды!$G$3,IF(H44&lt;=[1]Разряды!$H$4,[1]Разряды!$H$3,IF(H44&lt;=[1]Разряды!$I$4,[1]Разряды!$I$3,IF(H44&lt;=[1]Разряды!$J$4,[1]Разряды!$J$3,"б/р"))))))))</f>
        <v>кмс</v>
      </c>
      <c r="K44" s="27">
        <v>20</v>
      </c>
      <c r="L44" s="22" t="str">
        <f>IF(B44=0," ",VLOOKUP($B44,[1]Спортсмены!$B$1:$H$65536,7,FALSE))</f>
        <v>Судаков К.А.</v>
      </c>
    </row>
    <row r="45" spans="1:12">
      <c r="A45" s="20">
        <v>2</v>
      </c>
      <c r="B45" s="21">
        <v>235</v>
      </c>
      <c r="C45" s="22" t="str">
        <f>IF(B45=0," ",VLOOKUP(B45,[1]Спортсмены!B$1:H$65536,2,FALSE))</f>
        <v>Карпов Дмитрий</v>
      </c>
      <c r="D45" s="23" t="str">
        <f>IF(B45=0," ",VLOOKUP($B45,[1]Спортсмены!$B$1:$H$65536,3,FALSE))</f>
        <v>1995</v>
      </c>
      <c r="E45" s="24" t="str">
        <f>IF(B45=0," ",IF(VLOOKUP($B45,[1]Спортсмены!$B$1:$H$65536,4,FALSE)=0," ",VLOOKUP($B45,[1]Спортсмены!$B$1:$H$65536,4,FALSE)))</f>
        <v>1р</v>
      </c>
      <c r="F45" s="22" t="str">
        <f>IF(B45=0," ",VLOOKUP($B45,[1]Спортсмены!$B$1:$H$65536,5,FALSE))</f>
        <v>Владимирская</v>
      </c>
      <c r="G45" s="22" t="str">
        <f>IF(B45=0," ",VLOOKUP($B45,[1]Спортсмены!$B$1:$H$65536,6,FALSE))</f>
        <v>Владимир, СДЮСШОР-7</v>
      </c>
      <c r="H45" s="25">
        <v>8.4027777777777771E-5</v>
      </c>
      <c r="I45" s="26">
        <v>8.240740740740741E-5</v>
      </c>
      <c r="J45" s="24" t="str">
        <f>IF(H45=0," ",IF(H45&lt;=[1]Разряды!$D$4,[1]Разряды!$D$3,IF(H45&lt;=[1]Разряды!$E$4,[1]Разряды!$E$3,IF(H45&lt;=[1]Разряды!$F$4,[1]Разряды!$F$3,IF(H45&lt;=[1]Разряды!$G$4,[1]Разряды!$G$3,IF(H45&lt;=[1]Разряды!$H$4,[1]Разряды!$H$3,IF(H45&lt;=[1]Разряды!$I$4,[1]Разряды!$I$3,IF(H45&lt;=[1]Разряды!$J$4,[1]Разряды!$J$3,"б/р"))))))))</f>
        <v>1р</v>
      </c>
      <c r="K45" s="27">
        <v>17</v>
      </c>
      <c r="L45" s="22" t="str">
        <f>IF(B45=0," ",VLOOKUP($B45,[1]Спортсмены!$B$1:$H$65536,7,FALSE))</f>
        <v>Судаков К.А.</v>
      </c>
    </row>
    <row r="46" spans="1:12">
      <c r="A46" s="20">
        <v>3</v>
      </c>
      <c r="B46" s="21">
        <v>423</v>
      </c>
      <c r="C46" s="22" t="str">
        <f>IF(B46=0," ",VLOOKUP(B46,[1]Спортсмены!B$1:H$65536,2,FALSE))</f>
        <v>Смирнов Пайшао</v>
      </c>
      <c r="D46" s="23" t="str">
        <f>IF(B46=0," ",VLOOKUP($B46,[1]Спортсмены!$B$1:$H$65536,3,FALSE))</f>
        <v>01.08.1996</v>
      </c>
      <c r="E46" s="24" t="str">
        <f>IF(B46=0," ",IF(VLOOKUP($B46,[1]Спортсмены!$B$1:$H$65536,4,FALSE)=0," ",VLOOKUP($B46,[1]Спортсмены!$B$1:$H$65536,4,FALSE)))</f>
        <v>1р</v>
      </c>
      <c r="F46" s="22" t="str">
        <f>IF(B46=0," ",VLOOKUP($B46,[1]Спортсмены!$B$1:$H$65536,5,FALSE))</f>
        <v>Калининградская</v>
      </c>
      <c r="G46" s="22" t="str">
        <f>IF(B46=0," ",VLOOKUP($B46,[1]Спортсмены!$B$1:$H$65536,6,FALSE))</f>
        <v>Калининград, УОР</v>
      </c>
      <c r="H46" s="25">
        <v>8.3217592592592591E-5</v>
      </c>
      <c r="I46" s="26">
        <v>8.3333333333333331E-5</v>
      </c>
      <c r="J46" s="24" t="str">
        <f>IF(H46=0," ",IF(H46&lt;=[1]Разряды!$D$4,[1]Разряды!$D$3,IF(H46&lt;=[1]Разряды!$E$4,[1]Разряды!$E$3,IF(H46&lt;=[1]Разряды!$F$4,[1]Разряды!$F$3,IF(H46&lt;=[1]Разряды!$G$4,[1]Разряды!$G$3,IF(H46&lt;=[1]Разряды!$H$4,[1]Разряды!$H$3,IF(H46&lt;=[1]Разряды!$I$4,[1]Разряды!$I$3,IF(H46&lt;=[1]Разряды!$J$4,[1]Разряды!$J$3,"б/р"))))))))</f>
        <v>1р</v>
      </c>
      <c r="K46" s="27">
        <v>15</v>
      </c>
      <c r="L46" s="103" t="str">
        <f>IF(B46=0," ",VLOOKUP($B46,[1]Спортсмены!$B$1:$H$65536,7,FALSE))</f>
        <v xml:space="preserve">ЗТР Антунович Г.П., Лещинский В.В. </v>
      </c>
    </row>
    <row r="47" spans="1:12" ht="22.5">
      <c r="A47" s="28">
        <v>4</v>
      </c>
      <c r="B47" s="21">
        <v>278</v>
      </c>
      <c r="C47" s="101" t="str">
        <f>IF(B47=0," ",VLOOKUP(B47,[1]Спортсмены!B$1:H$65536,2,FALSE))</f>
        <v>Попов Владислав</v>
      </c>
      <c r="D47" s="102" t="str">
        <f>IF(B47=0," ",VLOOKUP($B47,[1]Спортсмены!$B$1:$H$65536,3,FALSE))</f>
        <v>02.07.1995</v>
      </c>
      <c r="E47" s="94" t="str">
        <f>IF(B47=0," ",IF(VLOOKUP($B47,[1]Спортсмены!$B$1:$H$65536,4,FALSE)=0," ",VLOOKUP($B47,[1]Спортсмены!$B$1:$H$65536,4,FALSE)))</f>
        <v>КМС</v>
      </c>
      <c r="F47" s="101" t="str">
        <f>IF(B47=0," ",VLOOKUP($B47,[1]Спортсмены!$B$1:$H$65536,5,FALSE))</f>
        <v>Рязанская</v>
      </c>
      <c r="G47" s="99" t="str">
        <f>IF(B47=0," ",VLOOKUP($B47,[1]Спортсмены!$B$1:$H$65536,6,FALSE))</f>
        <v>Рязань, ЦФО СДЮСШОР "Юность"-Профсоюзы</v>
      </c>
      <c r="H47" s="100">
        <v>8.4143518518518511E-5</v>
      </c>
      <c r="I47" s="108">
        <v>8.4027777777777771E-5</v>
      </c>
      <c r="J47" s="94" t="str">
        <f>IF(H47=0," ",IF(H47&lt;=[1]Разряды!$D$4,[1]Разряды!$D$3,IF(H47&lt;=[1]Разряды!$E$4,[1]Разряды!$E$3,IF(H47&lt;=[1]Разряды!$F$4,[1]Разряды!$F$3,IF(H47&lt;=[1]Разряды!$G$4,[1]Разряды!$G$3,IF(H47&lt;=[1]Разряды!$H$4,[1]Разряды!$H$3,IF(H47&lt;=[1]Разряды!$I$4,[1]Разряды!$I$3,IF(H47&lt;=[1]Разряды!$J$4,[1]Разряды!$J$3,"б/р"))))))))</f>
        <v>1р</v>
      </c>
      <c r="K47" s="28">
        <v>14</v>
      </c>
      <c r="L47" s="101" t="str">
        <f>IF(B47=0," ",VLOOKUP($B47,[1]Спортсмены!$B$1:$H$65536,7,FALSE))</f>
        <v>Юркин В.В.</v>
      </c>
    </row>
    <row r="48" spans="1:12">
      <c r="A48" s="28">
        <v>5</v>
      </c>
      <c r="B48" s="21">
        <v>425</v>
      </c>
      <c r="C48" s="22" t="str">
        <f>IF(B48=0," ",VLOOKUP(B48,[1]Спортсмены!B$1:H$65536,2,FALSE))</f>
        <v>Кукушкин Виктор</v>
      </c>
      <c r="D48" s="23" t="str">
        <f>IF(B48=0," ",VLOOKUP($B48,[1]Спортсмены!$B$1:$H$65536,3,FALSE))</f>
        <v>13.06.1995</v>
      </c>
      <c r="E48" s="24" t="str">
        <f>IF(B48=0," ",IF(VLOOKUP($B48,[1]Спортсмены!$B$1:$H$65536,4,FALSE)=0," ",VLOOKUP($B48,[1]Спортсмены!$B$1:$H$65536,4,FALSE)))</f>
        <v>1р</v>
      </c>
      <c r="F48" s="22" t="str">
        <f>IF(B48=0," ",VLOOKUP($B48,[1]Спортсмены!$B$1:$H$65536,5,FALSE))</f>
        <v>Калининградская</v>
      </c>
      <c r="G48" s="22" t="str">
        <f>IF(B48=0," ",VLOOKUP($B48,[1]Спортсмены!$B$1:$H$65536,6,FALSE))</f>
        <v>Калининград, СДЮСШОР-4</v>
      </c>
      <c r="H48" s="25">
        <v>8.4143518518518511E-5</v>
      </c>
      <c r="I48" s="26">
        <v>8.4722222222222238E-5</v>
      </c>
      <c r="J48" s="24" t="str">
        <f>IF(H48=0," ",IF(H48&lt;=[1]Разряды!$D$4,[1]Разряды!$D$3,IF(H48&lt;=[1]Разряды!$E$4,[1]Разряды!$E$3,IF(H48&lt;=[1]Разряды!$F$4,[1]Разряды!$F$3,IF(H48&lt;=[1]Разряды!$G$4,[1]Разряды!$G$3,IF(H48&lt;=[1]Разряды!$H$4,[1]Разряды!$H$3,IF(H48&lt;=[1]Разряды!$I$4,[1]Разряды!$I$3,IF(H48&lt;=[1]Разряды!$J$4,[1]Разряды!$J$3,"б/р"))))))))</f>
        <v>1р</v>
      </c>
      <c r="K48" s="27">
        <v>13</v>
      </c>
      <c r="L48" s="22" t="str">
        <f>IF(B48=0," ",VLOOKUP($B48,[1]Спортсмены!$B$1:$H$65536,7,FALSE))</f>
        <v>Шабанов В.В.</v>
      </c>
    </row>
    <row r="49" spans="1:12">
      <c r="A49" s="28">
        <v>6</v>
      </c>
      <c r="B49" s="21">
        <v>410</v>
      </c>
      <c r="C49" s="22" t="str">
        <f>IF(B49=0," ",VLOOKUP(B49,[1]Спортсмены!B$1:H$65536,2,FALSE))</f>
        <v>Соколов Александр</v>
      </c>
      <c r="D49" s="23" t="str">
        <f>IF(B49=0," ",VLOOKUP($B49,[1]Спортсмены!$B$1:$H$65536,3,FALSE))</f>
        <v>18.02.1995</v>
      </c>
      <c r="E49" s="24" t="str">
        <f>IF(B49=0," ",IF(VLOOKUP($B49,[1]Спортсмены!$B$1:$H$65536,4,FALSE)=0," ",VLOOKUP($B49,[1]Спортсмены!$B$1:$H$65536,4,FALSE)))</f>
        <v>КМС</v>
      </c>
      <c r="F49" s="22" t="str">
        <f>IF(B49=0," ",VLOOKUP($B49,[1]Спортсмены!$B$1:$H$65536,5,FALSE))</f>
        <v>Новгородская</v>
      </c>
      <c r="G49" s="22" t="str">
        <f>IF(B49=0," ",VLOOKUP($B49,[1]Спортсмены!$B$1:$H$65536,6,FALSE))</f>
        <v>Н Новгород, обр.</v>
      </c>
      <c r="H49" s="25">
        <v>8.3101851851851837E-5</v>
      </c>
      <c r="I49" s="111" t="s">
        <v>183</v>
      </c>
      <c r="J49" s="24" t="str">
        <f>IF(H49=0," ",IF(H49&lt;=[1]Разряды!$D$4,[1]Разряды!$D$3,IF(H49&lt;=[1]Разряды!$E$4,[1]Разряды!$E$3,IF(H49&lt;=[1]Разряды!$F$4,[1]Разряды!$F$3,IF(H49&lt;=[1]Разряды!$G$4,[1]Разряды!$G$3,IF(H49&lt;=[1]Разряды!$H$4,[1]Разряды!$H$3,IF(H49&lt;=[1]Разряды!$I$4,[1]Разряды!$I$3,IF(H49&lt;=[1]Разряды!$J$4,[1]Разряды!$J$3,"б/р"))))))))</f>
        <v>1р</v>
      </c>
      <c r="K49" s="27">
        <v>12</v>
      </c>
      <c r="L49" s="22" t="str">
        <f>IF(B49=0," ",VLOOKUP($B49,[1]Спортсмены!$B$1:$H$65536,7,FALSE))</f>
        <v>Семенов А.В.</v>
      </c>
    </row>
    <row r="50" spans="1:12">
      <c r="A50" s="28">
        <v>7</v>
      </c>
      <c r="B50" s="21">
        <v>520</v>
      </c>
      <c r="C50" s="22" t="str">
        <f>IF(B50=0," ",VLOOKUP(B50,[1]Спортсмены!B$1:H$65536,2,FALSE))</f>
        <v>Новослугин Максим</v>
      </c>
      <c r="D50" s="23" t="str">
        <f>IF(B50=0," ",VLOOKUP($B50,[1]Спортсмены!$B$1:$H$65536,3,FALSE))</f>
        <v>21.08.1995</v>
      </c>
      <c r="E50" s="24" t="str">
        <f>IF(B50=0," ",IF(VLOOKUP($B50,[1]Спортсмены!$B$1:$H$65536,4,FALSE)=0," ",VLOOKUP($B50,[1]Спортсмены!$B$1:$H$65536,4,FALSE)))</f>
        <v>1р</v>
      </c>
      <c r="F50" s="22" t="str">
        <f>IF(B50=0," ",VLOOKUP($B50,[1]Спортсмены!$B$1:$H$65536,5,FALSE))</f>
        <v>Вологодская</v>
      </c>
      <c r="G50" s="22" t="str">
        <f>IF(B50=0," ",VLOOKUP($B50,[1]Спортсмены!$B$1:$H$65536,6,FALSE))</f>
        <v>Вологда, ДЮСШ "Спартак"</v>
      </c>
      <c r="H50" s="25">
        <v>8.4259259259259251E-5</v>
      </c>
      <c r="I50" s="26"/>
      <c r="J50" s="24" t="str">
        <f>IF(H50=0," ",IF(H50&lt;=[1]Разряды!$D$4,[1]Разряды!$D$3,IF(H50&lt;=[1]Разряды!$E$4,[1]Разряды!$E$3,IF(H50&lt;=[1]Разряды!$F$4,[1]Разряды!$F$3,IF(H50&lt;=[1]Разряды!$G$4,[1]Разряды!$G$3,IF(H50&lt;=[1]Разряды!$H$4,[1]Разряды!$H$3,IF(H50&lt;=[1]Разряды!$I$4,[1]Разряды!$I$3,IF(H50&lt;=[1]Разряды!$J$4,[1]Разряды!$J$3,"б/р"))))))))</f>
        <v>1р</v>
      </c>
      <c r="K50" s="27">
        <v>11</v>
      </c>
      <c r="L50" s="103" t="str">
        <f>IF(B50=0," ",VLOOKUP($B50,[1]Спортсмены!$B$1:$H$65536,7,FALSE))</f>
        <v>Воробьева Н.Н., Синицкий А.Д.</v>
      </c>
    </row>
    <row r="51" spans="1:12" ht="22.5">
      <c r="A51" s="28">
        <v>8</v>
      </c>
      <c r="B51" s="21">
        <v>275</v>
      </c>
      <c r="C51" s="101" t="str">
        <f>IF(B51=0," ",VLOOKUP(B51,[1]Спортсмены!B$1:H$65536,2,FALSE))</f>
        <v>Власкин Антон</v>
      </c>
      <c r="D51" s="102" t="str">
        <f>IF(B51=0," ",VLOOKUP($B51,[1]Спортсмены!$B$1:$H$65536,3,FALSE))</f>
        <v>23.05.1995</v>
      </c>
      <c r="E51" s="94" t="str">
        <f>IF(B51=0," ",IF(VLOOKUP($B51,[1]Спортсмены!$B$1:$H$65536,4,FALSE)=0," ",VLOOKUP($B51,[1]Спортсмены!$B$1:$H$65536,4,FALSE)))</f>
        <v>КМС</v>
      </c>
      <c r="F51" s="101" t="str">
        <f>IF(B51=0," ",VLOOKUP($B51,[1]Спортсмены!$B$1:$H$65536,5,FALSE))</f>
        <v>Рязанская</v>
      </c>
      <c r="G51" s="99" t="str">
        <f>IF(B51=0," ",VLOOKUP($B51,[1]Спортсмены!$B$1:$H$65536,6,FALSE))</f>
        <v>Рязань, ЦФО СДЮСШОР "Олимпиец", "Юность"-Динамо</v>
      </c>
      <c r="H51" s="100">
        <v>8.5185185185185198E-5</v>
      </c>
      <c r="I51" s="108"/>
      <c r="J51" s="94" t="str">
        <f>IF(H51=0," ",IF(H51&lt;=[1]Разряды!$D$4,[1]Разряды!$D$3,IF(H51&lt;=[1]Разряды!$E$4,[1]Разряды!$E$3,IF(H51&lt;=[1]Разряды!$F$4,[1]Разряды!$F$3,IF(H51&lt;=[1]Разряды!$G$4,[1]Разряды!$G$3,IF(H51&lt;=[1]Разряды!$H$4,[1]Разряды!$H$3,IF(H51&lt;=[1]Разряды!$I$4,[1]Разряды!$I$3,IF(H51&lt;=[1]Разряды!$J$4,[1]Разряды!$J$3,"б/р"))))))))</f>
        <v>2р</v>
      </c>
      <c r="K51" s="28">
        <v>10</v>
      </c>
      <c r="L51" s="169" t="str">
        <f>IF(B51=0," ",VLOOKUP($B51,[1]Спортсмены!$B$1:$H$65536,7,FALSE))</f>
        <v>ЗТР Джавахова Г.С., Кделина Н.М.</v>
      </c>
    </row>
    <row r="52" spans="1:12">
      <c r="A52" s="28">
        <v>9</v>
      </c>
      <c r="B52" s="21">
        <v>379</v>
      </c>
      <c r="C52" s="22" t="str">
        <f>IF(B52=0," ",VLOOKUP(B52,[1]Спортсмены!B$1:H$65536,2,FALSE))</f>
        <v>Порядин Андрей</v>
      </c>
      <c r="D52" s="23" t="str">
        <f>IF(B52=0," ",VLOOKUP($B52,[1]Спортсмены!$B$1:$H$65536,3,FALSE))</f>
        <v>12.03.1996</v>
      </c>
      <c r="E52" s="24" t="str">
        <f>IF(B52=0," ",IF(VLOOKUP($B52,[1]Спортсмены!$B$1:$H$65536,4,FALSE)=0," ",VLOOKUP($B52,[1]Спортсмены!$B$1:$H$65536,4,FALSE)))</f>
        <v>1р</v>
      </c>
      <c r="F52" s="22" t="str">
        <f>IF(B52=0," ",VLOOKUP($B52,[1]Спортсмены!$B$1:$H$65536,5,FALSE))</f>
        <v>Архангельская</v>
      </c>
      <c r="G52" s="22" t="str">
        <f>IF(B52=0," ",VLOOKUP($B52,[1]Спортсмены!$B$1:$H$65536,6,FALSE))</f>
        <v>Архангельск, ДЮСШ-1</v>
      </c>
      <c r="H52" s="25">
        <v>8.5185185185185198E-5</v>
      </c>
      <c r="I52" s="26"/>
      <c r="J52" s="24" t="str">
        <f>IF(H52=0," ",IF(H52&lt;=[1]Разряды!$D$4,[1]Разряды!$D$3,IF(H52&lt;=[1]Разряды!$E$4,[1]Разряды!$E$3,IF(H52&lt;=[1]Разряды!$F$4,[1]Разряды!$F$3,IF(H52&lt;=[1]Разряды!$G$4,[1]Разряды!$G$3,IF(H52&lt;=[1]Разряды!$H$4,[1]Разряды!$H$3,IF(H52&lt;=[1]Разряды!$I$4,[1]Разряды!$I$3,IF(H52&lt;=[1]Разряды!$J$4,[1]Разряды!$J$3,"б/р"))))))))</f>
        <v>2р</v>
      </c>
      <c r="K52" s="27">
        <v>10</v>
      </c>
      <c r="L52" s="22" t="str">
        <f>IF(B52=0," ",VLOOKUP($B52,[1]Спортсмены!$B$1:$H$65536,7,FALSE))</f>
        <v>Брюхова О.Б.</v>
      </c>
    </row>
    <row r="53" spans="1:12">
      <c r="A53" s="28">
        <v>10</v>
      </c>
      <c r="B53" s="21">
        <v>394</v>
      </c>
      <c r="C53" s="22" t="str">
        <f>IF(B53=0," ",VLOOKUP(B53,[1]Спортсмены!B$1:H$65536,2,FALSE))</f>
        <v>Харченко Сергей</v>
      </c>
      <c r="D53" s="23" t="str">
        <f>IF(B53=0," ",VLOOKUP($B53,[1]Спортсмены!$B$1:$H$65536,3,FALSE))</f>
        <v>1996</v>
      </c>
      <c r="E53" s="24" t="str">
        <f>IF(B53=0," ",IF(VLOOKUP($B53,[1]Спортсмены!$B$1:$H$65536,4,FALSE)=0," ",VLOOKUP($B53,[1]Спортсмены!$B$1:$H$65536,4,FALSE)))</f>
        <v>1р</v>
      </c>
      <c r="F53" s="22" t="str">
        <f>IF(B53=0," ",VLOOKUP($B53,[1]Спортсмены!$B$1:$H$65536,5,FALSE))</f>
        <v>Архангельская</v>
      </c>
      <c r="G53" s="22" t="str">
        <f>IF(B53=0," ",VLOOKUP($B53,[1]Спортсмены!$B$1:$H$65536,6,FALSE))</f>
        <v>Котлас</v>
      </c>
      <c r="H53" s="25">
        <v>8.5416666666666678E-5</v>
      </c>
      <c r="I53" s="26"/>
      <c r="J53" s="24" t="str">
        <f>IF(H53=0," ",IF(H53&lt;=[1]Разряды!$D$4,[1]Разряды!$D$3,IF(H53&lt;=[1]Разряды!$E$4,[1]Разряды!$E$3,IF(H53&lt;=[1]Разряды!$F$4,[1]Разряды!$F$3,IF(H53&lt;=[1]Разряды!$G$4,[1]Разряды!$G$3,IF(H53&lt;=[1]Разряды!$H$4,[1]Разряды!$H$3,IF(H53&lt;=[1]Разряды!$I$4,[1]Разряды!$I$3,IF(H53&lt;=[1]Разряды!$J$4,[1]Разряды!$J$3,"б/р"))))))))</f>
        <v>2р</v>
      </c>
      <c r="K53" s="27">
        <v>8</v>
      </c>
      <c r="L53" s="22" t="str">
        <f>IF(B53=0," ",VLOOKUP($B53,[1]Спортсмены!$B$1:$H$65536,7,FALSE))</f>
        <v>Комлев С.И.</v>
      </c>
    </row>
    <row r="54" spans="1:12">
      <c r="A54" s="28">
        <v>11</v>
      </c>
      <c r="B54" s="21">
        <v>479</v>
      </c>
      <c r="C54" s="22" t="str">
        <f>IF(B54=0," ",VLOOKUP(B54,[1]Спортсмены!B$1:H$65536,2,FALSE))</f>
        <v>Патрушев Кирилл</v>
      </c>
      <c r="D54" s="23" t="str">
        <f>IF(B54=0," ",VLOOKUP($B54,[1]Спортсмены!$B$1:$H$65536,3,FALSE))</f>
        <v>1996</v>
      </c>
      <c r="E54" s="24" t="str">
        <f>IF(B54=0," ",IF(VLOOKUP($B54,[1]Спортсмены!$B$1:$H$65536,4,FALSE)=0," ",VLOOKUP($B54,[1]Спортсмены!$B$1:$H$65536,4,FALSE)))</f>
        <v>2р</v>
      </c>
      <c r="F54" s="22" t="str">
        <f>IF(B54=0," ",VLOOKUP($B54,[1]Спортсмены!$B$1:$H$65536,5,FALSE))</f>
        <v>Ивановская</v>
      </c>
      <c r="G54" s="22" t="str">
        <f>IF(B54=0," ",VLOOKUP($B54,[1]Спортсмены!$B$1:$H$65536,6,FALSE))</f>
        <v>Иваново, ДЮСШ-1</v>
      </c>
      <c r="H54" s="25">
        <v>8.5532407407407391E-5</v>
      </c>
      <c r="I54" s="26"/>
      <c r="J54" s="24" t="str">
        <f>IF(H54=0," ",IF(H54&lt;=[1]Разряды!$D$4,[1]Разряды!$D$3,IF(H54&lt;=[1]Разряды!$E$4,[1]Разряды!$E$3,IF(H54&lt;=[1]Разряды!$F$4,[1]Разряды!$F$3,IF(H54&lt;=[1]Разряды!$G$4,[1]Разряды!$G$3,IF(H54&lt;=[1]Разряды!$H$4,[1]Разряды!$H$3,IF(H54&lt;=[1]Разряды!$I$4,[1]Разряды!$I$3,IF(H54&lt;=[1]Разряды!$J$4,[1]Разряды!$J$3,"б/р"))))))))</f>
        <v>2р</v>
      </c>
      <c r="K54" s="27">
        <v>7</v>
      </c>
      <c r="L54" s="22" t="str">
        <f>IF(B54=0," ",VLOOKUP($B54,[1]Спортсмены!$B$1:$H$65536,7,FALSE))</f>
        <v>Магницкий М.В.</v>
      </c>
    </row>
    <row r="55" spans="1:12">
      <c r="A55" s="28">
        <v>12</v>
      </c>
      <c r="B55" s="21">
        <v>522</v>
      </c>
      <c r="C55" s="22" t="str">
        <f>IF(B55=0," ",VLOOKUP(B55,[1]Спортсмены!B$1:H$65536,2,FALSE))</f>
        <v>Питеряков Антон</v>
      </c>
      <c r="D55" s="23" t="str">
        <f>IF(B55=0," ",VLOOKUP($B55,[1]Спортсмены!$B$1:$H$65536,3,FALSE))</f>
        <v>17.09.1995</v>
      </c>
      <c r="E55" s="24" t="str">
        <f>IF(B55=0," ",IF(VLOOKUP($B55,[1]Спортсмены!$B$1:$H$65536,4,FALSE)=0," ",VLOOKUP($B55,[1]Спортсмены!$B$1:$H$65536,4,FALSE)))</f>
        <v>1р</v>
      </c>
      <c r="F55" s="22" t="str">
        <f>IF(B55=0," ",VLOOKUP($B55,[1]Спортсмены!$B$1:$H$65536,5,FALSE))</f>
        <v>Вологодская</v>
      </c>
      <c r="G55" s="22" t="str">
        <f>IF(B55=0," ",VLOOKUP($B55,[1]Спортсмены!$B$1:$H$65536,6,FALSE))</f>
        <v>Вологда, ДЮСШ "Спартак"</v>
      </c>
      <c r="H55" s="25">
        <v>8.6574074074074079E-5</v>
      </c>
      <c r="I55" s="25"/>
      <c r="J55" s="24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2р</v>
      </c>
      <c r="K55" s="27">
        <v>6</v>
      </c>
      <c r="L55" s="22" t="str">
        <f>IF(B55=0," ",VLOOKUP($B55,[1]Спортсмены!$B$1:$H$65536,7,FALSE))</f>
        <v>Синицкий А.Д.</v>
      </c>
    </row>
    <row r="56" spans="1:12">
      <c r="A56" s="28">
        <v>13</v>
      </c>
      <c r="B56" s="21">
        <v>398</v>
      </c>
      <c r="C56" s="22" t="str">
        <f>IF(B56=0," ",VLOOKUP(B56,[1]Спортсмены!B$1:H$65536,2,FALSE))</f>
        <v>Циулин Артем</v>
      </c>
      <c r="D56" s="23" t="str">
        <f>IF(B56=0," ",VLOOKUP($B56,[1]Спортсмены!$B$1:$H$65536,3,FALSE))</f>
        <v>1996</v>
      </c>
      <c r="E56" s="24" t="str">
        <f>IF(B56=0," ",IF(VLOOKUP($B56,[1]Спортсмены!$B$1:$H$65536,4,FALSE)=0," ",VLOOKUP($B56,[1]Спортсмены!$B$1:$H$65536,4,FALSE)))</f>
        <v>1р</v>
      </c>
      <c r="F56" s="22" t="str">
        <f>IF(B56=0," ",VLOOKUP($B56,[1]Спортсмены!$B$1:$H$65536,5,FALSE))</f>
        <v>Архангельская</v>
      </c>
      <c r="G56" s="103" t="str">
        <f>IF(B56=0," ",VLOOKUP($B56,[1]Спортсмены!$B$1:$H$65536,6,FALSE))</f>
        <v>Архангельск, ГАУ ЦСП "Поморье", СОШ-28</v>
      </c>
      <c r="H56" s="25">
        <v>8.7152777777777779E-5</v>
      </c>
      <c r="I56" s="26"/>
      <c r="J56" s="24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2р</v>
      </c>
      <c r="K56" s="27">
        <v>5</v>
      </c>
      <c r="L56" s="22" t="str">
        <f>IF(B56=0," ",VLOOKUP($B56,[1]Спортсмены!$B$1:$H$65536,7,FALSE))</f>
        <v>Мосеев А.А.</v>
      </c>
    </row>
    <row r="57" spans="1:12">
      <c r="A57" s="28">
        <v>14</v>
      </c>
      <c r="B57" s="21">
        <v>542</v>
      </c>
      <c r="C57" s="22" t="str">
        <f>IF(B57=0," ",VLOOKUP(B57,[1]Спортсмены!B$1:H$65536,2,FALSE))</f>
        <v>Панчук Никита</v>
      </c>
      <c r="D57" s="23" t="str">
        <f>IF(B57=0," ",VLOOKUP($B57,[1]Спортсмены!$B$1:$H$65536,3,FALSE))</f>
        <v>17.08.1996</v>
      </c>
      <c r="E57" s="24" t="str">
        <f>IF(B57=0," ",IF(VLOOKUP($B57,[1]Спортсмены!$B$1:$H$65536,4,FALSE)=0," ",VLOOKUP($B57,[1]Спортсмены!$B$1:$H$65536,4,FALSE)))</f>
        <v>2р</v>
      </c>
      <c r="F57" s="22" t="str">
        <f>IF(B57=0," ",VLOOKUP($B57,[1]Спортсмены!$B$1:$H$65536,5,FALSE))</f>
        <v>Вологодская</v>
      </c>
      <c r="G57" s="22" t="str">
        <f>IF(B57=0," ",VLOOKUP($B57,[1]Спортсмены!$B$1:$H$65536,6,FALSE))</f>
        <v>Череповец, ДЮСШ-2</v>
      </c>
      <c r="H57" s="25">
        <v>8.7731481481481479E-5</v>
      </c>
      <c r="I57" s="25"/>
      <c r="J57" s="24" t="str">
        <f>IF(H57=0," ",IF(H57&lt;=[1]Разряды!$D$4,[1]Разряды!$D$3,IF(H57&lt;=[1]Разряды!$E$4,[1]Разряды!$E$3,IF(H57&lt;=[1]Разряды!$F$4,[1]Разряды!$F$3,IF(H57&lt;=[1]Разряды!$G$4,[1]Разряды!$G$3,IF(H57&lt;=[1]Разряды!$H$4,[1]Разряды!$H$3,IF(H57&lt;=[1]Разряды!$I$4,[1]Разряды!$I$3,IF(H57&lt;=[1]Разряды!$J$4,[1]Разряды!$J$3,"б/р"))))))))</f>
        <v>2р</v>
      </c>
      <c r="K57" s="27">
        <v>4</v>
      </c>
      <c r="L57" s="22" t="str">
        <f>IF(B57=0," ",VLOOKUP($B57,[1]Спортсмены!$B$1:$H$65536,7,FALSE))</f>
        <v>Столбова О.В.</v>
      </c>
    </row>
    <row r="58" spans="1:12">
      <c r="A58" s="28">
        <v>15</v>
      </c>
      <c r="B58" s="29">
        <v>598</v>
      </c>
      <c r="C58" s="22" t="str">
        <f>IF(B58=0," ",VLOOKUP(B58,[1]Спортсмены!B$1:H$65536,2,FALSE))</f>
        <v>Широков Даниил</v>
      </c>
      <c r="D58" s="23" t="str">
        <f>IF(B58=0," ",VLOOKUP($B58,[1]Спортсмены!$B$1:$H$65536,3,FALSE))</f>
        <v>18.11.1996</v>
      </c>
      <c r="E58" s="24" t="str">
        <f>IF(B58=0," ",IF(VLOOKUP($B58,[1]Спортсмены!$B$1:$H$65536,4,FALSE)=0," ",VLOOKUP($B58,[1]Спортсмены!$B$1:$H$65536,4,FALSE)))</f>
        <v>2р</v>
      </c>
      <c r="F58" s="22" t="str">
        <f>IF(B58=0," ",VLOOKUP($B58,[1]Спортсмены!$B$1:$H$65536,5,FALSE))</f>
        <v>Вологодская</v>
      </c>
      <c r="G58" s="22" t="str">
        <f>IF(B58=0," ",VLOOKUP($B58,[1]Спортсмены!$B$1:$H$65536,6,FALSE))</f>
        <v>Череповец, ДЮСШ-2</v>
      </c>
      <c r="H58" s="25">
        <v>8.7847222222222219E-5</v>
      </c>
      <c r="I58" s="25"/>
      <c r="J58" s="24" t="str">
        <f>IF(H58=0," ",IF(H58&lt;=[1]Разряды!$D$4,[1]Разряды!$D$3,IF(H58&lt;=[1]Разряды!$E$4,[1]Разряды!$E$3,IF(H58&lt;=[1]Разряды!$F$4,[1]Разряды!$F$3,IF(H58&lt;=[1]Разряды!$G$4,[1]Разряды!$G$3,IF(H58&lt;=[1]Разряды!$H$4,[1]Разряды!$H$3,IF(H58&lt;=[1]Разряды!$I$4,[1]Разряды!$I$3,IF(H58&lt;=[1]Разряды!$J$4,[1]Разряды!$J$3,"б/р"))))))))</f>
        <v>2р</v>
      </c>
      <c r="K58" s="27">
        <v>3</v>
      </c>
      <c r="L58" s="22" t="str">
        <f>IF(B58=0," ",VLOOKUP($B58,[1]Спортсмены!$B$1:$H$65536,7,FALSE))</f>
        <v>Купцова Е.А.</v>
      </c>
    </row>
    <row r="59" spans="1:12">
      <c r="A59" s="28">
        <v>16</v>
      </c>
      <c r="B59" s="21">
        <v>77</v>
      </c>
      <c r="C59" s="22" t="str">
        <f>IF(B59=0," ",VLOOKUP(B59,[1]Спортсмены!B$1:H$65536,2,FALSE))</f>
        <v>Сундуков Семен</v>
      </c>
      <c r="D59" s="23" t="str">
        <f>IF(B59=0," ",VLOOKUP($B59,[1]Спортсмены!$B$1:$H$65536,3,FALSE))</f>
        <v>28.07.1995</v>
      </c>
      <c r="E59" s="24" t="str">
        <f>IF(B59=0," ",IF(VLOOKUP($B59,[1]Спортсмены!$B$1:$H$65536,4,FALSE)=0," ",VLOOKUP($B59,[1]Спортсмены!$B$1:$H$65536,4,FALSE)))</f>
        <v>КМС</v>
      </c>
      <c r="F59" s="22" t="str">
        <f>IF(B59=0," ",VLOOKUP($B59,[1]Спортсмены!$B$1:$H$65536,5,FALSE))</f>
        <v>Ярославская</v>
      </c>
      <c r="G59" s="22" t="str">
        <f>IF(B59=0," ",VLOOKUP($B59,[1]Спортсмены!$B$1:$H$65536,6,FALSE))</f>
        <v>Ярославль, ГОБУ ЯО СДЮСШОР</v>
      </c>
      <c r="H59" s="25">
        <v>9.0856481481481474E-5</v>
      </c>
      <c r="I59" s="25"/>
      <c r="J59" s="24" t="str">
        <f>IF(H59=0," ",IF(H59&lt;=[1]Разряды!$D$4,[1]Разряды!$D$3,IF(H59&lt;=[1]Разряды!$E$4,[1]Разряды!$E$3,IF(H59&lt;=[1]Разряды!$F$4,[1]Разряды!$F$3,IF(H59&lt;=[1]Разряды!$G$4,[1]Разряды!$G$3,IF(H59&lt;=[1]Разряды!$H$4,[1]Разряды!$H$3,IF(H59&lt;=[1]Разряды!$I$4,[1]Разряды!$I$3,IF(H59&lt;=[1]Разряды!$J$4,[1]Разряды!$J$3,"б/р"))))))))</f>
        <v>3р</v>
      </c>
      <c r="K59" s="27" t="s">
        <v>26</v>
      </c>
      <c r="L59" s="22" t="str">
        <f>IF(B59=0," ",VLOOKUP($B59,[1]Спортсмены!$B$1:$H$65536,7,FALSE))</f>
        <v>бр. Филиновой С.К.</v>
      </c>
    </row>
    <row r="60" spans="1:12" ht="18.75">
      <c r="A60" s="80"/>
      <c r="B60" s="80"/>
      <c r="C60" s="80"/>
      <c r="D60" s="54"/>
      <c r="E60" s="83"/>
      <c r="F60" s="80"/>
      <c r="G60" s="80"/>
      <c r="H60" s="83"/>
      <c r="I60" s="337" t="s">
        <v>10</v>
      </c>
      <c r="J60" s="337"/>
      <c r="K60" s="311"/>
      <c r="L60" s="42" t="s">
        <v>184</v>
      </c>
    </row>
    <row r="61" spans="1:12">
      <c r="A61" s="80"/>
      <c r="B61" s="81"/>
      <c r="C61" s="81"/>
      <c r="D61" s="80"/>
      <c r="E61" s="80"/>
      <c r="F61" s="80"/>
      <c r="G61" s="80"/>
      <c r="H61" s="86"/>
      <c r="I61" s="337" t="s">
        <v>11</v>
      </c>
      <c r="J61" s="337"/>
      <c r="K61" s="311"/>
      <c r="L61" s="42" t="s">
        <v>185</v>
      </c>
    </row>
    <row r="62" spans="1:12">
      <c r="A62" s="16"/>
      <c r="B62" s="16"/>
      <c r="C62" s="16"/>
      <c r="D62" s="17"/>
      <c r="E62" s="16"/>
      <c r="F62" s="336" t="s">
        <v>186</v>
      </c>
      <c r="G62" s="336"/>
      <c r="H62" s="18"/>
      <c r="I62" s="45"/>
    </row>
    <row r="63" spans="1:12">
      <c r="A63" s="20">
        <v>1</v>
      </c>
      <c r="B63" s="21">
        <v>513</v>
      </c>
      <c r="C63" s="22" t="str">
        <f>IF(B63=0," ",VLOOKUP(B63,[1]Спортсмены!B$1:H$65536,2,FALSE))</f>
        <v>Шкуропатов Дмитрий</v>
      </c>
      <c r="D63" s="23" t="str">
        <f>IF(B63=0," ",VLOOKUP($B63,[1]Спортсмены!$B$1:$H$65536,3,FALSE))</f>
        <v>30.03.1993</v>
      </c>
      <c r="E63" s="24" t="str">
        <f>IF(B63=0," ",IF(VLOOKUP($B63,[1]Спортсмены!$B$1:$H$65536,4,FALSE)=0," ",VLOOKUP($B63,[1]Спортсмены!$B$1:$H$65536,4,FALSE)))</f>
        <v>МС</v>
      </c>
      <c r="F63" s="22" t="str">
        <f>IF(B63=0," ",VLOOKUP($B63,[1]Спортсмены!$B$1:$H$65536,5,FALSE))</f>
        <v>Вологодская</v>
      </c>
      <c r="G63" s="22" t="str">
        <f>IF(B63=0," ",VLOOKUP($B63,[1]Спортсмены!$B$1:$H$65536,6,FALSE))</f>
        <v>Череповец, ДЮСШ-2</v>
      </c>
      <c r="H63" s="25">
        <v>8.0324074074074062E-5</v>
      </c>
      <c r="I63" s="26">
        <v>7.9513888888888896E-5</v>
      </c>
      <c r="J63" s="24" t="str">
        <f>IF(H63=0," ",IF(H63&lt;=[1]Разряды!$D$4,[1]Разряды!$D$3,IF(H63&lt;=[1]Разряды!$E$4,[1]Разряды!$E$3,IF(H63&lt;=[1]Разряды!$F$4,[1]Разряды!$F$3,IF(H63&lt;=[1]Разряды!$G$4,[1]Разряды!$G$3,IF(H63&lt;=[1]Разряды!$H$4,[1]Разряды!$H$3,IF(H63&lt;=[1]Разряды!$I$4,[1]Разряды!$I$3,IF(H63&lt;=[1]Разряды!$J$4,[1]Разряды!$J$3,"б/р"))))))))</f>
        <v>кмс</v>
      </c>
      <c r="K63" s="27">
        <v>20</v>
      </c>
      <c r="L63" s="22" t="str">
        <f>IF(B63=0," ",VLOOKUP($B63,[1]Спортсмены!$B$1:$H$65536,7,FALSE))</f>
        <v>Смелов Н.А., Демин А.Н.</v>
      </c>
    </row>
    <row r="64" spans="1:12" ht="22.5">
      <c r="A64" s="20">
        <v>2</v>
      </c>
      <c r="B64" s="21">
        <v>264</v>
      </c>
      <c r="C64" s="101" t="str">
        <f>IF(B64=0," ",VLOOKUP(B64,[1]Спортсмены!B$1:H$65536,2,FALSE))</f>
        <v>Лонин Даниил</v>
      </c>
      <c r="D64" s="102" t="str">
        <f>IF(B64=0," ",VLOOKUP($B64,[1]Спортсмены!$B$1:$H$65536,3,FALSE))</f>
        <v>08.09.1993</v>
      </c>
      <c r="E64" s="94" t="str">
        <f>IF(B64=0," ",IF(VLOOKUP($B64,[1]Спортсмены!$B$1:$H$65536,4,FALSE)=0," ",VLOOKUP($B64,[1]Спортсмены!$B$1:$H$65536,4,FALSE)))</f>
        <v>МС</v>
      </c>
      <c r="F64" s="101" t="str">
        <f>IF(B64=0," ",VLOOKUP($B64,[1]Спортсмены!$B$1:$H$65536,5,FALSE))</f>
        <v>Рязанская</v>
      </c>
      <c r="G64" s="101" t="str">
        <f>IF(B64=0," ",VLOOKUP($B64,[1]Спортсмены!$B$1:$H$65536,6,FALSE))</f>
        <v>Рязань, ЦФО СДЮСШОР "Олимпиец", "Юность"-Профсоюзы</v>
      </c>
      <c r="H64" s="100">
        <v>8.0555555555555556E-5</v>
      </c>
      <c r="I64" s="108">
        <v>8.0324074074074062E-5</v>
      </c>
      <c r="J64" s="94" t="str">
        <f>IF(H64=0," ",IF(H64&lt;=[1]Разряды!$D$4,[1]Разряды!$D$3,IF(H64&lt;=[1]Разряды!$E$4,[1]Разряды!$E$3,IF(H64&lt;=[1]Разряды!$F$4,[1]Разряды!$F$3,IF(H64&lt;=[1]Разряды!$G$4,[1]Разряды!$G$3,IF(H64&lt;=[1]Разряды!$H$4,[1]Разряды!$H$3,IF(H64&lt;=[1]Разряды!$I$4,[1]Разряды!$I$3,IF(H64&lt;=[1]Разряды!$J$4,[1]Разряды!$J$3,"б/р"))))))))</f>
        <v>кмс</v>
      </c>
      <c r="K64" s="28">
        <v>17</v>
      </c>
      <c r="L64" s="99" t="str">
        <f>IF(B64=0," ",VLOOKUP($B64,[1]Спортсмены!$B$1:$H$65536,7,FALSE))</f>
        <v>ЗТР Джавахова Г.С., ЗТР Капацинский О.К., Н.М. Куделина</v>
      </c>
    </row>
    <row r="65" spans="1:12">
      <c r="A65" s="20">
        <v>3</v>
      </c>
      <c r="B65" s="21">
        <v>463</v>
      </c>
      <c r="C65" s="22" t="str">
        <f>IF(B65=0," ",VLOOKUP(B65,[1]Спортсмены!B$1:H$65536,2,FALSE))</f>
        <v>Краев Алексей</v>
      </c>
      <c r="D65" s="23" t="str">
        <f>IF(B65=0," ",VLOOKUP($B65,[1]Спортсмены!$B$1:$H$65536,3,FALSE))</f>
        <v>1993</v>
      </c>
      <c r="E65" s="24" t="str">
        <f>IF(B65=0," ",IF(VLOOKUP($B65,[1]Спортсмены!$B$1:$H$65536,4,FALSE)=0," ",VLOOKUP($B65,[1]Спортсмены!$B$1:$H$65536,4,FALSE)))</f>
        <v>КМС</v>
      </c>
      <c r="F65" s="22" t="str">
        <f>IF(B65=0," ",VLOOKUP($B65,[1]Спортсмены!$B$1:$H$65536,5,FALSE))</f>
        <v>Ивановская</v>
      </c>
      <c r="G65" s="22" t="str">
        <f>IF(B65=0," ",VLOOKUP($B65,[1]Спортсмены!$B$1:$H$65536,6,FALSE))</f>
        <v>Иваново, ИГХТУ, СДЮСШОР-6</v>
      </c>
      <c r="H65" s="25">
        <v>8.1018518518518516E-5</v>
      </c>
      <c r="I65" s="26">
        <v>8.1249999999999996E-5</v>
      </c>
      <c r="J65" s="24" t="str">
        <f>IF(H65=0," ",IF(H65&lt;=[1]Разряды!$D$4,[1]Разряды!$D$3,IF(H65&lt;=[1]Разряды!$E$4,[1]Разряды!$E$3,IF(H65&lt;=[1]Разряды!$F$4,[1]Разряды!$F$3,IF(H65&lt;=[1]Разряды!$G$4,[1]Разряды!$G$3,IF(H65&lt;=[1]Разряды!$H$4,[1]Разряды!$H$3,IF(H65&lt;=[1]Разряды!$I$4,[1]Разряды!$I$3,IF(H65&lt;=[1]Разряды!$J$4,[1]Разряды!$J$3,"б/р"))))))))</f>
        <v>кмс</v>
      </c>
      <c r="K65" s="27">
        <v>15</v>
      </c>
      <c r="L65" s="22" t="str">
        <f>IF(B65=0," ",VLOOKUP($B65,[1]Спортсмены!$B$1:$H$65536,7,FALSE))</f>
        <v>Чахунов Е.И.</v>
      </c>
    </row>
    <row r="66" spans="1:12">
      <c r="A66" s="28">
        <v>4</v>
      </c>
      <c r="B66" s="94">
        <v>560</v>
      </c>
      <c r="C66" s="22" t="str">
        <f>IF(B66=0," ",VLOOKUP(B66,[1]Спортсмены!B$1:H$65536,2,FALSE))</f>
        <v>Петраков Иван</v>
      </c>
      <c r="D66" s="23" t="str">
        <f>IF(B66=0," ",VLOOKUP($B66,[1]Спортсмены!$B$1:$H$65536,3,FALSE))</f>
        <v>31.01.1993</v>
      </c>
      <c r="E66" s="24" t="str">
        <f>IF(B66=0," ",IF(VLOOKUP($B66,[1]Спортсмены!$B$1:$H$65536,4,FALSE)=0," ",VLOOKUP($B66,[1]Спортсмены!$B$1:$H$65536,4,FALSE)))</f>
        <v>КМС</v>
      </c>
      <c r="F66" s="22" t="str">
        <f>IF(B66=0," ",VLOOKUP($B66,[1]Спортсмены!$B$1:$H$65536,5,FALSE))</f>
        <v>Р-ка Карелия</v>
      </c>
      <c r="G66" s="22" t="str">
        <f>IF(B66=0," ",VLOOKUP($B66,[1]Спортсмены!$B$1:$H$65536,6,FALSE))</f>
        <v xml:space="preserve">Петрозаводск, </v>
      </c>
      <c r="H66" s="25">
        <v>8.252314814814815E-5</v>
      </c>
      <c r="I66" s="26">
        <v>8.206018518518519E-5</v>
      </c>
      <c r="J66" s="24" t="str">
        <f>IF(H66=0," ",IF(H66&lt;=[1]Разряды!$D$4,[1]Разряды!$D$3,IF(H66&lt;=[1]Разряды!$E$4,[1]Разряды!$E$3,IF(H66&lt;=[1]Разряды!$F$4,[1]Разряды!$F$3,IF(H66&lt;=[1]Разряды!$G$4,[1]Разряды!$G$3,IF(H66&lt;=[1]Разряды!$H$4,[1]Разряды!$H$3,IF(H66&lt;=[1]Разряды!$I$4,[1]Разряды!$I$3,IF(H66&lt;=[1]Разряды!$J$4,[1]Разряды!$J$3,"б/р"))))))))</f>
        <v>1р</v>
      </c>
      <c r="K66" s="27" t="s">
        <v>26</v>
      </c>
      <c r="L66" s="103" t="str">
        <f>IF(B66=0," ",VLOOKUP($B66,[1]Спортсмены!$B$1:$H$65536,7,FALSE))</f>
        <v>ЗТР Пушкин В.В., ЗТР Савенков Е.В.</v>
      </c>
    </row>
    <row r="67" spans="1:12">
      <c r="A67" s="28">
        <v>5</v>
      </c>
      <c r="B67" s="21">
        <v>259</v>
      </c>
      <c r="C67" s="22" t="str">
        <f>IF(B67=0," ",VLOOKUP(B67,[1]Спортсмены!B$1:H$65536,2,FALSE))</f>
        <v>Трусов Евгений</v>
      </c>
      <c r="D67" s="23" t="str">
        <f>IF(B67=0," ",VLOOKUP($B67,[1]Спортсмены!$B$1:$H$65536,3,FALSE))</f>
        <v>22.08.1992</v>
      </c>
      <c r="E67" s="24" t="str">
        <f>IF(B67=0," ",IF(VLOOKUP($B67,[1]Спортсмены!$B$1:$H$65536,4,FALSE)=0," ",VLOOKUP($B67,[1]Спортсмены!$B$1:$H$65536,4,FALSE)))</f>
        <v>КМС</v>
      </c>
      <c r="F67" s="22" t="str">
        <f>IF(B67=0," ",VLOOKUP($B67,[1]Спортсмены!$B$1:$H$65536,5,FALSE))</f>
        <v>Рязанская</v>
      </c>
      <c r="G67" s="103" t="str">
        <f>IF(B67=0," ",VLOOKUP($B67,[1]Спортсмены!$B$1:$H$65536,6,FALSE))</f>
        <v>Рязань, ЦФО СДЮСШОР "Юность"-Динамо</v>
      </c>
      <c r="H67" s="25">
        <v>8.3564814814814811E-5</v>
      </c>
      <c r="I67" s="26">
        <v>8.298611111111111E-5</v>
      </c>
      <c r="J67" s="24" t="str">
        <f>IF(H67=0," ",IF(H67&lt;=[1]Разряды!$D$4,[1]Разряды!$D$3,IF(H67&lt;=[1]Разряды!$E$4,[1]Разряды!$E$3,IF(H67&lt;=[1]Разряды!$F$4,[1]Разряды!$F$3,IF(H67&lt;=[1]Разряды!$G$4,[1]Разряды!$G$3,IF(H67&lt;=[1]Разряды!$H$4,[1]Разряды!$H$3,IF(H67&lt;=[1]Разряды!$I$4,[1]Разряды!$I$3,IF(H67&lt;=[1]Разряды!$J$4,[1]Разряды!$J$3,"б/р"))))))))</f>
        <v>1р</v>
      </c>
      <c r="K67" s="27">
        <v>14</v>
      </c>
      <c r="L67" s="22" t="str">
        <f>IF(B67=0," ",VLOOKUP($B67,[1]Спортсмены!$B$1:$H$65536,7,FALSE))</f>
        <v>Варнаков А.В., Трусова Е.А.</v>
      </c>
    </row>
    <row r="68" spans="1:12">
      <c r="A68" s="28">
        <v>6</v>
      </c>
      <c r="B68" s="21">
        <v>215</v>
      </c>
      <c r="C68" s="22" t="str">
        <f>IF(B68=0," ",VLOOKUP(B68,[1]Спортсмены!B$1:H$65536,2,FALSE))</f>
        <v>Миронов Сергей</v>
      </c>
      <c r="D68" s="23" t="str">
        <f>IF(B68=0," ",VLOOKUP($B68,[1]Спортсмены!$B$1:$H$65536,3,FALSE))</f>
        <v>1993</v>
      </c>
      <c r="E68" s="24" t="str">
        <f>IF(B68=0," ",IF(VLOOKUP($B68,[1]Спортсмены!$B$1:$H$65536,4,FALSE)=0," ",VLOOKUP($B68,[1]Спортсмены!$B$1:$H$65536,4,FALSE)))</f>
        <v>КМС</v>
      </c>
      <c r="F68" s="22" t="str">
        <f>IF(B68=0," ",VLOOKUP($B68,[1]Спортсмены!$B$1:$H$65536,5,FALSE))</f>
        <v>Московская</v>
      </c>
      <c r="G68" s="22" t="str">
        <f>IF(B68=0," ",VLOOKUP($B68,[1]Спортсмены!$B$1:$H$65536,6,FALSE))</f>
        <v>Жуковский, СК "Метеор"</v>
      </c>
      <c r="H68" s="25">
        <v>8.287037037037037E-5</v>
      </c>
      <c r="I68" s="26">
        <v>8.3217592592592591E-5</v>
      </c>
      <c r="J68" s="24" t="str">
        <f>IF(H68=0," ",IF(H68&lt;=[1]Разряды!$D$4,[1]Разряды!$D$3,IF(H68&lt;=[1]Разряды!$E$4,[1]Разряды!$E$3,IF(H68&lt;=[1]Разряды!$F$4,[1]Разряды!$F$3,IF(H68&lt;=[1]Разряды!$G$4,[1]Разряды!$G$3,IF(H68&lt;=[1]Разряды!$H$4,[1]Разряды!$H$3,IF(H68&lt;=[1]Разряды!$I$4,[1]Разряды!$I$3,IF(H68&lt;=[1]Разряды!$J$4,[1]Разряды!$J$3,"б/р"))))))))</f>
        <v>1р</v>
      </c>
      <c r="K68" s="24" t="s">
        <v>26</v>
      </c>
      <c r="L68" s="22" t="str">
        <f>IF(B68=0," ",VLOOKUP($B68,[1]Спортсмены!$B$1:$H$65536,7,FALSE))</f>
        <v>Юдакова Н.А.</v>
      </c>
    </row>
    <row r="69" spans="1:12">
      <c r="A69" s="28">
        <v>7</v>
      </c>
      <c r="B69" s="21">
        <v>392</v>
      </c>
      <c r="C69" s="22" t="str">
        <f>IF(B69=0," ",VLOOKUP(B69,[1]Спортсмены!B$1:H$65536,2,FALSE))</f>
        <v>Попов Сергей</v>
      </c>
      <c r="D69" s="23" t="str">
        <f>IF(B69=0," ",VLOOKUP($B69,[1]Спортсмены!$B$1:$H$65536,3,FALSE))</f>
        <v>1994</v>
      </c>
      <c r="E69" s="24" t="str">
        <f>IF(B69=0," ",IF(VLOOKUP($B69,[1]Спортсмены!$B$1:$H$65536,4,FALSE)=0," ",VLOOKUP($B69,[1]Спортсмены!$B$1:$H$65536,4,FALSE)))</f>
        <v>КМС</v>
      </c>
      <c r="F69" s="22" t="str">
        <f>IF(B69=0," ",VLOOKUP($B69,[1]Спортсмены!$B$1:$H$65536,5,FALSE))</f>
        <v>Архангельская</v>
      </c>
      <c r="G69" s="22" t="str">
        <f>IF(B69=0," ",VLOOKUP($B69,[1]Спортсмены!$B$1:$H$65536,6,FALSE))</f>
        <v>Коряжма, ДЮСШ</v>
      </c>
      <c r="H69" s="25">
        <v>8.4027777777777771E-5</v>
      </c>
      <c r="I69" s="25"/>
      <c r="J69" s="24" t="str">
        <f>IF(H69=0," ",IF(H69&lt;=[1]Разряды!$D$4,[1]Разряды!$D$3,IF(H69&lt;=[1]Разряды!$E$4,[1]Разряды!$E$3,IF(H69&lt;=[1]Разряды!$F$4,[1]Разряды!$F$3,IF(H69&lt;=[1]Разряды!$G$4,[1]Разряды!$G$3,IF(H69&lt;=[1]Разряды!$H$4,[1]Разряды!$H$3,IF(H69&lt;=[1]Разряды!$I$4,[1]Разряды!$I$3,IF(H69&lt;=[1]Разряды!$J$4,[1]Разряды!$J$3,"б/р"))))))))</f>
        <v>1р</v>
      </c>
      <c r="K69" s="27">
        <v>13</v>
      </c>
      <c r="L69" s="22" t="str">
        <f>IF(B69=0," ",VLOOKUP($B69,[1]Спортсмены!$B$1:$H$65536,7,FALSE))</f>
        <v>Казанцев Л.А.</v>
      </c>
    </row>
    <row r="70" spans="1:12">
      <c r="A70" s="28">
        <v>8</v>
      </c>
      <c r="B70" s="21">
        <v>415</v>
      </c>
      <c r="C70" s="22" t="str">
        <f>IF(B70=0," ",VLOOKUP(B70,[1]Спортсмены!B$1:H$65536,2,FALSE))</f>
        <v>Иванский Сергей</v>
      </c>
      <c r="D70" s="23" t="str">
        <f>IF(B70=0," ",VLOOKUP($B70,[1]Спортсмены!$B$1:$H$65536,3,FALSE))</f>
        <v>14.01.1993</v>
      </c>
      <c r="E70" s="24" t="str">
        <f>IF(B70=0," ",IF(VLOOKUP($B70,[1]Спортсмены!$B$1:$H$65536,4,FALSE)=0," ",VLOOKUP($B70,[1]Спортсмены!$B$1:$H$65536,4,FALSE)))</f>
        <v>КМС</v>
      </c>
      <c r="F70" s="22" t="str">
        <f>IF(B70=0," ",VLOOKUP($B70,[1]Спортсмены!$B$1:$H$65536,5,FALSE))</f>
        <v>Новгородская</v>
      </c>
      <c r="G70" s="22" t="str">
        <f>IF(B70=0," ",VLOOKUP($B70,[1]Спортсмены!$B$1:$H$65536,6,FALSE))</f>
        <v>Н Новгород, обр.</v>
      </c>
      <c r="H70" s="25">
        <v>8.4490740740740731E-5</v>
      </c>
      <c r="I70" s="26"/>
      <c r="J70" s="24" t="str">
        <f>IF(H70=0," ",IF(H70&lt;=[1]Разряды!$D$4,[1]Разряды!$D$3,IF(H70&lt;=[1]Разряды!$E$4,[1]Разряды!$E$3,IF(H70&lt;=[1]Разряды!$F$4,[1]Разряды!$F$3,IF(H70&lt;=[1]Разряды!$G$4,[1]Разряды!$G$3,IF(H70&lt;=[1]Разряды!$H$4,[1]Разряды!$H$3,IF(H70&lt;=[1]Разряды!$I$4,[1]Разряды!$I$3,IF(H70&lt;=[1]Разряды!$J$4,[1]Разряды!$J$3,"б/р"))))))))</f>
        <v>1р</v>
      </c>
      <c r="K70" s="27">
        <v>12</v>
      </c>
      <c r="L70" s="22" t="str">
        <f>IF(B70=0," ",VLOOKUP($B70,[1]Спортсмены!$B$1:$H$65536,7,FALSE))</f>
        <v>Савенков П.А.</v>
      </c>
    </row>
    <row r="71" spans="1:12">
      <c r="A71" s="28">
        <v>9</v>
      </c>
      <c r="B71" s="21">
        <v>506</v>
      </c>
      <c r="C71" s="22" t="str">
        <f>IF(B71=0," ",VLOOKUP(B71,[1]Спортсмены!B$1:H$65536,2,FALSE))</f>
        <v>Сергеев Денис</v>
      </c>
      <c r="D71" s="23" t="str">
        <f>IF(B71=0," ",VLOOKUP($B71,[1]Спортсмены!$B$1:$H$65536,3,FALSE))</f>
        <v>1994</v>
      </c>
      <c r="E71" s="24" t="str">
        <f>IF(B71=0," ",IF(VLOOKUP($B71,[1]Спортсмены!$B$1:$H$65536,4,FALSE)=0," ",VLOOKUP($B71,[1]Спортсмены!$B$1:$H$65536,4,FALSE)))</f>
        <v>КМС</v>
      </c>
      <c r="F71" s="22" t="str">
        <f>IF(B71=0," ",VLOOKUP($B71,[1]Спортсмены!$B$1:$H$65536,5,FALSE))</f>
        <v>Ивановская</v>
      </c>
      <c r="G71" s="22" t="str">
        <f>IF(B71=0," ",VLOOKUP($B71,[1]Спортсмены!$B$1:$H$65536,6,FALSE))</f>
        <v>Иваново, ИГЭУ</v>
      </c>
      <c r="H71" s="25">
        <v>8.4490740740740731E-5</v>
      </c>
      <c r="I71" s="25"/>
      <c r="J71" s="24" t="str">
        <f>IF(H71=0," ",IF(H71&lt;=[1]Разряды!$D$4,[1]Разряды!$D$3,IF(H71&lt;=[1]Разряды!$E$4,[1]Разряды!$E$3,IF(H71&lt;=[1]Разряды!$F$4,[1]Разряды!$F$3,IF(H71&lt;=[1]Разряды!$G$4,[1]Разряды!$G$3,IF(H71&lt;=[1]Разряды!$H$4,[1]Разряды!$H$3,IF(H71&lt;=[1]Разряды!$I$4,[1]Разряды!$I$3,IF(H71&lt;=[1]Разряды!$J$4,[1]Разряды!$J$3,"б/р"))))))))</f>
        <v>1р</v>
      </c>
      <c r="K71" s="27" t="s">
        <v>39</v>
      </c>
      <c r="L71" s="22" t="str">
        <f>IF(B71=0," ",VLOOKUP($B71,[1]Спортсмены!$B$1:$H$65536,7,FALSE))</f>
        <v>Чахунов Е.И.</v>
      </c>
    </row>
    <row r="72" spans="1:12">
      <c r="A72" s="28">
        <v>10</v>
      </c>
      <c r="B72" s="21">
        <v>302</v>
      </c>
      <c r="C72" s="22" t="str">
        <f>IF(B72=0," ",VLOOKUP(B72,[1]Спортсмены!B$1:H$65536,2,FALSE))</f>
        <v>Казарян Миран</v>
      </c>
      <c r="D72" s="23" t="str">
        <f>IF(B72=0," ",VLOOKUP($B72,[1]Спортсмены!$B$1:$H$65536,3,FALSE))</f>
        <v>20.01.1994</v>
      </c>
      <c r="E72" s="24" t="str">
        <f>IF(B72=0," ",IF(VLOOKUP($B72,[1]Спортсмены!$B$1:$H$65536,4,FALSE)=0," ",VLOOKUP($B72,[1]Спортсмены!$B$1:$H$65536,4,FALSE)))</f>
        <v>1р</v>
      </c>
      <c r="F72" s="22" t="str">
        <f>IF(B72=0," ",VLOOKUP($B72,[1]Спортсмены!$B$1:$H$65536,5,FALSE))</f>
        <v>Мурманская</v>
      </c>
      <c r="G72" s="22" t="str">
        <f>IF(B72=0," ",VLOOKUP($B72,[1]Спортсмены!$B$1:$H$65536,6,FALSE))</f>
        <v>Мурманск, СДЮСШОР-4, ШВСМ</v>
      </c>
      <c r="H72" s="25">
        <v>8.4606481481481471E-5</v>
      </c>
      <c r="I72" s="26"/>
      <c r="J72" s="24" t="str">
        <f>IF(H72=0," ",IF(H72&lt;=[1]Разряды!$D$4,[1]Разряды!$D$3,IF(H72&lt;=[1]Разряды!$E$4,[1]Разряды!$E$3,IF(H72&lt;=[1]Разряды!$F$4,[1]Разряды!$F$3,IF(H72&lt;=[1]Разряды!$G$4,[1]Разряды!$G$3,IF(H72&lt;=[1]Разряды!$H$4,[1]Разряды!$H$3,IF(H72&lt;=[1]Разряды!$I$4,[1]Разряды!$I$3,IF(H72&lt;=[1]Разряды!$J$4,[1]Разряды!$J$3,"б/р"))))))))</f>
        <v>1р</v>
      </c>
      <c r="K72" s="27">
        <v>11</v>
      </c>
      <c r="L72" s="22" t="str">
        <f>IF(B72=0," ",VLOOKUP($B72,[1]Спортсмены!$B$1:$H$65536,7,FALSE))</f>
        <v>Семенов Р.В.</v>
      </c>
    </row>
    <row r="73" spans="1:12">
      <c r="A73" s="28">
        <v>11</v>
      </c>
      <c r="B73" s="21">
        <v>419</v>
      </c>
      <c r="C73" s="22" t="str">
        <f>IF(B73=0," ",VLOOKUP(B73,[1]Спортсмены!B$1:H$65536,2,FALSE))</f>
        <v>Поленов Кирилл</v>
      </c>
      <c r="D73" s="23" t="str">
        <f>IF(B73=0," ",VLOOKUP($B73,[1]Спортсмены!$B$1:$H$65536,3,FALSE))</f>
        <v>12.05.1994</v>
      </c>
      <c r="E73" s="24" t="str">
        <f>IF(B73=0," ",IF(VLOOKUP($B73,[1]Спортсмены!$B$1:$H$65536,4,FALSE)=0," ",VLOOKUP($B73,[1]Спортсмены!$B$1:$H$65536,4,FALSE)))</f>
        <v>1р</v>
      </c>
      <c r="F73" s="22" t="str">
        <f>IF(B73=0," ",VLOOKUP($B73,[1]Спортсмены!$B$1:$H$65536,5,FALSE))</f>
        <v>Калининградская</v>
      </c>
      <c r="G73" s="22" t="str">
        <f>IF(B73=0," ",VLOOKUP($B73,[1]Спортсмены!$B$1:$H$65536,6,FALSE))</f>
        <v>Калининград, УОР</v>
      </c>
      <c r="H73" s="25">
        <v>8.4953703703703718E-5</v>
      </c>
      <c r="I73" s="26"/>
      <c r="J73" s="24" t="str">
        <f>IF(H73=0," ",IF(H73&lt;=[1]Разряды!$D$4,[1]Разряды!$D$3,IF(H73&lt;=[1]Разряды!$E$4,[1]Разряды!$E$3,IF(H73&lt;=[1]Разряды!$F$4,[1]Разряды!$F$3,IF(H73&lt;=[1]Разряды!$G$4,[1]Разряды!$G$3,IF(H73&lt;=[1]Разряды!$H$4,[1]Разряды!$H$3,IF(H73&lt;=[1]Разряды!$I$4,[1]Разряды!$I$3,IF(H73&lt;=[1]Разряды!$J$4,[1]Разряды!$J$3,"б/р"))))))))</f>
        <v>1р</v>
      </c>
      <c r="K73" s="24">
        <v>10</v>
      </c>
      <c r="L73" s="103" t="str">
        <f>IF(B73=0," ",VLOOKUP($B73,[1]Спортсмены!$B$1:$H$65536,7,FALSE))</f>
        <v xml:space="preserve">ЗТР Антунович Г.П., Лещинский В.В. </v>
      </c>
    </row>
    <row r="74" spans="1:12">
      <c r="A74" s="28">
        <v>12</v>
      </c>
      <c r="B74" s="21">
        <v>213</v>
      </c>
      <c r="C74" s="22" t="str">
        <f>IF(B74=0," ",VLOOKUP(B74,[1]Спортсмены!B$1:H$65536,2,FALSE))</f>
        <v>Рустамов Ахад</v>
      </c>
      <c r="D74" s="23" t="str">
        <f>IF(B74=0," ",VLOOKUP($B74,[1]Спортсмены!$B$1:$H$65536,3,FALSE))</f>
        <v>1993</v>
      </c>
      <c r="E74" s="24" t="str">
        <f>IF(B74=0," ",IF(VLOOKUP($B74,[1]Спортсмены!$B$1:$H$65536,4,FALSE)=0," ",VLOOKUP($B74,[1]Спортсмены!$B$1:$H$65536,4,FALSE)))</f>
        <v>1р</v>
      </c>
      <c r="F74" s="22" t="str">
        <f>IF(B74=0," ",VLOOKUP($B74,[1]Спортсмены!$B$1:$H$65536,5,FALSE))</f>
        <v>Московская</v>
      </c>
      <c r="G74" s="22" t="str">
        <f>IF(B74=0," ",VLOOKUP($B74,[1]Спортсмены!$B$1:$H$65536,6,FALSE))</f>
        <v>Жуковский, СК "Метеор"</v>
      </c>
      <c r="H74" s="25">
        <v>8.5069444444444431E-5</v>
      </c>
      <c r="I74" s="26"/>
      <c r="J74" s="24" t="str">
        <f>IF(H74=0," ",IF(H74&lt;=[1]Разряды!$D$4,[1]Разряды!$D$3,IF(H74&lt;=[1]Разряды!$E$4,[1]Разряды!$E$3,IF(H74&lt;=[1]Разряды!$F$4,[1]Разряды!$F$3,IF(H74&lt;=[1]Разряды!$G$4,[1]Разряды!$G$3,IF(H74&lt;=[1]Разряды!$H$4,[1]Разряды!$H$3,IF(H74&lt;=[1]Разряды!$I$4,[1]Разряды!$I$3,IF(H74&lt;=[1]Разряды!$J$4,[1]Разряды!$J$3,"б/р"))))))))</f>
        <v>2р</v>
      </c>
      <c r="K74" s="27" t="s">
        <v>26</v>
      </c>
      <c r="L74" s="22" t="str">
        <f>IF(B74=0," ",VLOOKUP($B74,[1]Спортсмены!$B$1:$H$65536,7,FALSE))</f>
        <v>Юдакова Н.А.</v>
      </c>
    </row>
    <row r="75" spans="1:12">
      <c r="A75" s="28">
        <v>13</v>
      </c>
      <c r="B75" s="29">
        <v>49</v>
      </c>
      <c r="C75" s="22" t="str">
        <f>IF(B75=0," ",VLOOKUP(B75,[1]Спортсмены!B$1:H$65536,2,FALSE))</f>
        <v>Ложников Илья</v>
      </c>
      <c r="D75" s="23" t="str">
        <f>IF(B75=0," ",VLOOKUP($B75,[1]Спортсмены!$B$1:$H$65536,3,FALSE))</f>
        <v>30.03.1992</v>
      </c>
      <c r="E75" s="24" t="str">
        <f>IF(B75=0," ",IF(VLOOKUP($B75,[1]Спортсмены!$B$1:$H$65536,4,FALSE)=0," ",VLOOKUP($B75,[1]Спортсмены!$B$1:$H$65536,4,FALSE)))</f>
        <v>КМС</v>
      </c>
      <c r="F75" s="22" t="str">
        <f>IF(B75=0," ",VLOOKUP($B75,[1]Спортсмены!$B$1:$H$65536,5,FALSE))</f>
        <v>Ярославская</v>
      </c>
      <c r="G75" s="22" t="str">
        <f>IF(B75=0," ",VLOOKUP($B75,[1]Спортсмены!$B$1:$H$65536,6,FALSE))</f>
        <v>Ярославль, СДЮСШОР-19</v>
      </c>
      <c r="H75" s="25">
        <v>8.5185185185185198E-5</v>
      </c>
      <c r="I75" s="26"/>
      <c r="J75" s="24" t="str">
        <f>IF(H75=0," ",IF(H75&lt;=[1]Разряды!$D$4,[1]Разряды!$D$3,IF(H75&lt;=[1]Разряды!$E$4,[1]Разряды!$E$3,IF(H75&lt;=[1]Разряды!$F$4,[1]Разряды!$F$3,IF(H75&lt;=[1]Разряды!$G$4,[1]Разряды!$G$3,IF(H75&lt;=[1]Разряды!$H$4,[1]Разряды!$H$3,IF(H75&lt;=[1]Разряды!$I$4,[1]Разряды!$I$3,IF(H75&lt;=[1]Разряды!$J$4,[1]Разряды!$J$3,"б/р"))))))))</f>
        <v>2р</v>
      </c>
      <c r="K75" s="27">
        <v>0</v>
      </c>
      <c r="L75" s="22" t="str">
        <f>IF(B75=0," ",VLOOKUP($B75,[1]Спортсмены!$B$1:$H$65536,7,FALSE))</f>
        <v>Станкевич В.А.</v>
      </c>
    </row>
    <row r="76" spans="1:12">
      <c r="A76" s="28">
        <v>14</v>
      </c>
      <c r="B76" s="21">
        <v>219</v>
      </c>
      <c r="C76" s="22" t="str">
        <f>IF(B76=0," ",VLOOKUP(B76,[1]Спортсмены!B$1:H$65536,2,FALSE))</f>
        <v>Трофимов Сергей</v>
      </c>
      <c r="D76" s="23" t="str">
        <f>IF(B76=0," ",VLOOKUP($B76,[1]Спортсмены!$B$1:$H$65536,3,FALSE))</f>
        <v>1992</v>
      </c>
      <c r="E76" s="24" t="str">
        <f>IF(B76=0," ",IF(VLOOKUP($B76,[1]Спортсмены!$B$1:$H$65536,4,FALSE)=0," ",VLOOKUP($B76,[1]Спортсмены!$B$1:$H$65536,4,FALSE)))</f>
        <v>1р</v>
      </c>
      <c r="F76" s="22" t="str">
        <f>IF(B76=0," ",VLOOKUP($B76,[1]Спортсмены!$B$1:$H$65536,5,FALSE))</f>
        <v>Московская</v>
      </c>
      <c r="G76" s="22" t="str">
        <f>IF(B76=0," ",VLOOKUP($B76,[1]Спортсмены!$B$1:$H$65536,6,FALSE))</f>
        <v>Жуковский, СК "Метеор"</v>
      </c>
      <c r="H76" s="25">
        <v>8.5532407407407391E-5</v>
      </c>
      <c r="I76" s="26"/>
      <c r="J76" s="24" t="str">
        <f>IF(H76=0," ",IF(H76&lt;=[1]Разряды!$D$4,[1]Разряды!$D$3,IF(H76&lt;=[1]Разряды!$E$4,[1]Разряды!$E$3,IF(H76&lt;=[1]Разряды!$F$4,[1]Разряды!$F$3,IF(H76&lt;=[1]Разряды!$G$4,[1]Разряды!$G$3,IF(H76&lt;=[1]Разряды!$H$4,[1]Разряды!$H$3,IF(H76&lt;=[1]Разряды!$I$4,[1]Разряды!$I$3,IF(H76&lt;=[1]Разряды!$J$4,[1]Разряды!$J$3,"б/р"))))))))</f>
        <v>2р</v>
      </c>
      <c r="K76" s="24" t="s">
        <v>26</v>
      </c>
      <c r="L76" s="22" t="str">
        <f>IF(B76=0," ",VLOOKUP($B76,[1]Спортсмены!$B$1:$H$65536,7,FALSE))</f>
        <v>Юдакова Н.А.</v>
      </c>
    </row>
    <row r="77" spans="1:12">
      <c r="A77" s="28">
        <v>15</v>
      </c>
      <c r="B77" s="21">
        <v>535</v>
      </c>
      <c r="C77" s="22" t="str">
        <f>IF(B77=0," ",VLOOKUP(B77,[1]Спортсмены!B$1:H$65536,2,FALSE))</f>
        <v>Мурашко Александр</v>
      </c>
      <c r="D77" s="23" t="str">
        <f>IF(B77=0," ",VLOOKUP($B77,[1]Спортсмены!$B$1:$H$65536,3,FALSE))</f>
        <v>28.09.1994</v>
      </c>
      <c r="E77" s="24" t="str">
        <f>IF(B77=0," ",IF(VLOOKUP($B77,[1]Спортсмены!$B$1:$H$65536,4,FALSE)=0," ",VLOOKUP($B77,[1]Спортсмены!$B$1:$H$65536,4,FALSE)))</f>
        <v>1р</v>
      </c>
      <c r="F77" s="22" t="str">
        <f>IF(B77=0," ",VLOOKUP($B77,[1]Спортсмены!$B$1:$H$65536,5,FALSE))</f>
        <v>Вологодская</v>
      </c>
      <c r="G77" s="22" t="str">
        <f>IF(B77=0," ",VLOOKUP($B77,[1]Спортсмены!$B$1:$H$65536,6,FALSE))</f>
        <v>Череповец, ДЮСШ-2</v>
      </c>
      <c r="H77" s="25">
        <v>8.6458333333333339E-5</v>
      </c>
      <c r="I77" s="25"/>
      <c r="J77" s="24" t="str">
        <f>IF(H77=0," ",IF(H77&lt;=[1]Разряды!$D$4,[1]Разряды!$D$3,IF(H77&lt;=[1]Разряды!$E$4,[1]Разряды!$E$3,IF(H77&lt;=[1]Разряды!$F$4,[1]Разряды!$F$3,IF(H77&lt;=[1]Разряды!$G$4,[1]Разряды!$G$3,IF(H77&lt;=[1]Разряды!$H$4,[1]Разряды!$H$3,IF(H77&lt;=[1]Разряды!$I$4,[1]Разряды!$I$3,IF(H77&lt;=[1]Разряды!$J$4,[1]Разряды!$J$3,"б/р"))))))))</f>
        <v>2р</v>
      </c>
      <c r="K77" s="27">
        <v>0</v>
      </c>
      <c r="L77" s="22" t="str">
        <f>IF(B77=0," ",VLOOKUP($B77,[1]Спортсмены!$B$1:$H$65536,7,FALSE))</f>
        <v>Боголюбов В.Л.</v>
      </c>
    </row>
    <row r="78" spans="1:12">
      <c r="A78" s="28">
        <v>16</v>
      </c>
      <c r="B78" s="21">
        <v>56</v>
      </c>
      <c r="C78" s="22" t="str">
        <f>IF(B78=0," ",VLOOKUP(B78,[1]Спортсмены!B$1:H$65536,2,FALSE))</f>
        <v>Власенков Александр</v>
      </c>
      <c r="D78" s="23" t="str">
        <f>IF(B78=0," ",VLOOKUP($B78,[1]Спортсмены!$B$1:$H$65536,3,FALSE))</f>
        <v>13.10.1993</v>
      </c>
      <c r="E78" s="24" t="str">
        <f>IF(B78=0," ",IF(VLOOKUP($B78,[1]Спортсмены!$B$1:$H$65536,4,FALSE)=0," ",VLOOKUP($B78,[1]Спортсмены!$B$1:$H$65536,4,FALSE)))</f>
        <v>3р</v>
      </c>
      <c r="F78" s="22" t="str">
        <f>IF(B78=0," ",VLOOKUP($B78,[1]Спортсмены!$B$1:$H$65536,5,FALSE))</f>
        <v>Ярославская</v>
      </c>
      <c r="G78" s="22" t="str">
        <f>IF(B78=0," ",VLOOKUP($B78,[1]Спортсмены!$B$1:$H$65536,6,FALSE))</f>
        <v>Ярославль, СДЮСШОР-19</v>
      </c>
      <c r="H78" s="25">
        <v>9.4907407407407389E-5</v>
      </c>
      <c r="I78" s="26"/>
      <c r="J78" s="24" t="str">
        <f>IF(H78=0," ",IF(H78&lt;=[1]Разряды!$D$4,[1]Разряды!$D$3,IF(H78&lt;=[1]Разряды!$E$4,[1]Разряды!$E$3,IF(H78&lt;=[1]Разряды!$F$4,[1]Разряды!$F$3,IF(H78&lt;=[1]Разряды!$G$4,[1]Разряды!$G$3,IF(H78&lt;=[1]Разряды!$H$4,[1]Разряды!$H$3,IF(H78&lt;=[1]Разряды!$I$4,[1]Разряды!$I$3,IF(H78&lt;=[1]Разряды!$J$4,[1]Разряды!$J$3,"б/р"))))))))</f>
        <v>1юр</v>
      </c>
      <c r="K78" s="24" t="s">
        <v>26</v>
      </c>
      <c r="L78" s="22" t="str">
        <f>IF(B78=0," ",VLOOKUP($B78,[1]Спортсмены!$B$1:$H$65536,7,FALSE))</f>
        <v>Станкевич В.А.</v>
      </c>
    </row>
    <row r="79" spans="1:12" ht="15.75">
      <c r="A79" s="28"/>
      <c r="B79" s="21"/>
      <c r="C79" s="22"/>
      <c r="D79" s="23"/>
      <c r="E79" s="24"/>
      <c r="F79" s="22"/>
      <c r="G79" s="22"/>
      <c r="H79" s="25"/>
      <c r="I79" s="337" t="s">
        <v>10</v>
      </c>
      <c r="J79" s="337"/>
      <c r="K79" s="311"/>
      <c r="L79" s="42" t="s">
        <v>187</v>
      </c>
    </row>
    <row r="80" spans="1:12">
      <c r="A80" s="16"/>
      <c r="B80" s="16"/>
      <c r="C80" s="16"/>
      <c r="D80" s="46"/>
      <c r="E80" s="16"/>
      <c r="F80" s="336" t="s">
        <v>31</v>
      </c>
      <c r="G80" s="336"/>
      <c r="H80" s="41"/>
      <c r="I80" s="337" t="s">
        <v>11</v>
      </c>
      <c r="J80" s="337"/>
      <c r="K80" s="311"/>
      <c r="L80" s="9" t="s">
        <v>188</v>
      </c>
    </row>
    <row r="81" spans="1:12">
      <c r="A81" s="20">
        <v>1</v>
      </c>
      <c r="B81" s="27">
        <v>459</v>
      </c>
      <c r="C81" s="22" t="str">
        <f>IF(B81=0," ",VLOOKUP(B81,[1]Спортсмены!B$1:H$65536,2,FALSE))</f>
        <v>Емелин Дмитрий</v>
      </c>
      <c r="D81" s="23" t="str">
        <f>IF(B81=0," ",VLOOKUP($B81,[1]Спортсмены!$B$1:$H$65536,3,FALSE))</f>
        <v>1990</v>
      </c>
      <c r="E81" s="24" t="str">
        <f>IF(B81=0," ",IF(VLOOKUP($B81,[1]Спортсмены!$B$1:$H$65536,4,FALSE)=0," ",VLOOKUP($B81,[1]Спортсмены!$B$1:$H$65536,4,FALSE)))</f>
        <v>КМС</v>
      </c>
      <c r="F81" s="22" t="str">
        <f>IF(B81=0," ",VLOOKUP($B81,[1]Спортсмены!$B$1:$H$65536,5,FALSE))</f>
        <v>Ивановская</v>
      </c>
      <c r="G81" s="22" t="str">
        <f>IF(B81=0," ",VLOOKUP($B81,[1]Спортсмены!$B$1:$H$65536,6,FALSE))</f>
        <v>Иваново, ИГЭУ</v>
      </c>
      <c r="H81" s="25">
        <v>8.1597222222222216E-5</v>
      </c>
      <c r="I81" s="26">
        <v>8.1249999999999996E-5</v>
      </c>
      <c r="J81" s="27" t="s">
        <v>189</v>
      </c>
      <c r="K81" s="27">
        <v>20</v>
      </c>
      <c r="L81" s="22" t="str">
        <f>IF(B81=0," ",VLOOKUP($B81,[1]Спортсмены!$B$1:$H$65536,7,FALSE))</f>
        <v>Чахунов Е.И.</v>
      </c>
    </row>
    <row r="82" spans="1:12">
      <c r="A82" s="20">
        <v>2</v>
      </c>
      <c r="B82" s="94">
        <v>188</v>
      </c>
      <c r="C82" s="22" t="str">
        <f>IF(B82=0," ",VLOOKUP(B82,[1]Спортсмены!B$1:H$65536,2,FALSE))</f>
        <v>Топорин Владимир</v>
      </c>
      <c r="D82" s="23" t="str">
        <f>IF(B82=0," ",VLOOKUP($B82,[1]Спортсмены!$B$1:$H$65536,3,FALSE))</f>
        <v>1983</v>
      </c>
      <c r="E82" s="24" t="str">
        <f>IF(B82=0," ",IF(VLOOKUP($B82,[1]Спортсмены!$B$1:$H$65536,4,FALSE)=0," ",VLOOKUP($B82,[1]Спортсмены!$B$1:$H$65536,4,FALSE)))</f>
        <v>МС</v>
      </c>
      <c r="F82" s="22" t="str">
        <f>IF(B82=0," ",VLOOKUP($B82,[1]Спортсмены!$B$1:$H$65536,5,FALSE))</f>
        <v>Ярославская</v>
      </c>
      <c r="G82" s="22" t="str">
        <f>IF(B82=0," ",VLOOKUP($B82,[1]Спортсмены!$B$1:$H$65536,6,FALSE))</f>
        <v>Рыбинск, СДЮСШОР-2</v>
      </c>
      <c r="H82" s="25">
        <v>8.3217592592592591E-5</v>
      </c>
      <c r="I82" s="26">
        <v>8.3101851851851837E-5</v>
      </c>
      <c r="J82" s="24" t="str">
        <f>IF(H82=0," ",IF(H82&lt;=[1]Разряды!$D$4,[1]Разряды!$D$3,IF(H82&lt;=[1]Разряды!$E$4,[1]Разряды!$E$3,IF(H82&lt;=[1]Разряды!$F$4,[1]Разряды!$F$3,IF(H82&lt;=[1]Разряды!$G$4,[1]Разряды!$G$3,IF(H82&lt;=[1]Разряды!$H$4,[1]Разряды!$H$3,IF(H82&lt;=[1]Разряды!$I$4,[1]Разряды!$I$3,IF(H82&lt;=[1]Разряды!$J$4,[1]Разряды!$J$3,"б/р"))))))))</f>
        <v>1р</v>
      </c>
      <c r="K82" s="27" t="s">
        <v>26</v>
      </c>
      <c r="L82" s="22" t="str">
        <f>IF(B82=0," ",VLOOKUP($B82,[1]Спортсмены!$B$1:$H$65536,7,FALSE))</f>
        <v>Дорожкин В.К.</v>
      </c>
    </row>
    <row r="83" spans="1:12">
      <c r="A83" s="20">
        <v>3</v>
      </c>
      <c r="B83" s="21">
        <v>387</v>
      </c>
      <c r="C83" s="22" t="str">
        <f>IF(B83=0," ",VLOOKUP(B83,[1]Спортсмены!B$1:H$65536,2,FALSE))</f>
        <v>Буторин Александр</v>
      </c>
      <c r="D83" s="23" t="str">
        <f>IF(B83=0," ",VLOOKUP($B83,[1]Спортсмены!$B$1:$H$65536,3,FALSE))</f>
        <v>1991</v>
      </c>
      <c r="E83" s="24" t="str">
        <f>IF(B83=0," ",IF(VLOOKUP($B83,[1]Спортсмены!$B$1:$H$65536,4,FALSE)=0," ",VLOOKUP($B83,[1]Спортсмены!$B$1:$H$65536,4,FALSE)))</f>
        <v>КМС</v>
      </c>
      <c r="F83" s="22" t="str">
        <f>IF(B83=0," ",VLOOKUP($B83,[1]Спортсмены!$B$1:$H$65536,5,FALSE))</f>
        <v>Архангельская</v>
      </c>
      <c r="G83" s="22" t="str">
        <f>IF(B83=0," ",VLOOKUP($B83,[1]Спортсмены!$B$1:$H$65536,6,FALSE))</f>
        <v xml:space="preserve">Архангельск, ГАУ ЦСП "Поморье" </v>
      </c>
      <c r="H83" s="25">
        <v>8.3101851851851837E-5</v>
      </c>
      <c r="I83" s="26">
        <v>8.3333333333333331E-5</v>
      </c>
      <c r="J83" s="24" t="str">
        <f>IF(H83=0," ",IF(H83&lt;=[1]Разряды!$D$4,[1]Разряды!$D$3,IF(H83&lt;=[1]Разряды!$E$4,[1]Разряды!$E$3,IF(H83&lt;=[1]Разряды!$F$4,[1]Разряды!$F$3,IF(H83&lt;=[1]Разряды!$G$4,[1]Разряды!$G$3,IF(H83&lt;=[1]Разряды!$H$4,[1]Разряды!$H$3,IF(H83&lt;=[1]Разряды!$I$4,[1]Разряды!$I$3,IF(H83&lt;=[1]Разряды!$J$4,[1]Разряды!$J$3,"б/р"))))))))</f>
        <v>1р</v>
      </c>
      <c r="K83" s="27">
        <v>0</v>
      </c>
      <c r="L83" s="22" t="str">
        <f>IF(B83=0," ",VLOOKUP($B83,[1]Спортсмены!$B$1:$H$65536,7,FALSE))</f>
        <v>Мосеев А.А., Суворова В.В.</v>
      </c>
    </row>
    <row r="84" spans="1:12">
      <c r="A84" s="28">
        <v>4</v>
      </c>
      <c r="B84" s="29">
        <v>388</v>
      </c>
      <c r="C84" s="22" t="str">
        <f>IF(B84=0," ",VLOOKUP(B84,[1]Спортсмены!B$1:H$65536,2,FALSE))</f>
        <v>Узких Владимир</v>
      </c>
      <c r="D84" s="23" t="str">
        <f>IF(B84=0," ",VLOOKUP($B84,[1]Спортсмены!$B$1:$H$65536,3,FALSE))</f>
        <v>1991</v>
      </c>
      <c r="E84" s="24" t="str">
        <f>IF(B84=0," ",IF(VLOOKUP($B84,[1]Спортсмены!$B$1:$H$65536,4,FALSE)=0," ",VLOOKUP($B84,[1]Спортсмены!$B$1:$H$65536,4,FALSE)))</f>
        <v>КМС</v>
      </c>
      <c r="F84" s="22" t="str">
        <f>IF(B84=0," ",VLOOKUP($B84,[1]Спортсмены!$B$1:$H$65536,5,FALSE))</f>
        <v>Архангельская</v>
      </c>
      <c r="G84" s="22" t="str">
        <f>IF(B84=0," ",VLOOKUP($B84,[1]Спортсмены!$B$1:$H$65536,6,FALSE))</f>
        <v xml:space="preserve">Архангельск, ГАУ ЦСП "Поморье" </v>
      </c>
      <c r="H84" s="25">
        <v>8.298611111111111E-5</v>
      </c>
      <c r="I84" s="26">
        <v>8.3564814814814811E-5</v>
      </c>
      <c r="J84" s="24" t="str">
        <f>IF(H84=0," ",IF(H84&lt;=[1]Разряды!$D$4,[1]Разряды!$D$3,IF(H84&lt;=[1]Разряды!$E$4,[1]Разряды!$E$3,IF(H84&lt;=[1]Разряды!$F$4,[1]Разряды!$F$3,IF(H84&lt;=[1]Разряды!$G$4,[1]Разряды!$G$3,IF(H84&lt;=[1]Разряды!$H$4,[1]Разряды!$H$3,IF(H84&lt;=[1]Разряды!$I$4,[1]Разряды!$I$3,IF(H84&lt;=[1]Разряды!$J$4,[1]Разряды!$J$3,"б/р"))))))))</f>
        <v>1р</v>
      </c>
      <c r="K84" s="27">
        <v>0</v>
      </c>
      <c r="L84" s="22" t="str">
        <f>IF(B84=0," ",VLOOKUP($B84,[1]Спортсмены!$B$1:$H$65536,7,FALSE))</f>
        <v>Мосеев А.А.</v>
      </c>
    </row>
    <row r="85" spans="1:12">
      <c r="A85" s="28">
        <v>5</v>
      </c>
      <c r="B85" s="21">
        <v>297</v>
      </c>
      <c r="C85" s="22" t="str">
        <f>IF(B85=0," ",VLOOKUP(B85,[1]Спортсмены!B$1:H$65536,2,FALSE))</f>
        <v>Семенов Руслан</v>
      </c>
      <c r="D85" s="23" t="str">
        <f>IF(B85=0," ",VLOOKUP($B85,[1]Спортсмены!$B$1:$H$65536,3,FALSE))</f>
        <v>1984</v>
      </c>
      <c r="E85" s="24" t="str">
        <f>IF(B85=0," ",IF(VLOOKUP($B85,[1]Спортсмены!$B$1:$H$65536,4,FALSE)=0," ",VLOOKUP($B85,[1]Спортсмены!$B$1:$H$65536,4,FALSE)))</f>
        <v>КМС</v>
      </c>
      <c r="F85" s="22" t="str">
        <f>IF(B85=0," ",VLOOKUP($B85,[1]Спортсмены!$B$1:$H$65536,5,FALSE))</f>
        <v>Мурманская</v>
      </c>
      <c r="G85" s="22" t="str">
        <f>IF(B85=0," ",VLOOKUP($B85,[1]Спортсмены!$B$1:$H$65536,6,FALSE))</f>
        <v>Мурманск, СДЮСШОР-4, Динамо</v>
      </c>
      <c r="H85" s="25">
        <v>8.3449074074074071E-5</v>
      </c>
      <c r="I85" s="26">
        <v>8.3680555555555551E-5</v>
      </c>
      <c r="J85" s="24" t="str">
        <f>IF(H85=0," ",IF(H85&lt;=[1]Разряды!$D$4,[1]Разряды!$D$3,IF(H85&lt;=[1]Разряды!$E$4,[1]Разряды!$E$3,IF(H85&lt;=[1]Разряды!$F$4,[1]Разряды!$F$3,IF(H85&lt;=[1]Разряды!$G$4,[1]Разряды!$G$3,IF(H85&lt;=[1]Разряды!$H$4,[1]Разряды!$H$3,IF(H85&lt;=[1]Разряды!$I$4,[1]Разряды!$I$3,IF(H85&lt;=[1]Разряды!$J$4,[1]Разряды!$J$3,"б/р"))))))))</f>
        <v>1р</v>
      </c>
      <c r="K85" s="27">
        <v>0</v>
      </c>
      <c r="L85" s="22" t="str">
        <f>IF(B85=0," ",VLOOKUP($B85,[1]Спортсмены!$B$1:$H$65536,7,FALSE))</f>
        <v>Семенов Р.В.</v>
      </c>
    </row>
    <row r="86" spans="1:12">
      <c r="A86" s="28">
        <v>6</v>
      </c>
      <c r="B86" s="27">
        <v>67</v>
      </c>
      <c r="C86" s="22" t="str">
        <f>IF(B86=0," ",VLOOKUP(B86,[1]Спортсмены!B$1:H$65536,2,FALSE))</f>
        <v>Елисеев Кирилл</v>
      </c>
      <c r="D86" s="23" t="str">
        <f>IF(B86=0," ",VLOOKUP($B86,[1]Спортсмены!$B$1:$H$65536,3,FALSE))</f>
        <v>27.12.1989</v>
      </c>
      <c r="E86" s="24" t="str">
        <f>IF(B86=0," ",IF(VLOOKUP($B86,[1]Спортсмены!$B$1:$H$65536,4,FALSE)=0," ",VLOOKUP($B86,[1]Спортсмены!$B$1:$H$65536,4,FALSE)))</f>
        <v>1р</v>
      </c>
      <c r="F86" s="22" t="str">
        <f>IF(B86=0," ",VLOOKUP($B86,[1]Спортсмены!$B$1:$H$65536,5,FALSE))</f>
        <v>Ярославская</v>
      </c>
      <c r="G86" s="22" t="str">
        <f>IF(B86=0," ",VLOOKUP($B86,[1]Спортсмены!$B$1:$H$65536,6,FALSE))</f>
        <v>Ярославль, СДЮСШОР-19</v>
      </c>
      <c r="H86" s="25">
        <v>8.4027777777777771E-5</v>
      </c>
      <c r="I86" s="26">
        <v>8.3796296296296291E-5</v>
      </c>
      <c r="J86" s="24" t="str">
        <f>IF(H86=0," ",IF(H86&lt;=[1]Разряды!$D$4,[1]Разряды!$D$3,IF(H86&lt;=[1]Разряды!$E$4,[1]Разряды!$E$3,IF(H86&lt;=[1]Разряды!$F$4,[1]Разряды!$F$3,IF(H86&lt;=[1]Разряды!$G$4,[1]Разряды!$G$3,IF(H86&lt;=[1]Разряды!$H$4,[1]Разряды!$H$3,IF(H86&lt;=[1]Разряды!$I$4,[1]Разряды!$I$3,IF(H86&lt;=[1]Разряды!$J$4,[1]Разряды!$J$3,"б/р"))))))))</f>
        <v>1р</v>
      </c>
      <c r="K86" s="27" t="s">
        <v>26</v>
      </c>
      <c r="L86" s="22" t="str">
        <f>IF(B86=0," ",VLOOKUP($B86,[1]Спортсмены!$B$1:$H$65536,7,FALSE))</f>
        <v>Станкевич В.А.</v>
      </c>
    </row>
    <row r="87" spans="1:12">
      <c r="A87" s="28">
        <v>7</v>
      </c>
      <c r="B87" s="21">
        <v>66</v>
      </c>
      <c r="C87" s="22" t="str">
        <f>IF(B87=0," ",VLOOKUP(B87,[1]Спортсмены!B$1:H$65536,2,FALSE))</f>
        <v>Станкевич Артём</v>
      </c>
      <c r="D87" s="23" t="str">
        <f>IF(B87=0," ",VLOOKUP($B87,[1]Спортсмены!$B$1:$H$65536,3,FALSE))</f>
        <v>13.11.1989</v>
      </c>
      <c r="E87" s="24" t="str">
        <f>IF(B87=0," ",IF(VLOOKUP($B87,[1]Спортсмены!$B$1:$H$65536,4,FALSE)=0," ",VLOOKUP($B87,[1]Спортсмены!$B$1:$H$65536,4,FALSE)))</f>
        <v>КМС</v>
      </c>
      <c r="F87" s="22" t="str">
        <f>IF(B87=0," ",VLOOKUP($B87,[1]Спортсмены!$B$1:$H$65536,5,FALSE))</f>
        <v>Ярославская</v>
      </c>
      <c r="G87" s="22" t="str">
        <f>IF(B87=0," ",VLOOKUP($B87,[1]Спортсмены!$B$1:$H$65536,6,FALSE))</f>
        <v>Ярославль, СДЮСШОР-19</v>
      </c>
      <c r="H87" s="25">
        <v>8.5069444444444431E-5</v>
      </c>
      <c r="I87" s="26"/>
      <c r="J87" s="24" t="str">
        <f>IF(H87=0," ",IF(H87&lt;=[1]Разряды!$D$4,[1]Разряды!$D$3,IF(H87&lt;=[1]Разряды!$E$4,[1]Разряды!$E$3,IF(H87&lt;=[1]Разряды!$F$4,[1]Разряды!$F$3,IF(H87&lt;=[1]Разряды!$G$4,[1]Разряды!$G$3,IF(H87&lt;=[1]Разряды!$H$4,[1]Разряды!$H$3,IF(H87&lt;=[1]Разряды!$I$4,[1]Разряды!$I$3,IF(H87&lt;=[1]Разряды!$J$4,[1]Разряды!$J$3,"б/р"))))))))</f>
        <v>2р</v>
      </c>
      <c r="K87" s="24" t="s">
        <v>26</v>
      </c>
      <c r="L87" s="22" t="str">
        <f>IF(B87=0," ",VLOOKUP($B87,[1]Спортсмены!$B$1:$H$65536,7,FALSE))</f>
        <v>Станкевич В.А.</v>
      </c>
    </row>
    <row r="88" spans="1:12">
      <c r="A88" s="28">
        <v>8</v>
      </c>
      <c r="B88" s="21">
        <v>544</v>
      </c>
      <c r="C88" s="22" t="str">
        <f>IF(B88=0," ",VLOOKUP(B88,[1]Спортсмены!B$1:H$65536,2,FALSE))</f>
        <v>Тюриков Андрей</v>
      </c>
      <c r="D88" s="23" t="str">
        <f>IF(B88=0," ",VLOOKUP($B88,[1]Спортсмены!$B$1:$H$65536,3,FALSE))</f>
        <v>02.01.1991</v>
      </c>
      <c r="E88" s="24" t="str">
        <f>IF(B88=0," ",IF(VLOOKUP($B88,[1]Спортсмены!$B$1:$H$65536,4,FALSE)=0," ",VLOOKUP($B88,[1]Спортсмены!$B$1:$H$65536,4,FALSE)))</f>
        <v>КМС</v>
      </c>
      <c r="F88" s="22" t="str">
        <f>IF(B88=0," ",VLOOKUP($B88,[1]Спортсмены!$B$1:$H$65536,5,FALSE))</f>
        <v>Ярославская</v>
      </c>
      <c r="G88" s="22" t="str">
        <f>IF(B88=0," ",VLOOKUP($B88,[1]Спортсмены!$B$1:$H$65536,6,FALSE))</f>
        <v>Ярославль, СДЮСШОР-1</v>
      </c>
      <c r="H88" s="25">
        <v>8.5532407407407391E-5</v>
      </c>
      <c r="I88" s="26"/>
      <c r="J88" s="24" t="str">
        <f>IF(H88=0," ",IF(H88&lt;=[1]Разряды!$D$4,[1]Разряды!$D$3,IF(H88&lt;=[1]Разряды!$E$4,[1]Разряды!$E$3,IF(H88&lt;=[1]Разряды!$F$4,[1]Разряды!$F$3,IF(H88&lt;=[1]Разряды!$G$4,[1]Разряды!$G$3,IF(H88&lt;=[1]Разряды!$H$4,[1]Разряды!$H$3,IF(H88&lt;=[1]Разряды!$I$4,[1]Разряды!$I$3,IF(H88&lt;=[1]Разряды!$J$4,[1]Разряды!$J$3,"б/р"))))))))</f>
        <v>2р</v>
      </c>
      <c r="K88" s="24" t="s">
        <v>26</v>
      </c>
      <c r="L88" s="22" t="str">
        <f>IF(B88=0," ",VLOOKUP($B88,[1]Спортсмены!$B$1:$H$65536,7,FALSE))</f>
        <v>Кузнецова Н.И.</v>
      </c>
    </row>
    <row r="89" spans="1:12">
      <c r="A89" s="28">
        <v>9</v>
      </c>
      <c r="B89" s="29">
        <v>457</v>
      </c>
      <c r="C89" s="22" t="str">
        <f>IF(B89=0," ",VLOOKUP(B89,[1]Спортсмены!B$1:H$65536,2,FALSE))</f>
        <v>Лыткин Алексей</v>
      </c>
      <c r="D89" s="23" t="str">
        <f>IF(B89=0," ",VLOOKUP($B89,[1]Спортсмены!$B$1:$H$65536,3,FALSE))</f>
        <v>1991</v>
      </c>
      <c r="E89" s="24" t="str">
        <f>IF(B89=0," ",IF(VLOOKUP($B89,[1]Спортсмены!$B$1:$H$65536,4,FALSE)=0," ",VLOOKUP($B89,[1]Спортсмены!$B$1:$H$65536,4,FALSE)))</f>
        <v>КМС</v>
      </c>
      <c r="F89" s="22" t="str">
        <f>IF(B89=0," ",VLOOKUP($B89,[1]Спортсмены!$B$1:$H$65536,5,FALSE))</f>
        <v>Ивановская</v>
      </c>
      <c r="G89" s="22" t="str">
        <f>IF(B89=0," ",VLOOKUP($B89,[1]Спортсмены!$B$1:$H$65536,6,FALSE))</f>
        <v>Иваново, ИГЭУ, СДЮСШОР-6</v>
      </c>
      <c r="H89" s="25">
        <v>8.5995370370370351E-5</v>
      </c>
      <c r="I89" s="26"/>
      <c r="J89" s="24" t="str">
        <f>IF(H89=0," ",IF(H89&lt;=[1]Разряды!$D$4,[1]Разряды!$D$3,IF(H89&lt;=[1]Разряды!$E$4,[1]Разряды!$E$3,IF(H89&lt;=[1]Разряды!$F$4,[1]Разряды!$F$3,IF(H89&lt;=[1]Разряды!$G$4,[1]Разряды!$G$3,IF(H89&lt;=[1]Разряды!$H$4,[1]Разряды!$H$3,IF(H89&lt;=[1]Разряды!$I$4,[1]Разряды!$I$3,IF(H89&lt;=[1]Разряды!$J$4,[1]Разряды!$J$3,"б/р"))))))))</f>
        <v>2р</v>
      </c>
      <c r="K89" s="27">
        <v>0</v>
      </c>
      <c r="L89" s="22" t="str">
        <f>IF(B89=0," ",VLOOKUP($B89,[1]Спортсмены!$B$1:$H$65536,7,FALSE))</f>
        <v>Магницкий М.В.</v>
      </c>
    </row>
    <row r="90" spans="1:12">
      <c r="A90" s="28">
        <v>10</v>
      </c>
      <c r="B90" s="27">
        <v>222</v>
      </c>
      <c r="C90" s="22" t="str">
        <f>IF(B90=0," ",VLOOKUP(B90,[1]Спортсмены!B$1:H$65536,2,FALSE))</f>
        <v>Белов Никита</v>
      </c>
      <c r="D90" s="23" t="str">
        <f>IF(B90=0," ",VLOOKUP($B90,[1]Спортсмены!$B$1:$H$65536,3,FALSE))</f>
        <v>1989</v>
      </c>
      <c r="E90" s="24" t="str">
        <f>IF(B90=0," ",IF(VLOOKUP($B90,[1]Спортсмены!$B$1:$H$65536,4,FALSE)=0," ",VLOOKUP($B90,[1]Спортсмены!$B$1:$H$65536,4,FALSE)))</f>
        <v>КМС</v>
      </c>
      <c r="F90" s="22" t="str">
        <f>IF(B90=0," ",VLOOKUP($B90,[1]Спортсмены!$B$1:$H$65536,5,FALSE))</f>
        <v>Ивановская</v>
      </c>
      <c r="G90" s="22" t="str">
        <f>IF(B90=0," ",VLOOKUP($B90,[1]Спортсмены!$B$1:$H$65536,6,FALSE))</f>
        <v>Иваново</v>
      </c>
      <c r="H90" s="41">
        <v>8.6458333333333339E-5</v>
      </c>
      <c r="I90" s="25"/>
      <c r="J90" s="24" t="str">
        <f>IF(H90=0," ",IF(H90&lt;=[1]Разряды!$D$4,[1]Разряды!$D$3,IF(H90&lt;=[1]Разряды!$E$4,[1]Разряды!$E$3,IF(H90&lt;=[1]Разряды!$F$4,[1]Разряды!$F$3,IF(H90&lt;=[1]Разряды!$G$4,[1]Разряды!$G$3,IF(H90&lt;=[1]Разряды!$H$4,[1]Разряды!$H$3,IF(H90&lt;=[1]Разряды!$I$4,[1]Разряды!$I$3,IF(H90&lt;=[1]Разряды!$J$4,[1]Разряды!$J$3,"б/р"))))))))</f>
        <v>2р</v>
      </c>
      <c r="K90" s="27" t="s">
        <v>26</v>
      </c>
      <c r="L90" s="22" t="str">
        <f>IF(B90=0," ",VLOOKUP($B90,[1]Спортсмены!$B$1:$H$65536,7,FALSE))</f>
        <v>самостоятельно</v>
      </c>
    </row>
    <row r="91" spans="1:12">
      <c r="A91" s="28">
        <v>11</v>
      </c>
      <c r="B91" s="27">
        <v>189</v>
      </c>
      <c r="C91" s="22" t="str">
        <f>IF(B91=0," ",VLOOKUP(B91,[1]Спортсмены!B$1:H$65536,2,FALSE))</f>
        <v>Соколов Константин</v>
      </c>
      <c r="D91" s="23" t="str">
        <f>IF(B91=0," ",VLOOKUP($B91,[1]Спортсмены!$B$1:$H$65536,3,FALSE))</f>
        <v>1980</v>
      </c>
      <c r="E91" s="24" t="str">
        <f>IF(B91=0," ",IF(VLOOKUP($B91,[1]Спортсмены!$B$1:$H$65536,4,FALSE)=0," ",VLOOKUP($B91,[1]Спортсмены!$B$1:$H$65536,4,FALSE)))</f>
        <v>1р</v>
      </c>
      <c r="F91" s="22" t="str">
        <f>IF(B91=0," ",VLOOKUP($B91,[1]Спортсмены!$B$1:$H$65536,5,FALSE))</f>
        <v>Ярославская</v>
      </c>
      <c r="G91" s="22" t="str">
        <f>IF(B91=0," ",VLOOKUP($B91,[1]Спортсмены!$B$1:$H$65536,6,FALSE))</f>
        <v>Рыбинск, СДЮСШОР-2</v>
      </c>
      <c r="H91" s="25">
        <v>8.7268518518518533E-5</v>
      </c>
      <c r="I91" s="25"/>
      <c r="J91" s="24" t="str">
        <f>IF(H91=0," ",IF(H91&lt;=[1]Разряды!$D$4,[1]Разряды!$D$3,IF(H91&lt;=[1]Разряды!$E$4,[1]Разряды!$E$3,IF(H91&lt;=[1]Разряды!$F$4,[1]Разряды!$F$3,IF(H91&lt;=[1]Разряды!$G$4,[1]Разряды!$G$3,IF(H91&lt;=[1]Разряды!$H$4,[1]Разряды!$H$3,IF(H91&lt;=[1]Разряды!$I$4,[1]Разряды!$I$3,IF(H91&lt;=[1]Разряды!$J$4,[1]Разряды!$J$3,"б/р"))))))))</f>
        <v>2р</v>
      </c>
      <c r="K91" s="27" t="s">
        <v>26</v>
      </c>
      <c r="L91" s="22" t="str">
        <f>IF(B91=0," ",VLOOKUP($B91,[1]Спортсмены!$B$1:$H$65536,7,FALSE))</f>
        <v>Дорожкин В.К.</v>
      </c>
    </row>
    <row r="92" spans="1:12">
      <c r="A92" s="28">
        <v>12</v>
      </c>
      <c r="B92" s="92">
        <v>64</v>
      </c>
      <c r="C92" s="22" t="str">
        <f>IF(B92=0," ",VLOOKUP(B92,[1]Спортсмены!B$1:H$65536,2,FALSE))</f>
        <v>Якимов Алексей</v>
      </c>
      <c r="D92" s="23" t="str">
        <f>IF(B92=0," ",VLOOKUP($B92,[1]Спортсмены!$B$1:$H$65536,3,FALSE))</f>
        <v>14.07.1989</v>
      </c>
      <c r="E92" s="24" t="str">
        <f>IF(B92=0," ",IF(VLOOKUP($B92,[1]Спортсмены!$B$1:$H$65536,4,FALSE)=0," ",VLOOKUP($B92,[1]Спортсмены!$B$1:$H$65536,4,FALSE)))</f>
        <v>2р</v>
      </c>
      <c r="F92" s="22" t="str">
        <f>IF(B92=0," ",VLOOKUP($B92,[1]Спортсмены!$B$1:$H$65536,5,FALSE))</f>
        <v>Ярославская</v>
      </c>
      <c r="G92" s="22" t="str">
        <f>IF(B92=0," ",VLOOKUP($B92,[1]Спортсмены!$B$1:$H$65536,6,FALSE))</f>
        <v>Ярославль, СДЮСШОР-19</v>
      </c>
      <c r="H92" s="25">
        <v>8.8194444444444453E-5</v>
      </c>
      <c r="I92" s="26"/>
      <c r="J92" s="24" t="str">
        <f>IF(H92=0," ",IF(H92&lt;=[1]Разряды!$D$4,[1]Разряды!$D$3,IF(H92&lt;=[1]Разряды!$E$4,[1]Разряды!$E$3,IF(H92&lt;=[1]Разряды!$F$4,[1]Разряды!$F$3,IF(H92&lt;=[1]Разряды!$G$4,[1]Разряды!$G$3,IF(H92&lt;=[1]Разряды!$H$4,[1]Разряды!$H$3,IF(H92&lt;=[1]Разряды!$I$4,[1]Разряды!$I$3,IF(H92&lt;=[1]Разряды!$J$4,[1]Разряды!$J$3,"б/р"))))))))</f>
        <v>2р</v>
      </c>
      <c r="K92" s="27" t="s">
        <v>26</v>
      </c>
      <c r="L92" s="22" t="str">
        <f>IF(B92=0," ",VLOOKUP($B92,[1]Спортсмены!$B$1:$H$65536,7,FALSE))</f>
        <v>Хрущев И.Е.</v>
      </c>
    </row>
    <row r="93" spans="1:12" ht="15.75" thickBot="1">
      <c r="A93" s="47"/>
      <c r="B93" s="47"/>
      <c r="C93" s="32" t="str">
        <f>IF(B93=0," ",VLOOKUP(B93,[1]Спортсмены!B$1:H$65536,2,FALSE))</f>
        <v xml:space="preserve"> </v>
      </c>
      <c r="D93" s="34" t="str">
        <f>IF(B93=0," ",VLOOKUP($B93,[1]Спортсмены!$B$1:$H$65536,3,FALSE))</f>
        <v xml:space="preserve"> </v>
      </c>
      <c r="E93" s="34" t="str">
        <f>IF(B93=0," ",IF(VLOOKUP($B93,[1]Спортсмены!$B$1:$H$65536,4,FALSE)=0," ",VLOOKUP($B93,[1]Спортсмены!$B$1:$H$65536,4,FALSE)))</f>
        <v xml:space="preserve"> </v>
      </c>
      <c r="F93" s="32" t="str">
        <f>IF(B93=0," ",VLOOKUP($B93,[1]Спортсмены!$B$1:$H$65536,5,FALSE))</f>
        <v xml:space="preserve"> </v>
      </c>
      <c r="G93" s="32" t="str">
        <f>IF(B93=0," ",VLOOKUP($B93,[1]Спортсмены!$B$1:$H$65536,6,FALSE))</f>
        <v xml:space="preserve"> </v>
      </c>
      <c r="H93" s="35"/>
      <c r="I93" s="35"/>
      <c r="J93" s="34" t="str">
        <f>IF(H93=0," ",IF(H93&lt;=[1]Разряды!$D$4,[1]Разряды!$D$3,IF(H93&lt;=[1]Разряды!$E$4,[1]Разряды!$E$3,IF(H93&lt;=[1]Разряды!$F$4,[1]Разряды!$F$3,IF(H93&lt;=[1]Разряды!$G$4,[1]Разряды!$G$3,IF(H93&lt;=[1]Разряды!$H$4,[1]Разряды!$H$3,IF(H93&lt;=[1]Разряды!$I$4,[1]Разряды!$I$3,IF(H93&lt;=[1]Разряды!$J$4,[1]Разряды!$J$3,"б/р"))))))))</f>
        <v xml:space="preserve"> </v>
      </c>
      <c r="K93" s="44"/>
      <c r="L93" s="32" t="str">
        <f>IF(B93=0," ",VLOOKUP($B93,[1]Спортсмены!$B$1:$H$65536,7,FALSE))</f>
        <v xml:space="preserve"> </v>
      </c>
    </row>
    <row r="94" spans="1:12" ht="15.75" thickTop="1">
      <c r="A94" s="48"/>
      <c r="B94" s="48"/>
      <c r="C94" s="37"/>
      <c r="D94" s="39"/>
      <c r="E94" s="39"/>
      <c r="F94" s="37"/>
      <c r="G94" s="37"/>
      <c r="H94" s="40"/>
      <c r="I94" s="40"/>
      <c r="J94" s="39"/>
      <c r="K94" s="49"/>
      <c r="L94" s="37"/>
    </row>
    <row r="95" spans="1:12">
      <c r="A95" s="48"/>
      <c r="B95" s="48"/>
      <c r="C95" s="37"/>
      <c r="D95" s="39"/>
      <c r="E95" s="39"/>
      <c r="F95" s="37"/>
      <c r="G95" s="37"/>
      <c r="H95" s="40"/>
      <c r="I95" s="40"/>
      <c r="J95" s="39"/>
      <c r="K95" s="49"/>
      <c r="L95" s="37"/>
    </row>
    <row r="96" spans="1:12">
      <c r="A96" s="48"/>
      <c r="B96" s="48"/>
      <c r="C96" s="37"/>
      <c r="D96" s="39"/>
      <c r="E96" s="39"/>
      <c r="F96" s="37"/>
      <c r="G96" s="37"/>
      <c r="H96" s="40"/>
      <c r="I96" s="40"/>
      <c r="J96" s="39"/>
      <c r="K96" s="49"/>
      <c r="L96" s="37"/>
    </row>
    <row r="97" spans="1:12">
      <c r="A97" s="48"/>
      <c r="B97" s="48"/>
      <c r="C97" s="37"/>
      <c r="D97" s="39"/>
      <c r="E97" s="39"/>
      <c r="F97" s="37"/>
      <c r="G97" s="37"/>
      <c r="H97" s="40"/>
      <c r="I97" s="40"/>
      <c r="J97" s="39"/>
      <c r="K97" s="49"/>
      <c r="L97" s="37"/>
    </row>
    <row r="98" spans="1:12">
      <c r="A98" s="48"/>
      <c r="B98" s="48"/>
      <c r="C98" s="37"/>
      <c r="D98" s="39"/>
      <c r="E98" s="39"/>
      <c r="F98" s="37"/>
      <c r="G98" s="37"/>
      <c r="H98" s="40"/>
      <c r="I98" s="40"/>
      <c r="J98" s="39"/>
      <c r="K98" s="49"/>
      <c r="L98" s="37"/>
    </row>
    <row r="99" spans="1:12">
      <c r="A99" s="48"/>
      <c r="B99" s="48"/>
      <c r="C99" s="37"/>
      <c r="D99" s="39"/>
      <c r="E99" s="39"/>
      <c r="F99" s="37"/>
      <c r="G99" s="37"/>
      <c r="H99" s="40"/>
      <c r="I99" s="40"/>
      <c r="J99" s="39"/>
      <c r="K99" s="49"/>
      <c r="L99" s="37"/>
    </row>
    <row r="100" spans="1:12">
      <c r="A100" s="48"/>
      <c r="B100" s="48"/>
      <c r="C100" s="37"/>
      <c r="D100" s="39"/>
      <c r="E100" s="39"/>
      <c r="F100" s="37"/>
      <c r="G100" s="37"/>
      <c r="H100" s="40"/>
      <c r="I100" s="40"/>
      <c r="J100" s="39"/>
      <c r="K100" s="49"/>
      <c r="L100" s="37"/>
    </row>
    <row r="101" spans="1:12">
      <c r="A101" s="48"/>
      <c r="B101" s="48"/>
      <c r="C101" s="37"/>
      <c r="D101" s="39"/>
      <c r="E101" s="39"/>
      <c r="F101" s="37"/>
      <c r="G101" s="37"/>
      <c r="H101" s="40"/>
      <c r="I101" s="40"/>
      <c r="J101" s="39"/>
      <c r="K101" s="49"/>
      <c r="L101" s="37"/>
    </row>
    <row r="102" spans="1:12">
      <c r="A102" s="48"/>
      <c r="B102" s="48"/>
      <c r="C102" s="37"/>
      <c r="D102" s="39"/>
      <c r="E102" s="39"/>
      <c r="F102" s="37"/>
      <c r="G102" s="37"/>
      <c r="H102" s="40"/>
      <c r="I102" s="40"/>
      <c r="J102" s="39"/>
      <c r="K102" s="49"/>
      <c r="L102" s="37"/>
    </row>
    <row r="103" spans="1:12">
      <c r="A103" s="48"/>
      <c r="B103" s="48"/>
      <c r="C103" s="37"/>
      <c r="D103" s="39"/>
      <c r="E103" s="39"/>
      <c r="F103" s="37"/>
      <c r="G103" s="37"/>
      <c r="H103" s="40"/>
      <c r="I103" s="40"/>
      <c r="J103" s="39"/>
      <c r="K103" s="49"/>
      <c r="L103" s="37"/>
    </row>
    <row r="104" spans="1:12">
      <c r="A104" s="48"/>
      <c r="B104" s="48"/>
      <c r="C104" s="37"/>
      <c r="D104" s="39"/>
      <c r="E104" s="39"/>
      <c r="F104" s="37"/>
      <c r="G104" s="37"/>
      <c r="H104" s="40"/>
      <c r="I104" s="40"/>
      <c r="J104" s="39"/>
      <c r="K104" s="49"/>
      <c r="L104" s="37"/>
    </row>
    <row r="105" spans="1:12">
      <c r="A105" s="48"/>
      <c r="B105" s="48"/>
      <c r="C105" s="37"/>
      <c r="D105" s="39"/>
      <c r="E105" s="39"/>
      <c r="F105" s="37"/>
      <c r="G105" s="37"/>
      <c r="H105" s="40"/>
      <c r="I105" s="40"/>
      <c r="J105" s="39"/>
      <c r="K105" s="49"/>
      <c r="L105" s="37"/>
    </row>
    <row r="106" spans="1:12">
      <c r="A106" s="48"/>
      <c r="B106" s="48"/>
      <c r="C106" s="37"/>
      <c r="D106" s="39"/>
      <c r="E106" s="39"/>
      <c r="F106" s="37"/>
      <c r="G106" s="37"/>
      <c r="H106" s="40"/>
      <c r="I106" s="40"/>
      <c r="J106" s="39"/>
      <c r="K106" s="49"/>
      <c r="L106" s="37"/>
    </row>
    <row r="107" spans="1:12">
      <c r="A107" s="48"/>
      <c r="B107" s="48"/>
      <c r="C107" s="37"/>
      <c r="D107" s="39"/>
      <c r="E107" s="39"/>
      <c r="F107" s="37"/>
      <c r="G107" s="37"/>
      <c r="H107" s="40"/>
      <c r="I107" s="40"/>
      <c r="J107" s="39"/>
      <c r="K107" s="49"/>
      <c r="L107" s="37"/>
    </row>
    <row r="108" spans="1:12">
      <c r="A108" s="48"/>
      <c r="B108" s="48"/>
      <c r="C108" s="37"/>
      <c r="D108" s="39"/>
      <c r="E108" s="39"/>
      <c r="F108" s="37"/>
      <c r="G108" s="37"/>
      <c r="H108" s="40"/>
      <c r="I108" s="40"/>
      <c r="J108" s="39"/>
      <c r="K108" s="49"/>
      <c r="L108" s="37"/>
    </row>
    <row r="109" spans="1:12">
      <c r="A109" s="48"/>
      <c r="B109" s="48"/>
      <c r="C109" s="37"/>
      <c r="D109" s="39"/>
      <c r="E109" s="39"/>
      <c r="F109" s="37"/>
      <c r="G109" s="37"/>
      <c r="H109" s="40"/>
      <c r="I109" s="40"/>
      <c r="J109" s="39"/>
      <c r="K109" s="49"/>
      <c r="L109" s="37"/>
    </row>
    <row r="110" spans="1:12">
      <c r="A110" s="48"/>
      <c r="B110" s="48"/>
      <c r="C110" s="37"/>
      <c r="D110" s="39"/>
      <c r="E110" s="39"/>
      <c r="F110" s="37"/>
      <c r="G110" s="37"/>
      <c r="H110" s="40"/>
      <c r="I110" s="40"/>
      <c r="J110" s="39"/>
      <c r="K110" s="49"/>
      <c r="L110" s="37"/>
    </row>
    <row r="111" spans="1:12" ht="18">
      <c r="A111" s="1" t="s">
        <v>2</v>
      </c>
      <c r="B111" s="2"/>
      <c r="C111" s="2"/>
      <c r="D111" s="3"/>
      <c r="E111" s="2"/>
      <c r="F111" s="2" t="s">
        <v>3</v>
      </c>
      <c r="G111" s="2"/>
      <c r="H111" s="2"/>
      <c r="I111" s="2"/>
      <c r="J111" s="2"/>
      <c r="K111" s="2"/>
      <c r="L111" s="2"/>
    </row>
    <row r="112" spans="1:12" ht="15.75">
      <c r="A112" s="1" t="s">
        <v>4</v>
      </c>
      <c r="B112" s="4"/>
      <c r="C112" s="4"/>
      <c r="D112" s="5"/>
      <c r="E112" s="4"/>
      <c r="F112" s="349" t="s">
        <v>5</v>
      </c>
      <c r="G112" s="349"/>
      <c r="H112" s="4"/>
      <c r="K112" s="6" t="s">
        <v>6</v>
      </c>
    </row>
    <row r="113" spans="1:12">
      <c r="A113" s="1" t="s">
        <v>7</v>
      </c>
      <c r="B113" s="6"/>
      <c r="C113" s="7"/>
      <c r="D113" s="8"/>
      <c r="E113"/>
      <c r="F113" s="1"/>
      <c r="G113" s="1"/>
      <c r="H113" s="9"/>
      <c r="I113" s="9"/>
      <c r="J113" s="9"/>
      <c r="K113" s="9" t="s">
        <v>174</v>
      </c>
      <c r="L113" s="9"/>
    </row>
    <row r="114" spans="1:12" ht="18.75">
      <c r="A114" s="10" t="s">
        <v>9</v>
      </c>
      <c r="B114" s="6"/>
      <c r="C114" s="6"/>
      <c r="D114" s="8"/>
      <c r="E114" s="11"/>
      <c r="F114" s="1"/>
      <c r="G114" s="1"/>
      <c r="H114" s="11"/>
      <c r="I114" s="350" t="s">
        <v>10</v>
      </c>
      <c r="J114" s="350"/>
      <c r="K114" s="310"/>
      <c r="L114" s="9" t="s">
        <v>175</v>
      </c>
    </row>
    <row r="115" spans="1:12">
      <c r="A115" s="1" t="s">
        <v>176</v>
      </c>
      <c r="B115" s="10"/>
      <c r="C115" s="10"/>
      <c r="D115" s="12"/>
      <c r="E115" s="12"/>
      <c r="F115" s="13"/>
      <c r="G115" s="1"/>
      <c r="H115" s="14"/>
      <c r="I115" s="351" t="s">
        <v>11</v>
      </c>
      <c r="J115" s="351"/>
      <c r="K115" s="15"/>
      <c r="L115" s="9" t="s">
        <v>190</v>
      </c>
    </row>
    <row r="116" spans="1:12">
      <c r="A116" s="343" t="s">
        <v>12</v>
      </c>
      <c r="B116" s="343" t="s">
        <v>13</v>
      </c>
      <c r="C116" s="343" t="s">
        <v>14</v>
      </c>
      <c r="D116" s="345" t="s">
        <v>15</v>
      </c>
      <c r="E116" s="345" t="s">
        <v>16</v>
      </c>
      <c r="F116" s="345" t="s">
        <v>17</v>
      </c>
      <c r="G116" s="345" t="s">
        <v>18</v>
      </c>
      <c r="H116" s="341" t="s">
        <v>19</v>
      </c>
      <c r="I116" s="342"/>
      <c r="J116" s="343" t="s">
        <v>20</v>
      </c>
      <c r="K116" s="345" t="s">
        <v>21</v>
      </c>
      <c r="L116" s="347" t="s">
        <v>22</v>
      </c>
    </row>
    <row r="117" spans="1:12">
      <c r="A117" s="344"/>
      <c r="B117" s="344"/>
      <c r="C117" s="344"/>
      <c r="D117" s="344"/>
      <c r="E117" s="344"/>
      <c r="F117" s="344"/>
      <c r="G117" s="344"/>
      <c r="H117" s="332" t="s">
        <v>23</v>
      </c>
      <c r="I117" s="332" t="s">
        <v>24</v>
      </c>
      <c r="J117" s="344"/>
      <c r="K117" s="346"/>
      <c r="L117" s="348"/>
    </row>
    <row r="118" spans="1:12">
      <c r="A118" s="16"/>
      <c r="B118" s="16"/>
      <c r="C118" s="16"/>
      <c r="D118" s="17"/>
      <c r="E118" s="16"/>
      <c r="F118" s="336" t="s">
        <v>178</v>
      </c>
      <c r="G118" s="336"/>
      <c r="H118" s="18"/>
      <c r="I118" s="19"/>
    </row>
    <row r="119" spans="1:12">
      <c r="A119" s="20">
        <v>1</v>
      </c>
      <c r="B119" s="21"/>
      <c r="C119" s="22" t="str">
        <f>IF(B119=0," ",VLOOKUP(B119,[1]Спортсмены!B$1:H$65536,2,FALSE))</f>
        <v xml:space="preserve"> </v>
      </c>
      <c r="D119" s="23" t="str">
        <f>IF(B119=0," ",VLOOKUP($B119,[1]Спортсмены!$B$1:$H$65536,3,FALSE))</f>
        <v xml:space="preserve"> </v>
      </c>
      <c r="E119" s="24" t="str">
        <f>IF(B119=0," ",IF(VLOOKUP($B119,[1]Спортсмены!$B$1:$H$65536,4,FALSE)=0," ",VLOOKUP($B119,[1]Спортсмены!$B$1:$H$65536,4,FALSE)))</f>
        <v xml:space="preserve"> </v>
      </c>
      <c r="F119" s="22" t="str">
        <f>IF(B119=0," ",VLOOKUP($B119,[1]Спортсмены!$B$1:$H$65536,5,FALSE))</f>
        <v xml:space="preserve"> </v>
      </c>
      <c r="G119" s="22" t="str">
        <f>IF(B119=0," ",VLOOKUP($B119,[1]Спортсмены!$B$1:$H$65536,6,FALSE))</f>
        <v xml:space="preserve"> </v>
      </c>
      <c r="H119" s="25">
        <v>8.4143518518518511E-5</v>
      </c>
      <c r="I119" s="26">
        <v>8.3564814814814811E-5</v>
      </c>
      <c r="J119" s="24" t="str">
        <f>IF(H119=0," ",IF(H119&lt;=[1]Разряды!$D$4,[1]Разряды!$D$3,IF(H119&lt;=[1]Разряды!$E$4,[1]Разряды!$E$3,IF(H119&lt;=[1]Разряды!$F$4,[1]Разряды!$F$3,IF(H119&lt;=[1]Разряды!$G$4,[1]Разряды!$G$3,IF(H119&lt;=[1]Разряды!$H$4,[1]Разряды!$H$3,IF(H119&lt;=[1]Разряды!$I$4,[1]Разряды!$I$3,IF(H119&lt;=[1]Разряды!$J$4,[1]Разряды!$J$3,"б/р"))))))))</f>
        <v>1р</v>
      </c>
      <c r="K119" s="27"/>
      <c r="L119" s="22" t="str">
        <f>IF(B119=0," ",VLOOKUP($B119,[1]Спортсмены!$B$1:$H$65536,7,FALSE))</f>
        <v xml:space="preserve"> </v>
      </c>
    </row>
    <row r="120" spans="1:12">
      <c r="A120" s="20">
        <v>2</v>
      </c>
      <c r="B120" s="21"/>
      <c r="C120" s="22" t="str">
        <f>IF(B120=0," ",VLOOKUP(B120,[1]Спортсмены!B$1:H$65536,2,FALSE))</f>
        <v xml:space="preserve"> </v>
      </c>
      <c r="D120" s="23" t="str">
        <f>IF(B120=0," ",VLOOKUP($B120,[1]Спортсмены!$B$1:$H$65536,3,FALSE))</f>
        <v xml:space="preserve"> </v>
      </c>
      <c r="E120" s="24" t="str">
        <f>IF(B120=0," ",IF(VLOOKUP($B120,[1]Спортсмены!$B$1:$H$65536,4,FALSE)=0," ",VLOOKUP($B120,[1]Спортсмены!$B$1:$H$65536,4,FALSE)))</f>
        <v xml:space="preserve"> </v>
      </c>
      <c r="F120" s="22" t="str">
        <f>IF(B120=0," ",VLOOKUP($B120,[1]Спортсмены!$B$1:$H$65536,5,FALSE))</f>
        <v xml:space="preserve"> </v>
      </c>
      <c r="G120" s="22" t="str">
        <f>IF(B120=0," ",VLOOKUP($B120,[1]Спортсмены!$B$1:$H$65536,6,FALSE))</f>
        <v xml:space="preserve"> </v>
      </c>
      <c r="H120" s="25">
        <v>8.5763888888888899E-5</v>
      </c>
      <c r="I120" s="26">
        <v>8.4837962962962978E-5</v>
      </c>
      <c r="J120" s="24" t="s">
        <v>25</v>
      </c>
      <c r="K120" s="27"/>
      <c r="L120" s="22" t="str">
        <f>IF(B120=0," ",VLOOKUP($B120,[1]Спортсмены!$B$1:$H$65536,7,FALSE))</f>
        <v xml:space="preserve"> </v>
      </c>
    </row>
    <row r="121" spans="1:12">
      <c r="A121" s="20">
        <v>3</v>
      </c>
      <c r="B121" s="21"/>
      <c r="C121" s="22" t="str">
        <f>IF(B121=0," ",VLOOKUP(B121,[1]Спортсмены!B$1:H$65536,2,FALSE))</f>
        <v xml:space="preserve"> </v>
      </c>
      <c r="D121" s="23" t="str">
        <f>IF(B121=0," ",VLOOKUP($B121,[1]Спортсмены!$B$1:$H$65536,3,FALSE))</f>
        <v xml:space="preserve"> </v>
      </c>
      <c r="E121" s="24" t="str">
        <f>IF(B121=0," ",IF(VLOOKUP($B121,[1]Спортсмены!$B$1:$H$65536,4,FALSE)=0," ",VLOOKUP($B121,[1]Спортсмены!$B$1:$H$65536,4,FALSE)))</f>
        <v xml:space="preserve"> </v>
      </c>
      <c r="F121" s="22" t="str">
        <f>IF(B121=0," ",VLOOKUP($B121,[1]Спортсмены!$B$1:$H$65536,5,FALSE))</f>
        <v xml:space="preserve"> </v>
      </c>
      <c r="G121" s="22" t="str">
        <f>IF(B121=0," ",VLOOKUP($B121,[1]Спортсмены!$B$1:$H$65536,6,FALSE))</f>
        <v xml:space="preserve"> </v>
      </c>
      <c r="H121" s="25">
        <v>8.5532407407407391E-5</v>
      </c>
      <c r="I121" s="26">
        <v>8.4953703703703718E-5</v>
      </c>
      <c r="J121" s="24" t="s">
        <v>25</v>
      </c>
      <c r="K121" s="24"/>
      <c r="L121" s="22" t="str">
        <f>IF(B121=0," ",VLOOKUP($B121,[1]Спортсмены!$B$1:$H$65536,7,FALSE))</f>
        <v xml:space="preserve"> </v>
      </c>
    </row>
    <row r="122" spans="1:12">
      <c r="A122" s="28">
        <v>4</v>
      </c>
      <c r="B122" s="21"/>
      <c r="C122" s="22" t="str">
        <f>IF(B122=0," ",VLOOKUP(B122,[1]Спортсмены!B$1:H$65536,2,FALSE))</f>
        <v xml:space="preserve"> </v>
      </c>
      <c r="D122" s="23" t="str">
        <f>IF(B122=0," ",VLOOKUP($B122,[1]Спортсмены!$B$1:$H$65536,3,FALSE))</f>
        <v xml:space="preserve"> </v>
      </c>
      <c r="E122" s="24" t="str">
        <f>IF(B122=0," ",IF(VLOOKUP($B122,[1]Спортсмены!$B$1:$H$65536,4,FALSE)=0," ",VLOOKUP($B122,[1]Спортсмены!$B$1:$H$65536,4,FALSE)))</f>
        <v xml:space="preserve"> </v>
      </c>
      <c r="F122" s="22" t="str">
        <f>IF(B122=0," ",VLOOKUP($B122,[1]Спортсмены!$B$1:$H$65536,5,FALSE))</f>
        <v xml:space="preserve"> </v>
      </c>
      <c r="G122" s="22" t="str">
        <f>IF(B122=0," ",VLOOKUP($B122,[1]Спортсмены!$B$1:$H$65536,6,FALSE))</f>
        <v xml:space="preserve"> </v>
      </c>
      <c r="H122" s="25">
        <v>8.5416666666666678E-5</v>
      </c>
      <c r="I122" s="26">
        <v>8.5648148148148158E-5</v>
      </c>
      <c r="J122" s="24" t="str">
        <f>IF(H122=0," ",IF(H122&lt;=[1]Разряды!$D$4,[1]Разряды!$D$3,IF(H122&lt;=[1]Разряды!$E$4,[1]Разряды!$E$3,IF(H122&lt;=[1]Разряды!$F$4,[1]Разряды!$F$3,IF(H122&lt;=[1]Разряды!$G$4,[1]Разряды!$G$3,IF(H122&lt;=[1]Разряды!$H$4,[1]Разряды!$H$3,IF(H122&lt;=[1]Разряды!$I$4,[1]Разряды!$I$3,IF(H122&lt;=[1]Разряды!$J$4,[1]Разряды!$J$3,"б/р"))))))))</f>
        <v>2р</v>
      </c>
      <c r="K122" s="27"/>
      <c r="L122" s="22" t="str">
        <f>IF(B122=0," ",VLOOKUP($B122,[1]Спортсмены!$B$1:$H$65536,7,FALSE))</f>
        <v xml:space="preserve"> </v>
      </c>
    </row>
    <row r="123" spans="1:12">
      <c r="A123" s="28">
        <v>5</v>
      </c>
      <c r="B123" s="21"/>
      <c r="C123" s="22" t="str">
        <f>IF(B123=0," ",VLOOKUP(B123,[1]Спортсмены!B$1:H$65536,2,FALSE))</f>
        <v xml:space="preserve"> </v>
      </c>
      <c r="D123" s="23" t="str">
        <f>IF(B123=0," ",VLOOKUP($B123,[1]Спортсмены!$B$1:$H$65536,3,FALSE))</f>
        <v xml:space="preserve"> </v>
      </c>
      <c r="E123" s="24" t="str">
        <f>IF(B123=0," ",IF(VLOOKUP($B123,[1]Спортсмены!$B$1:$H$65536,4,FALSE)=0," ",VLOOKUP($B123,[1]Спортсмены!$B$1:$H$65536,4,FALSE)))</f>
        <v xml:space="preserve"> </v>
      </c>
      <c r="F123" s="22" t="str">
        <f>IF(B123=0," ",VLOOKUP($B123,[1]Спортсмены!$B$1:$H$65536,5,FALSE))</f>
        <v xml:space="preserve"> </v>
      </c>
      <c r="G123" s="22" t="str">
        <f>IF(B123=0," ",VLOOKUP($B123,[1]Спортсмены!$B$1:$H$65536,6,FALSE))</f>
        <v xml:space="preserve"> </v>
      </c>
      <c r="H123" s="25">
        <v>8.5648148148148158E-5</v>
      </c>
      <c r="I123" s="26">
        <v>8.5879629629629639E-5</v>
      </c>
      <c r="J123" s="24" t="str">
        <f>IF(H123=0," ",IF(H123&lt;=[1]Разряды!$D$4,[1]Разряды!$D$3,IF(H123&lt;=[1]Разряды!$E$4,[1]Разряды!$E$3,IF(H123&lt;=[1]Разряды!$F$4,[1]Разряды!$F$3,IF(H123&lt;=[1]Разряды!$G$4,[1]Разряды!$G$3,IF(H123&lt;=[1]Разряды!$H$4,[1]Разряды!$H$3,IF(H123&lt;=[1]Разряды!$I$4,[1]Разряды!$I$3,IF(H123&lt;=[1]Разряды!$J$4,[1]Разряды!$J$3,"б/р"))))))))</f>
        <v>2р</v>
      </c>
      <c r="K123" s="24"/>
      <c r="L123" s="22" t="str">
        <f>IF(B123=0," ",VLOOKUP($B123,[1]Спортсмены!$B$1:$H$65536,7,FALSE))</f>
        <v xml:space="preserve"> </v>
      </c>
    </row>
    <row r="124" spans="1:12">
      <c r="A124" s="28">
        <v>6</v>
      </c>
      <c r="B124" s="21"/>
      <c r="C124" s="22" t="str">
        <f>IF(B124=0," ",VLOOKUP(B124,[1]Спортсмены!B$1:H$65536,2,FALSE))</f>
        <v xml:space="preserve"> </v>
      </c>
      <c r="D124" s="23" t="str">
        <f>IF(B124=0," ",VLOOKUP($B124,[1]Спортсмены!$B$1:$H$65536,3,FALSE))</f>
        <v xml:space="preserve"> </v>
      </c>
      <c r="E124" s="24" t="str">
        <f>IF(B124=0," ",IF(VLOOKUP($B124,[1]Спортсмены!$B$1:$H$65536,4,FALSE)=0," ",VLOOKUP($B124,[1]Спортсмены!$B$1:$H$65536,4,FALSE)))</f>
        <v xml:space="preserve"> </v>
      </c>
      <c r="F124" s="22" t="str">
        <f>IF(B124=0," ",VLOOKUP($B124,[1]Спортсмены!$B$1:$H$65536,5,FALSE))</f>
        <v xml:space="preserve"> </v>
      </c>
      <c r="G124" s="22" t="str">
        <f>IF(B124=0," ",VLOOKUP($B124,[1]Спортсмены!$B$1:$H$65536,6,FALSE))</f>
        <v xml:space="preserve"> </v>
      </c>
      <c r="H124" s="25">
        <v>8.5879629629629639E-5</v>
      </c>
      <c r="I124" s="26">
        <v>8.5879629629629639E-5</v>
      </c>
      <c r="J124" s="24" t="str">
        <f>IF(H124=0," ",IF(H124&lt;=[1]Разряды!$D$4,[1]Разряды!$D$3,IF(H124&lt;=[1]Разряды!$E$4,[1]Разряды!$E$3,IF(H124&lt;=[1]Разряды!$F$4,[1]Разряды!$F$3,IF(H124&lt;=[1]Разряды!$G$4,[1]Разряды!$G$3,IF(H124&lt;=[1]Разряды!$H$4,[1]Разряды!$H$3,IF(H124&lt;=[1]Разряды!$I$4,[1]Разряды!$I$3,IF(H124&lt;=[1]Разряды!$J$4,[1]Разряды!$J$3,"б/р"))))))))</f>
        <v>2р</v>
      </c>
      <c r="K124" s="27"/>
      <c r="L124" s="22" t="str">
        <f>IF(B124=0," ",VLOOKUP($B124,[1]Спортсмены!$B$1:$H$65536,7,FALSE))</f>
        <v xml:space="preserve"> </v>
      </c>
    </row>
    <row r="125" spans="1:12">
      <c r="A125" s="28">
        <v>7</v>
      </c>
      <c r="B125" s="21"/>
      <c r="C125" s="22" t="str">
        <f>IF(B125=0," ",VLOOKUP(B125,[1]Спортсмены!B$1:H$65536,2,FALSE))</f>
        <v xml:space="preserve"> </v>
      </c>
      <c r="D125" s="23" t="str">
        <f>IF(B125=0," ",VLOOKUP($B125,[1]Спортсмены!$B$1:$H$65536,3,FALSE))</f>
        <v xml:space="preserve"> </v>
      </c>
      <c r="E125" s="24" t="str">
        <f>IF(B125=0," ",IF(VLOOKUP($B125,[1]Спортсмены!$B$1:$H$65536,4,FALSE)=0," ",VLOOKUP($B125,[1]Спортсмены!$B$1:$H$65536,4,FALSE)))</f>
        <v xml:space="preserve"> </v>
      </c>
      <c r="F125" s="22" t="str">
        <f>IF(B125=0," ",VLOOKUP($B125,[1]Спортсмены!$B$1:$H$65536,5,FALSE))</f>
        <v xml:space="preserve"> </v>
      </c>
      <c r="G125" s="22" t="str">
        <f>IF(B125=0," ",VLOOKUP($B125,[1]Спортсмены!$B$1:$H$65536,6,FALSE))</f>
        <v xml:space="preserve"> </v>
      </c>
      <c r="H125" s="25">
        <v>8.5995370370370351E-5</v>
      </c>
      <c r="I125" s="25"/>
      <c r="J125" s="24" t="str">
        <f>IF(H125=0," ",IF(H125&lt;=[1]Разряды!$D$4,[1]Разряды!$D$3,IF(H125&lt;=[1]Разряды!$E$4,[1]Разряды!$E$3,IF(H125&lt;=[1]Разряды!$F$4,[1]Разряды!$F$3,IF(H125&lt;=[1]Разряды!$G$4,[1]Разряды!$G$3,IF(H125&lt;=[1]Разряды!$H$4,[1]Разряды!$H$3,IF(H125&lt;=[1]Разряды!$I$4,[1]Разряды!$I$3,IF(H125&lt;=[1]Разряды!$J$4,[1]Разряды!$J$3,"б/р"))))))))</f>
        <v>2р</v>
      </c>
      <c r="K125" s="27"/>
      <c r="L125" s="22" t="str">
        <f>IF(B125=0," ",VLOOKUP($B125,[1]Спортсмены!$B$1:$H$65536,7,FALSE))</f>
        <v xml:space="preserve"> </v>
      </c>
    </row>
    <row r="126" spans="1:12">
      <c r="A126" s="28">
        <v>8</v>
      </c>
      <c r="B126" s="21"/>
      <c r="C126" s="22" t="str">
        <f>IF(B126=0," ",VLOOKUP(B126,[1]Спортсмены!B$1:H$65536,2,FALSE))</f>
        <v xml:space="preserve"> </v>
      </c>
      <c r="D126" s="23" t="str">
        <f>IF(B126=0," ",VLOOKUP($B126,[1]Спортсмены!$B$1:$H$65536,3,FALSE))</f>
        <v xml:space="preserve"> </v>
      </c>
      <c r="E126" s="24" t="str">
        <f>IF(B126=0," ",IF(VLOOKUP($B126,[1]Спортсмены!$B$1:$H$65536,4,FALSE)=0," ",VLOOKUP($B126,[1]Спортсмены!$B$1:$H$65536,4,FALSE)))</f>
        <v xml:space="preserve"> </v>
      </c>
      <c r="F126" s="22" t="str">
        <f>IF(B126=0," ",VLOOKUP($B126,[1]Спортсмены!$B$1:$H$65536,5,FALSE))</f>
        <v xml:space="preserve"> </v>
      </c>
      <c r="G126" s="22" t="str">
        <f>IF(B126=0," ",VLOOKUP($B126,[1]Спортсмены!$B$1:$H$65536,6,FALSE))</f>
        <v xml:space="preserve"> </v>
      </c>
      <c r="H126" s="25">
        <v>8.5995370370370351E-5</v>
      </c>
      <c r="I126" s="25"/>
      <c r="J126" s="24" t="str">
        <f>IF(H126=0," ",IF(H126&lt;=[1]Разряды!$D$4,[1]Разряды!$D$3,IF(H126&lt;=[1]Разряды!$E$4,[1]Разряды!$E$3,IF(H126&lt;=[1]Разряды!$F$4,[1]Разряды!$F$3,IF(H126&lt;=[1]Разряды!$G$4,[1]Разряды!$G$3,IF(H126&lt;=[1]Разряды!$H$4,[1]Разряды!$H$3,IF(H126&lt;=[1]Разряды!$I$4,[1]Разряды!$I$3,IF(H126&lt;=[1]Разряды!$J$4,[1]Разряды!$J$3,"б/р"))))))))</f>
        <v>2р</v>
      </c>
      <c r="K126" s="24"/>
      <c r="L126" s="22" t="str">
        <f>IF(B126=0," ",VLOOKUP($B126,[1]Спортсмены!$B$1:$H$65536,7,FALSE))</f>
        <v xml:space="preserve"> </v>
      </c>
    </row>
    <row r="127" spans="1:12">
      <c r="A127" s="28">
        <v>9</v>
      </c>
      <c r="B127" s="21"/>
      <c r="C127" s="22" t="str">
        <f>IF(B127=0," ",VLOOKUP(B127,[1]Спортсмены!B$1:H$65536,2,FALSE))</f>
        <v xml:space="preserve"> </v>
      </c>
      <c r="D127" s="23" t="str">
        <f>IF(B127=0," ",VLOOKUP($B127,[1]Спортсмены!$B$1:$H$65536,3,FALSE))</f>
        <v xml:space="preserve"> </v>
      </c>
      <c r="E127" s="24" t="str">
        <f>IF(B127=0," ",IF(VLOOKUP($B127,[1]Спортсмены!$B$1:$H$65536,4,FALSE)=0," ",VLOOKUP($B127,[1]Спортсмены!$B$1:$H$65536,4,FALSE)))</f>
        <v xml:space="preserve"> </v>
      </c>
      <c r="F127" s="22" t="str">
        <f>IF(B127=0," ",VLOOKUP($B127,[1]Спортсмены!$B$1:$H$65536,5,FALSE))</f>
        <v xml:space="preserve"> </v>
      </c>
      <c r="G127" s="22" t="str">
        <f>IF(B127=0," ",VLOOKUP($B127,[1]Спортсмены!$B$1:$H$65536,6,FALSE))</f>
        <v xml:space="preserve"> </v>
      </c>
      <c r="H127" s="25">
        <v>8.6226851851851859E-5</v>
      </c>
      <c r="I127" s="25"/>
      <c r="J127" s="24" t="str">
        <f>IF(H127=0," ",IF(H127&lt;=[1]Разряды!$D$4,[1]Разряды!$D$3,IF(H127&lt;=[1]Разряды!$E$4,[1]Разряды!$E$3,IF(H127&lt;=[1]Разряды!$F$4,[1]Разряды!$F$3,IF(H127&lt;=[1]Разряды!$G$4,[1]Разряды!$G$3,IF(H127&lt;=[1]Разряды!$H$4,[1]Разряды!$H$3,IF(H127&lt;=[1]Разряды!$I$4,[1]Разряды!$I$3,IF(H127&lt;=[1]Разряды!$J$4,[1]Разряды!$J$3,"б/р"))))))))</f>
        <v>2р</v>
      </c>
      <c r="K127" s="27"/>
      <c r="L127" s="22" t="str">
        <f>IF(B127=0," ",VLOOKUP($B127,[1]Спортсмены!$B$1:$H$65536,7,FALSE))</f>
        <v xml:space="preserve"> </v>
      </c>
    </row>
    <row r="128" spans="1:12">
      <c r="A128" s="28">
        <v>10</v>
      </c>
      <c r="B128" s="21"/>
      <c r="C128" s="22" t="str">
        <f>IF(B128=0," ",VLOOKUP(B128,[1]Спортсмены!B$1:H$65536,2,FALSE))</f>
        <v xml:space="preserve"> </v>
      </c>
      <c r="D128" s="23" t="str">
        <f>IF(B128=0," ",VLOOKUP($B128,[1]Спортсмены!$B$1:$H$65536,3,FALSE))</f>
        <v xml:space="preserve"> </v>
      </c>
      <c r="E128" s="24" t="str">
        <f>IF(B128=0," ",IF(VLOOKUP($B128,[1]Спортсмены!$B$1:$H$65536,4,FALSE)=0," ",VLOOKUP($B128,[1]Спортсмены!$B$1:$H$65536,4,FALSE)))</f>
        <v xml:space="preserve"> </v>
      </c>
      <c r="F128" s="22" t="str">
        <f>IF(B128=0," ",VLOOKUP($B128,[1]Спортсмены!$B$1:$H$65536,5,FALSE))</f>
        <v xml:space="preserve"> </v>
      </c>
      <c r="G128" s="22" t="str">
        <f>IF(B128=0," ",VLOOKUP($B128,[1]Спортсмены!$B$1:$H$65536,6,FALSE))</f>
        <v xml:space="preserve"> </v>
      </c>
      <c r="H128" s="25">
        <v>8.6226851851851859E-5</v>
      </c>
      <c r="I128" s="25"/>
      <c r="J128" s="24" t="str">
        <f>IF(H128=0," ",IF(H128&lt;=[1]Разряды!$D$4,[1]Разряды!$D$3,IF(H128&lt;=[1]Разряды!$E$4,[1]Разряды!$E$3,IF(H128&lt;=[1]Разряды!$F$4,[1]Разряды!$F$3,IF(H128&lt;=[1]Разряды!$G$4,[1]Разряды!$G$3,IF(H128&lt;=[1]Разряды!$H$4,[1]Разряды!$H$3,IF(H128&lt;=[1]Разряды!$I$4,[1]Разряды!$I$3,IF(H128&lt;=[1]Разряды!$J$4,[1]Разряды!$J$3,"б/р"))))))))</f>
        <v>2р</v>
      </c>
      <c r="K128" s="27"/>
      <c r="L128" s="22" t="str">
        <f>IF(B128=0," ",VLOOKUP($B128,[1]Спортсмены!$B$1:$H$65536,7,FALSE))</f>
        <v xml:space="preserve"> </v>
      </c>
    </row>
    <row r="129" spans="1:12">
      <c r="A129" s="28">
        <v>11</v>
      </c>
      <c r="B129" s="21"/>
      <c r="C129" s="22" t="str">
        <f>IF(B129=0," ",VLOOKUP(B129,[1]Спортсмены!B$1:H$65536,2,FALSE))</f>
        <v xml:space="preserve"> </v>
      </c>
      <c r="D129" s="23" t="str">
        <f>IF(B129=0," ",VLOOKUP($B129,[1]Спортсмены!$B$1:$H$65536,3,FALSE))</f>
        <v xml:space="preserve"> </v>
      </c>
      <c r="E129" s="24" t="str">
        <f>IF(B129=0," ",IF(VLOOKUP($B129,[1]Спортсмены!$B$1:$H$65536,4,FALSE)=0," ",VLOOKUP($B129,[1]Спортсмены!$B$1:$H$65536,4,FALSE)))</f>
        <v xml:space="preserve"> </v>
      </c>
      <c r="F129" s="22" t="str">
        <f>IF(B129=0," ",VLOOKUP($B129,[1]Спортсмены!$B$1:$H$65536,5,FALSE))</f>
        <v xml:space="preserve"> </v>
      </c>
      <c r="G129" s="22" t="str">
        <f>IF(B129=0," ",VLOOKUP($B129,[1]Спортсмены!$B$1:$H$65536,6,FALSE))</f>
        <v xml:space="preserve"> </v>
      </c>
      <c r="H129" s="25">
        <v>8.6342592592592599E-5</v>
      </c>
      <c r="I129" s="25"/>
      <c r="J129" s="24" t="str">
        <f>IF(H129=0," ",IF(H129&lt;=[1]Разряды!$D$4,[1]Разряды!$D$3,IF(H129&lt;=[1]Разряды!$E$4,[1]Разряды!$E$3,IF(H129&lt;=[1]Разряды!$F$4,[1]Разряды!$F$3,IF(H129&lt;=[1]Разряды!$G$4,[1]Разряды!$G$3,IF(H129&lt;=[1]Разряды!$H$4,[1]Разряды!$H$3,IF(H129&lt;=[1]Разряды!$I$4,[1]Разряды!$I$3,IF(H129&lt;=[1]Разряды!$J$4,[1]Разряды!$J$3,"б/р"))))))))</f>
        <v>2р</v>
      </c>
      <c r="K129" s="27"/>
      <c r="L129" s="22" t="str">
        <f>IF(B129=0," ",VLOOKUP($B129,[1]Спортсмены!$B$1:$H$65536,7,FALSE))</f>
        <v xml:space="preserve"> </v>
      </c>
    </row>
    <row r="130" spans="1:12">
      <c r="A130" s="28">
        <v>12</v>
      </c>
      <c r="B130" s="21"/>
      <c r="C130" s="22" t="str">
        <f>IF(B130=0," ",VLOOKUP(B130,[1]Спортсмены!B$1:H$65536,2,FALSE))</f>
        <v xml:space="preserve"> </v>
      </c>
      <c r="D130" s="23" t="str">
        <f>IF(B130=0," ",VLOOKUP($B130,[1]Спортсмены!$B$1:$H$65536,3,FALSE))</f>
        <v xml:space="preserve"> </v>
      </c>
      <c r="E130" s="24" t="str">
        <f>IF(B130=0," ",IF(VLOOKUP($B130,[1]Спортсмены!$B$1:$H$65536,4,FALSE)=0," ",VLOOKUP($B130,[1]Спортсмены!$B$1:$H$65536,4,FALSE)))</f>
        <v xml:space="preserve"> </v>
      </c>
      <c r="F130" s="22" t="str">
        <f>IF(B130=0," ",VLOOKUP($B130,[1]Спортсмены!$B$1:$H$65536,5,FALSE))</f>
        <v xml:space="preserve"> </v>
      </c>
      <c r="G130" s="22" t="str">
        <f>IF(B130=0," ",VLOOKUP($B130,[1]Спортсмены!$B$1:$H$65536,6,FALSE))</f>
        <v xml:space="preserve"> </v>
      </c>
      <c r="H130" s="25">
        <v>8.6689814814814819E-5</v>
      </c>
      <c r="I130" s="25"/>
      <c r="J130" s="24" t="str">
        <f>IF(H130=0," ",IF(H130&lt;=[1]Разряды!$D$4,[1]Разряды!$D$3,IF(H130&lt;=[1]Разряды!$E$4,[1]Разряды!$E$3,IF(H130&lt;=[1]Разряды!$F$4,[1]Разряды!$F$3,IF(H130&lt;=[1]Разряды!$G$4,[1]Разряды!$G$3,IF(H130&lt;=[1]Разряды!$H$4,[1]Разряды!$H$3,IF(H130&lt;=[1]Разряды!$I$4,[1]Разряды!$I$3,IF(H130&lt;=[1]Разряды!$J$4,[1]Разряды!$J$3,"б/р"))))))))</f>
        <v>2р</v>
      </c>
      <c r="K130" s="27"/>
      <c r="L130" s="22" t="str">
        <f>IF(B130=0," ",VLOOKUP($B130,[1]Спортсмены!$B$1:$H$65536,7,FALSE))</f>
        <v xml:space="preserve"> </v>
      </c>
    </row>
    <row r="131" spans="1:12">
      <c r="A131" s="28">
        <v>13</v>
      </c>
      <c r="B131" s="21"/>
      <c r="C131" s="22" t="str">
        <f>IF(B131=0," ",VLOOKUP(B131,[1]Спортсмены!B$1:H$65536,2,FALSE))</f>
        <v xml:space="preserve"> </v>
      </c>
      <c r="D131" s="23" t="str">
        <f>IF(B131=0," ",VLOOKUP($B131,[1]Спортсмены!$B$1:$H$65536,3,FALSE))</f>
        <v xml:space="preserve"> </v>
      </c>
      <c r="E131" s="24" t="str">
        <f>IF(B131=0," ",IF(VLOOKUP($B131,[1]Спортсмены!$B$1:$H$65536,4,FALSE)=0," ",VLOOKUP($B131,[1]Спортсмены!$B$1:$H$65536,4,FALSE)))</f>
        <v xml:space="preserve"> </v>
      </c>
      <c r="F131" s="22" t="str">
        <f>IF(B131=0," ",VLOOKUP($B131,[1]Спортсмены!$B$1:$H$65536,5,FALSE))</f>
        <v xml:space="preserve"> </v>
      </c>
      <c r="G131" s="22" t="str">
        <f>IF(B131=0," ",VLOOKUP($B131,[1]Спортсмены!$B$1:$H$65536,6,FALSE))</f>
        <v xml:space="preserve"> </v>
      </c>
      <c r="H131" s="25">
        <v>8.6921296296296299E-5</v>
      </c>
      <c r="I131" s="25"/>
      <c r="J131" s="24" t="str">
        <f>IF(H131=0," ",IF(H131&lt;=[1]Разряды!$D$4,[1]Разряды!$D$3,IF(H131&lt;=[1]Разряды!$E$4,[1]Разряды!$E$3,IF(H131&lt;=[1]Разряды!$F$4,[1]Разряды!$F$3,IF(H131&lt;=[1]Разряды!$G$4,[1]Разряды!$G$3,IF(H131&lt;=[1]Разряды!$H$4,[1]Разряды!$H$3,IF(H131&lt;=[1]Разряды!$I$4,[1]Разряды!$I$3,IF(H131&lt;=[1]Разряды!$J$4,[1]Разряды!$J$3,"б/р"))))))))</f>
        <v>2р</v>
      </c>
      <c r="K131" s="24"/>
      <c r="L131" s="22" t="str">
        <f>IF(B131=0," ",VLOOKUP($B131,[1]Спортсмены!$B$1:$H$65536,7,FALSE))</f>
        <v xml:space="preserve"> </v>
      </c>
    </row>
    <row r="132" spans="1:12">
      <c r="A132" s="28">
        <v>14</v>
      </c>
      <c r="B132" s="21"/>
      <c r="C132" s="22" t="str">
        <f>IF(B132=0," ",VLOOKUP(B132,[1]Спортсмены!B$1:H$65536,2,FALSE))</f>
        <v xml:space="preserve"> </v>
      </c>
      <c r="D132" s="23" t="str">
        <f>IF(B132=0," ",VLOOKUP($B132,[1]Спортсмены!$B$1:$H$65536,3,FALSE))</f>
        <v xml:space="preserve"> </v>
      </c>
      <c r="E132" s="24" t="str">
        <f>IF(B132=0," ",IF(VLOOKUP($B132,[1]Спортсмены!$B$1:$H$65536,4,FALSE)=0," ",VLOOKUP($B132,[1]Спортсмены!$B$1:$H$65536,4,FALSE)))</f>
        <v xml:space="preserve"> </v>
      </c>
      <c r="F132" s="22" t="str">
        <f>IF(B132=0," ",VLOOKUP($B132,[1]Спортсмены!$B$1:$H$65536,5,FALSE))</f>
        <v xml:space="preserve"> </v>
      </c>
      <c r="G132" s="22" t="str">
        <f>IF(B132=0," ",VLOOKUP($B132,[1]Спортсмены!$B$1:$H$65536,6,FALSE))</f>
        <v xml:space="preserve"> </v>
      </c>
      <c r="H132" s="25">
        <v>8.6921296296296299E-5</v>
      </c>
      <c r="I132" s="25"/>
      <c r="J132" s="24" t="str">
        <f>IF(H132=0," ",IF(H132&lt;=[1]Разряды!$D$4,[1]Разряды!$D$3,IF(H132&lt;=[1]Разряды!$E$4,[1]Разряды!$E$3,IF(H132&lt;=[1]Разряды!$F$4,[1]Разряды!$F$3,IF(H132&lt;=[1]Разряды!$G$4,[1]Разряды!$G$3,IF(H132&lt;=[1]Разряды!$H$4,[1]Разряды!$H$3,IF(H132&lt;=[1]Разряды!$I$4,[1]Разряды!$I$3,IF(H132&lt;=[1]Разряды!$J$4,[1]Разряды!$J$3,"б/р"))))))))</f>
        <v>2р</v>
      </c>
      <c r="K132" s="24"/>
      <c r="L132" s="22" t="str">
        <f>IF(B132=0," ",VLOOKUP($B132,[1]Спортсмены!$B$1:$H$65536,7,FALSE))</f>
        <v xml:space="preserve"> </v>
      </c>
    </row>
    <row r="133" spans="1:12">
      <c r="A133" s="28">
        <v>15</v>
      </c>
      <c r="B133" s="21"/>
      <c r="C133" s="22" t="str">
        <f>IF(B133=0," ",VLOOKUP(B133,[1]Спортсмены!B$1:H$65536,2,FALSE))</f>
        <v xml:space="preserve"> </v>
      </c>
      <c r="D133" s="23" t="str">
        <f>IF(B133=0," ",VLOOKUP($B133,[1]Спортсмены!$B$1:$H$65536,3,FALSE))</f>
        <v xml:space="preserve"> </v>
      </c>
      <c r="E133" s="24" t="str">
        <f>IF(B133=0," ",IF(VLOOKUP($B133,[1]Спортсмены!$B$1:$H$65536,4,FALSE)=0," ",VLOOKUP($B133,[1]Спортсмены!$B$1:$H$65536,4,FALSE)))</f>
        <v xml:space="preserve"> </v>
      </c>
      <c r="F133" s="22" t="str">
        <f>IF(B133=0," ",VLOOKUP($B133,[1]Спортсмены!$B$1:$H$65536,5,FALSE))</f>
        <v xml:space="preserve"> </v>
      </c>
      <c r="G133" s="22" t="str">
        <f>IF(B133=0," ",VLOOKUP($B133,[1]Спортсмены!$B$1:$H$65536,6,FALSE))</f>
        <v xml:space="preserve"> </v>
      </c>
      <c r="H133" s="25">
        <v>8.7037037037037039E-5</v>
      </c>
      <c r="I133" s="25"/>
      <c r="J133" s="24" t="str">
        <f>IF(H133=0," ",IF(H133&lt;=[1]Разряды!$D$4,[1]Разряды!$D$3,IF(H133&lt;=[1]Разряды!$E$4,[1]Разряды!$E$3,IF(H133&lt;=[1]Разряды!$F$4,[1]Разряды!$F$3,IF(H133&lt;=[1]Разряды!$G$4,[1]Разряды!$G$3,IF(H133&lt;=[1]Разряды!$H$4,[1]Разряды!$H$3,IF(H133&lt;=[1]Разряды!$I$4,[1]Разряды!$I$3,IF(H133&lt;=[1]Разряды!$J$4,[1]Разряды!$J$3,"б/р"))))))))</f>
        <v>2р</v>
      </c>
      <c r="K133" s="27"/>
      <c r="L133" s="22" t="str">
        <f>IF(B133=0," ",VLOOKUP($B133,[1]Спортсмены!$B$1:$H$65536,7,FALSE))</f>
        <v xml:space="preserve"> </v>
      </c>
    </row>
    <row r="134" spans="1:12">
      <c r="A134" s="28">
        <v>16</v>
      </c>
      <c r="B134" s="21"/>
      <c r="C134" s="22" t="str">
        <f>IF(B134=0," ",VLOOKUP(B134,[1]Спортсмены!B$1:H$65536,2,FALSE))</f>
        <v xml:space="preserve"> </v>
      </c>
      <c r="D134" s="23" t="str">
        <f>IF(B134=0," ",VLOOKUP($B134,[1]Спортсмены!$B$1:$H$65536,3,FALSE))</f>
        <v xml:space="preserve"> </v>
      </c>
      <c r="E134" s="24" t="str">
        <f>IF(B134=0," ",IF(VLOOKUP($B134,[1]Спортсмены!$B$1:$H$65536,4,FALSE)=0," ",VLOOKUP($B134,[1]Спортсмены!$B$1:$H$65536,4,FALSE)))</f>
        <v xml:space="preserve"> </v>
      </c>
      <c r="F134" s="22" t="str">
        <f>IF(B134=0," ",VLOOKUP($B134,[1]Спортсмены!$B$1:$H$65536,5,FALSE))</f>
        <v xml:space="preserve"> </v>
      </c>
      <c r="G134" s="22" t="str">
        <f>IF(B134=0," ",VLOOKUP($B134,[1]Спортсмены!$B$1:$H$65536,6,FALSE))</f>
        <v xml:space="preserve"> </v>
      </c>
      <c r="H134" s="25">
        <v>8.7037037037037039E-5</v>
      </c>
      <c r="I134" s="25"/>
      <c r="J134" s="24" t="str">
        <f>IF(H134=0," ",IF(H134&lt;=[1]Разряды!$D$4,[1]Разряды!$D$3,IF(H134&lt;=[1]Разряды!$E$4,[1]Разряды!$E$3,IF(H134&lt;=[1]Разряды!$F$4,[1]Разряды!$F$3,IF(H134&lt;=[1]Разряды!$G$4,[1]Разряды!$G$3,IF(H134&lt;=[1]Разряды!$H$4,[1]Разряды!$H$3,IF(H134&lt;=[1]Разряды!$I$4,[1]Разряды!$I$3,IF(H134&lt;=[1]Разряды!$J$4,[1]Разряды!$J$3,"б/р"))))))))</f>
        <v>2р</v>
      </c>
      <c r="K134" s="24"/>
      <c r="L134" s="22" t="str">
        <f>IF(B134=0," ",VLOOKUP($B134,[1]Спортсмены!$B$1:$H$65536,7,FALSE))</f>
        <v xml:space="preserve"> </v>
      </c>
    </row>
    <row r="135" spans="1:12">
      <c r="A135" s="28">
        <v>17</v>
      </c>
      <c r="B135" s="21"/>
      <c r="C135" s="22" t="str">
        <f>IF(B135=0," ",VLOOKUP(B135,[1]Спортсмены!B$1:H$65536,2,FALSE))</f>
        <v xml:space="preserve"> </v>
      </c>
      <c r="D135" s="23" t="str">
        <f>IF(B135=0," ",VLOOKUP($B135,[1]Спортсмены!$B$1:$H$65536,3,FALSE))</f>
        <v xml:space="preserve"> </v>
      </c>
      <c r="E135" s="24" t="str">
        <f>IF(B135=0," ",IF(VLOOKUP($B135,[1]Спортсмены!$B$1:$H$65536,4,FALSE)=0," ",VLOOKUP($B135,[1]Спортсмены!$B$1:$H$65536,4,FALSE)))</f>
        <v xml:space="preserve"> </v>
      </c>
      <c r="F135" s="22" t="str">
        <f>IF(B135=0," ",VLOOKUP($B135,[1]Спортсмены!$B$1:$H$65536,5,FALSE))</f>
        <v xml:space="preserve"> </v>
      </c>
      <c r="G135" s="22" t="str">
        <f>IF(B135=0," ",VLOOKUP($B135,[1]Спортсмены!$B$1:$H$65536,6,FALSE))</f>
        <v xml:space="preserve"> </v>
      </c>
      <c r="H135" s="25">
        <v>8.7152777777777779E-5</v>
      </c>
      <c r="I135" s="25"/>
      <c r="J135" s="24" t="str">
        <f>IF(H135=0," ",IF(H135&lt;=[1]Разряды!$D$4,[1]Разряды!$D$3,IF(H135&lt;=[1]Разряды!$E$4,[1]Разряды!$E$3,IF(H135&lt;=[1]Разряды!$F$4,[1]Разряды!$F$3,IF(H135&lt;=[1]Разряды!$G$4,[1]Разряды!$G$3,IF(H135&lt;=[1]Разряды!$H$4,[1]Разряды!$H$3,IF(H135&lt;=[1]Разряды!$I$4,[1]Разряды!$I$3,IF(H135&lt;=[1]Разряды!$J$4,[1]Разряды!$J$3,"б/р"))))))))</f>
        <v>2р</v>
      </c>
      <c r="K135" s="27"/>
      <c r="L135" s="22" t="str">
        <f>IF(B135=0," ",VLOOKUP($B135,[1]Спортсмены!$B$1:$H$65536,7,FALSE))</f>
        <v xml:space="preserve"> </v>
      </c>
    </row>
    <row r="136" spans="1:12">
      <c r="A136" s="28">
        <v>18</v>
      </c>
      <c r="B136" s="21"/>
      <c r="C136" s="22" t="str">
        <f>IF(B136=0," ",VLOOKUP(B136,[1]Спортсмены!B$1:H$65536,2,FALSE))</f>
        <v xml:space="preserve"> </v>
      </c>
      <c r="D136" s="23" t="str">
        <f>IF(B136=0," ",VLOOKUP($B136,[1]Спортсмены!$B$1:$H$65536,3,FALSE))</f>
        <v xml:space="preserve"> </v>
      </c>
      <c r="E136" s="24" t="str">
        <f>IF(B136=0," ",IF(VLOOKUP($B136,[1]Спортсмены!$B$1:$H$65536,4,FALSE)=0," ",VLOOKUP($B136,[1]Спортсмены!$B$1:$H$65536,4,FALSE)))</f>
        <v xml:space="preserve"> </v>
      </c>
      <c r="F136" s="22" t="str">
        <f>IF(B136=0," ",VLOOKUP($B136,[1]Спортсмены!$B$1:$H$65536,5,FALSE))</f>
        <v xml:space="preserve"> </v>
      </c>
      <c r="G136" s="22" t="str">
        <f>IF(B136=0," ",VLOOKUP($B136,[1]Спортсмены!$B$1:$H$65536,6,FALSE))</f>
        <v xml:space="preserve"> </v>
      </c>
      <c r="H136" s="25">
        <v>8.7384259259259259E-5</v>
      </c>
      <c r="I136" s="25"/>
      <c r="J136" s="24" t="str">
        <f>IF(H136=0," ",IF(H136&lt;=[1]Разряды!$D$4,[1]Разряды!$D$3,IF(H136&lt;=[1]Разряды!$E$4,[1]Разряды!$E$3,IF(H136&lt;=[1]Разряды!$F$4,[1]Разряды!$F$3,IF(H136&lt;=[1]Разряды!$G$4,[1]Разряды!$G$3,IF(H136&lt;=[1]Разряды!$H$4,[1]Разряды!$H$3,IF(H136&lt;=[1]Разряды!$I$4,[1]Разряды!$I$3,IF(H136&lt;=[1]Разряды!$J$4,[1]Разряды!$J$3,"б/р"))))))))</f>
        <v>2р</v>
      </c>
      <c r="K136" s="24"/>
      <c r="L136" s="22" t="str">
        <f>IF(B136=0," ",VLOOKUP($B136,[1]Спортсмены!$B$1:$H$65536,7,FALSE))</f>
        <v xml:space="preserve"> </v>
      </c>
    </row>
    <row r="137" spans="1:12">
      <c r="A137" s="28">
        <v>19</v>
      </c>
      <c r="B137" s="29"/>
      <c r="C137" s="22" t="str">
        <f>IF(B137=0," ",VLOOKUP(B137,[1]Спортсмены!B$1:H$65536,2,FALSE))</f>
        <v xml:space="preserve"> </v>
      </c>
      <c r="D137" s="23" t="str">
        <f>IF(B137=0," ",VLOOKUP($B137,[1]Спортсмены!$B$1:$H$65536,3,FALSE))</f>
        <v xml:space="preserve"> </v>
      </c>
      <c r="E137" s="24" t="str">
        <f>IF(B137=0," ",IF(VLOOKUP($B137,[1]Спортсмены!$B$1:$H$65536,4,FALSE)=0," ",VLOOKUP($B137,[1]Спортсмены!$B$1:$H$65536,4,FALSE)))</f>
        <v xml:space="preserve"> </v>
      </c>
      <c r="F137" s="22" t="str">
        <f>IF(B137=0," ",VLOOKUP($B137,[1]Спортсмены!$B$1:$H$65536,5,FALSE))</f>
        <v xml:space="preserve"> </v>
      </c>
      <c r="G137" s="22" t="str">
        <f>IF(B137=0," ",VLOOKUP($B137,[1]Спортсмены!$B$1:$H$65536,6,FALSE))</f>
        <v xml:space="preserve"> </v>
      </c>
      <c r="H137" s="25">
        <v>8.7731481481481479E-5</v>
      </c>
      <c r="I137" s="26"/>
      <c r="J137" s="24" t="str">
        <f>IF(H137=0," ",IF(H137&lt;=[1]Разряды!$D$4,[1]Разряды!$D$3,IF(H137&lt;=[1]Разряды!$E$4,[1]Разряды!$E$3,IF(H137&lt;=[1]Разряды!$F$4,[1]Разряды!$F$3,IF(H137&lt;=[1]Разряды!$G$4,[1]Разряды!$G$3,IF(H137&lt;=[1]Разряды!$H$4,[1]Разряды!$H$3,IF(H137&lt;=[1]Разряды!$I$4,[1]Разряды!$I$3,IF(H137&lt;=[1]Разряды!$J$4,[1]Разряды!$J$3,"б/р"))))))))</f>
        <v>2р</v>
      </c>
      <c r="K137" s="24"/>
      <c r="L137" s="22" t="str">
        <f>IF(B137=0," ",VLOOKUP($B137,[1]Спортсмены!$B$1:$H$65536,7,FALSE))</f>
        <v xml:space="preserve"> </v>
      </c>
    </row>
    <row r="138" spans="1:12">
      <c r="A138" s="28">
        <v>20</v>
      </c>
      <c r="B138" s="21"/>
      <c r="C138" s="22" t="str">
        <f>IF(B138=0," ",VLOOKUP(B138,[1]Спортсмены!B$1:H$65536,2,FALSE))</f>
        <v xml:space="preserve"> </v>
      </c>
      <c r="D138" s="23" t="str">
        <f>IF(B138=0," ",VLOOKUP($B138,[1]Спортсмены!$B$1:$H$65536,3,FALSE))</f>
        <v xml:space="preserve"> </v>
      </c>
      <c r="E138" s="24" t="str">
        <f>IF(B138=0," ",IF(VLOOKUP($B138,[1]Спортсмены!$B$1:$H$65536,4,FALSE)=0," ",VLOOKUP($B138,[1]Спортсмены!$B$1:$H$65536,4,FALSE)))</f>
        <v xml:space="preserve"> </v>
      </c>
      <c r="F138" s="22" t="str">
        <f>IF(B138=0," ",VLOOKUP($B138,[1]Спортсмены!$B$1:$H$65536,5,FALSE))</f>
        <v xml:space="preserve"> </v>
      </c>
      <c r="G138" s="22" t="str">
        <f>IF(B138=0," ",VLOOKUP($B138,[1]Спортсмены!$B$1:$H$65536,6,FALSE))</f>
        <v xml:space="preserve"> </v>
      </c>
      <c r="H138" s="25">
        <v>8.8078703703703699E-5</v>
      </c>
      <c r="I138" s="25"/>
      <c r="J138" s="24" t="str">
        <f>IF(H138=0," ",IF(H138&lt;=[1]Разряды!$D$4,[1]Разряды!$D$3,IF(H138&lt;=[1]Разряды!$E$4,[1]Разряды!$E$3,IF(H138&lt;=[1]Разряды!$F$4,[1]Разряды!$F$3,IF(H138&lt;=[1]Разряды!$G$4,[1]Разряды!$G$3,IF(H138&lt;=[1]Разряды!$H$4,[1]Разряды!$H$3,IF(H138&lt;=[1]Разряды!$I$4,[1]Разряды!$I$3,IF(H138&lt;=[1]Разряды!$J$4,[1]Разряды!$J$3,"б/р"))))))))</f>
        <v>2р</v>
      </c>
      <c r="K138" s="27"/>
      <c r="L138" s="22" t="str">
        <f>IF(B138=0," ",VLOOKUP($B138,[1]Спортсмены!$B$1:$H$65536,7,FALSE))</f>
        <v xml:space="preserve"> </v>
      </c>
    </row>
    <row r="139" spans="1:12">
      <c r="A139" s="28">
        <v>21</v>
      </c>
      <c r="B139" s="21"/>
      <c r="C139" s="22" t="str">
        <f>IF(B139=0," ",VLOOKUP(B139,[1]Спортсмены!B$1:H$65536,2,FALSE))</f>
        <v xml:space="preserve"> </v>
      </c>
      <c r="D139" s="23" t="str">
        <f>IF(B139=0," ",VLOOKUP($B139,[1]Спортсмены!$B$1:$H$65536,3,FALSE))</f>
        <v xml:space="preserve"> </v>
      </c>
      <c r="E139" s="24" t="str">
        <f>IF(B139=0," ",IF(VLOOKUP($B139,[1]Спортсмены!$B$1:$H$65536,4,FALSE)=0," ",VLOOKUP($B139,[1]Спортсмены!$B$1:$H$65536,4,FALSE)))</f>
        <v xml:space="preserve"> </v>
      </c>
      <c r="F139" s="22" t="str">
        <f>IF(B139=0," ",VLOOKUP($B139,[1]Спортсмены!$B$1:$H$65536,5,FALSE))</f>
        <v xml:space="preserve"> </v>
      </c>
      <c r="G139" s="22" t="str">
        <f>IF(B139=0," ",VLOOKUP($B139,[1]Спортсмены!$B$1:$H$65536,6,FALSE))</f>
        <v xml:space="preserve"> </v>
      </c>
      <c r="H139" s="25">
        <v>8.8425925925925919E-5</v>
      </c>
      <c r="I139" s="25"/>
      <c r="J139" s="24" t="str">
        <f>IF(H139=0," ",IF(H139&lt;=[1]Разряды!$D$4,[1]Разряды!$D$3,IF(H139&lt;=[1]Разряды!$E$4,[1]Разряды!$E$3,IF(H139&lt;=[1]Разряды!$F$4,[1]Разряды!$F$3,IF(H139&lt;=[1]Разряды!$G$4,[1]Разряды!$G$3,IF(H139&lt;=[1]Разряды!$H$4,[1]Разряды!$H$3,IF(H139&lt;=[1]Разряды!$I$4,[1]Разряды!$I$3,IF(H139&lt;=[1]Разряды!$J$4,[1]Разряды!$J$3,"б/р"))))))))</f>
        <v>2р</v>
      </c>
      <c r="K139" s="27"/>
      <c r="L139" s="22" t="str">
        <f>IF(B139=0," ",VLOOKUP($B139,[1]Спортсмены!$B$1:$H$65536,7,FALSE))</f>
        <v xml:space="preserve"> </v>
      </c>
    </row>
    <row r="140" spans="1:12">
      <c r="A140" s="28">
        <v>22</v>
      </c>
      <c r="B140" s="21"/>
      <c r="C140" s="22" t="str">
        <f>IF(B140=0," ",VLOOKUP(B140,[1]Спортсмены!B$1:H$65536,2,FALSE))</f>
        <v xml:space="preserve"> </v>
      </c>
      <c r="D140" s="23" t="str">
        <f>IF(B140=0," ",VLOOKUP($B140,[1]Спортсмены!$B$1:$H$65536,3,FALSE))</f>
        <v xml:space="preserve"> </v>
      </c>
      <c r="E140" s="24" t="str">
        <f>IF(B140=0," ",IF(VLOOKUP($B140,[1]Спортсмены!$B$1:$H$65536,4,FALSE)=0," ",VLOOKUP($B140,[1]Спортсмены!$B$1:$H$65536,4,FALSE)))</f>
        <v xml:space="preserve"> </v>
      </c>
      <c r="F140" s="22" t="str">
        <f>IF(B140=0," ",VLOOKUP($B140,[1]Спортсмены!$B$1:$H$65536,5,FALSE))</f>
        <v xml:space="preserve"> </v>
      </c>
      <c r="G140" s="22" t="str">
        <f>IF(B140=0," ",VLOOKUP($B140,[1]Спортсмены!$B$1:$H$65536,6,FALSE))</f>
        <v xml:space="preserve"> </v>
      </c>
      <c r="H140" s="25">
        <v>8.877314814814814E-5</v>
      </c>
      <c r="I140" s="26"/>
      <c r="J140" s="24" t="str">
        <f>IF(H140=0," ",IF(H140&lt;=[1]Разряды!$D$4,[1]Разряды!$D$3,IF(H140&lt;=[1]Разряды!$E$4,[1]Разряды!$E$3,IF(H140&lt;=[1]Разряды!$F$4,[1]Разряды!$F$3,IF(H140&lt;=[1]Разряды!$G$4,[1]Разряды!$G$3,IF(H140&lt;=[1]Разряды!$H$4,[1]Разряды!$H$3,IF(H140&lt;=[1]Разряды!$I$4,[1]Разряды!$I$3,IF(H140&lt;=[1]Разряды!$J$4,[1]Разряды!$J$3,"б/р"))))))))</f>
        <v>3р</v>
      </c>
      <c r="K140" s="24"/>
      <c r="L140" s="22" t="str">
        <f>IF(B140=0," ",VLOOKUP($B140,[1]Спортсмены!$B$1:$H$65536,7,FALSE))</f>
        <v xml:space="preserve"> </v>
      </c>
    </row>
    <row r="141" spans="1:12">
      <c r="A141" s="28">
        <v>23</v>
      </c>
      <c r="B141" s="27"/>
      <c r="C141" s="22" t="str">
        <f>IF(B141=0," ",VLOOKUP(B141,[1]Спортсмены!B$1:H$65536,2,FALSE))</f>
        <v xml:space="preserve"> </v>
      </c>
      <c r="D141" s="23" t="str">
        <f>IF(B141=0," ",VLOOKUP($B141,[1]Спортсмены!$B$1:$H$65536,3,FALSE))</f>
        <v xml:space="preserve"> </v>
      </c>
      <c r="E141" s="24" t="str">
        <f>IF(B141=0," ",IF(VLOOKUP($B141,[1]Спортсмены!$B$1:$H$65536,4,FALSE)=0," ",VLOOKUP($B141,[1]Спортсмены!$B$1:$H$65536,4,FALSE)))</f>
        <v xml:space="preserve"> </v>
      </c>
      <c r="F141" s="22" t="str">
        <f>IF(B141=0," ",VLOOKUP($B141,[1]Спортсмены!$B$1:$H$65536,5,FALSE))</f>
        <v xml:space="preserve"> </v>
      </c>
      <c r="G141" s="22" t="str">
        <f>IF(B141=0," ",VLOOKUP($B141,[1]Спортсмены!$B$1:$H$65536,6,FALSE))</f>
        <v xml:space="preserve"> </v>
      </c>
      <c r="H141" s="25">
        <v>8.900462962962962E-5</v>
      </c>
      <c r="I141" s="25"/>
      <c r="J141" s="24" t="str">
        <f>IF(H141=0," ",IF(H141&lt;=[1]Разряды!$D$4,[1]Разряды!$D$3,IF(H141&lt;=[1]Разряды!$E$4,[1]Разряды!$E$3,IF(H141&lt;=[1]Разряды!$F$4,[1]Разряды!$F$3,IF(H141&lt;=[1]Разряды!$G$4,[1]Разряды!$G$3,IF(H141&lt;=[1]Разряды!$H$4,[1]Разряды!$H$3,IF(H141&lt;=[1]Разряды!$I$4,[1]Разряды!$I$3,IF(H141&lt;=[1]Разряды!$J$4,[1]Разряды!$J$3,"б/р"))))))))</f>
        <v>3р</v>
      </c>
      <c r="K141" s="27"/>
      <c r="L141" s="22" t="str">
        <f>IF(B141=0," ",VLOOKUP($B141,[1]Спортсмены!$B$1:$H$65536,7,FALSE))</f>
        <v xml:space="preserve"> </v>
      </c>
    </row>
    <row r="142" spans="1:12">
      <c r="A142" s="28">
        <v>24</v>
      </c>
      <c r="B142" s="21"/>
      <c r="C142" s="22" t="str">
        <f>IF(B142=0," ",VLOOKUP(B142,[1]Спортсмены!B$1:H$65536,2,FALSE))</f>
        <v xml:space="preserve"> </v>
      </c>
      <c r="D142" s="23" t="str">
        <f>IF(B142=0," ",VLOOKUP($B142,[1]Спортсмены!$B$1:$H$65536,3,FALSE))</f>
        <v xml:space="preserve"> </v>
      </c>
      <c r="E142" s="24" t="str">
        <f>IF(B142=0," ",IF(VLOOKUP($B142,[1]Спортсмены!$B$1:$H$65536,4,FALSE)=0," ",VLOOKUP($B142,[1]Спортсмены!$B$1:$H$65536,4,FALSE)))</f>
        <v xml:space="preserve"> </v>
      </c>
      <c r="F142" s="22" t="str">
        <f>IF(B142=0," ",VLOOKUP($B142,[1]Спортсмены!$B$1:$H$65536,5,FALSE))</f>
        <v xml:space="preserve"> </v>
      </c>
      <c r="G142" s="22" t="str">
        <f>IF(B142=0," ",VLOOKUP($B142,[1]Спортсмены!$B$1:$H$65536,6,FALSE))</f>
        <v xml:space="preserve"> </v>
      </c>
      <c r="H142" s="25">
        <v>8.9236111111111113E-5</v>
      </c>
      <c r="I142" s="26"/>
      <c r="J142" s="24" t="str">
        <f>IF(H142=0," ",IF(H142&lt;=[1]Разряды!$D$4,[1]Разряды!$D$3,IF(H142&lt;=[1]Разряды!$E$4,[1]Разряды!$E$3,IF(H142&lt;=[1]Разряды!$F$4,[1]Разряды!$F$3,IF(H142&lt;=[1]Разряды!$G$4,[1]Разряды!$G$3,IF(H142&lt;=[1]Разряды!$H$4,[1]Разряды!$H$3,IF(H142&lt;=[1]Разряды!$I$4,[1]Разряды!$I$3,IF(H142&lt;=[1]Разряды!$J$4,[1]Разряды!$J$3,"б/р"))))))))</f>
        <v>3р</v>
      </c>
      <c r="K142" s="24"/>
      <c r="L142" s="22" t="str">
        <f>IF(B142=0," ",VLOOKUP($B142,[1]Спортсмены!$B$1:$H$65536,7,FALSE))</f>
        <v xml:space="preserve"> </v>
      </c>
    </row>
    <row r="143" spans="1:12">
      <c r="A143" s="28">
        <v>25</v>
      </c>
      <c r="B143" s="21"/>
      <c r="C143" s="22" t="str">
        <f>IF(B143=0," ",VLOOKUP(B143,[1]Спортсмены!B$1:H$65536,2,FALSE))</f>
        <v xml:space="preserve"> </v>
      </c>
      <c r="D143" s="23" t="str">
        <f>IF(B143=0," ",VLOOKUP($B143,[1]Спортсмены!$B$1:$H$65536,3,FALSE))</f>
        <v xml:space="preserve"> </v>
      </c>
      <c r="E143" s="24" t="str">
        <f>IF(B143=0," ",IF(VLOOKUP($B143,[1]Спортсмены!$B$1:$H$65536,4,FALSE)=0," ",VLOOKUP($B143,[1]Спортсмены!$B$1:$H$65536,4,FALSE)))</f>
        <v xml:space="preserve"> </v>
      </c>
      <c r="F143" s="22" t="str">
        <f>IF(B143=0," ",VLOOKUP($B143,[1]Спортсмены!$B$1:$H$65536,5,FALSE))</f>
        <v xml:space="preserve"> </v>
      </c>
      <c r="G143" s="22" t="str">
        <f>IF(B143=0," ",VLOOKUP($B143,[1]Спортсмены!$B$1:$H$65536,6,FALSE))</f>
        <v xml:space="preserve"> </v>
      </c>
      <c r="H143" s="25">
        <v>8.9467592592592593E-5</v>
      </c>
      <c r="I143" s="25"/>
      <c r="J143" s="24" t="str">
        <f>IF(H143=0," ",IF(H143&lt;=[1]Разряды!$D$4,[1]Разряды!$D$3,IF(H143&lt;=[1]Разряды!$E$4,[1]Разряды!$E$3,IF(H143&lt;=[1]Разряды!$F$4,[1]Разряды!$F$3,IF(H143&lt;=[1]Разряды!$G$4,[1]Разряды!$G$3,IF(H143&lt;=[1]Разряды!$H$4,[1]Разряды!$H$3,IF(H143&lt;=[1]Разряды!$I$4,[1]Разряды!$I$3,IF(H143&lt;=[1]Разряды!$J$4,[1]Разряды!$J$3,"б/р"))))))))</f>
        <v>3р</v>
      </c>
      <c r="K143" s="27"/>
      <c r="L143" s="22" t="str">
        <f>IF(B143=0," ",VLOOKUP($B143,[1]Спортсмены!$B$1:$H$65536,7,FALSE))</f>
        <v xml:space="preserve"> </v>
      </c>
    </row>
    <row r="144" spans="1:12">
      <c r="A144" s="28">
        <v>26</v>
      </c>
      <c r="B144" s="94"/>
      <c r="C144" s="22" t="str">
        <f>IF(B144=0," ",VLOOKUP(B144,[1]Спортсмены!B$1:H$65536,2,FALSE))</f>
        <v xml:space="preserve"> </v>
      </c>
      <c r="D144" s="23" t="str">
        <f>IF(B144=0," ",VLOOKUP($B144,[1]Спортсмены!$B$1:$H$65536,3,FALSE))</f>
        <v xml:space="preserve"> </v>
      </c>
      <c r="E144" s="24" t="str">
        <f>IF(B144=0," ",IF(VLOOKUP($B144,[1]Спортсмены!$B$1:$H$65536,4,FALSE)=0," ",VLOOKUP($B144,[1]Спортсмены!$B$1:$H$65536,4,FALSE)))</f>
        <v xml:space="preserve"> </v>
      </c>
      <c r="F144" s="22" t="str">
        <f>IF(B144=0," ",VLOOKUP($B144,[1]Спортсмены!$B$1:$H$65536,5,FALSE))</f>
        <v xml:space="preserve"> </v>
      </c>
      <c r="G144" s="22" t="str">
        <f>IF(B144=0," ",VLOOKUP($B144,[1]Спортсмены!$B$1:$H$65536,6,FALSE))</f>
        <v xml:space="preserve"> </v>
      </c>
      <c r="H144" s="25">
        <v>8.9467592592592593E-5</v>
      </c>
      <c r="I144" s="25"/>
      <c r="J144" s="24" t="str">
        <f>IF(H144=0," ",IF(H144&lt;=[1]Разряды!$D$4,[1]Разряды!$D$3,IF(H144&lt;=[1]Разряды!$E$4,[1]Разряды!$E$3,IF(H144&lt;=[1]Разряды!$F$4,[1]Разряды!$F$3,IF(H144&lt;=[1]Разряды!$G$4,[1]Разряды!$G$3,IF(H144&lt;=[1]Разряды!$H$4,[1]Разряды!$H$3,IF(H144&lt;=[1]Разряды!$I$4,[1]Разряды!$I$3,IF(H144&lt;=[1]Разряды!$J$4,[1]Разряды!$J$3,"б/р"))))))))</f>
        <v>3р</v>
      </c>
      <c r="K144" s="24"/>
      <c r="L144" s="22" t="str">
        <f>IF(B144=0," ",VLOOKUP($B144,[1]Спортсмены!$B$1:$H$65536,7,FALSE))</f>
        <v xml:space="preserve"> </v>
      </c>
    </row>
    <row r="145" spans="1:12">
      <c r="A145" s="28">
        <v>27</v>
      </c>
      <c r="B145" s="21"/>
      <c r="C145" s="22" t="str">
        <f>IF(B145=0," ",VLOOKUP(B145,[1]Спортсмены!B$1:H$65536,2,FALSE))</f>
        <v xml:space="preserve"> </v>
      </c>
      <c r="D145" s="23" t="str">
        <f>IF(B145=0," ",VLOOKUP($B145,[1]Спортсмены!$B$1:$H$65536,3,FALSE))</f>
        <v xml:space="preserve"> </v>
      </c>
      <c r="E145" s="24" t="str">
        <f>IF(B145=0," ",IF(VLOOKUP($B145,[1]Спортсмены!$B$1:$H$65536,4,FALSE)=0," ",VLOOKUP($B145,[1]Спортсмены!$B$1:$H$65536,4,FALSE)))</f>
        <v xml:space="preserve"> </v>
      </c>
      <c r="F145" s="22" t="str">
        <f>IF(B145=0," ",VLOOKUP($B145,[1]Спортсмены!$B$1:$H$65536,5,FALSE))</f>
        <v xml:space="preserve"> </v>
      </c>
      <c r="G145" s="22" t="str">
        <f>IF(B145=0," ",VLOOKUP($B145,[1]Спортсмены!$B$1:$H$65536,6,FALSE))</f>
        <v xml:space="preserve"> </v>
      </c>
      <c r="H145" s="25">
        <v>8.9930555555555554E-5</v>
      </c>
      <c r="I145" s="25"/>
      <c r="J145" s="24" t="str">
        <f>IF(H145=0," ",IF(H145&lt;=[1]Разряды!$D$4,[1]Разряды!$D$3,IF(H145&lt;=[1]Разряды!$E$4,[1]Разряды!$E$3,IF(H145&lt;=[1]Разряды!$F$4,[1]Разряды!$F$3,IF(H145&lt;=[1]Разряды!$G$4,[1]Разряды!$G$3,IF(H145&lt;=[1]Разряды!$H$4,[1]Разряды!$H$3,IF(H145&lt;=[1]Разряды!$I$4,[1]Разряды!$I$3,IF(H145&lt;=[1]Разряды!$J$4,[1]Разряды!$J$3,"б/р"))))))))</f>
        <v>3р</v>
      </c>
      <c r="K145" s="24"/>
      <c r="L145" s="22" t="str">
        <f>IF(B145=0," ",VLOOKUP($B145,[1]Спортсмены!$B$1:$H$65536,7,FALSE))</f>
        <v xml:space="preserve"> </v>
      </c>
    </row>
    <row r="146" spans="1:12">
      <c r="A146" s="28">
        <v>28</v>
      </c>
      <c r="B146" s="21"/>
      <c r="C146" s="22" t="str">
        <f>IF(B146=0," ",VLOOKUP(B146,[1]Спортсмены!B$1:H$65536,2,FALSE))</f>
        <v xml:space="preserve"> </v>
      </c>
      <c r="D146" s="23" t="str">
        <f>IF(B146=0," ",VLOOKUP($B146,[1]Спортсмены!$B$1:$H$65536,3,FALSE))</f>
        <v xml:space="preserve"> </v>
      </c>
      <c r="E146" s="24" t="str">
        <f>IF(B146=0," ",IF(VLOOKUP($B146,[1]Спортсмены!$B$1:$H$65536,4,FALSE)=0," ",VLOOKUP($B146,[1]Спортсмены!$B$1:$H$65536,4,FALSE)))</f>
        <v xml:space="preserve"> </v>
      </c>
      <c r="F146" s="22" t="str">
        <f>IF(B146=0," ",VLOOKUP($B146,[1]Спортсмены!$B$1:$H$65536,5,FALSE))</f>
        <v xml:space="preserve"> </v>
      </c>
      <c r="G146" s="22" t="str">
        <f>IF(B146=0," ",VLOOKUP($B146,[1]Спортсмены!$B$1:$H$65536,6,FALSE))</f>
        <v xml:space="preserve"> </v>
      </c>
      <c r="H146" s="25">
        <v>9.0972222222222227E-5</v>
      </c>
      <c r="I146" s="25"/>
      <c r="J146" s="24" t="str">
        <f>IF(H146=0," ",IF(H146&lt;=[1]Разряды!$D$4,[1]Разряды!$D$3,IF(H146&lt;=[1]Разряды!$E$4,[1]Разряды!$E$3,IF(H146&lt;=[1]Разряды!$F$4,[1]Разряды!$F$3,IF(H146&lt;=[1]Разряды!$G$4,[1]Разряды!$G$3,IF(H146&lt;=[1]Разряды!$H$4,[1]Разряды!$H$3,IF(H146&lt;=[1]Разряды!$I$4,[1]Разряды!$I$3,IF(H146&lt;=[1]Разряды!$J$4,[1]Разряды!$J$3,"б/р"))))))))</f>
        <v>3р</v>
      </c>
      <c r="K146" s="24"/>
      <c r="L146" s="22" t="str">
        <f>IF(B146=0," ",VLOOKUP($B146,[1]Спортсмены!$B$1:$H$65536,7,FALSE))</f>
        <v xml:space="preserve"> </v>
      </c>
    </row>
    <row r="147" spans="1:12">
      <c r="A147" s="28">
        <v>29</v>
      </c>
      <c r="B147" s="21"/>
      <c r="C147" s="22" t="str">
        <f>IF(B147=0," ",VLOOKUP(B147,[1]Спортсмены!B$1:H$65536,2,FALSE))</f>
        <v xml:space="preserve"> </v>
      </c>
      <c r="D147" s="23" t="str">
        <f>IF(B147=0," ",VLOOKUP($B147,[1]Спортсмены!$B$1:$H$65536,3,FALSE))</f>
        <v xml:space="preserve"> </v>
      </c>
      <c r="E147" s="24" t="str">
        <f>IF(B147=0," ",IF(VLOOKUP($B147,[1]Спортсмены!$B$1:$H$65536,4,FALSE)=0," ",VLOOKUP($B147,[1]Спортсмены!$B$1:$H$65536,4,FALSE)))</f>
        <v xml:space="preserve"> </v>
      </c>
      <c r="F147" s="22" t="str">
        <f>IF(B147=0," ",VLOOKUP($B147,[1]Спортсмены!$B$1:$H$65536,5,FALSE))</f>
        <v xml:space="preserve"> </v>
      </c>
      <c r="G147" s="22" t="str">
        <f>IF(B147=0," ",VLOOKUP($B147,[1]Спортсмены!$B$1:$H$65536,6,FALSE))</f>
        <v xml:space="preserve"> </v>
      </c>
      <c r="H147" s="25">
        <v>9.0972222222222227E-5</v>
      </c>
      <c r="I147" s="25"/>
      <c r="J147" s="24" t="str">
        <f>IF(H147=0," ",IF(H147&lt;=[1]Разряды!$D$4,[1]Разряды!$D$3,IF(H147&lt;=[1]Разряды!$E$4,[1]Разряды!$E$3,IF(H147&lt;=[1]Разряды!$F$4,[1]Разряды!$F$3,IF(H147&lt;=[1]Разряды!$G$4,[1]Разряды!$G$3,IF(H147&lt;=[1]Разряды!$H$4,[1]Разряды!$H$3,IF(H147&lt;=[1]Разряды!$I$4,[1]Разряды!$I$3,IF(H147&lt;=[1]Разряды!$J$4,[1]Разряды!$J$3,"б/р"))))))))</f>
        <v>3р</v>
      </c>
      <c r="K147" s="24"/>
      <c r="L147" s="22" t="str">
        <f>IF(B147=0," ",VLOOKUP($B147,[1]Спортсмены!$B$1:$H$65536,7,FALSE))</f>
        <v xml:space="preserve"> </v>
      </c>
    </row>
    <row r="148" spans="1:12">
      <c r="A148" s="28">
        <v>30</v>
      </c>
      <c r="B148" s="21"/>
      <c r="C148" s="22" t="str">
        <f>IF(B148=0," ",VLOOKUP(B148,[1]Спортсмены!B$1:H$65536,2,FALSE))</f>
        <v xml:space="preserve"> </v>
      </c>
      <c r="D148" s="23" t="str">
        <f>IF(B148=0," ",VLOOKUP($B148,[1]Спортсмены!$B$1:$H$65536,3,FALSE))</f>
        <v xml:space="preserve"> </v>
      </c>
      <c r="E148" s="24" t="str">
        <f>IF(B148=0," ",IF(VLOOKUP($B148,[1]Спортсмены!$B$1:$H$65536,4,FALSE)=0," ",VLOOKUP($B148,[1]Спортсмены!$B$1:$H$65536,4,FALSE)))</f>
        <v xml:space="preserve"> </v>
      </c>
      <c r="F148" s="22" t="str">
        <f>IF(B148=0," ",VLOOKUP($B148,[1]Спортсмены!$B$1:$H$65536,5,FALSE))</f>
        <v xml:space="preserve"> </v>
      </c>
      <c r="G148" s="22" t="str">
        <f>IF(B148=0," ",VLOOKUP($B148,[1]Спортсмены!$B$1:$H$65536,6,FALSE))</f>
        <v xml:space="preserve"> </v>
      </c>
      <c r="H148" s="25">
        <v>9.1319444444444448E-5</v>
      </c>
      <c r="I148" s="25"/>
      <c r="J148" s="24" t="str">
        <f>IF(H148=0," ",IF(H148&lt;=[1]Разряды!$D$4,[1]Разряды!$D$3,IF(H148&lt;=[1]Разряды!$E$4,[1]Разряды!$E$3,IF(H148&lt;=[1]Разряды!$F$4,[1]Разряды!$F$3,IF(H148&lt;=[1]Разряды!$G$4,[1]Разряды!$G$3,IF(H148&lt;=[1]Разряды!$H$4,[1]Разряды!$H$3,IF(H148&lt;=[1]Разряды!$I$4,[1]Разряды!$I$3,IF(H148&lt;=[1]Разряды!$J$4,[1]Разряды!$J$3,"б/р"))))))))</f>
        <v>3р</v>
      </c>
      <c r="K148" s="27"/>
      <c r="L148" s="22" t="str">
        <f>IF(B148=0," ",VLOOKUP($B148,[1]Спортсмены!$B$1:$H$65536,7,FALSE))</f>
        <v xml:space="preserve"> </v>
      </c>
    </row>
    <row r="149" spans="1:12">
      <c r="A149" s="28">
        <v>31</v>
      </c>
      <c r="B149" s="21"/>
      <c r="C149" s="22" t="str">
        <f>IF(B149=0," ",VLOOKUP(B149,[1]Спортсмены!B$1:H$65536,2,FALSE))</f>
        <v xml:space="preserve"> </v>
      </c>
      <c r="D149" s="23" t="str">
        <f>IF(B149=0," ",VLOOKUP($B149,[1]Спортсмены!$B$1:$H$65536,3,FALSE))</f>
        <v xml:space="preserve"> </v>
      </c>
      <c r="E149" s="24" t="str">
        <f>IF(B149=0," ",IF(VLOOKUP($B149,[1]Спортсмены!$B$1:$H$65536,4,FALSE)=0," ",VLOOKUP($B149,[1]Спортсмены!$B$1:$H$65536,4,FALSE)))</f>
        <v xml:space="preserve"> </v>
      </c>
      <c r="F149" s="22" t="str">
        <f>IF(B149=0," ",VLOOKUP($B149,[1]Спортсмены!$B$1:$H$65536,5,FALSE))</f>
        <v xml:space="preserve"> </v>
      </c>
      <c r="G149" s="22" t="str">
        <f>IF(B149=0," ",VLOOKUP($B149,[1]Спортсмены!$B$1:$H$65536,6,FALSE))</f>
        <v xml:space="preserve"> </v>
      </c>
      <c r="H149" s="25">
        <v>9.1782407407407394E-5</v>
      </c>
      <c r="I149" s="25"/>
      <c r="J149" s="24" t="str">
        <f>IF(H149=0," ",IF(H149&lt;=[1]Разряды!$D$4,[1]Разряды!$D$3,IF(H149&lt;=[1]Разряды!$E$4,[1]Разряды!$E$3,IF(H149&lt;=[1]Разряды!$F$4,[1]Разряды!$F$3,IF(H149&lt;=[1]Разряды!$G$4,[1]Разряды!$G$3,IF(H149&lt;=[1]Разряды!$H$4,[1]Разряды!$H$3,IF(H149&lt;=[1]Разряды!$I$4,[1]Разряды!$I$3,IF(H149&lt;=[1]Разряды!$J$4,[1]Разряды!$J$3,"б/р"))))))))</f>
        <v>3р</v>
      </c>
      <c r="K149" s="27"/>
      <c r="L149" s="22" t="str">
        <f>IF(B149=0," ",VLOOKUP($B149,[1]Спортсмены!$B$1:$H$65536,7,FALSE))</f>
        <v xml:space="preserve"> </v>
      </c>
    </row>
    <row r="150" spans="1:12">
      <c r="A150" s="28">
        <v>32</v>
      </c>
      <c r="B150" s="21"/>
      <c r="C150" s="22" t="str">
        <f>IF(B150=0," ",VLOOKUP(B150,[1]Спортсмены!B$1:H$65536,2,FALSE))</f>
        <v xml:space="preserve"> </v>
      </c>
      <c r="D150" s="23" t="str">
        <f>IF(B150=0," ",VLOOKUP($B150,[1]Спортсмены!$B$1:$H$65536,3,FALSE))</f>
        <v xml:space="preserve"> </v>
      </c>
      <c r="E150" s="24" t="str">
        <f>IF(B150=0," ",IF(VLOOKUP($B150,[1]Спортсмены!$B$1:$H$65536,4,FALSE)=0," ",VLOOKUP($B150,[1]Спортсмены!$B$1:$H$65536,4,FALSE)))</f>
        <v xml:space="preserve"> </v>
      </c>
      <c r="F150" s="22" t="str">
        <f>IF(B150=0," ",VLOOKUP($B150,[1]Спортсмены!$B$1:$H$65536,5,FALSE))</f>
        <v xml:space="preserve"> </v>
      </c>
      <c r="G150" s="22" t="str">
        <f>IF(B150=0," ",VLOOKUP($B150,[1]Спортсмены!$B$1:$H$65536,6,FALSE))</f>
        <v xml:space="preserve"> </v>
      </c>
      <c r="H150" s="25">
        <v>9.1782407407407394E-5</v>
      </c>
      <c r="I150" s="25"/>
      <c r="J150" s="24" t="str">
        <f>IF(H150=0," ",IF(H150&lt;=[1]Разряды!$D$4,[1]Разряды!$D$3,IF(H150&lt;=[1]Разряды!$E$4,[1]Разряды!$E$3,IF(H150&lt;=[1]Разряды!$F$4,[1]Разряды!$F$3,IF(H150&lt;=[1]Разряды!$G$4,[1]Разряды!$G$3,IF(H150&lt;=[1]Разряды!$H$4,[1]Разряды!$H$3,IF(H150&lt;=[1]Разряды!$I$4,[1]Разряды!$I$3,IF(H150&lt;=[1]Разряды!$J$4,[1]Разряды!$J$3,"б/р"))))))))</f>
        <v>3р</v>
      </c>
      <c r="K150" s="24"/>
      <c r="L150" s="22" t="str">
        <f>IF(B150=0," ",VLOOKUP($B150,[1]Спортсмены!$B$1:$H$65536,7,FALSE))</f>
        <v xml:space="preserve"> </v>
      </c>
    </row>
    <row r="151" spans="1:12">
      <c r="A151" s="28">
        <v>33</v>
      </c>
      <c r="B151" s="21"/>
      <c r="C151" s="22" t="str">
        <f>IF(B151=0," ",VLOOKUP(B151,[1]Спортсмены!B$1:H$65536,2,FALSE))</f>
        <v xml:space="preserve"> </v>
      </c>
      <c r="D151" s="23" t="str">
        <f>IF(B151=0," ",VLOOKUP($B151,[1]Спортсмены!$B$1:$H$65536,3,FALSE))</f>
        <v xml:space="preserve"> </v>
      </c>
      <c r="E151" s="24" t="str">
        <f>IF(B151=0," ",IF(VLOOKUP($B151,[1]Спортсмены!$B$1:$H$65536,4,FALSE)=0," ",VLOOKUP($B151,[1]Спортсмены!$B$1:$H$65536,4,FALSE)))</f>
        <v xml:space="preserve"> </v>
      </c>
      <c r="F151" s="22" t="str">
        <f>IF(B151=0," ",VLOOKUP($B151,[1]Спортсмены!$B$1:$H$65536,5,FALSE))</f>
        <v xml:space="preserve"> </v>
      </c>
      <c r="G151" s="22" t="str">
        <f>IF(B151=0," ",VLOOKUP($B151,[1]Спортсмены!$B$1:$H$65536,6,FALSE))</f>
        <v xml:space="preserve"> </v>
      </c>
      <c r="H151" s="25">
        <v>9.1898148148148148E-5</v>
      </c>
      <c r="I151" s="25"/>
      <c r="J151" s="24" t="str">
        <f>IF(H151=0," ",IF(H151&lt;=[1]Разряды!$D$4,[1]Разряды!$D$3,IF(H151&lt;=[1]Разряды!$E$4,[1]Разряды!$E$3,IF(H151&lt;=[1]Разряды!$F$4,[1]Разряды!$F$3,IF(H151&lt;=[1]Разряды!$G$4,[1]Разряды!$G$3,IF(H151&lt;=[1]Разряды!$H$4,[1]Разряды!$H$3,IF(H151&lt;=[1]Разряды!$I$4,[1]Разряды!$I$3,IF(H151&lt;=[1]Разряды!$J$4,[1]Разряды!$J$3,"б/р"))))))))</f>
        <v>3р</v>
      </c>
      <c r="K151" s="24"/>
      <c r="L151" s="22" t="str">
        <f>IF(B151=0," ",VLOOKUP($B151,[1]Спортсмены!$B$1:$H$65536,7,FALSE))</f>
        <v xml:space="preserve"> </v>
      </c>
    </row>
    <row r="152" spans="1:12">
      <c r="A152" s="28">
        <v>34</v>
      </c>
      <c r="B152" s="21"/>
      <c r="C152" s="22" t="str">
        <f>IF(B152=0," ",VLOOKUP(B152,[1]Спортсмены!B$1:H$65536,2,FALSE))</f>
        <v xml:space="preserve"> </v>
      </c>
      <c r="D152" s="23" t="str">
        <f>IF(B152=0," ",VLOOKUP($B152,[1]Спортсмены!$B$1:$H$65536,3,FALSE))</f>
        <v xml:space="preserve"> </v>
      </c>
      <c r="E152" s="24" t="str">
        <f>IF(B152=0," ",IF(VLOOKUP($B152,[1]Спортсмены!$B$1:$H$65536,4,FALSE)=0," ",VLOOKUP($B152,[1]Спортсмены!$B$1:$H$65536,4,FALSE)))</f>
        <v xml:space="preserve"> </v>
      </c>
      <c r="F152" s="22" t="str">
        <f>IF(B152=0," ",VLOOKUP($B152,[1]Спортсмены!$B$1:$H$65536,5,FALSE))</f>
        <v xml:space="preserve"> </v>
      </c>
      <c r="G152" s="22" t="str">
        <f>IF(B152=0," ",VLOOKUP($B152,[1]Спортсмены!$B$1:$H$65536,6,FALSE))</f>
        <v xml:space="preserve"> </v>
      </c>
      <c r="H152" s="25">
        <v>9.3055555555555535E-5</v>
      </c>
      <c r="I152" s="25"/>
      <c r="J152" s="24" t="str">
        <f>IF(H152=0," ",IF(H152&lt;=[1]Разряды!$D$4,[1]Разряды!$D$3,IF(H152&lt;=[1]Разряды!$E$4,[1]Разряды!$E$3,IF(H152&lt;=[1]Разряды!$F$4,[1]Разряды!$F$3,IF(H152&lt;=[1]Разряды!$G$4,[1]Разряды!$G$3,IF(H152&lt;=[1]Разряды!$H$4,[1]Разряды!$H$3,IF(H152&lt;=[1]Разряды!$I$4,[1]Разряды!$I$3,IF(H152&lt;=[1]Разряды!$J$4,[1]Разряды!$J$3,"б/р"))))))))</f>
        <v>3р</v>
      </c>
      <c r="K152" s="24"/>
      <c r="L152" s="22" t="str">
        <f>IF(B152=0," ",VLOOKUP($B152,[1]Спортсмены!$B$1:$H$65536,7,FALSE))</f>
        <v xml:space="preserve"> </v>
      </c>
    </row>
    <row r="153" spans="1:12">
      <c r="A153" s="28">
        <v>35</v>
      </c>
      <c r="B153" s="21"/>
      <c r="C153" s="22" t="str">
        <f>IF(B153=0," ",VLOOKUP(B153,[1]Спортсмены!B$1:H$65536,2,FALSE))</f>
        <v xml:space="preserve"> </v>
      </c>
      <c r="D153" s="23" t="str">
        <f>IF(B153=0," ",VLOOKUP($B153,[1]Спортсмены!$B$1:$H$65536,3,FALSE))</f>
        <v xml:space="preserve"> </v>
      </c>
      <c r="E153" s="24" t="str">
        <f>IF(B153=0," ",IF(VLOOKUP($B153,[1]Спортсмены!$B$1:$H$65536,4,FALSE)=0," ",VLOOKUP($B153,[1]Спортсмены!$B$1:$H$65536,4,FALSE)))</f>
        <v xml:space="preserve"> </v>
      </c>
      <c r="F153" s="22" t="str">
        <f>IF(B153=0," ",VLOOKUP($B153,[1]Спортсмены!$B$1:$H$65536,5,FALSE))</f>
        <v xml:space="preserve"> </v>
      </c>
      <c r="G153" s="22" t="str">
        <f>IF(B153=0," ",VLOOKUP($B153,[1]Спортсмены!$B$1:$H$65536,6,FALSE))</f>
        <v xml:space="preserve"> </v>
      </c>
      <c r="H153" s="25">
        <v>9.4560185185185169E-5</v>
      </c>
      <c r="I153" s="26"/>
      <c r="J153" s="24" t="str">
        <f>IF(H153=0," ",IF(H153&lt;=[1]Разряды!$D$4,[1]Разряды!$D$3,IF(H153&lt;=[1]Разряды!$E$4,[1]Разряды!$E$3,IF(H153&lt;=[1]Разряды!$F$4,[1]Разряды!$F$3,IF(H153&lt;=[1]Разряды!$G$4,[1]Разряды!$G$3,IF(H153&lt;=[1]Разряды!$H$4,[1]Разряды!$H$3,IF(H153&lt;=[1]Разряды!$I$4,[1]Разряды!$I$3,IF(H153&lt;=[1]Разряды!$J$4,[1]Разряды!$J$3,"б/р"))))))))</f>
        <v>1юр</v>
      </c>
      <c r="K153" s="24"/>
      <c r="L153" s="22" t="str">
        <f>IF(B153=0," ",VLOOKUP($B153,[1]Спортсмены!$B$1:$H$65536,7,FALSE))</f>
        <v xml:space="preserve"> </v>
      </c>
    </row>
    <row r="154" spans="1:12">
      <c r="A154" s="28">
        <v>36</v>
      </c>
      <c r="B154" s="21"/>
      <c r="C154" s="22" t="str">
        <f>IF(B154=0," ",VLOOKUP(B154,[1]Спортсмены!B$1:H$65536,2,FALSE))</f>
        <v xml:space="preserve"> </v>
      </c>
      <c r="D154" s="23" t="str">
        <f>IF(B154=0," ",VLOOKUP($B154,[1]Спортсмены!$B$1:$H$65536,3,FALSE))</f>
        <v xml:space="preserve"> </v>
      </c>
      <c r="E154" s="24" t="str">
        <f>IF(B154=0," ",IF(VLOOKUP($B154,[1]Спортсмены!$B$1:$H$65536,4,FALSE)=0," ",VLOOKUP($B154,[1]Спортсмены!$B$1:$H$65536,4,FALSE)))</f>
        <v xml:space="preserve"> </v>
      </c>
      <c r="F154" s="22" t="str">
        <f>IF(B154=0," ",VLOOKUP($B154,[1]Спортсмены!$B$1:$H$65536,5,FALSE))</f>
        <v xml:space="preserve"> </v>
      </c>
      <c r="G154" s="22" t="str">
        <f>IF(B154=0," ",VLOOKUP($B154,[1]Спортсмены!$B$1:$H$65536,6,FALSE))</f>
        <v xml:space="preserve"> </v>
      </c>
      <c r="H154" s="25">
        <v>9.5486111111111116E-5</v>
      </c>
      <c r="I154" s="25"/>
      <c r="J154" s="24" t="str">
        <f>IF(H154=0," ",IF(H154&lt;=[1]Разряды!$D$4,[1]Разряды!$D$3,IF(H154&lt;=[1]Разряды!$E$4,[1]Разряды!$E$3,IF(H154&lt;=[1]Разряды!$F$4,[1]Разряды!$F$3,IF(H154&lt;=[1]Разряды!$G$4,[1]Разряды!$G$3,IF(H154&lt;=[1]Разряды!$H$4,[1]Разряды!$H$3,IF(H154&lt;=[1]Разряды!$I$4,[1]Разряды!$I$3,IF(H154&lt;=[1]Разряды!$J$4,[1]Разряды!$J$3,"б/р"))))))))</f>
        <v>1юр</v>
      </c>
      <c r="K154" s="24"/>
      <c r="L154" s="22" t="str">
        <f>IF(B154=0," ",VLOOKUP($B154,[1]Спортсмены!$B$1:$H$65536,7,FALSE))</f>
        <v xml:space="preserve"> </v>
      </c>
    </row>
    <row r="155" spans="1:12">
      <c r="A155" s="28">
        <v>37</v>
      </c>
      <c r="B155" s="21"/>
      <c r="C155" s="22" t="str">
        <f>IF(B155=0," ",VLOOKUP(B155,[1]Спортсмены!B$1:H$65536,2,FALSE))</f>
        <v xml:space="preserve"> </v>
      </c>
      <c r="D155" s="23" t="str">
        <f>IF(B155=0," ",VLOOKUP($B155,[1]Спортсмены!$B$1:$H$65536,3,FALSE))</f>
        <v xml:space="preserve"> </v>
      </c>
      <c r="E155" s="24" t="str">
        <f>IF(B155=0," ",IF(VLOOKUP($B155,[1]Спортсмены!$B$1:$H$65536,4,FALSE)=0," ",VLOOKUP($B155,[1]Спортсмены!$B$1:$H$65536,4,FALSE)))</f>
        <v xml:space="preserve"> </v>
      </c>
      <c r="F155" s="22" t="str">
        <f>IF(B155=0," ",VLOOKUP($B155,[1]Спортсмены!$B$1:$H$65536,5,FALSE))</f>
        <v xml:space="preserve"> </v>
      </c>
      <c r="G155" s="22" t="str">
        <f>IF(B155=0," ",VLOOKUP($B155,[1]Спортсмены!$B$1:$H$65536,6,FALSE))</f>
        <v xml:space="preserve"> </v>
      </c>
      <c r="H155" s="25">
        <v>9.5486111111111116E-5</v>
      </c>
      <c r="I155" s="25"/>
      <c r="J155" s="24" t="str">
        <f>IF(H155=0," ",IF(H155&lt;=[1]Разряды!$D$4,[1]Разряды!$D$3,IF(H155&lt;=[1]Разряды!$E$4,[1]Разряды!$E$3,IF(H155&lt;=[1]Разряды!$F$4,[1]Разряды!$F$3,IF(H155&lt;=[1]Разряды!$G$4,[1]Разряды!$G$3,IF(H155&lt;=[1]Разряды!$H$4,[1]Разряды!$H$3,IF(H155&lt;=[1]Разряды!$I$4,[1]Разряды!$I$3,IF(H155&lt;=[1]Разряды!$J$4,[1]Разряды!$J$3,"б/р"))))))))</f>
        <v>1юр</v>
      </c>
      <c r="K155" s="24"/>
      <c r="L155" s="22" t="str">
        <f>IF(B155=0," ",VLOOKUP($B155,[1]Спортсмены!$B$1:$H$65536,7,FALSE))</f>
        <v xml:space="preserve"> </v>
      </c>
    </row>
    <row r="156" spans="1:12">
      <c r="A156" s="28">
        <v>38</v>
      </c>
      <c r="B156" s="21"/>
      <c r="C156" s="22" t="str">
        <f>IF(B156=0," ",VLOOKUP(B156,[1]Спортсмены!B$1:H$65536,2,FALSE))</f>
        <v xml:space="preserve"> </v>
      </c>
      <c r="D156" s="23" t="str">
        <f>IF(B156=0," ",VLOOKUP($B156,[1]Спортсмены!$B$1:$H$65536,3,FALSE))</f>
        <v xml:space="preserve"> </v>
      </c>
      <c r="E156" s="24" t="str">
        <f>IF(B156=0," ",IF(VLOOKUP($B156,[1]Спортсмены!$B$1:$H$65536,4,FALSE)=0," ",VLOOKUP($B156,[1]Спортсмены!$B$1:$H$65536,4,FALSE)))</f>
        <v xml:space="preserve"> </v>
      </c>
      <c r="F156" s="22" t="str">
        <f>IF(B156=0," ",VLOOKUP($B156,[1]Спортсмены!$B$1:$H$65536,5,FALSE))</f>
        <v xml:space="preserve"> </v>
      </c>
      <c r="G156" s="22" t="str">
        <f>IF(B156=0," ",VLOOKUP($B156,[1]Спортсмены!$B$1:$H$65536,6,FALSE))</f>
        <v xml:space="preserve"> </v>
      </c>
      <c r="H156" s="25">
        <v>9.5486111111111116E-5</v>
      </c>
      <c r="I156" s="25"/>
      <c r="J156" s="24" t="str">
        <f>IF(H156=0," ",IF(H156&lt;=[1]Разряды!$D$4,[1]Разряды!$D$3,IF(H156&lt;=[1]Разряды!$E$4,[1]Разряды!$E$3,IF(H156&lt;=[1]Разряды!$F$4,[1]Разряды!$F$3,IF(H156&lt;=[1]Разряды!$G$4,[1]Разряды!$G$3,IF(H156&lt;=[1]Разряды!$H$4,[1]Разряды!$H$3,IF(H156&lt;=[1]Разряды!$I$4,[1]Разряды!$I$3,IF(H156&lt;=[1]Разряды!$J$4,[1]Разряды!$J$3,"б/р"))))))))</f>
        <v>1юр</v>
      </c>
      <c r="K156" s="24"/>
      <c r="L156" s="22" t="str">
        <f>IF(B156=0," ",VLOOKUP($B156,[1]Спортсмены!$B$1:$H$65536,7,FALSE))</f>
        <v xml:space="preserve"> </v>
      </c>
    </row>
    <row r="157" spans="1:12">
      <c r="A157" s="28">
        <v>39</v>
      </c>
      <c r="B157" s="21"/>
      <c r="C157" s="22" t="str">
        <f>IF(B157=0," ",VLOOKUP(B157,[1]Спортсмены!B$1:H$65536,2,FALSE))</f>
        <v xml:space="preserve"> </v>
      </c>
      <c r="D157" s="23" t="str">
        <f>IF(B157=0," ",VLOOKUP($B157,[1]Спортсмены!$B$1:$H$65536,3,FALSE))</f>
        <v xml:space="preserve"> </v>
      </c>
      <c r="E157" s="24" t="str">
        <f>IF(B157=0," ",IF(VLOOKUP($B157,[1]Спортсмены!$B$1:$H$65536,4,FALSE)=0," ",VLOOKUP($B157,[1]Спортсмены!$B$1:$H$65536,4,FALSE)))</f>
        <v xml:space="preserve"> </v>
      </c>
      <c r="F157" s="22" t="str">
        <f>IF(B157=0," ",VLOOKUP($B157,[1]Спортсмены!$B$1:$H$65536,5,FALSE))</f>
        <v xml:space="preserve"> </v>
      </c>
      <c r="G157" s="22" t="str">
        <f>IF(B157=0," ",VLOOKUP($B157,[1]Спортсмены!$B$1:$H$65536,6,FALSE))</f>
        <v xml:space="preserve"> </v>
      </c>
      <c r="H157" s="25">
        <v>1.0115740740740741E-4</v>
      </c>
      <c r="I157" s="26"/>
      <c r="J157" s="24" t="str">
        <f>IF(H157=0," ",IF(H157&lt;=[1]Разряды!$D$4,[1]Разряды!$D$3,IF(H157&lt;=[1]Разряды!$E$4,[1]Разряды!$E$3,IF(H157&lt;=[1]Разряды!$F$4,[1]Разряды!$F$3,IF(H157&lt;=[1]Разряды!$G$4,[1]Разряды!$G$3,IF(H157&lt;=[1]Разряды!$H$4,[1]Разряды!$H$3,IF(H157&lt;=[1]Разряды!$I$4,[1]Разряды!$I$3,IF(H157&lt;=[1]Разряды!$J$4,[1]Разряды!$J$3,"б/р"))))))))</f>
        <v>2юр</v>
      </c>
      <c r="K157" s="24"/>
      <c r="L157" s="22" t="str">
        <f>IF(B157=0," ",VLOOKUP($B157,[1]Спортсмены!$B$1:$H$65536,7,FALSE))</f>
        <v xml:space="preserve"> </v>
      </c>
    </row>
    <row r="158" spans="1:12" ht="15.75" thickBot="1">
      <c r="A158" s="30"/>
      <c r="B158" s="31"/>
      <c r="C158" s="32" t="str">
        <f>IF(B158=0," ",VLOOKUP(B158,[1]Спортсмены!B$1:H$65536,2,FALSE))</f>
        <v xml:space="preserve"> </v>
      </c>
      <c r="D158" s="33" t="str">
        <f>IF(B158=0," ",VLOOKUP($B158,[1]Спортсмены!$B$1:$H$65536,3,FALSE))</f>
        <v xml:space="preserve"> </v>
      </c>
      <c r="E158" s="34" t="str">
        <f>IF(B158=0," ",IF(VLOOKUP($B158,[1]Спортсмены!$B$1:$H$65536,4,FALSE)=0," ",VLOOKUP($B158,[1]Спортсмены!$B$1:$H$65536,4,FALSE)))</f>
        <v xml:space="preserve"> </v>
      </c>
      <c r="F158" s="32" t="str">
        <f>IF(B158=0," ",VLOOKUP($B158,[1]Спортсмены!$B$1:$H$65536,5,FALSE))</f>
        <v xml:space="preserve"> </v>
      </c>
      <c r="G158" s="32" t="str">
        <f>IF(B158=0," ",VLOOKUP($B158,[1]Спортсмены!$B$1:$H$65536,6,FALSE))</f>
        <v xml:space="preserve"> </v>
      </c>
      <c r="H158" s="451"/>
      <c r="I158" s="35"/>
      <c r="J158" s="34"/>
      <c r="K158" s="34"/>
      <c r="L158" s="32" t="str">
        <f>IF(B158=0," ",VLOOKUP($B158,[1]Спортсмены!$B$1:$H$65536,7,FALSE))</f>
        <v xml:space="preserve"> </v>
      </c>
    </row>
    <row r="159" spans="1:12" ht="21" thickTop="1">
      <c r="A159" s="339" t="s">
        <v>1</v>
      </c>
      <c r="B159" s="339"/>
      <c r="C159" s="339"/>
      <c r="D159" s="339"/>
      <c r="E159" s="339"/>
      <c r="F159" s="339"/>
      <c r="G159" s="339"/>
      <c r="H159" s="339"/>
      <c r="I159" s="339"/>
      <c r="J159" s="339"/>
      <c r="K159" s="339"/>
      <c r="L159" s="339"/>
    </row>
    <row r="160" spans="1:12" ht="18">
      <c r="A160" s="1" t="s">
        <v>2</v>
      </c>
      <c r="B160" s="2"/>
      <c r="C160" s="2"/>
      <c r="D160" s="3"/>
      <c r="E160" s="2"/>
      <c r="F160" s="2" t="s">
        <v>3</v>
      </c>
      <c r="G160" s="2"/>
      <c r="H160" s="2"/>
      <c r="I160" s="2"/>
      <c r="J160" s="2"/>
      <c r="K160" s="2"/>
      <c r="L160" s="2"/>
    </row>
    <row r="161" spans="1:12" ht="15.75">
      <c r="A161" s="1" t="s">
        <v>4</v>
      </c>
      <c r="B161" s="4"/>
      <c r="C161" s="4"/>
      <c r="D161" s="5"/>
      <c r="E161" s="4"/>
      <c r="F161" s="349" t="s">
        <v>5</v>
      </c>
      <c r="G161" s="349"/>
      <c r="H161" s="4"/>
      <c r="K161" s="6" t="s">
        <v>6</v>
      </c>
    </row>
    <row r="162" spans="1:12">
      <c r="A162" s="1" t="s">
        <v>7</v>
      </c>
      <c r="B162" s="6"/>
      <c r="C162" s="7"/>
      <c r="D162" s="8"/>
      <c r="E162"/>
      <c r="F162" s="1"/>
      <c r="G162" s="1"/>
      <c r="H162" s="9"/>
      <c r="I162" s="9"/>
      <c r="J162" s="9"/>
      <c r="K162" s="9" t="s">
        <v>174</v>
      </c>
      <c r="L162" s="9"/>
    </row>
    <row r="163" spans="1:12" ht="18.75">
      <c r="A163" s="10" t="s">
        <v>9</v>
      </c>
      <c r="B163" s="6"/>
      <c r="C163" s="6"/>
      <c r="D163" s="8"/>
      <c r="E163" s="11"/>
      <c r="F163" s="1"/>
      <c r="G163" s="1"/>
      <c r="H163" s="11"/>
      <c r="I163" s="350" t="s">
        <v>10</v>
      </c>
      <c r="J163" s="350"/>
      <c r="K163" s="310"/>
      <c r="L163" s="9" t="s">
        <v>175</v>
      </c>
    </row>
    <row r="164" spans="1:12">
      <c r="A164" s="1" t="s">
        <v>176</v>
      </c>
      <c r="B164" s="10"/>
      <c r="C164" s="10"/>
      <c r="D164" s="12"/>
      <c r="E164" s="12"/>
      <c r="F164" s="13"/>
      <c r="G164" s="1"/>
      <c r="H164" s="14"/>
      <c r="I164" s="351" t="s">
        <v>11</v>
      </c>
      <c r="J164" s="351"/>
      <c r="K164" s="15"/>
      <c r="L164" s="9" t="s">
        <v>190</v>
      </c>
    </row>
    <row r="165" spans="1:12">
      <c r="A165" s="343" t="s">
        <v>12</v>
      </c>
      <c r="B165" s="343" t="s">
        <v>13</v>
      </c>
      <c r="C165" s="343" t="s">
        <v>14</v>
      </c>
      <c r="D165" s="345" t="s">
        <v>15</v>
      </c>
      <c r="E165" s="345" t="s">
        <v>16</v>
      </c>
      <c r="F165" s="345" t="s">
        <v>17</v>
      </c>
      <c r="G165" s="345" t="s">
        <v>18</v>
      </c>
      <c r="H165" s="341" t="s">
        <v>19</v>
      </c>
      <c r="I165" s="342"/>
      <c r="J165" s="343" t="s">
        <v>20</v>
      </c>
      <c r="K165" s="345" t="s">
        <v>21</v>
      </c>
      <c r="L165" s="347" t="s">
        <v>22</v>
      </c>
    </row>
    <row r="166" spans="1:12">
      <c r="A166" s="344"/>
      <c r="B166" s="344"/>
      <c r="C166" s="344"/>
      <c r="D166" s="344"/>
      <c r="E166" s="344"/>
      <c r="F166" s="344"/>
      <c r="G166" s="344"/>
      <c r="H166" s="332" t="s">
        <v>23</v>
      </c>
      <c r="I166" s="332" t="s">
        <v>24</v>
      </c>
      <c r="J166" s="344"/>
      <c r="K166" s="346"/>
      <c r="L166" s="348"/>
    </row>
    <row r="167" spans="1:12">
      <c r="A167" s="16"/>
      <c r="B167" s="16"/>
      <c r="C167" s="16"/>
      <c r="D167" s="17"/>
      <c r="E167" s="16"/>
      <c r="F167" s="452" t="s">
        <v>182</v>
      </c>
      <c r="G167" s="452"/>
      <c r="H167" s="41"/>
      <c r="I167" s="337"/>
      <c r="J167" s="337"/>
      <c r="K167" s="311"/>
      <c r="L167" s="42"/>
    </row>
    <row r="168" spans="1:12">
      <c r="A168" s="20">
        <v>1</v>
      </c>
      <c r="B168" s="94"/>
      <c r="C168" s="22" t="str">
        <f>IF(B168=0," ",VLOOKUP(B168,[1]Спортсмены!B$1:H$65536,2,FALSE))</f>
        <v xml:space="preserve"> </v>
      </c>
      <c r="D168" s="23" t="str">
        <f>IF(B168=0," ",VLOOKUP($B168,[1]Спортсмены!$B$1:$H$65536,3,FALSE))</f>
        <v xml:space="preserve"> </v>
      </c>
      <c r="E168" s="24" t="str">
        <f>IF(B168=0," ",IF(VLOOKUP($B168,[1]Спортсмены!$B$1:$H$65536,4,FALSE)=0," ",VLOOKUP($B168,[1]Спортсмены!$B$1:$H$65536,4,FALSE)))</f>
        <v xml:space="preserve"> </v>
      </c>
      <c r="F168" s="22" t="str">
        <f>IF(B168=0," ",VLOOKUP($B168,[1]Спортсмены!$B$1:$H$65536,5,FALSE))</f>
        <v xml:space="preserve"> </v>
      </c>
      <c r="G168" s="22" t="str">
        <f>IF(B168=0," ",VLOOKUP($B168,[1]Спортсмены!$B$1:$H$65536,6,FALSE))</f>
        <v xml:space="preserve"> </v>
      </c>
      <c r="H168" s="25">
        <v>8.4027777777777771E-5</v>
      </c>
      <c r="I168" s="26">
        <v>8.287037037037037E-5</v>
      </c>
      <c r="J168" s="24" t="str">
        <f>IF(H168=0," ",IF(H168&lt;=[1]Разряды!$D$4,[1]Разряды!$D$3,IF(H168&lt;=[1]Разряды!$E$4,[1]Разряды!$E$3,IF(H168&lt;=[1]Разряды!$F$4,[1]Разряды!$F$3,IF(H168&lt;=[1]Разряды!$G$4,[1]Разряды!$G$3,IF(H168&lt;=[1]Разряды!$H$4,[1]Разряды!$H$3,IF(H168&lt;=[1]Разряды!$I$4,[1]Разряды!$I$3,IF(H168&lt;=[1]Разряды!$J$4,[1]Разряды!$J$3,"б/р"))))))))</f>
        <v>1р</v>
      </c>
      <c r="K168" s="27"/>
      <c r="L168" s="22" t="str">
        <f>IF(B168=0," ",VLOOKUP($B168,[1]Спортсмены!$B$1:$H$65536,7,FALSE))</f>
        <v xml:space="preserve"> </v>
      </c>
    </row>
    <row r="169" spans="1:12">
      <c r="A169" s="20">
        <v>2</v>
      </c>
      <c r="B169" s="21"/>
      <c r="C169" s="22" t="str">
        <f>IF(B169=0," ",VLOOKUP(B169,[1]Спортсмены!B$1:H$65536,2,FALSE))</f>
        <v xml:space="preserve"> </v>
      </c>
      <c r="D169" s="23" t="str">
        <f>IF(B169=0," ",VLOOKUP($B169,[1]Спортсмены!$B$1:$H$65536,3,FALSE))</f>
        <v xml:space="preserve"> </v>
      </c>
      <c r="E169" s="24" t="str">
        <f>IF(B169=0," ",IF(VLOOKUP($B169,[1]Спортсмены!$B$1:$H$65536,4,FALSE)=0," ",VLOOKUP($B169,[1]Спортсмены!$B$1:$H$65536,4,FALSE)))</f>
        <v xml:space="preserve"> </v>
      </c>
      <c r="F169" s="22" t="str">
        <f>IF(B169=0," ",VLOOKUP($B169,[1]Спортсмены!$B$1:$H$65536,5,FALSE))</f>
        <v xml:space="preserve"> </v>
      </c>
      <c r="G169" s="22" t="str">
        <f>IF(B169=0," ",VLOOKUP($B169,[1]Спортсмены!$B$1:$H$65536,6,FALSE))</f>
        <v xml:space="preserve"> </v>
      </c>
      <c r="H169" s="25">
        <v>8.3680555555555551E-5</v>
      </c>
      <c r="I169" s="26">
        <v>8.3101851851851837E-5</v>
      </c>
      <c r="J169" s="24" t="str">
        <f>IF(H169=0," ",IF(H169&lt;=[1]Разряды!$D$4,[1]Разряды!$D$3,IF(H169&lt;=[1]Разряды!$E$4,[1]Разряды!$E$3,IF(H169&lt;=[1]Разряды!$F$4,[1]Разряды!$F$3,IF(H169&lt;=[1]Разряды!$G$4,[1]Разряды!$G$3,IF(H169&lt;=[1]Разряды!$H$4,[1]Разряды!$H$3,IF(H169&lt;=[1]Разряды!$I$4,[1]Разряды!$I$3,IF(H169&lt;=[1]Разряды!$J$4,[1]Разряды!$J$3,"б/р"))))))))</f>
        <v>1р</v>
      </c>
      <c r="K169" s="27"/>
      <c r="L169" s="22" t="str">
        <f>IF(B169=0," ",VLOOKUP($B169,[1]Спортсмены!$B$1:$H$65536,7,FALSE))</f>
        <v xml:space="preserve"> </v>
      </c>
    </row>
    <row r="170" spans="1:12">
      <c r="A170" s="20">
        <v>3</v>
      </c>
      <c r="B170" s="21"/>
      <c r="C170" s="22" t="str">
        <f>IF(B170=0," ",VLOOKUP(B170,[1]Спортсмены!B$1:H$65536,2,FALSE))</f>
        <v xml:space="preserve"> </v>
      </c>
      <c r="D170" s="23" t="str">
        <f>IF(B170=0," ",VLOOKUP($B170,[1]Спортсмены!$B$1:$H$65536,3,FALSE))</f>
        <v xml:space="preserve"> </v>
      </c>
      <c r="E170" s="24" t="str">
        <f>IF(B170=0," ",IF(VLOOKUP($B170,[1]Спортсмены!$B$1:$H$65536,4,FALSE)=0," ",VLOOKUP($B170,[1]Спортсмены!$B$1:$H$65536,4,FALSE)))</f>
        <v xml:space="preserve"> </v>
      </c>
      <c r="F170" s="22" t="str">
        <f>IF(B170=0," ",VLOOKUP($B170,[1]Спортсмены!$B$1:$H$65536,5,FALSE))</f>
        <v xml:space="preserve"> </v>
      </c>
      <c r="G170" s="22" t="str">
        <f>IF(B170=0," ",VLOOKUP($B170,[1]Спортсмены!$B$1:$H$65536,6,FALSE))</f>
        <v xml:space="preserve"> </v>
      </c>
      <c r="H170" s="25">
        <v>8.4259259259259251E-5</v>
      </c>
      <c r="I170" s="26">
        <v>8.3796296296296291E-5</v>
      </c>
      <c r="J170" s="24" t="str">
        <f>IF(H170=0," ",IF(H170&lt;=[1]Разряды!$D$4,[1]Разряды!$D$3,IF(H170&lt;=[1]Разряды!$E$4,[1]Разряды!$E$3,IF(H170&lt;=[1]Разряды!$F$4,[1]Разряды!$F$3,IF(H170&lt;=[1]Разряды!$G$4,[1]Разряды!$G$3,IF(H170&lt;=[1]Разряды!$H$4,[1]Разряды!$H$3,IF(H170&lt;=[1]Разряды!$I$4,[1]Разряды!$I$3,IF(H170&lt;=[1]Разряды!$J$4,[1]Разряды!$J$3,"б/р"))))))))</f>
        <v>1р</v>
      </c>
      <c r="K170" s="27"/>
      <c r="L170" s="22" t="str">
        <f>IF(B170=0," ",VLOOKUP($B170,[1]Спортсмены!$B$1:$H$65536,7,FALSE))</f>
        <v xml:space="preserve"> </v>
      </c>
    </row>
    <row r="171" spans="1:12">
      <c r="A171" s="28">
        <v>4</v>
      </c>
      <c r="B171" s="21"/>
      <c r="C171" s="22" t="str">
        <f>IF(B171=0," ",VLOOKUP(B171,[1]Спортсмены!B$1:H$65536,2,FALSE))</f>
        <v xml:space="preserve"> </v>
      </c>
      <c r="D171" s="23" t="str">
        <f>IF(B171=0," ",VLOOKUP($B171,[1]Спортсмены!$B$1:$H$65536,3,FALSE))</f>
        <v xml:space="preserve"> </v>
      </c>
      <c r="E171" s="24" t="str">
        <f>IF(B171=0," ",IF(VLOOKUP($B171,[1]Спортсмены!$B$1:$H$65536,4,FALSE)=0," ",VLOOKUP($B171,[1]Спортсмены!$B$1:$H$65536,4,FALSE)))</f>
        <v xml:space="preserve"> </v>
      </c>
      <c r="F171" s="22" t="str">
        <f>IF(B171=0," ",VLOOKUP($B171,[1]Спортсмены!$B$1:$H$65536,5,FALSE))</f>
        <v xml:space="preserve"> </v>
      </c>
      <c r="G171" s="22" t="str">
        <f>IF(B171=0," ",VLOOKUP($B171,[1]Спортсмены!$B$1:$H$65536,6,FALSE))</f>
        <v xml:space="preserve"> </v>
      </c>
      <c r="H171" s="25">
        <v>8.4953703703703718E-5</v>
      </c>
      <c r="I171" s="26">
        <v>8.4027777777777771E-5</v>
      </c>
      <c r="J171" s="24" t="str">
        <f>IF(H171=0," ",IF(H171&lt;=[1]Разряды!$D$4,[1]Разряды!$D$3,IF(H171&lt;=[1]Разряды!$E$4,[1]Разряды!$E$3,IF(H171&lt;=[1]Разряды!$F$4,[1]Разряды!$F$3,IF(H171&lt;=[1]Разряды!$G$4,[1]Разряды!$G$3,IF(H171&lt;=[1]Разряды!$H$4,[1]Разряды!$H$3,IF(H171&lt;=[1]Разряды!$I$4,[1]Разряды!$I$3,IF(H171&lt;=[1]Разряды!$J$4,[1]Разряды!$J$3,"б/р"))))))))</f>
        <v>1р</v>
      </c>
      <c r="K171" s="27"/>
      <c r="L171" s="22" t="str">
        <f>IF(B171=0," ",VLOOKUP($B171,[1]Спортсмены!$B$1:$H$65536,7,FALSE))</f>
        <v xml:space="preserve"> </v>
      </c>
    </row>
    <row r="172" spans="1:12">
      <c r="A172" s="28">
        <v>5</v>
      </c>
      <c r="B172" s="21"/>
      <c r="C172" s="22" t="str">
        <f>IF(B172=0," ",VLOOKUP(B172,[1]Спортсмены!B$1:H$65536,2,FALSE))</f>
        <v xml:space="preserve"> </v>
      </c>
      <c r="D172" s="23" t="str">
        <f>IF(B172=0," ",VLOOKUP($B172,[1]Спортсмены!$B$1:$H$65536,3,FALSE))</f>
        <v xml:space="preserve"> </v>
      </c>
      <c r="E172" s="24" t="str">
        <f>IF(B172=0," ",IF(VLOOKUP($B172,[1]Спортсмены!$B$1:$H$65536,4,FALSE)=0," ",VLOOKUP($B172,[1]Спортсмены!$B$1:$H$65536,4,FALSE)))</f>
        <v xml:space="preserve"> </v>
      </c>
      <c r="F172" s="22" t="str">
        <f>IF(B172=0," ",VLOOKUP($B172,[1]Спортсмены!$B$1:$H$65536,5,FALSE))</f>
        <v xml:space="preserve"> </v>
      </c>
      <c r="G172" s="22" t="str">
        <f>IF(B172=0," ",VLOOKUP($B172,[1]Спортсмены!$B$1:$H$65536,6,FALSE))</f>
        <v xml:space="preserve"> </v>
      </c>
      <c r="H172" s="25">
        <v>8.4722222222222238E-5</v>
      </c>
      <c r="I172" s="26">
        <v>8.4490740740740731E-5</v>
      </c>
      <c r="J172" s="24" t="str">
        <f>IF(H172=0," ",IF(H172&lt;=[1]Разряды!$D$4,[1]Разряды!$D$3,IF(H172&lt;=[1]Разряды!$E$4,[1]Разряды!$E$3,IF(H172&lt;=[1]Разряды!$F$4,[1]Разряды!$F$3,IF(H172&lt;=[1]Разряды!$G$4,[1]Разряды!$G$3,IF(H172&lt;=[1]Разряды!$H$4,[1]Разряды!$H$3,IF(H172&lt;=[1]Разряды!$I$4,[1]Разряды!$I$3,IF(H172&lt;=[1]Разряды!$J$4,[1]Разряды!$J$3,"б/р"))))))))</f>
        <v>1р</v>
      </c>
      <c r="K172" s="27"/>
      <c r="L172" s="22" t="str">
        <f>IF(B172=0," ",VLOOKUP($B172,[1]Спортсмены!$B$1:$H$65536,7,FALSE))</f>
        <v xml:space="preserve"> </v>
      </c>
    </row>
    <row r="173" spans="1:12">
      <c r="A173" s="28">
        <v>6</v>
      </c>
      <c r="B173" s="21"/>
      <c r="C173" s="22" t="str">
        <f>IF(B173=0," ",VLOOKUP(B173,[1]Спортсмены!B$1:H$65536,2,FALSE))</f>
        <v xml:space="preserve"> </v>
      </c>
      <c r="D173" s="23" t="str">
        <f>IF(B173=0," ",VLOOKUP($B173,[1]Спортсмены!$B$1:$H$65536,3,FALSE))</f>
        <v xml:space="preserve"> </v>
      </c>
      <c r="E173" s="24" t="str">
        <f>IF(B173=0," ",IF(VLOOKUP($B173,[1]Спортсмены!$B$1:$H$65536,4,FALSE)=0," ",VLOOKUP($B173,[1]Спортсмены!$B$1:$H$65536,4,FALSE)))</f>
        <v xml:space="preserve"> </v>
      </c>
      <c r="F173" s="22" t="str">
        <f>IF(B173=0," ",VLOOKUP($B173,[1]Спортсмены!$B$1:$H$65536,5,FALSE))</f>
        <v xml:space="preserve"> </v>
      </c>
      <c r="G173" s="22" t="str">
        <f>IF(B173=0," ",VLOOKUP($B173,[1]Спортсмены!$B$1:$H$65536,6,FALSE))</f>
        <v xml:space="preserve"> </v>
      </c>
      <c r="H173" s="25">
        <v>8.3564814814814811E-5</v>
      </c>
      <c r="I173" s="43"/>
      <c r="J173" s="24" t="str">
        <f>IF(H173=0," ",IF(H173&lt;=[1]Разряды!$D$4,[1]Разряды!$D$3,IF(H173&lt;=[1]Разряды!$E$4,[1]Разряды!$E$3,IF(H173&lt;=[1]Разряды!$F$4,[1]Разряды!$F$3,IF(H173&lt;=[1]Разряды!$G$4,[1]Разряды!$G$3,IF(H173&lt;=[1]Разряды!$H$4,[1]Разряды!$H$3,IF(H173&lt;=[1]Разряды!$I$4,[1]Разряды!$I$3,IF(H173&lt;=[1]Разряды!$J$4,[1]Разряды!$J$3,"б/р"))))))))</f>
        <v>1р</v>
      </c>
      <c r="K173" s="27"/>
      <c r="L173" s="22" t="str">
        <f>IF(B173=0," ",VLOOKUP($B173,[1]Спортсмены!$B$1:$H$65536,7,FALSE))</f>
        <v xml:space="preserve"> </v>
      </c>
    </row>
    <row r="174" spans="1:12">
      <c r="A174" s="28">
        <v>7</v>
      </c>
      <c r="B174" s="21"/>
      <c r="C174" s="22" t="str">
        <f>IF(B174=0," ",VLOOKUP(B174,[1]Спортсмены!B$1:H$65536,2,FALSE))</f>
        <v xml:space="preserve"> </v>
      </c>
      <c r="D174" s="23" t="str">
        <f>IF(B174=0," ",VLOOKUP($B174,[1]Спортсмены!$B$1:$H$65536,3,FALSE))</f>
        <v xml:space="preserve"> </v>
      </c>
      <c r="E174" s="24" t="str">
        <f>IF(B174=0," ",IF(VLOOKUP($B174,[1]Спортсмены!$B$1:$H$65536,4,FALSE)=0," ",VLOOKUP($B174,[1]Спортсмены!$B$1:$H$65536,4,FALSE)))</f>
        <v xml:space="preserve"> </v>
      </c>
      <c r="F174" s="22" t="str">
        <f>IF(B174=0," ",VLOOKUP($B174,[1]Спортсмены!$B$1:$H$65536,5,FALSE))</f>
        <v xml:space="preserve"> </v>
      </c>
      <c r="G174" s="22" t="str">
        <f>IF(B174=0," ",VLOOKUP($B174,[1]Спортсмены!$B$1:$H$65536,6,FALSE))</f>
        <v xml:space="preserve"> </v>
      </c>
      <c r="H174" s="25">
        <v>8.5069444444444431E-5</v>
      </c>
      <c r="I174" s="25"/>
      <c r="J174" s="24" t="str">
        <f>IF(H174=0," ",IF(H174&lt;=[1]Разряды!$D$4,[1]Разряды!$D$3,IF(H174&lt;=[1]Разряды!$E$4,[1]Разряды!$E$3,IF(H174&lt;=[1]Разряды!$F$4,[1]Разряды!$F$3,IF(H174&lt;=[1]Разряды!$G$4,[1]Разряды!$G$3,IF(H174&lt;=[1]Разряды!$H$4,[1]Разряды!$H$3,IF(H174&lt;=[1]Разряды!$I$4,[1]Разряды!$I$3,IF(H174&lt;=[1]Разряды!$J$4,[1]Разряды!$J$3,"б/р"))))))))</f>
        <v>2р</v>
      </c>
      <c r="K174" s="27"/>
      <c r="L174" s="22" t="str">
        <f>IF(B174=0," ",VLOOKUP($B174,[1]Спортсмены!$B$1:$H$65536,7,FALSE))</f>
        <v xml:space="preserve"> </v>
      </c>
    </row>
    <row r="175" spans="1:12">
      <c r="A175" s="28">
        <v>8</v>
      </c>
      <c r="B175" s="21"/>
      <c r="C175" s="22" t="str">
        <f>IF(B175=0," ",VLOOKUP(B175,[1]Спортсмены!B$1:H$65536,2,FALSE))</f>
        <v xml:space="preserve"> </v>
      </c>
      <c r="D175" s="23" t="str">
        <f>IF(B175=0," ",VLOOKUP($B175,[1]Спортсмены!$B$1:$H$65536,3,FALSE))</f>
        <v xml:space="preserve"> </v>
      </c>
      <c r="E175" s="24" t="str">
        <f>IF(B175=0," ",IF(VLOOKUP($B175,[1]Спортсмены!$B$1:$H$65536,4,FALSE)=0," ",VLOOKUP($B175,[1]Спортсмены!$B$1:$H$65536,4,FALSE)))</f>
        <v xml:space="preserve"> </v>
      </c>
      <c r="F175" s="22" t="str">
        <f>IF(B175=0," ",VLOOKUP($B175,[1]Спортсмены!$B$1:$H$65536,5,FALSE))</f>
        <v xml:space="preserve"> </v>
      </c>
      <c r="G175" s="22" t="str">
        <f>IF(B175=0," ",VLOOKUP($B175,[1]Спортсмены!$B$1:$H$65536,6,FALSE))</f>
        <v xml:space="preserve"> </v>
      </c>
      <c r="H175" s="25">
        <v>8.5763888888888899E-5</v>
      </c>
      <c r="I175" s="25"/>
      <c r="J175" s="24" t="str">
        <f>IF(H175=0," ",IF(H175&lt;=[1]Разряды!$D$4,[1]Разряды!$D$3,IF(H175&lt;=[1]Разряды!$E$4,[1]Разряды!$E$3,IF(H175&lt;=[1]Разряды!$F$4,[1]Разряды!$F$3,IF(H175&lt;=[1]Разряды!$G$4,[1]Разряды!$G$3,IF(H175&lt;=[1]Разряды!$H$4,[1]Разряды!$H$3,IF(H175&lt;=[1]Разряды!$I$4,[1]Разряды!$I$3,IF(H175&lt;=[1]Разряды!$J$4,[1]Разряды!$J$3,"б/р"))))))))</f>
        <v>2р</v>
      </c>
      <c r="K175" s="27"/>
      <c r="L175" s="22" t="str">
        <f>IF(B175=0," ",VLOOKUP($B175,[1]Спортсмены!$B$1:$H$65536,7,FALSE))</f>
        <v xml:space="preserve"> </v>
      </c>
    </row>
    <row r="176" spans="1:12">
      <c r="A176" s="28">
        <v>9</v>
      </c>
      <c r="B176" s="21"/>
      <c r="C176" s="22" t="str">
        <f>IF(B176=0," ",VLOOKUP(B176,[1]Спортсмены!B$1:H$65536,2,FALSE))</f>
        <v xml:space="preserve"> </v>
      </c>
      <c r="D176" s="23" t="str">
        <f>IF(B176=0," ",VLOOKUP($B176,[1]Спортсмены!$B$1:$H$65536,3,FALSE))</f>
        <v xml:space="preserve"> </v>
      </c>
      <c r="E176" s="24" t="str">
        <f>IF(B176=0," ",IF(VLOOKUP($B176,[1]Спортсмены!$B$1:$H$65536,4,FALSE)=0," ",VLOOKUP($B176,[1]Спортсмены!$B$1:$H$65536,4,FALSE)))</f>
        <v xml:space="preserve"> </v>
      </c>
      <c r="F176" s="22" t="str">
        <f>IF(B176=0," ",VLOOKUP($B176,[1]Спортсмены!$B$1:$H$65536,5,FALSE))</f>
        <v xml:space="preserve"> </v>
      </c>
      <c r="G176" s="22" t="str">
        <f>IF(B176=0," ",VLOOKUP($B176,[1]Спортсмены!$B$1:$H$65536,6,FALSE))</f>
        <v xml:space="preserve"> </v>
      </c>
      <c r="H176" s="25">
        <v>8.6342592592592599E-5</v>
      </c>
      <c r="I176" s="26"/>
      <c r="J176" s="24" t="str">
        <f>IF(H176=0," ",IF(H176&lt;=[1]Разряды!$D$4,[1]Разряды!$D$3,IF(H176&lt;=[1]Разряды!$E$4,[1]Разряды!$E$3,IF(H176&lt;=[1]Разряды!$F$4,[1]Разряды!$F$3,IF(H176&lt;=[1]Разряды!$G$4,[1]Разряды!$G$3,IF(H176&lt;=[1]Разряды!$H$4,[1]Разряды!$H$3,IF(H176&lt;=[1]Разряды!$I$4,[1]Разряды!$I$3,IF(H176&lt;=[1]Разряды!$J$4,[1]Разряды!$J$3,"б/р"))))))))</f>
        <v>2р</v>
      </c>
      <c r="K176" s="27"/>
      <c r="L176" s="22" t="str">
        <f>IF(B176=0," ",VLOOKUP($B176,[1]Спортсмены!$B$1:$H$65536,7,FALSE))</f>
        <v xml:space="preserve"> </v>
      </c>
    </row>
    <row r="177" spans="1:12">
      <c r="A177" s="28">
        <v>10</v>
      </c>
      <c r="B177" s="21"/>
      <c r="C177" s="22" t="str">
        <f>IF(B177=0," ",VLOOKUP(B177,[1]Спортсмены!B$1:H$65536,2,FALSE))</f>
        <v xml:space="preserve"> </v>
      </c>
      <c r="D177" s="23" t="str">
        <f>IF(B177=0," ",VLOOKUP($B177,[1]Спортсмены!$B$1:$H$65536,3,FALSE))</f>
        <v xml:space="preserve"> </v>
      </c>
      <c r="E177" s="24" t="str">
        <f>IF(B177=0," ",IF(VLOOKUP($B177,[1]Спортсмены!$B$1:$H$65536,4,FALSE)=0," ",VLOOKUP($B177,[1]Спортсмены!$B$1:$H$65536,4,FALSE)))</f>
        <v xml:space="preserve"> </v>
      </c>
      <c r="F177" s="22" t="str">
        <f>IF(B177=0," ",VLOOKUP($B177,[1]Спортсмены!$B$1:$H$65536,5,FALSE))</f>
        <v xml:space="preserve"> </v>
      </c>
      <c r="G177" s="22" t="str">
        <f>IF(B177=0," ",VLOOKUP($B177,[1]Спортсмены!$B$1:$H$65536,6,FALSE))</f>
        <v xml:space="preserve"> </v>
      </c>
      <c r="H177" s="25">
        <v>8.6458333333333339E-5</v>
      </c>
      <c r="I177" s="25"/>
      <c r="J177" s="24" t="str">
        <f>IF(H177=0," ",IF(H177&lt;=[1]Разряды!$D$4,[1]Разряды!$D$3,IF(H177&lt;=[1]Разряды!$E$4,[1]Разряды!$E$3,IF(H177&lt;=[1]Разряды!$F$4,[1]Разряды!$F$3,IF(H177&lt;=[1]Разряды!$G$4,[1]Разряды!$G$3,IF(H177&lt;=[1]Разряды!$H$4,[1]Разряды!$H$3,IF(H177&lt;=[1]Разряды!$I$4,[1]Разряды!$I$3,IF(H177&lt;=[1]Разряды!$J$4,[1]Разряды!$J$3,"б/р"))))))))</f>
        <v>2р</v>
      </c>
      <c r="K177" s="27"/>
      <c r="L177" s="22" t="str">
        <f>IF(B177=0," ",VLOOKUP($B177,[1]Спортсмены!$B$1:$H$65536,7,FALSE))</f>
        <v xml:space="preserve"> </v>
      </c>
    </row>
    <row r="178" spans="1:12">
      <c r="A178" s="28">
        <v>11</v>
      </c>
      <c r="B178" s="21"/>
      <c r="C178" s="22" t="str">
        <f>IF(B178=0," ",VLOOKUP(B178,[1]Спортсмены!B$1:H$65536,2,FALSE))</f>
        <v xml:space="preserve"> </v>
      </c>
      <c r="D178" s="23" t="str">
        <f>IF(B178=0," ",VLOOKUP($B178,[1]Спортсмены!$B$1:$H$65536,3,FALSE))</f>
        <v xml:space="preserve"> </v>
      </c>
      <c r="E178" s="24" t="str">
        <f>IF(B178=0," ",IF(VLOOKUP($B178,[1]Спортсмены!$B$1:$H$65536,4,FALSE)=0," ",VLOOKUP($B178,[1]Спортсмены!$B$1:$H$65536,4,FALSE)))</f>
        <v xml:space="preserve"> </v>
      </c>
      <c r="F178" s="22" t="str">
        <f>IF(B178=0," ",VLOOKUP($B178,[1]Спортсмены!$B$1:$H$65536,5,FALSE))</f>
        <v xml:space="preserve"> </v>
      </c>
      <c r="G178" s="22" t="str">
        <f>IF(B178=0," ",VLOOKUP($B178,[1]Спортсмены!$B$1:$H$65536,6,FALSE))</f>
        <v xml:space="preserve"> </v>
      </c>
      <c r="H178" s="25">
        <v>8.6689814814814819E-5</v>
      </c>
      <c r="I178" s="25"/>
      <c r="J178" s="24" t="str">
        <f>IF(H178=0," ",IF(H178&lt;=[1]Разряды!$D$4,[1]Разряды!$D$3,IF(H178&lt;=[1]Разряды!$E$4,[1]Разряды!$E$3,IF(H178&lt;=[1]Разряды!$F$4,[1]Разряды!$F$3,IF(H178&lt;=[1]Разряды!$G$4,[1]Разряды!$G$3,IF(H178&lt;=[1]Разряды!$H$4,[1]Разряды!$H$3,IF(H178&lt;=[1]Разряды!$I$4,[1]Разряды!$I$3,IF(H178&lt;=[1]Разряды!$J$4,[1]Разряды!$J$3,"б/р"))))))))</f>
        <v>2р</v>
      </c>
      <c r="K178" s="27"/>
      <c r="L178" s="22" t="str">
        <f>IF(B178=0," ",VLOOKUP($B178,[1]Спортсмены!$B$1:$H$65536,7,FALSE))</f>
        <v xml:space="preserve"> </v>
      </c>
    </row>
    <row r="179" spans="1:12">
      <c r="A179" s="28">
        <v>12</v>
      </c>
      <c r="B179" s="29"/>
      <c r="C179" s="22" t="str">
        <f>IF(B179=0," ",VLOOKUP(B179,[1]Спортсмены!B$1:H$65536,2,FALSE))</f>
        <v xml:space="preserve"> </v>
      </c>
      <c r="D179" s="23" t="str">
        <f>IF(B179=0," ",VLOOKUP($B179,[1]Спортсмены!$B$1:$H$65536,3,FALSE))</f>
        <v xml:space="preserve"> </v>
      </c>
      <c r="E179" s="24" t="str">
        <f>IF(B179=0," ",IF(VLOOKUP($B179,[1]Спортсмены!$B$1:$H$65536,4,FALSE)=0," ",VLOOKUP($B179,[1]Спортсмены!$B$1:$H$65536,4,FALSE)))</f>
        <v xml:space="preserve"> </v>
      </c>
      <c r="F179" s="22" t="str">
        <f>IF(B179=0," ",VLOOKUP($B179,[1]Спортсмены!$B$1:$H$65536,5,FALSE))</f>
        <v xml:space="preserve"> </v>
      </c>
      <c r="G179" s="22" t="str">
        <f>IF(B179=0," ",VLOOKUP($B179,[1]Спортсмены!$B$1:$H$65536,6,FALSE))</f>
        <v xml:space="preserve"> </v>
      </c>
      <c r="H179" s="25">
        <v>8.7037037037037039E-5</v>
      </c>
      <c r="I179" s="25"/>
      <c r="J179" s="24" t="str">
        <f>IF(H179=0," ",IF(H179&lt;=[1]Разряды!$D$4,[1]Разряды!$D$3,IF(H179&lt;=[1]Разряды!$E$4,[1]Разряды!$E$3,IF(H179&lt;=[1]Разряды!$F$4,[1]Разряды!$F$3,IF(H179&lt;=[1]Разряды!$G$4,[1]Разряды!$G$3,IF(H179&lt;=[1]Разряды!$H$4,[1]Разряды!$H$3,IF(H179&lt;=[1]Разряды!$I$4,[1]Разряды!$I$3,IF(H179&lt;=[1]Разряды!$J$4,[1]Разряды!$J$3,"б/р"))))))))</f>
        <v>2р</v>
      </c>
      <c r="K179" s="27"/>
      <c r="L179" s="22" t="str">
        <f>IF(B179=0," ",VLOOKUP($B179,[1]Спортсмены!$B$1:$H$65536,7,FALSE))</f>
        <v xml:space="preserve"> </v>
      </c>
    </row>
    <row r="180" spans="1:12">
      <c r="A180" s="28">
        <v>13</v>
      </c>
      <c r="B180" s="21"/>
      <c r="C180" s="22" t="str">
        <f>IF(B180=0," ",VLOOKUP(B180,[1]Спортсмены!B$1:H$65536,2,FALSE))</f>
        <v xml:space="preserve"> </v>
      </c>
      <c r="D180" s="23" t="str">
        <f>IF(B180=0," ",VLOOKUP($B180,[1]Спортсмены!$B$1:$H$65536,3,FALSE))</f>
        <v xml:space="preserve"> </v>
      </c>
      <c r="E180" s="24" t="str">
        <f>IF(B180=0," ",IF(VLOOKUP($B180,[1]Спортсмены!$B$1:$H$65536,4,FALSE)=0," ",VLOOKUP($B180,[1]Спортсмены!$B$1:$H$65536,4,FALSE)))</f>
        <v xml:space="preserve"> </v>
      </c>
      <c r="F180" s="22" t="str">
        <f>IF(B180=0," ",VLOOKUP($B180,[1]Спортсмены!$B$1:$H$65536,5,FALSE))</f>
        <v xml:space="preserve"> </v>
      </c>
      <c r="G180" s="22" t="str">
        <f>IF(B180=0," ",VLOOKUP($B180,[1]Спортсмены!$B$1:$H$65536,6,FALSE))</f>
        <v xml:space="preserve"> </v>
      </c>
      <c r="H180" s="25">
        <v>8.7499999999999999E-5</v>
      </c>
      <c r="I180" s="25"/>
      <c r="J180" s="24" t="str">
        <f>IF(H180=0," ",IF(H180&lt;=[1]Разряды!$D$4,[1]Разряды!$D$3,IF(H180&lt;=[1]Разряды!$E$4,[1]Разряды!$E$3,IF(H180&lt;=[1]Разряды!$F$4,[1]Разряды!$F$3,IF(H180&lt;=[1]Разряды!$G$4,[1]Разряды!$G$3,IF(H180&lt;=[1]Разряды!$H$4,[1]Разряды!$H$3,IF(H180&lt;=[1]Разряды!$I$4,[1]Разряды!$I$3,IF(H180&lt;=[1]Разряды!$J$4,[1]Разряды!$J$3,"б/р"))))))))</f>
        <v>2р</v>
      </c>
      <c r="K180" s="27"/>
      <c r="L180" s="22" t="str">
        <f>IF(B180=0," ",VLOOKUP($B180,[1]Спортсмены!$B$1:$H$65536,7,FALSE))</f>
        <v xml:space="preserve"> </v>
      </c>
    </row>
    <row r="181" spans="1:12">
      <c r="A181" s="28">
        <v>14</v>
      </c>
      <c r="B181" s="21"/>
      <c r="C181" s="22" t="str">
        <f>IF(B181=0," ",VLOOKUP(B181,[1]Спортсмены!B$1:H$65536,2,FALSE))</f>
        <v xml:space="preserve"> </v>
      </c>
      <c r="D181" s="23" t="str">
        <f>IF(B181=0," ",VLOOKUP($B181,[1]Спортсмены!$B$1:$H$65536,3,FALSE))</f>
        <v xml:space="preserve"> </v>
      </c>
      <c r="E181" s="24" t="str">
        <f>IF(B181=0," ",IF(VLOOKUP($B181,[1]Спортсмены!$B$1:$H$65536,4,FALSE)=0," ",VLOOKUP($B181,[1]Спортсмены!$B$1:$H$65536,4,FALSE)))</f>
        <v xml:space="preserve"> </v>
      </c>
      <c r="F181" s="22" t="str">
        <f>IF(B181=0," ",VLOOKUP($B181,[1]Спортсмены!$B$1:$H$65536,5,FALSE))</f>
        <v xml:space="preserve"> </v>
      </c>
      <c r="G181" s="22" t="str">
        <f>IF(B181=0," ",VLOOKUP($B181,[1]Спортсмены!$B$1:$H$65536,6,FALSE))</f>
        <v xml:space="preserve"> </v>
      </c>
      <c r="H181" s="25">
        <v>8.7615740740740753E-5</v>
      </c>
      <c r="I181" s="26"/>
      <c r="J181" s="24" t="str">
        <f>IF(H181=0," ",IF(H181&lt;=[1]Разряды!$D$4,[1]Разряды!$D$3,IF(H181&lt;=[1]Разряды!$E$4,[1]Разряды!$E$3,IF(H181&lt;=[1]Разряды!$F$4,[1]Разряды!$F$3,IF(H181&lt;=[1]Разряды!$G$4,[1]Разряды!$G$3,IF(H181&lt;=[1]Разряды!$H$4,[1]Разряды!$H$3,IF(H181&lt;=[1]Разряды!$I$4,[1]Разряды!$I$3,IF(H181&lt;=[1]Разряды!$J$4,[1]Разряды!$J$3,"б/р"))))))))</f>
        <v>2р</v>
      </c>
      <c r="K181" s="27"/>
      <c r="L181" s="22" t="str">
        <f>IF(B181=0," ",VLOOKUP($B181,[1]Спортсмены!$B$1:$H$65536,7,FALSE))</f>
        <v xml:space="preserve"> </v>
      </c>
    </row>
    <row r="182" spans="1:12">
      <c r="A182" s="28">
        <v>15</v>
      </c>
      <c r="B182" s="21"/>
      <c r="C182" s="22" t="str">
        <f>IF(B182=0," ",VLOOKUP(B182,[1]Спортсмены!B$1:H$65536,2,FALSE))</f>
        <v xml:space="preserve"> </v>
      </c>
      <c r="D182" s="23" t="str">
        <f>IF(B182=0," ",VLOOKUP($B182,[1]Спортсмены!$B$1:$H$65536,3,FALSE))</f>
        <v xml:space="preserve"> </v>
      </c>
      <c r="E182" s="24" t="str">
        <f>IF(B182=0," ",IF(VLOOKUP($B182,[1]Спортсмены!$B$1:$H$65536,4,FALSE)=0," ",VLOOKUP($B182,[1]Спортсмены!$B$1:$H$65536,4,FALSE)))</f>
        <v xml:space="preserve"> </v>
      </c>
      <c r="F182" s="22" t="str">
        <f>IF(B182=0," ",VLOOKUP($B182,[1]Спортсмены!$B$1:$H$65536,5,FALSE))</f>
        <v xml:space="preserve"> </v>
      </c>
      <c r="G182" s="22" t="str">
        <f>IF(B182=0," ",VLOOKUP($B182,[1]Спортсмены!$B$1:$H$65536,6,FALSE))</f>
        <v xml:space="preserve"> </v>
      </c>
      <c r="H182" s="25">
        <v>9.1203703703703694E-5</v>
      </c>
      <c r="I182" s="26"/>
      <c r="J182" s="24" t="str">
        <f>IF(H182=0," ",IF(H182&lt;=[1]Разряды!$D$4,[1]Разряды!$D$3,IF(H182&lt;=[1]Разряды!$E$4,[1]Разряды!$E$3,IF(H182&lt;=[1]Разряды!$F$4,[1]Разряды!$F$3,IF(H182&lt;=[1]Разряды!$G$4,[1]Разряды!$G$3,IF(H182&lt;=[1]Разряды!$H$4,[1]Разряды!$H$3,IF(H182&lt;=[1]Разряды!$I$4,[1]Разряды!$I$3,IF(H182&lt;=[1]Разряды!$J$4,[1]Разряды!$J$3,"б/р"))))))))</f>
        <v>3р</v>
      </c>
      <c r="K182" s="27"/>
      <c r="L182" s="22" t="str">
        <f>IF(B182=0," ",VLOOKUP($B182,[1]Спортсмены!$B$1:$H$65536,7,FALSE))</f>
        <v xml:space="preserve"> </v>
      </c>
    </row>
    <row r="183" spans="1:12">
      <c r="A183" s="28">
        <v>16</v>
      </c>
      <c r="B183" s="21"/>
      <c r="C183" s="22" t="str">
        <f>IF(B183=0," ",VLOOKUP(B183,[1]Спортсмены!B$1:H$65536,2,FALSE))</f>
        <v xml:space="preserve"> </v>
      </c>
      <c r="D183" s="23" t="str">
        <f>IF(B183=0," ",VLOOKUP($B183,[1]Спортсмены!$B$1:$H$65536,3,FALSE))</f>
        <v xml:space="preserve"> </v>
      </c>
      <c r="E183" s="24" t="str">
        <f>IF(B183=0," ",IF(VLOOKUP($B183,[1]Спортсмены!$B$1:$H$65536,4,FALSE)=0," ",VLOOKUP($B183,[1]Спортсмены!$B$1:$H$65536,4,FALSE)))</f>
        <v xml:space="preserve"> </v>
      </c>
      <c r="F183" s="22" t="str">
        <f>IF(B183=0," ",VLOOKUP($B183,[1]Спортсмены!$B$1:$H$65536,5,FALSE))</f>
        <v xml:space="preserve"> </v>
      </c>
      <c r="G183" s="22" t="str">
        <f>IF(B183=0," ",VLOOKUP($B183,[1]Спортсмены!$B$1:$H$65536,6,FALSE))</f>
        <v xml:space="preserve"> </v>
      </c>
      <c r="H183" s="25">
        <v>9.2592592592592588E-5</v>
      </c>
      <c r="I183" s="26"/>
      <c r="J183" s="24" t="str">
        <f>IF(H183=0," ",IF(H183&lt;=[1]Разряды!$D$4,[1]Разряды!$D$3,IF(H183&lt;=[1]Разряды!$E$4,[1]Разряды!$E$3,IF(H183&lt;=[1]Разряды!$F$4,[1]Разряды!$F$3,IF(H183&lt;=[1]Разряды!$G$4,[1]Разряды!$G$3,IF(H183&lt;=[1]Разряды!$H$4,[1]Разряды!$H$3,IF(H183&lt;=[1]Разряды!$I$4,[1]Разряды!$I$3,IF(H183&lt;=[1]Разряды!$J$4,[1]Разряды!$J$3,"б/р"))))))))</f>
        <v>3р</v>
      </c>
      <c r="K183" s="27"/>
      <c r="L183" s="22" t="str">
        <f>IF(B183=0," ",VLOOKUP($B183,[1]Спортсмены!$B$1:$H$65536,7,FALSE))</f>
        <v xml:space="preserve"> </v>
      </c>
    </row>
    <row r="184" spans="1:12">
      <c r="A184" s="28">
        <v>17</v>
      </c>
      <c r="B184" s="21"/>
      <c r="C184" s="22" t="str">
        <f>IF(B184=0," ",VLOOKUP(B184,[1]Спортсмены!B$1:H$65536,2,FALSE))</f>
        <v xml:space="preserve"> </v>
      </c>
      <c r="D184" s="23" t="str">
        <f>IF(B184=0," ",VLOOKUP($B184,[1]Спортсмены!$B$1:$H$65536,3,FALSE))</f>
        <v xml:space="preserve"> </v>
      </c>
      <c r="E184" s="24" t="str">
        <f>IF(B184=0," ",IF(VLOOKUP($B184,[1]Спортсмены!$B$1:$H$65536,4,FALSE)=0," ",VLOOKUP($B184,[1]Спортсмены!$B$1:$H$65536,4,FALSE)))</f>
        <v xml:space="preserve"> </v>
      </c>
      <c r="F184" s="22" t="str">
        <f>IF(B184=0," ",VLOOKUP($B184,[1]Спортсмены!$B$1:$H$65536,5,FALSE))</f>
        <v xml:space="preserve"> </v>
      </c>
      <c r="G184" s="22" t="str">
        <f>IF(B184=0," ",VLOOKUP($B184,[1]Спортсмены!$B$1:$H$65536,6,FALSE))</f>
        <v xml:space="preserve"> </v>
      </c>
      <c r="H184" s="25">
        <v>9.4791666666666649E-5</v>
      </c>
      <c r="I184" s="26"/>
      <c r="J184" s="24" t="str">
        <f>IF(H184=0," ",IF(H184&lt;=[1]Разряды!$D$4,[1]Разряды!$D$3,IF(H184&lt;=[1]Разряды!$E$4,[1]Разряды!$E$3,IF(H184&lt;=[1]Разряды!$F$4,[1]Разряды!$F$3,IF(H184&lt;=[1]Разряды!$G$4,[1]Разряды!$G$3,IF(H184&lt;=[1]Разряды!$H$4,[1]Разряды!$H$3,IF(H184&lt;=[1]Разряды!$I$4,[1]Разряды!$I$3,IF(H184&lt;=[1]Разряды!$J$4,[1]Разряды!$J$3,"б/р"))))))))</f>
        <v>1юр</v>
      </c>
      <c r="K184" s="27"/>
      <c r="L184" s="22" t="str">
        <f>IF(B184=0," ",VLOOKUP($B184,[1]Спортсмены!$B$1:$H$65536,7,FALSE))</f>
        <v xml:space="preserve"> </v>
      </c>
    </row>
    <row r="185" spans="1:12">
      <c r="A185" s="28">
        <v>18</v>
      </c>
      <c r="B185" s="21"/>
      <c r="C185" s="22" t="str">
        <f>IF(B185=0," ",VLOOKUP(B185,[1]Спортсмены!B$1:H$65536,2,FALSE))</f>
        <v xml:space="preserve"> </v>
      </c>
      <c r="D185" s="23" t="str">
        <f>IF(B185=0," ",VLOOKUP($B185,[1]Спортсмены!$B$1:$H$65536,3,FALSE))</f>
        <v xml:space="preserve"> </v>
      </c>
      <c r="E185" s="24" t="str">
        <f>IF(B185=0," ",IF(VLOOKUP($B185,[1]Спортсмены!$B$1:$H$65536,4,FALSE)=0," ",VLOOKUP($B185,[1]Спортсмены!$B$1:$H$65536,4,FALSE)))</f>
        <v xml:space="preserve"> </v>
      </c>
      <c r="F185" s="22" t="str">
        <f>IF(B185=0," ",VLOOKUP($B185,[1]Спортсмены!$B$1:$H$65536,5,FALSE))</f>
        <v xml:space="preserve"> </v>
      </c>
      <c r="G185" s="22" t="str">
        <f>IF(B185=0," ",VLOOKUP($B185,[1]Спортсмены!$B$1:$H$65536,6,FALSE))</f>
        <v xml:space="preserve"> </v>
      </c>
      <c r="H185" s="25">
        <v>9.4907407407407389E-5</v>
      </c>
      <c r="I185" s="26"/>
      <c r="J185" s="24" t="str">
        <f>IF(H185=0," ",IF(H185&lt;=[1]Разряды!$D$4,[1]Разряды!$D$3,IF(H185&lt;=[1]Разряды!$E$4,[1]Разряды!$E$3,IF(H185&lt;=[1]Разряды!$F$4,[1]Разряды!$F$3,IF(H185&lt;=[1]Разряды!$G$4,[1]Разряды!$G$3,IF(H185&lt;=[1]Разряды!$H$4,[1]Разряды!$H$3,IF(H185&lt;=[1]Разряды!$I$4,[1]Разряды!$I$3,IF(H185&lt;=[1]Разряды!$J$4,[1]Разряды!$J$3,"б/р"))))))))</f>
        <v>1юр</v>
      </c>
      <c r="K185" s="27"/>
      <c r="L185" s="22" t="str">
        <f>IF(B185=0," ",VLOOKUP($B185,[1]Спортсмены!$B$1:$H$65536,7,FALSE))</f>
        <v xml:space="preserve"> </v>
      </c>
    </row>
    <row r="186" spans="1:12" ht="15.75" thickBot="1">
      <c r="A186" s="30"/>
      <c r="B186" s="31"/>
      <c r="C186" s="32" t="str">
        <f>IF(B186=0," ",VLOOKUP(B186,[1]Спортсмены!B$1:H$65536,2,FALSE))</f>
        <v xml:space="preserve"> </v>
      </c>
      <c r="D186" s="453" t="str">
        <f>IF(B186=0," ",VLOOKUP($B186,[1]Спортсмены!$B$1:$H$65536,3,FALSE))</f>
        <v xml:space="preserve"> </v>
      </c>
      <c r="E186" s="34" t="str">
        <f>IF(B186=0," ",IF(VLOOKUP($B186,[1]Спортсмены!$B$1:$H$65536,4,FALSE)=0," ",VLOOKUP($B186,[1]Спортсмены!$B$1:$H$65536,4,FALSE)))</f>
        <v xml:space="preserve"> </v>
      </c>
      <c r="F186" s="32" t="str">
        <f>IF(B186=0," ",VLOOKUP($B186,[1]Спортсмены!$B$1:$H$65536,5,FALSE))</f>
        <v xml:space="preserve"> </v>
      </c>
      <c r="G186" s="32" t="str">
        <f>IF(B186=0," ",VLOOKUP($B186,[1]Спортсмены!$B$1:$H$65536,6,FALSE))</f>
        <v xml:space="preserve"> </v>
      </c>
      <c r="H186" s="35"/>
      <c r="I186" s="35"/>
      <c r="J186" s="34" t="str">
        <f>IF(H186=0," ",IF(H186&lt;=[1]Разряды!$D$4,[1]Разряды!$D$3,IF(H186&lt;=[1]Разряды!$E$4,[1]Разряды!$E$3,IF(H186&lt;=[1]Разряды!$F$4,[1]Разряды!$F$3,IF(H186&lt;=[1]Разряды!$G$4,[1]Разряды!$G$3,IF(H186&lt;=[1]Разряды!$H$4,[1]Разряды!$H$3,IF(H186&lt;=[1]Разряды!$I$4,[1]Разряды!$I$3,IF(H186&lt;=[1]Разряды!$J$4,[1]Разряды!$J$3,"б/р"))))))))</f>
        <v xml:space="preserve"> </v>
      </c>
      <c r="K186" s="44"/>
      <c r="L186" s="32" t="str">
        <f>IF(B186=0," ",VLOOKUP($B186,[1]Спортсмены!$B$1:$H$65536,7,FALSE))</f>
        <v xml:space="preserve"> </v>
      </c>
    </row>
    <row r="187" spans="1:12" ht="23.25" thickTop="1">
      <c r="A187" s="338" t="s">
        <v>27</v>
      </c>
      <c r="B187" s="338"/>
      <c r="C187" s="338"/>
      <c r="D187" s="338"/>
      <c r="E187" s="338"/>
      <c r="F187" s="338"/>
      <c r="G187" s="338"/>
      <c r="H187" s="338"/>
      <c r="I187" s="338"/>
      <c r="J187" s="338"/>
      <c r="K187" s="338"/>
      <c r="L187" s="338"/>
    </row>
    <row r="188" spans="1:12" ht="20.25">
      <c r="A188" s="339" t="s">
        <v>28</v>
      </c>
      <c r="B188" s="339"/>
      <c r="C188" s="339"/>
      <c r="D188" s="339"/>
      <c r="E188" s="339"/>
      <c r="F188" s="339"/>
      <c r="G188" s="339"/>
      <c r="H188" s="339"/>
      <c r="I188" s="339"/>
      <c r="J188" s="339"/>
      <c r="K188" s="339"/>
      <c r="L188" s="339"/>
    </row>
    <row r="189" spans="1:12" ht="18">
      <c r="A189" s="1" t="s">
        <v>2</v>
      </c>
      <c r="B189" s="1" t="s">
        <v>2</v>
      </c>
      <c r="C189" s="1" t="s">
        <v>2</v>
      </c>
      <c r="D189" s="2"/>
      <c r="E189" s="2"/>
      <c r="F189" s="2" t="s">
        <v>3</v>
      </c>
      <c r="G189" s="2"/>
      <c r="H189" s="2"/>
      <c r="I189" s="2"/>
      <c r="J189" s="2"/>
      <c r="K189" s="2"/>
      <c r="L189" s="2"/>
    </row>
    <row r="190" spans="1:12" ht="15.75">
      <c r="A190" s="1" t="s">
        <v>4</v>
      </c>
      <c r="B190" s="1" t="s">
        <v>4</v>
      </c>
      <c r="C190" s="1" t="s">
        <v>4</v>
      </c>
      <c r="D190" s="4"/>
      <c r="E190" s="4"/>
      <c r="F190" s="349" t="s">
        <v>5</v>
      </c>
      <c r="G190" s="349"/>
      <c r="H190" s="4"/>
      <c r="K190" s="6" t="s">
        <v>6</v>
      </c>
    </row>
    <row r="191" spans="1:12">
      <c r="A191" s="1" t="s">
        <v>7</v>
      </c>
      <c r="B191" s="1" t="s">
        <v>7</v>
      </c>
      <c r="C191" s="1" t="s">
        <v>7</v>
      </c>
      <c r="D191"/>
      <c r="E191"/>
      <c r="F191" s="1"/>
      <c r="G191" s="1"/>
      <c r="H191" s="9"/>
      <c r="I191" s="9"/>
      <c r="J191" s="9"/>
      <c r="K191" s="9" t="s">
        <v>174</v>
      </c>
      <c r="L191" s="9"/>
    </row>
    <row r="192" spans="1:12" ht="18.75">
      <c r="A192" s="10" t="s">
        <v>9</v>
      </c>
      <c r="B192" s="10" t="s">
        <v>9</v>
      </c>
      <c r="C192" s="10" t="s">
        <v>9</v>
      </c>
      <c r="D192"/>
      <c r="E192" s="11"/>
      <c r="F192" s="1"/>
      <c r="G192" s="1"/>
      <c r="H192" s="11"/>
      <c r="I192" s="350" t="s">
        <v>10</v>
      </c>
      <c r="J192" s="350"/>
      <c r="K192" s="310"/>
      <c r="L192" s="9" t="s">
        <v>175</v>
      </c>
    </row>
    <row r="193" spans="1:12">
      <c r="A193" s="1" t="s">
        <v>176</v>
      </c>
      <c r="B193" s="6"/>
      <c r="C193" s="6"/>
      <c r="D193" s="12"/>
      <c r="E193" s="12"/>
      <c r="F193" s="1"/>
      <c r="G193" s="1"/>
      <c r="H193" s="14"/>
      <c r="I193" s="351" t="s">
        <v>11</v>
      </c>
      <c r="J193" s="351"/>
      <c r="K193" s="15"/>
      <c r="L193" s="9" t="s">
        <v>190</v>
      </c>
    </row>
    <row r="194" spans="1:12">
      <c r="A194" s="343" t="s">
        <v>12</v>
      </c>
      <c r="B194" s="343" t="s">
        <v>13</v>
      </c>
      <c r="C194" s="343" t="s">
        <v>14</v>
      </c>
      <c r="D194" s="345" t="s">
        <v>15</v>
      </c>
      <c r="E194" s="345" t="s">
        <v>16</v>
      </c>
      <c r="F194" s="345" t="s">
        <v>17</v>
      </c>
      <c r="G194" s="345" t="s">
        <v>18</v>
      </c>
      <c r="H194" s="341" t="s">
        <v>19</v>
      </c>
      <c r="I194" s="342"/>
      <c r="J194" s="343" t="s">
        <v>20</v>
      </c>
      <c r="K194" s="345" t="s">
        <v>21</v>
      </c>
      <c r="L194" s="347" t="s">
        <v>22</v>
      </c>
    </row>
    <row r="195" spans="1:12">
      <c r="A195" s="344"/>
      <c r="B195" s="344"/>
      <c r="C195" s="344"/>
      <c r="D195" s="344"/>
      <c r="E195" s="344"/>
      <c r="F195" s="344"/>
      <c r="G195" s="344"/>
      <c r="H195" s="332" t="s">
        <v>23</v>
      </c>
      <c r="I195" s="332" t="s">
        <v>24</v>
      </c>
      <c r="J195" s="344"/>
      <c r="K195" s="346"/>
      <c r="L195" s="348"/>
    </row>
    <row r="196" spans="1:12">
      <c r="A196" s="16"/>
      <c r="B196" s="16"/>
      <c r="C196" s="16"/>
      <c r="D196" s="17"/>
      <c r="E196" s="16"/>
      <c r="F196" s="336" t="s">
        <v>186</v>
      </c>
      <c r="G196" s="336"/>
      <c r="H196" s="18"/>
      <c r="I196" s="45"/>
    </row>
    <row r="197" spans="1:12">
      <c r="A197" s="20">
        <v>1</v>
      </c>
      <c r="B197" s="21">
        <v>259</v>
      </c>
      <c r="C197" s="22" t="str">
        <f>IF(B197=0," ",VLOOKUP(B197,[1]Спортсмены!B$1:H$65536,2,FALSE))</f>
        <v>Трусов Евгений</v>
      </c>
      <c r="D197" s="23" t="str">
        <f>IF(B197=0," ",VLOOKUP($B197,[1]Спортсмены!$B$1:$H$65536,3,FALSE))</f>
        <v>22.08.1992</v>
      </c>
      <c r="E197" s="24" t="str">
        <f>IF(B197=0," ",IF(VLOOKUP($B197,[1]Спортсмены!$B$1:$H$65536,4,FALSE)=0," ",VLOOKUP($B197,[1]Спортсмены!$B$1:$H$65536,4,FALSE)))</f>
        <v>КМС</v>
      </c>
      <c r="F197" s="22" t="str">
        <f>IF(B197=0," ",VLOOKUP($B197,[1]Спортсмены!$B$1:$H$65536,5,FALSE))</f>
        <v>Рязанская</v>
      </c>
      <c r="G197" s="22" t="str">
        <f>IF(B197=0," ",VLOOKUP($B197,[1]Спортсмены!$B$1:$H$65536,6,FALSE))</f>
        <v>Рязань, ЦФО СДЮСШОР "Юность"-Динамо</v>
      </c>
      <c r="H197" s="25">
        <v>8.136574074074075E-5</v>
      </c>
      <c r="I197" s="26">
        <v>7.8240740740740742E-5</v>
      </c>
      <c r="J197" s="24" t="s">
        <v>29</v>
      </c>
      <c r="K197" s="24"/>
      <c r="L197" s="22" t="str">
        <f>IF(B197=0," ",VLOOKUP($B197,[1]Спортсмены!$B$1:$H$65536,7,FALSE))</f>
        <v>Варнаков А.В., Трусова Е.А.</v>
      </c>
    </row>
    <row r="198" spans="1:12">
      <c r="A198" s="20">
        <v>2</v>
      </c>
      <c r="B198" s="21">
        <v>264</v>
      </c>
      <c r="C198" s="22" t="str">
        <f>IF(B198=0," ",VLOOKUP(B198,[1]Спортсмены!B$1:H$65536,2,FALSE))</f>
        <v>Лонин Даниил</v>
      </c>
      <c r="D198" s="23" t="str">
        <f>IF(B198=0," ",VLOOKUP($B198,[1]Спортсмены!$B$1:$H$65536,3,FALSE))</f>
        <v>08.09.1993</v>
      </c>
      <c r="E198" s="24" t="str">
        <f>IF(B198=0," ",IF(VLOOKUP($B198,[1]Спортсмены!$B$1:$H$65536,4,FALSE)=0," ",VLOOKUP($B198,[1]Спортсмены!$B$1:$H$65536,4,FALSE)))</f>
        <v>МС</v>
      </c>
      <c r="F198" s="22" t="str">
        <f>IF(B198=0," ",VLOOKUP($B198,[1]Спортсмены!$B$1:$H$65536,5,FALSE))</f>
        <v>Рязанская</v>
      </c>
      <c r="G198" s="22" t="str">
        <f>IF(B198=0," ",VLOOKUP($B198,[1]Спортсмены!$B$1:$H$65536,6,FALSE))</f>
        <v>Рязань, ЦФО СДЮСШОР "Олимпиец", "Юность"-Профсоюзы</v>
      </c>
      <c r="H198" s="25">
        <v>8.206018518518519E-5</v>
      </c>
      <c r="I198" s="26">
        <v>8.287037037037037E-5</v>
      </c>
      <c r="J198" s="24" t="str">
        <f>IF(H198=0," ",IF(H198&lt;=[1]Разряды!$D$4,[1]Разряды!$D$3,IF(H198&lt;=[1]Разряды!$E$4,[1]Разряды!$E$3,IF(H198&lt;=[1]Разряды!$F$4,[1]Разряды!$F$3,IF(H198&lt;=[1]Разряды!$G$4,[1]Разряды!$G$3,IF(H198&lt;=[1]Разряды!$H$4,[1]Разряды!$H$3,IF(H198&lt;=[1]Разряды!$I$4,[1]Разряды!$I$3,IF(H198&lt;=[1]Разряды!$J$4,[1]Разряды!$J$3,"б/р"))))))))</f>
        <v>1р</v>
      </c>
      <c r="K198" s="24"/>
      <c r="L198" s="22" t="str">
        <f>IF(B198=0," ",VLOOKUP($B198,[1]Спортсмены!$B$1:$H$65536,7,FALSE))</f>
        <v>ЗТР Джавахова Г.С., ЗТР Капацинский О.К., Н.М. Куделина</v>
      </c>
    </row>
    <row r="199" spans="1:12">
      <c r="A199" s="20">
        <v>3</v>
      </c>
      <c r="B199" s="21"/>
      <c r="C199" s="22" t="str">
        <f>IF(B199=0," ",VLOOKUP(B199,[1]Спортсмены!B$1:H$65536,2,FALSE))</f>
        <v xml:space="preserve"> </v>
      </c>
      <c r="D199" s="23" t="str">
        <f>IF(B199=0," ",VLOOKUP($B199,[1]Спортсмены!$B$1:$H$65536,3,FALSE))</f>
        <v xml:space="preserve"> </v>
      </c>
      <c r="E199" s="24" t="str">
        <f>IF(B199=0," ",IF(VLOOKUP($B199,[1]Спортсмены!$B$1:$H$65536,4,FALSE)=0," ",VLOOKUP($B199,[1]Спортсмены!$B$1:$H$65536,4,FALSE)))</f>
        <v xml:space="preserve"> </v>
      </c>
      <c r="F199" s="22" t="str">
        <f>IF(B199=0," ",VLOOKUP($B199,[1]Спортсмены!$B$1:$H$65536,5,FALSE))</f>
        <v xml:space="preserve"> </v>
      </c>
      <c r="G199" s="22" t="str">
        <f>IF(B199=0," ",VLOOKUP($B199,[1]Спортсмены!$B$1:$H$65536,6,FALSE))</f>
        <v xml:space="preserve"> </v>
      </c>
      <c r="H199" s="25">
        <v>8.275462962962963E-5</v>
      </c>
      <c r="I199" s="26">
        <v>8.287037037037037E-5</v>
      </c>
      <c r="J199" s="24" t="str">
        <f>IF(H199=0," ",IF(H199&lt;=[1]Разряды!$D$4,[1]Разряды!$D$3,IF(H199&lt;=[1]Разряды!$E$4,[1]Разряды!$E$3,IF(H199&lt;=[1]Разряды!$F$4,[1]Разряды!$F$3,IF(H199&lt;=[1]Разряды!$G$4,[1]Разряды!$G$3,IF(H199&lt;=[1]Разряды!$H$4,[1]Разряды!$H$3,IF(H199&lt;=[1]Разряды!$I$4,[1]Разряды!$I$3,IF(H199&lt;=[1]Разряды!$J$4,[1]Разряды!$J$3,"б/р"))))))))</f>
        <v>1р</v>
      </c>
      <c r="K199" s="24"/>
      <c r="L199" s="22" t="str">
        <f>IF(B199=0," ",VLOOKUP($B199,[1]Спортсмены!$B$1:$H$65536,7,FALSE))</f>
        <v xml:space="preserve"> </v>
      </c>
    </row>
    <row r="200" spans="1:12">
      <c r="A200" s="28">
        <v>4</v>
      </c>
      <c r="B200" s="21"/>
      <c r="C200" s="22" t="str">
        <f>IF(B200=0," ",VLOOKUP(B200,[1]Спортсмены!B$1:H$65536,2,FALSE))</f>
        <v xml:space="preserve"> </v>
      </c>
      <c r="D200" s="23" t="str">
        <f>IF(B200=0," ",VLOOKUP($B200,[1]Спортсмены!$B$1:$H$65536,3,FALSE))</f>
        <v xml:space="preserve"> </v>
      </c>
      <c r="E200" s="24" t="str">
        <f>IF(B200=0," ",IF(VLOOKUP($B200,[1]Спортсмены!$B$1:$H$65536,4,FALSE)=0," ",VLOOKUP($B200,[1]Спортсмены!$B$1:$H$65536,4,FALSE)))</f>
        <v xml:space="preserve"> </v>
      </c>
      <c r="F200" s="22" t="str">
        <f>IF(B200=0," ",VLOOKUP($B200,[1]Спортсмены!$B$1:$H$65536,5,FALSE))</f>
        <v xml:space="preserve"> </v>
      </c>
      <c r="G200" s="22" t="str">
        <f>IF(B200=0," ",VLOOKUP($B200,[1]Спортсмены!$B$1:$H$65536,6,FALSE))</f>
        <v xml:space="preserve"> </v>
      </c>
      <c r="H200" s="25">
        <v>8.275462962962963E-5</v>
      </c>
      <c r="I200" s="26">
        <v>8.3449074074074071E-5</v>
      </c>
      <c r="J200" s="24" t="str">
        <f>IF(H200=0," ",IF(H200&lt;=[1]Разряды!$D$4,[1]Разряды!$D$3,IF(H200&lt;=[1]Разряды!$E$4,[1]Разряды!$E$3,IF(H200&lt;=[1]Разряды!$F$4,[1]Разряды!$F$3,IF(H200&lt;=[1]Разряды!$G$4,[1]Разряды!$G$3,IF(H200&lt;=[1]Разряды!$H$4,[1]Разряды!$H$3,IF(H200&lt;=[1]Разряды!$I$4,[1]Разряды!$I$3,IF(H200&lt;=[1]Разряды!$J$4,[1]Разряды!$J$3,"б/р"))))))))</f>
        <v>1р</v>
      </c>
      <c r="K200" s="27"/>
      <c r="L200" s="22" t="str">
        <f>IF(B200=0," ",VLOOKUP($B200,[1]Спортсмены!$B$1:$H$65536,7,FALSE))</f>
        <v xml:space="preserve"> </v>
      </c>
    </row>
    <row r="201" spans="1:12">
      <c r="A201" s="28">
        <v>5</v>
      </c>
      <c r="B201" s="29"/>
      <c r="C201" s="22" t="str">
        <f>IF(B201=0," ",VLOOKUP(B201,[1]Спортсмены!B$1:H$65536,2,FALSE))</f>
        <v xml:space="preserve"> </v>
      </c>
      <c r="D201" s="23" t="str">
        <f>IF(B201=0," ",VLOOKUP($B201,[1]Спортсмены!$B$1:$H$65536,3,FALSE))</f>
        <v xml:space="preserve"> </v>
      </c>
      <c r="E201" s="24" t="str">
        <f>IF(B201=0," ",IF(VLOOKUP($B201,[1]Спортсмены!$B$1:$H$65536,4,FALSE)=0," ",VLOOKUP($B201,[1]Спортсмены!$B$1:$H$65536,4,FALSE)))</f>
        <v xml:space="preserve"> </v>
      </c>
      <c r="F201" s="22" t="str">
        <f>IF(B201=0," ",VLOOKUP($B201,[1]Спортсмены!$B$1:$H$65536,5,FALSE))</f>
        <v xml:space="preserve"> </v>
      </c>
      <c r="G201" s="22" t="str">
        <f>IF(B201=0," ",VLOOKUP($B201,[1]Спортсмены!$B$1:$H$65536,6,FALSE))</f>
        <v xml:space="preserve"> </v>
      </c>
      <c r="H201" s="25">
        <v>8.4143518518518511E-5</v>
      </c>
      <c r="I201" s="26">
        <v>8.4259259259259251E-5</v>
      </c>
      <c r="J201" s="24" t="str">
        <f>IF(H201=0," ",IF(H201&lt;=[1]Разряды!$D$4,[1]Разряды!$D$3,IF(H201&lt;=[1]Разряды!$E$4,[1]Разряды!$E$3,IF(H201&lt;=[1]Разряды!$F$4,[1]Разряды!$F$3,IF(H201&lt;=[1]Разряды!$G$4,[1]Разряды!$G$3,IF(H201&lt;=[1]Разряды!$H$4,[1]Разряды!$H$3,IF(H201&lt;=[1]Разряды!$I$4,[1]Разряды!$I$3,IF(H201&lt;=[1]Разряды!$J$4,[1]Разряды!$J$3,"б/р"))))))))</f>
        <v>1р</v>
      </c>
      <c r="K201" s="27"/>
      <c r="L201" s="22" t="str">
        <f>IF(B201=0," ",VLOOKUP($B201,[1]Спортсмены!$B$1:$H$65536,7,FALSE))</f>
        <v xml:space="preserve"> </v>
      </c>
    </row>
    <row r="202" spans="1:12">
      <c r="A202" s="28">
        <v>6</v>
      </c>
      <c r="B202" s="21"/>
      <c r="C202" s="22" t="str">
        <f>IF(B202=0," ",VLOOKUP(B202,[1]Спортсмены!B$1:H$65536,2,FALSE))</f>
        <v xml:space="preserve"> </v>
      </c>
      <c r="D202" s="23" t="str">
        <f>IF(B202=0," ",VLOOKUP($B202,[1]Спортсмены!$B$1:$H$65536,3,FALSE))</f>
        <v xml:space="preserve"> </v>
      </c>
      <c r="E202" s="24" t="str">
        <f>IF(B202=0," ",IF(VLOOKUP($B202,[1]Спортсмены!$B$1:$H$65536,4,FALSE)=0," ",VLOOKUP($B202,[1]Спортсмены!$B$1:$H$65536,4,FALSE)))</f>
        <v xml:space="preserve"> </v>
      </c>
      <c r="F202" s="22" t="str">
        <f>IF(B202=0," ",VLOOKUP($B202,[1]Спортсмены!$B$1:$H$65536,5,FALSE))</f>
        <v xml:space="preserve"> </v>
      </c>
      <c r="G202" s="22" t="str">
        <f>IF(B202=0," ",VLOOKUP($B202,[1]Спортсмены!$B$1:$H$65536,6,FALSE))</f>
        <v xml:space="preserve"> </v>
      </c>
      <c r="H202" s="25">
        <v>8.4143518518518511E-5</v>
      </c>
      <c r="I202" s="26">
        <v>9.1666666666666668E-5</v>
      </c>
      <c r="J202" s="24" t="str">
        <f>IF(H202=0," ",IF(H202&lt;=[1]Разряды!$D$4,[1]Разряды!$D$3,IF(H202&lt;=[1]Разряды!$E$4,[1]Разряды!$E$3,IF(H202&lt;=[1]Разряды!$F$4,[1]Разряды!$F$3,IF(H202&lt;=[1]Разряды!$G$4,[1]Разряды!$G$3,IF(H202&lt;=[1]Разряды!$H$4,[1]Разряды!$H$3,IF(H202&lt;=[1]Разряды!$I$4,[1]Разряды!$I$3,IF(H202&lt;=[1]Разряды!$J$4,[1]Разряды!$J$3,"б/р"))))))))</f>
        <v>1р</v>
      </c>
      <c r="K202" s="24"/>
      <c r="L202" s="22" t="str">
        <f>IF(B202=0," ",VLOOKUP($B202,[1]Спортсмены!$B$1:$H$65536,7,FALSE))</f>
        <v xml:space="preserve"> </v>
      </c>
    </row>
    <row r="203" spans="1:12">
      <c r="A203" s="28">
        <v>7</v>
      </c>
      <c r="B203" s="21"/>
      <c r="C203" s="22" t="str">
        <f>IF(B203=0," ",VLOOKUP(B203,[1]Спортсмены!B$1:H$65536,2,FALSE))</f>
        <v xml:space="preserve"> </v>
      </c>
      <c r="D203" s="23" t="str">
        <f>IF(B203=0," ",VLOOKUP($B203,[1]Спортсмены!$B$1:$H$65536,3,FALSE))</f>
        <v xml:space="preserve"> </v>
      </c>
      <c r="E203" s="24" t="str">
        <f>IF(B203=0," ",IF(VLOOKUP($B203,[1]Спортсмены!$B$1:$H$65536,4,FALSE)=0," ",VLOOKUP($B203,[1]Спортсмены!$B$1:$H$65536,4,FALSE)))</f>
        <v xml:space="preserve"> </v>
      </c>
      <c r="F203" s="22" t="str">
        <f>IF(B203=0," ",VLOOKUP($B203,[1]Спортсмены!$B$1:$H$65536,5,FALSE))</f>
        <v xml:space="preserve"> </v>
      </c>
      <c r="G203" s="22" t="str">
        <f>IF(B203=0," ",VLOOKUP($B203,[1]Спортсмены!$B$1:$H$65536,6,FALSE))</f>
        <v xml:space="preserve"> </v>
      </c>
      <c r="H203" s="25">
        <v>8.4606481481481471E-5</v>
      </c>
      <c r="I203" s="26"/>
      <c r="J203" s="24" t="str">
        <f>IF(H203=0," ",IF(H203&lt;=[1]Разряды!$D$4,[1]Разряды!$D$3,IF(H203&lt;=[1]Разряды!$E$4,[1]Разряды!$E$3,IF(H203&lt;=[1]Разряды!$F$4,[1]Разряды!$F$3,IF(H203&lt;=[1]Разряды!$G$4,[1]Разряды!$G$3,IF(H203&lt;=[1]Разряды!$H$4,[1]Разряды!$H$3,IF(H203&lt;=[1]Разряды!$I$4,[1]Разряды!$I$3,IF(H203&lt;=[1]Разряды!$J$4,[1]Разряды!$J$3,"б/р"))))))))</f>
        <v>1р</v>
      </c>
      <c r="K203" s="27"/>
      <c r="L203" s="22" t="str">
        <f>IF(B203=0," ",VLOOKUP($B203,[1]Спортсмены!$B$1:$H$65536,7,FALSE))</f>
        <v xml:space="preserve"> </v>
      </c>
    </row>
    <row r="204" spans="1:12">
      <c r="A204" s="28">
        <v>8</v>
      </c>
      <c r="B204" s="21"/>
      <c r="C204" s="22" t="str">
        <f>IF(B204=0," ",VLOOKUP(B204,[1]Спортсмены!B$1:H$65536,2,FALSE))</f>
        <v xml:space="preserve"> </v>
      </c>
      <c r="D204" s="23" t="str">
        <f>IF(B204=0," ",VLOOKUP($B204,[1]Спортсмены!$B$1:$H$65536,3,FALSE))</f>
        <v xml:space="preserve"> </v>
      </c>
      <c r="E204" s="24" t="str">
        <f>IF(B204=0," ",IF(VLOOKUP($B204,[1]Спортсмены!$B$1:$H$65536,4,FALSE)=0," ",VLOOKUP($B204,[1]Спортсмены!$B$1:$H$65536,4,FALSE)))</f>
        <v xml:space="preserve"> </v>
      </c>
      <c r="F204" s="22" t="str">
        <f>IF(B204=0," ",VLOOKUP($B204,[1]Спортсмены!$B$1:$H$65536,5,FALSE))</f>
        <v xml:space="preserve"> </v>
      </c>
      <c r="G204" s="22" t="str">
        <f>IF(B204=0," ",VLOOKUP($B204,[1]Спортсмены!$B$1:$H$65536,6,FALSE))</f>
        <v xml:space="preserve"> </v>
      </c>
      <c r="H204" s="25">
        <v>8.4837962962962978E-5</v>
      </c>
      <c r="I204" s="26"/>
      <c r="J204" s="24" t="str">
        <f>IF(H204=0," ",IF(H204&lt;=[1]Разряды!$D$4,[1]Разряды!$D$3,IF(H204&lt;=[1]Разряды!$E$4,[1]Разряды!$E$3,IF(H204&lt;=[1]Разряды!$F$4,[1]Разряды!$F$3,IF(H204&lt;=[1]Разряды!$G$4,[1]Разряды!$G$3,IF(H204&lt;=[1]Разряды!$H$4,[1]Разряды!$H$3,IF(H204&lt;=[1]Разряды!$I$4,[1]Разряды!$I$3,IF(H204&lt;=[1]Разряды!$J$4,[1]Разряды!$J$3,"б/р"))))))))</f>
        <v>1р</v>
      </c>
      <c r="K204" s="27"/>
      <c r="L204" s="22" t="str">
        <f>IF(B204=0," ",VLOOKUP($B204,[1]Спортсмены!$B$1:$H$65536,7,FALSE))</f>
        <v xml:space="preserve"> </v>
      </c>
    </row>
    <row r="205" spans="1:12">
      <c r="A205" s="28">
        <v>9</v>
      </c>
      <c r="B205" s="94"/>
      <c r="C205" s="22" t="str">
        <f>IF(B205=0," ",VLOOKUP(B205,[1]Спортсмены!B$1:H$65536,2,FALSE))</f>
        <v xml:space="preserve"> </v>
      </c>
      <c r="D205" s="23" t="str">
        <f>IF(B205=0," ",VLOOKUP($B205,[1]Спортсмены!$B$1:$H$65536,3,FALSE))</f>
        <v xml:space="preserve"> </v>
      </c>
      <c r="E205" s="24" t="str">
        <f>IF(B205=0," ",IF(VLOOKUP($B205,[1]Спортсмены!$B$1:$H$65536,4,FALSE)=0," ",VLOOKUP($B205,[1]Спортсмены!$B$1:$H$65536,4,FALSE)))</f>
        <v xml:space="preserve"> </v>
      </c>
      <c r="F205" s="22" t="str">
        <f>IF(B205=0," ",VLOOKUP($B205,[1]Спортсмены!$B$1:$H$65536,5,FALSE))</f>
        <v xml:space="preserve"> </v>
      </c>
      <c r="G205" s="22" t="str">
        <f>IF(B205=0," ",VLOOKUP($B205,[1]Спортсмены!$B$1:$H$65536,6,FALSE))</f>
        <v xml:space="preserve"> </v>
      </c>
      <c r="H205" s="25">
        <v>8.5069444444444431E-5</v>
      </c>
      <c r="I205" s="26"/>
      <c r="J205" s="24" t="str">
        <f>IF(H205=0," ",IF(H205&lt;=[1]Разряды!$D$4,[1]Разряды!$D$3,IF(H205&lt;=[1]Разряды!$E$4,[1]Разряды!$E$3,IF(H205&lt;=[1]Разряды!$F$4,[1]Разряды!$F$3,IF(H205&lt;=[1]Разряды!$G$4,[1]Разряды!$G$3,IF(H205&lt;=[1]Разряды!$H$4,[1]Разряды!$H$3,IF(H205&lt;=[1]Разряды!$I$4,[1]Разряды!$I$3,IF(H205&lt;=[1]Разряды!$J$4,[1]Разряды!$J$3,"б/р"))))))))</f>
        <v>2р</v>
      </c>
      <c r="K205" s="27"/>
      <c r="L205" s="22" t="str">
        <f>IF(B205=0," ",VLOOKUP($B205,[1]Спортсмены!$B$1:$H$65536,7,FALSE))</f>
        <v xml:space="preserve"> </v>
      </c>
    </row>
    <row r="206" spans="1:12">
      <c r="A206" s="28">
        <v>10</v>
      </c>
      <c r="B206" s="21"/>
      <c r="C206" s="22" t="str">
        <f>IF(B206=0," ",VLOOKUP(B206,[1]Спортсмены!B$1:H$65536,2,FALSE))</f>
        <v xml:space="preserve"> </v>
      </c>
      <c r="D206" s="23" t="str">
        <f>IF(B206=0," ",VLOOKUP($B206,[1]Спортсмены!$B$1:$H$65536,3,FALSE))</f>
        <v xml:space="preserve"> </v>
      </c>
      <c r="E206" s="24" t="str">
        <f>IF(B206=0," ",IF(VLOOKUP($B206,[1]Спортсмены!$B$1:$H$65536,4,FALSE)=0," ",VLOOKUP($B206,[1]Спортсмены!$B$1:$H$65536,4,FALSE)))</f>
        <v xml:space="preserve"> </v>
      </c>
      <c r="F206" s="22" t="str">
        <f>IF(B206=0," ",VLOOKUP($B206,[1]Спортсмены!$B$1:$H$65536,5,FALSE))</f>
        <v xml:space="preserve"> </v>
      </c>
      <c r="G206" s="22" t="str">
        <f>IF(B206=0," ",VLOOKUP($B206,[1]Спортсмены!$B$1:$H$65536,6,FALSE))</f>
        <v xml:space="preserve"> </v>
      </c>
      <c r="H206" s="25">
        <v>8.5879629629629639E-5</v>
      </c>
      <c r="I206" s="26"/>
      <c r="J206" s="24" t="str">
        <f>IF(H206=0," ",IF(H206&lt;=[1]Разряды!$D$4,[1]Разряды!$D$3,IF(H206&lt;=[1]Разряды!$E$4,[1]Разряды!$E$3,IF(H206&lt;=[1]Разряды!$F$4,[1]Разряды!$F$3,IF(H206&lt;=[1]Разряды!$G$4,[1]Разряды!$G$3,IF(H206&lt;=[1]Разряды!$H$4,[1]Разряды!$H$3,IF(H206&lt;=[1]Разряды!$I$4,[1]Разряды!$I$3,IF(H206&lt;=[1]Разряды!$J$4,[1]Разряды!$J$3,"б/р"))))))))</f>
        <v>2р</v>
      </c>
      <c r="K206" s="27"/>
      <c r="L206" s="22" t="str">
        <f>IF(B206=0," ",VLOOKUP($B206,[1]Спортсмены!$B$1:$H$65536,7,FALSE))</f>
        <v xml:space="preserve"> </v>
      </c>
    </row>
    <row r="207" spans="1:12">
      <c r="A207" s="28">
        <v>11</v>
      </c>
      <c r="B207" s="21"/>
      <c r="C207" s="22" t="str">
        <f>IF(B207=0," ",VLOOKUP(B207,[1]Спортсмены!B$1:H$65536,2,FALSE))</f>
        <v xml:space="preserve"> </v>
      </c>
      <c r="D207" s="23" t="str">
        <f>IF(B207=0," ",VLOOKUP($B207,[1]Спортсмены!$B$1:$H$65536,3,FALSE))</f>
        <v xml:space="preserve"> </v>
      </c>
      <c r="E207" s="24" t="str">
        <f>IF(B207=0," ",IF(VLOOKUP($B207,[1]Спортсмены!$B$1:$H$65536,4,FALSE)=0," ",VLOOKUP($B207,[1]Спортсмены!$B$1:$H$65536,4,FALSE)))</f>
        <v xml:space="preserve"> </v>
      </c>
      <c r="F207" s="22" t="str">
        <f>IF(B207=0," ",VLOOKUP($B207,[1]Спортсмены!$B$1:$H$65536,5,FALSE))</f>
        <v xml:space="preserve"> </v>
      </c>
      <c r="G207" s="22" t="str">
        <f>IF(B207=0," ",VLOOKUP($B207,[1]Спортсмены!$B$1:$H$65536,6,FALSE))</f>
        <v xml:space="preserve"> </v>
      </c>
      <c r="H207" s="25">
        <v>8.8194444444444453E-5</v>
      </c>
      <c r="I207" s="25"/>
      <c r="J207" s="24" t="str">
        <f>IF(H207=0," ",IF(H207&lt;=[1]Разряды!$D$4,[1]Разряды!$D$3,IF(H207&lt;=[1]Разряды!$E$4,[1]Разряды!$E$3,IF(H207&lt;=[1]Разряды!$F$4,[1]Разряды!$F$3,IF(H207&lt;=[1]Разряды!$G$4,[1]Разряды!$G$3,IF(H207&lt;=[1]Разряды!$H$4,[1]Разряды!$H$3,IF(H207&lt;=[1]Разряды!$I$4,[1]Разряды!$I$3,IF(H207&lt;=[1]Разряды!$J$4,[1]Разряды!$J$3,"б/р"))))))))</f>
        <v>2р</v>
      </c>
      <c r="K207" s="27"/>
      <c r="L207" s="22" t="str">
        <f>IF(B207=0," ",VLOOKUP($B207,[1]Спортсмены!$B$1:$H$65536,7,FALSE))</f>
        <v xml:space="preserve"> </v>
      </c>
    </row>
    <row r="208" spans="1:12">
      <c r="A208" s="28">
        <v>12</v>
      </c>
      <c r="B208" s="21"/>
      <c r="C208" s="22" t="str">
        <f>IF(B208=0," ",VLOOKUP(B208,[1]Спортсмены!B$1:H$65536,2,FALSE))</f>
        <v xml:space="preserve"> </v>
      </c>
      <c r="D208" s="23" t="str">
        <f>IF(B208=0," ",VLOOKUP($B208,[1]Спортсмены!$B$1:$H$65536,3,FALSE))</f>
        <v xml:space="preserve"> </v>
      </c>
      <c r="E208" s="24" t="str">
        <f>IF(B208=0," ",IF(VLOOKUP($B208,[1]Спортсмены!$B$1:$H$65536,4,FALSE)=0," ",VLOOKUP($B208,[1]Спортсмены!$B$1:$H$65536,4,FALSE)))</f>
        <v xml:space="preserve"> </v>
      </c>
      <c r="F208" s="22" t="str">
        <f>IF(B208=0," ",VLOOKUP($B208,[1]Спортсмены!$B$1:$H$65536,5,FALSE))</f>
        <v xml:space="preserve"> </v>
      </c>
      <c r="G208" s="22" t="str">
        <f>IF(B208=0," ",VLOOKUP($B208,[1]Спортсмены!$B$1:$H$65536,6,FALSE))</f>
        <v xml:space="preserve"> </v>
      </c>
      <c r="H208" s="25">
        <v>9.0277777777777774E-5</v>
      </c>
      <c r="I208" s="25"/>
      <c r="J208" s="24" t="str">
        <f>IF(H208=0," ",IF(H208&lt;=[1]Разряды!$D$4,[1]Разряды!$D$3,IF(H208&lt;=[1]Разряды!$E$4,[1]Разряды!$E$3,IF(H208&lt;=[1]Разряды!$F$4,[1]Разряды!$F$3,IF(H208&lt;=[1]Разряды!$G$4,[1]Разряды!$G$3,IF(H208&lt;=[1]Разряды!$H$4,[1]Разряды!$H$3,IF(H208&lt;=[1]Разряды!$I$4,[1]Разряды!$I$3,IF(H208&lt;=[1]Разряды!$J$4,[1]Разряды!$J$3,"б/р"))))))))</f>
        <v>3р</v>
      </c>
      <c r="K208" s="27"/>
      <c r="L208" s="22" t="str">
        <f>IF(B208=0," ",VLOOKUP($B208,[1]Спортсмены!$B$1:$H$65536,7,FALSE))</f>
        <v xml:space="preserve"> </v>
      </c>
    </row>
    <row r="209" spans="1:12" ht="15.75">
      <c r="A209" s="28"/>
      <c r="B209" s="21"/>
      <c r="C209" s="22"/>
      <c r="D209" s="23"/>
      <c r="E209" s="24"/>
      <c r="F209" s="22"/>
      <c r="G209" s="22"/>
      <c r="H209" s="25"/>
      <c r="I209" s="337" t="s">
        <v>10</v>
      </c>
      <c r="J209" s="337"/>
      <c r="K209" s="311"/>
      <c r="L209" s="42" t="s">
        <v>175</v>
      </c>
    </row>
    <row r="210" spans="1:12">
      <c r="A210" s="16"/>
      <c r="B210" s="16"/>
      <c r="C210" s="16"/>
      <c r="D210" s="46"/>
      <c r="E210" s="16"/>
      <c r="F210" s="336" t="s">
        <v>31</v>
      </c>
      <c r="G210" s="336"/>
      <c r="H210" s="41"/>
      <c r="I210" s="337" t="s">
        <v>11</v>
      </c>
      <c r="J210" s="337"/>
      <c r="K210" s="311"/>
      <c r="L210" s="96" t="s">
        <v>190</v>
      </c>
    </row>
    <row r="211" spans="1:12">
      <c r="A211" s="20">
        <v>1</v>
      </c>
      <c r="B211" s="21"/>
      <c r="C211" s="22" t="str">
        <f>IF(B211=0," ",VLOOKUP(B211,[1]Спортсмены!B$1:H$65536,2,FALSE))</f>
        <v xml:space="preserve"> </v>
      </c>
      <c r="D211" s="23" t="str">
        <f>IF(B211=0," ",VLOOKUP($B211,[1]Спортсмены!$B$1:$H$65536,3,FALSE))</f>
        <v xml:space="preserve"> </v>
      </c>
      <c r="E211" s="24" t="str">
        <f>IF(B211=0," ",IF(VLOOKUP($B211,[1]Спортсмены!$B$1:$H$65536,4,FALSE)=0," ",VLOOKUP($B211,[1]Спортсмены!$B$1:$H$65536,4,FALSE)))</f>
        <v xml:space="preserve"> </v>
      </c>
      <c r="F211" s="22" t="str">
        <f>IF(B211=0," ",VLOOKUP($B211,[1]Спортсмены!$B$1:$H$65536,5,FALSE))</f>
        <v xml:space="preserve"> </v>
      </c>
      <c r="G211" s="22" t="str">
        <f>IF(B211=0," ",VLOOKUP($B211,[1]Спортсмены!$B$1:$H$65536,6,FALSE))</f>
        <v xml:space="preserve"> </v>
      </c>
      <c r="H211" s="25">
        <v>8.1481481481481476E-5</v>
      </c>
      <c r="I211" s="26">
        <v>8.078703703703705E-5</v>
      </c>
      <c r="J211" s="24" t="str">
        <f>IF(H211=0," ",IF(H211&lt;=[1]Разряды!$D$4,[1]Разряды!$D$3,IF(H211&lt;=[1]Разряды!$E$4,[1]Разряды!$E$3,IF(H211&lt;=[1]Разряды!$F$4,[1]Разряды!$F$3,IF(H211&lt;=[1]Разряды!$G$4,[1]Разряды!$G$3,IF(H211&lt;=[1]Разряды!$H$4,[1]Разряды!$H$3,IF(H211&lt;=[1]Разряды!$I$4,[1]Разряды!$I$3,IF(H211&lt;=[1]Разряды!$J$4,[1]Разряды!$J$3,"б/р"))))))))</f>
        <v>кмс</v>
      </c>
      <c r="K211" s="27"/>
      <c r="L211" s="22" t="str">
        <f>IF(B211=0," ",VLOOKUP($B211,[1]Спортсмены!$B$1:$H$65536,7,FALSE))</f>
        <v xml:space="preserve"> </v>
      </c>
    </row>
    <row r="212" spans="1:12">
      <c r="A212" s="20">
        <v>2</v>
      </c>
      <c r="B212" s="21"/>
      <c r="C212" s="22" t="str">
        <f>IF(B212=0," ",VLOOKUP(B212,[1]Спортсмены!B$1:H$65536,2,FALSE))</f>
        <v xml:space="preserve"> </v>
      </c>
      <c r="D212" s="23" t="str">
        <f>IF(B212=0," ",VLOOKUP($B212,[1]Спортсмены!$B$1:$H$65536,3,FALSE))</f>
        <v xml:space="preserve"> </v>
      </c>
      <c r="E212" s="24" t="str">
        <f>IF(B212=0," ",IF(VLOOKUP($B212,[1]Спортсмены!$B$1:$H$65536,4,FALSE)=0," ",VLOOKUP($B212,[1]Спортсмены!$B$1:$H$65536,4,FALSE)))</f>
        <v xml:space="preserve"> </v>
      </c>
      <c r="F212" s="22" t="str">
        <f>IF(B212=0," ",VLOOKUP($B212,[1]Спортсмены!$B$1:$H$65536,5,FALSE))</f>
        <v xml:space="preserve"> </v>
      </c>
      <c r="G212" s="22" t="str">
        <f>IF(B212=0," ",VLOOKUP($B212,[1]Спортсмены!$B$1:$H$65536,6,FALSE))</f>
        <v xml:space="preserve"> </v>
      </c>
      <c r="H212" s="25">
        <v>8.1481481481481476E-5</v>
      </c>
      <c r="I212" s="26">
        <v>8.090277777777779E-5</v>
      </c>
      <c r="J212" s="24" t="str">
        <f>IF(H212=0," ",IF(H212&lt;=[1]Разряды!$D$4,[1]Разряды!$D$3,IF(H212&lt;=[1]Разряды!$E$4,[1]Разряды!$E$3,IF(H212&lt;=[1]Разряды!$F$4,[1]Разряды!$F$3,IF(H212&lt;=[1]Разряды!$G$4,[1]Разряды!$G$3,IF(H212&lt;=[1]Разряды!$H$4,[1]Разряды!$H$3,IF(H212&lt;=[1]Разряды!$I$4,[1]Разряды!$I$3,IF(H212&lt;=[1]Разряды!$J$4,[1]Разряды!$J$3,"б/р"))))))))</f>
        <v>кмс</v>
      </c>
      <c r="K212" s="24"/>
      <c r="L212" s="22" t="str">
        <f>IF(B212=0," ",VLOOKUP($B212,[1]Спортсмены!$B$1:$H$65536,7,FALSE))</f>
        <v xml:space="preserve"> </v>
      </c>
    </row>
    <row r="213" spans="1:12">
      <c r="A213" s="20">
        <v>3</v>
      </c>
      <c r="B213" s="21"/>
      <c r="C213" s="22" t="str">
        <f>IF(B213=0," ",VLOOKUP(B213,[1]Спортсмены!B$1:H$65536,2,FALSE))</f>
        <v xml:space="preserve"> </v>
      </c>
      <c r="D213" s="23" t="str">
        <f>IF(B213=0," ",VLOOKUP($B213,[1]Спортсмены!$B$1:$H$65536,3,FALSE))</f>
        <v xml:space="preserve"> </v>
      </c>
      <c r="E213" s="24" t="str">
        <f>IF(B213=0," ",IF(VLOOKUP($B213,[1]Спортсмены!$B$1:$H$65536,4,FALSE)=0," ",VLOOKUP($B213,[1]Спортсмены!$B$1:$H$65536,4,FALSE)))</f>
        <v xml:space="preserve"> </v>
      </c>
      <c r="F213" s="22" t="str">
        <f>IF(B213=0," ",VLOOKUP($B213,[1]Спортсмены!$B$1:$H$65536,5,FALSE))</f>
        <v xml:space="preserve"> </v>
      </c>
      <c r="G213" s="22" t="str">
        <f>IF(B213=0," ",VLOOKUP($B213,[1]Спортсмены!$B$1:$H$65536,6,FALSE))</f>
        <v xml:space="preserve"> </v>
      </c>
      <c r="H213" s="25">
        <v>8.3333333333333331E-5</v>
      </c>
      <c r="I213" s="26">
        <v>8.275462962962963E-5</v>
      </c>
      <c r="J213" s="24" t="str">
        <f>IF(H213=0," ",IF(H213&lt;=[1]Разряды!$D$4,[1]Разряды!$D$3,IF(H213&lt;=[1]Разряды!$E$4,[1]Разряды!$E$3,IF(H213&lt;=[1]Разряды!$F$4,[1]Разряды!$F$3,IF(H213&lt;=[1]Разряды!$G$4,[1]Разряды!$G$3,IF(H213&lt;=[1]Разряды!$H$4,[1]Разряды!$H$3,IF(H213&lt;=[1]Разряды!$I$4,[1]Разряды!$I$3,IF(H213&lt;=[1]Разряды!$J$4,[1]Разряды!$J$3,"б/р"))))))))</f>
        <v>1р</v>
      </c>
      <c r="K213" s="24"/>
      <c r="L213" s="22" t="str">
        <f>IF(B213=0," ",VLOOKUP($B213,[1]Спортсмены!$B$1:$H$65536,7,FALSE))</f>
        <v xml:space="preserve"> </v>
      </c>
    </row>
    <row r="214" spans="1:12">
      <c r="A214" s="28">
        <v>4</v>
      </c>
      <c r="B214" s="27"/>
      <c r="C214" s="22" t="str">
        <f>IF(B214=0," ",VLOOKUP(B214,[1]Спортсмены!B$1:H$65536,2,FALSE))</f>
        <v xml:space="preserve"> </v>
      </c>
      <c r="D214" s="23" t="str">
        <f>IF(B214=0," ",VLOOKUP($B214,[1]Спортсмены!$B$1:$H$65536,3,FALSE))</f>
        <v xml:space="preserve"> </v>
      </c>
      <c r="E214" s="24" t="str">
        <f>IF(B214=0," ",IF(VLOOKUP($B214,[1]Спортсмены!$B$1:$H$65536,4,FALSE)=0," ",VLOOKUP($B214,[1]Спортсмены!$B$1:$H$65536,4,FALSE)))</f>
        <v xml:space="preserve"> </v>
      </c>
      <c r="F214" s="22" t="str">
        <f>IF(B214=0," ",VLOOKUP($B214,[1]Спортсмены!$B$1:$H$65536,5,FALSE))</f>
        <v xml:space="preserve"> </v>
      </c>
      <c r="G214" s="22" t="str">
        <f>IF(B214=0," ",VLOOKUP($B214,[1]Спортсмены!$B$1:$H$65536,6,FALSE))</f>
        <v xml:space="preserve"> </v>
      </c>
      <c r="H214" s="25">
        <v>8.4143518518518511E-5</v>
      </c>
      <c r="I214" s="26">
        <v>8.3449074074074071E-5</v>
      </c>
      <c r="J214" s="24" t="str">
        <f>IF(H214=0," ",IF(H214&lt;=[1]Разряды!$D$4,[1]Разряды!$D$3,IF(H214&lt;=[1]Разряды!$E$4,[1]Разряды!$E$3,IF(H214&lt;=[1]Разряды!$F$4,[1]Разряды!$F$3,IF(H214&lt;=[1]Разряды!$G$4,[1]Разряды!$G$3,IF(H214&lt;=[1]Разряды!$H$4,[1]Разряды!$H$3,IF(H214&lt;=[1]Разряды!$I$4,[1]Разряды!$I$3,IF(H214&lt;=[1]Разряды!$J$4,[1]Разряды!$J$3,"б/р"))))))))</f>
        <v>1р</v>
      </c>
      <c r="K214" s="27"/>
      <c r="L214" s="22" t="str">
        <f>IF(B214=0," ",VLOOKUP($B214,[1]Спортсмены!$B$1:$H$65536,7,FALSE))</f>
        <v xml:space="preserve"> </v>
      </c>
    </row>
    <row r="215" spans="1:12">
      <c r="A215" s="28">
        <v>5</v>
      </c>
      <c r="B215" s="27"/>
      <c r="C215" s="22" t="str">
        <f>IF(B215=0," ",VLOOKUP(B215,[1]Спортсмены!B$1:H$65536,2,FALSE))</f>
        <v xml:space="preserve"> </v>
      </c>
      <c r="D215" s="23" t="str">
        <f>IF(B215=0," ",VLOOKUP($B215,[1]Спортсмены!$B$1:$H$65536,3,FALSE))</f>
        <v xml:space="preserve"> </v>
      </c>
      <c r="E215" s="24" t="str">
        <f>IF(B215=0," ",IF(VLOOKUP($B215,[1]Спортсмены!$B$1:$H$65536,4,FALSE)=0," ",VLOOKUP($B215,[1]Спортсмены!$B$1:$H$65536,4,FALSE)))</f>
        <v xml:space="preserve"> </v>
      </c>
      <c r="F215" s="22" t="str">
        <f>IF(B215=0," ",VLOOKUP($B215,[1]Спортсмены!$B$1:$H$65536,5,FALSE))</f>
        <v xml:space="preserve"> </v>
      </c>
      <c r="G215" s="22" t="str">
        <f>IF(B215=0," ",VLOOKUP($B215,[1]Спортсмены!$B$1:$H$65536,6,FALSE))</f>
        <v xml:space="preserve"> </v>
      </c>
      <c r="H215" s="25">
        <v>8.4143518518518511E-5</v>
      </c>
      <c r="I215" s="26">
        <v>8.3564814814814811E-5</v>
      </c>
      <c r="J215" s="24" t="str">
        <f>IF(H215=0," ",IF(H215&lt;=[1]Разряды!$D$4,[1]Разряды!$D$3,IF(H215&lt;=[1]Разряды!$E$4,[1]Разряды!$E$3,IF(H215&lt;=[1]Разряды!$F$4,[1]Разряды!$F$3,IF(H215&lt;=[1]Разряды!$G$4,[1]Разряды!$G$3,IF(H215&lt;=[1]Разряды!$H$4,[1]Разряды!$H$3,IF(H215&lt;=[1]Разряды!$I$4,[1]Разряды!$I$3,IF(H215&lt;=[1]Разряды!$J$4,[1]Разряды!$J$3,"б/р"))))))))</f>
        <v>1р</v>
      </c>
      <c r="K215" s="27"/>
      <c r="L215" s="22" t="str">
        <f>IF(B215=0," ",VLOOKUP($B215,[1]Спортсмены!$B$1:$H$65536,7,FALSE))</f>
        <v xml:space="preserve"> </v>
      </c>
    </row>
    <row r="216" spans="1:12">
      <c r="A216" s="28">
        <v>6</v>
      </c>
      <c r="B216" s="94"/>
      <c r="C216" s="22" t="str">
        <f>IF(B216=0," ",VLOOKUP(B216,[1]Спортсмены!B$1:H$65536,2,FALSE))</f>
        <v xml:space="preserve"> </v>
      </c>
      <c r="D216" s="23" t="str">
        <f>IF(B216=0," ",VLOOKUP($B216,[1]Спортсмены!$B$1:$H$65536,3,FALSE))</f>
        <v xml:space="preserve"> </v>
      </c>
      <c r="E216" s="24" t="str">
        <f>IF(B216=0," ",IF(VLOOKUP($B216,[1]Спортсмены!$B$1:$H$65536,4,FALSE)=0," ",VLOOKUP($B216,[1]Спортсмены!$B$1:$H$65536,4,FALSE)))</f>
        <v xml:space="preserve"> </v>
      </c>
      <c r="F216" s="22" t="str">
        <f>IF(B216=0," ",VLOOKUP($B216,[1]Спортсмены!$B$1:$H$65536,5,FALSE))</f>
        <v xml:space="preserve"> </v>
      </c>
      <c r="G216" s="22" t="str">
        <f>IF(B216=0," ",VLOOKUP($B216,[1]Спортсмены!$B$1:$H$65536,6,FALSE))</f>
        <v xml:space="preserve"> </v>
      </c>
      <c r="H216" s="25">
        <v>8.4606481481481471E-5</v>
      </c>
      <c r="I216" s="26"/>
      <c r="J216" s="24" t="str">
        <f>IF(H216=0," ",IF(H216&lt;=[1]Разряды!$D$4,[1]Разряды!$D$3,IF(H216&lt;=[1]Разряды!$E$4,[1]Разряды!$E$3,IF(H216&lt;=[1]Разряды!$F$4,[1]Разряды!$F$3,IF(H216&lt;=[1]Разряды!$G$4,[1]Разряды!$G$3,IF(H216&lt;=[1]Разряды!$H$4,[1]Разряды!$H$3,IF(H216&lt;=[1]Разряды!$I$4,[1]Разряды!$I$3,IF(H216&lt;=[1]Разряды!$J$4,[1]Разряды!$J$3,"б/р"))))))))</f>
        <v>1р</v>
      </c>
      <c r="K216" s="27"/>
      <c r="L216" s="22" t="str">
        <f>IF(B216=0," ",VLOOKUP($B216,[1]Спортсмены!$B$1:$H$65536,7,FALSE))</f>
        <v xml:space="preserve"> </v>
      </c>
    </row>
    <row r="217" spans="1:12">
      <c r="A217" s="28">
        <v>7</v>
      </c>
      <c r="B217" s="27"/>
      <c r="C217" s="22" t="str">
        <f>IF(B217=0," ",VLOOKUP(B217,[1]Спортсмены!B$1:H$65536,2,FALSE))</f>
        <v xml:space="preserve"> </v>
      </c>
      <c r="D217" s="23" t="str">
        <f>IF(B217=0," ",VLOOKUP($B217,[1]Спортсмены!$B$1:$H$65536,3,FALSE))</f>
        <v xml:space="preserve"> </v>
      </c>
      <c r="E217" s="24" t="str">
        <f>IF(B217=0," ",IF(VLOOKUP($B217,[1]Спортсмены!$B$1:$H$65536,4,FALSE)=0," ",VLOOKUP($B217,[1]Спортсмены!$B$1:$H$65536,4,FALSE)))</f>
        <v xml:space="preserve"> </v>
      </c>
      <c r="F217" s="22" t="str">
        <f>IF(B217=0," ",VLOOKUP($B217,[1]Спортсмены!$B$1:$H$65536,5,FALSE))</f>
        <v xml:space="preserve"> </v>
      </c>
      <c r="G217" s="22" t="str">
        <f>IF(B217=0," ",VLOOKUP($B217,[1]Спортсмены!$B$1:$H$65536,6,FALSE))</f>
        <v xml:space="preserve"> </v>
      </c>
      <c r="H217" s="25">
        <v>8.5416666666666678E-5</v>
      </c>
      <c r="I217" s="25"/>
      <c r="J217" s="24" t="str">
        <f>IF(H217=0," ",IF(H217&lt;=[1]Разряды!$D$4,[1]Разряды!$D$3,IF(H217&lt;=[1]Разряды!$E$4,[1]Разряды!$E$3,IF(H217&lt;=[1]Разряды!$F$4,[1]Разряды!$F$3,IF(H217&lt;=[1]Разряды!$G$4,[1]Разряды!$G$3,IF(H217&lt;=[1]Разряды!$H$4,[1]Разряды!$H$3,IF(H217&lt;=[1]Разряды!$I$4,[1]Разряды!$I$3,IF(H217&lt;=[1]Разряды!$J$4,[1]Разряды!$J$3,"б/р"))))))))</f>
        <v>2р</v>
      </c>
      <c r="K217" s="27"/>
      <c r="L217" s="22" t="str">
        <f>IF(B217=0," ",VLOOKUP($B217,[1]Спортсмены!$B$1:$H$65536,7,FALSE))</f>
        <v xml:space="preserve"> </v>
      </c>
    </row>
    <row r="218" spans="1:12">
      <c r="A218" s="28">
        <v>8</v>
      </c>
      <c r="B218" s="27"/>
      <c r="C218" s="22" t="str">
        <f>IF(B218=0," ",VLOOKUP(B218,[1]Спортсмены!B$1:H$65536,2,FALSE))</f>
        <v xml:space="preserve"> </v>
      </c>
      <c r="D218" s="23" t="str">
        <f>IF(B218=0," ",VLOOKUP($B218,[1]Спортсмены!$B$1:$H$65536,3,FALSE))</f>
        <v xml:space="preserve"> </v>
      </c>
      <c r="E218" s="24" t="str">
        <f>IF(B218=0," ",IF(VLOOKUP($B218,[1]Спортсмены!$B$1:$H$65536,4,FALSE)=0," ",VLOOKUP($B218,[1]Спортсмены!$B$1:$H$65536,4,FALSE)))</f>
        <v xml:space="preserve"> </v>
      </c>
      <c r="F218" s="22" t="str">
        <f>IF(B218=0," ",VLOOKUP($B218,[1]Спортсмены!$B$1:$H$65536,5,FALSE))</f>
        <v xml:space="preserve"> </v>
      </c>
      <c r="G218" s="22" t="str">
        <f>IF(B218=0," ",VLOOKUP($B218,[1]Спортсмены!$B$1:$H$65536,6,FALSE))</f>
        <v xml:space="preserve"> </v>
      </c>
      <c r="H218" s="41">
        <v>8.5416666666666678E-5</v>
      </c>
      <c r="I218" s="25"/>
      <c r="J218" s="24" t="str">
        <f>IF(H218=0," ",IF(H218&lt;=[1]Разряды!$D$4,[1]Разряды!$D$3,IF(H218&lt;=[1]Разряды!$E$4,[1]Разряды!$E$3,IF(H218&lt;=[1]Разряды!$F$4,[1]Разряды!$F$3,IF(H218&lt;=[1]Разряды!$G$4,[1]Разряды!$G$3,IF(H218&lt;=[1]Разряды!$H$4,[1]Разряды!$H$3,IF(H218&lt;=[1]Разряды!$I$4,[1]Разряды!$I$3,IF(H218&lt;=[1]Разряды!$J$4,[1]Разряды!$J$3,"б/р"))))))))</f>
        <v>2р</v>
      </c>
      <c r="K218" s="27"/>
      <c r="L218" s="22" t="str">
        <f>IF(B218=0," ",VLOOKUP($B218,[1]Спортсмены!$B$1:$H$65536,7,FALSE))</f>
        <v xml:space="preserve"> </v>
      </c>
    </row>
    <row r="219" spans="1:12">
      <c r="A219" s="28">
        <v>9</v>
      </c>
      <c r="B219" s="21"/>
      <c r="C219" s="22" t="str">
        <f>IF(B219=0," ",VLOOKUP(B219,[1]Спортсмены!B$1:H$65536,2,FALSE))</f>
        <v xml:space="preserve"> </v>
      </c>
      <c r="D219" s="23" t="str">
        <f>IF(B219=0," ",VLOOKUP($B219,[1]Спортсмены!$B$1:$H$65536,3,FALSE))</f>
        <v xml:space="preserve"> </v>
      </c>
      <c r="E219" s="24" t="str">
        <f>IF(B219=0," ",IF(VLOOKUP($B219,[1]Спортсмены!$B$1:$H$65536,4,FALSE)=0," ",VLOOKUP($B219,[1]Спортсмены!$B$1:$H$65536,4,FALSE)))</f>
        <v xml:space="preserve"> </v>
      </c>
      <c r="F219" s="22" t="str">
        <f>IF(B219=0," ",VLOOKUP($B219,[1]Спортсмены!$B$1:$H$65536,5,FALSE))</f>
        <v xml:space="preserve"> </v>
      </c>
      <c r="G219" s="22" t="str">
        <f>IF(B219=0," ",VLOOKUP($B219,[1]Спортсмены!$B$1:$H$65536,6,FALSE))</f>
        <v xml:space="preserve"> </v>
      </c>
      <c r="H219" s="25">
        <v>8.6226851851851859E-5</v>
      </c>
      <c r="I219" s="26"/>
      <c r="J219" s="24" t="str">
        <f>IF(H219=0," ",IF(H219&lt;=[1]Разряды!$D$4,[1]Разряды!$D$3,IF(H219&lt;=[1]Разряды!$E$4,[1]Разряды!$E$3,IF(H219&lt;=[1]Разряды!$F$4,[1]Разряды!$F$3,IF(H219&lt;=[1]Разряды!$G$4,[1]Разряды!$G$3,IF(H219&lt;=[1]Разряды!$H$4,[1]Разряды!$H$3,IF(H219&lt;=[1]Разряды!$I$4,[1]Разряды!$I$3,IF(H219&lt;=[1]Разряды!$J$4,[1]Разряды!$J$3,"б/р"))))))))</f>
        <v>2р</v>
      </c>
      <c r="K219" s="27"/>
      <c r="L219" s="22" t="str">
        <f>IF(B219=0," ",VLOOKUP($B219,[1]Спортсмены!$B$1:$H$65536,7,FALSE))</f>
        <v xml:space="preserve"> </v>
      </c>
    </row>
    <row r="220" spans="1:12">
      <c r="A220" s="28">
        <v>10</v>
      </c>
      <c r="B220" s="27"/>
      <c r="C220" s="22" t="str">
        <f>IF(B220=0," ",VLOOKUP(B220,[1]Спортсмены!B$1:H$65536,2,FALSE))</f>
        <v xml:space="preserve"> </v>
      </c>
      <c r="D220" s="23" t="str">
        <f>IF(B220=0," ",VLOOKUP($B220,[1]Спортсмены!$B$1:$H$65536,3,FALSE))</f>
        <v xml:space="preserve"> </v>
      </c>
      <c r="E220" s="24" t="str">
        <f>IF(B220=0," ",IF(VLOOKUP($B220,[1]Спортсмены!$B$1:$H$65536,4,FALSE)=0," ",VLOOKUP($B220,[1]Спортсмены!$B$1:$H$65536,4,FALSE)))</f>
        <v xml:space="preserve"> </v>
      </c>
      <c r="F220" s="22" t="str">
        <f>IF(B220=0," ",VLOOKUP($B220,[1]Спортсмены!$B$1:$H$65536,5,FALSE))</f>
        <v xml:space="preserve"> </v>
      </c>
      <c r="G220" s="22" t="str">
        <f>IF(B220=0," ",VLOOKUP($B220,[1]Спортсмены!$B$1:$H$65536,6,FALSE))</f>
        <v xml:space="preserve"> </v>
      </c>
      <c r="H220" s="25">
        <v>8.6226851851851859E-5</v>
      </c>
      <c r="I220" s="26"/>
      <c r="J220" s="24" t="str">
        <f>IF(H220=0," ",IF(H220&lt;=[1]Разряды!$D$4,[1]Разряды!$D$3,IF(H220&lt;=[1]Разряды!$E$4,[1]Разряды!$E$3,IF(H220&lt;=[1]Разряды!$F$4,[1]Разряды!$F$3,IF(H220&lt;=[1]Разряды!$G$4,[1]Разряды!$G$3,IF(H220&lt;=[1]Разряды!$H$4,[1]Разряды!$H$3,IF(H220&lt;=[1]Разряды!$I$4,[1]Разряды!$I$3,IF(H220&lt;=[1]Разряды!$J$4,[1]Разряды!$J$3,"б/р"))))))))</f>
        <v>2р</v>
      </c>
      <c r="K220" s="27"/>
      <c r="L220" s="22" t="str">
        <f>IF(B220=0," ",VLOOKUP($B220,[1]Спортсмены!$B$1:$H$65536,7,FALSE))</f>
        <v xml:space="preserve"> </v>
      </c>
    </row>
    <row r="221" spans="1:12">
      <c r="A221" s="28">
        <v>11</v>
      </c>
      <c r="B221" s="21"/>
      <c r="C221" s="22" t="str">
        <f>IF(B221=0," ",VLOOKUP(B221,[1]Спортсмены!B$1:H$65536,2,FALSE))</f>
        <v xml:space="preserve"> </v>
      </c>
      <c r="D221" s="23" t="str">
        <f>IF(B221=0," ",VLOOKUP($B221,[1]Спортсмены!$B$1:$H$65536,3,FALSE))</f>
        <v xml:space="preserve"> </v>
      </c>
      <c r="E221" s="24" t="str">
        <f>IF(B221=0," ",IF(VLOOKUP($B221,[1]Спортсмены!$B$1:$H$65536,4,FALSE)=0," ",VLOOKUP($B221,[1]Спортсмены!$B$1:$H$65536,4,FALSE)))</f>
        <v xml:space="preserve"> </v>
      </c>
      <c r="F221" s="22" t="str">
        <f>IF(B221=0," ",VLOOKUP($B221,[1]Спортсмены!$B$1:$H$65536,5,FALSE))</f>
        <v xml:space="preserve"> </v>
      </c>
      <c r="G221" s="22" t="str">
        <f>IF(B221=0," ",VLOOKUP($B221,[1]Спортсмены!$B$1:$H$65536,6,FALSE))</f>
        <v xml:space="preserve"> </v>
      </c>
      <c r="H221" s="25">
        <v>8.6574074074074079E-5</v>
      </c>
      <c r="I221" s="25"/>
      <c r="J221" s="24" t="str">
        <f>IF(H221=0," ",IF(H221&lt;=[1]Разряды!$D$4,[1]Разряды!$D$3,IF(H221&lt;=[1]Разряды!$E$4,[1]Разряды!$E$3,IF(H221&lt;=[1]Разряды!$F$4,[1]Разряды!$F$3,IF(H221&lt;=[1]Разряды!$G$4,[1]Разряды!$G$3,IF(H221&lt;=[1]Разряды!$H$4,[1]Разряды!$H$3,IF(H221&lt;=[1]Разряды!$I$4,[1]Разряды!$I$3,IF(H221&lt;=[1]Разряды!$J$4,[1]Разряды!$J$3,"б/р"))))))))</f>
        <v>2р</v>
      </c>
      <c r="K221" s="27"/>
      <c r="L221" s="22" t="str">
        <f>IF(B221=0," ",VLOOKUP($B221,[1]Спортсмены!$B$1:$H$65536,7,FALSE))</f>
        <v xml:space="preserve"> </v>
      </c>
    </row>
    <row r="222" spans="1:12">
      <c r="A222" s="28">
        <v>12</v>
      </c>
      <c r="B222" s="29"/>
      <c r="C222" s="22" t="str">
        <f>IF(B222=0," ",VLOOKUP(B222,[1]Спортсмены!B$1:H$65536,2,FALSE))</f>
        <v xml:space="preserve"> </v>
      </c>
      <c r="D222" s="23" t="str">
        <f>IF(B222=0," ",VLOOKUP($B222,[1]Спортсмены!$B$1:$H$65536,3,FALSE))</f>
        <v xml:space="preserve"> </v>
      </c>
      <c r="E222" s="24" t="str">
        <f>IF(B222=0," ",IF(VLOOKUP($B222,[1]Спортсмены!$B$1:$H$65536,4,FALSE)=0," ",VLOOKUP($B222,[1]Спортсмены!$B$1:$H$65536,4,FALSE)))</f>
        <v xml:space="preserve"> </v>
      </c>
      <c r="F222" s="22" t="str">
        <f>IF(B222=0," ",VLOOKUP($B222,[1]Спортсмены!$B$1:$H$65536,5,FALSE))</f>
        <v xml:space="preserve"> </v>
      </c>
      <c r="G222" s="22" t="str">
        <f>IF(B222=0," ",VLOOKUP($B222,[1]Спортсмены!$B$1:$H$65536,6,FALSE))</f>
        <v xml:space="preserve"> </v>
      </c>
      <c r="H222" s="25">
        <v>8.900462962962962E-5</v>
      </c>
      <c r="I222" s="26"/>
      <c r="J222" s="24" t="str">
        <f>IF(H222=0," ",IF(H222&lt;=[1]Разряды!$D$4,[1]Разряды!$D$3,IF(H222&lt;=[1]Разряды!$E$4,[1]Разряды!$E$3,IF(H222&lt;=[1]Разряды!$F$4,[1]Разряды!$F$3,IF(H222&lt;=[1]Разряды!$G$4,[1]Разряды!$G$3,IF(H222&lt;=[1]Разряды!$H$4,[1]Разряды!$H$3,IF(H222&lt;=[1]Разряды!$I$4,[1]Разряды!$I$3,IF(H222&lt;=[1]Разряды!$J$4,[1]Разряды!$J$3,"б/р"))))))))</f>
        <v>3р</v>
      </c>
      <c r="K222" s="27"/>
      <c r="L222" s="22" t="str">
        <f>IF(B222=0," ",VLOOKUP($B222,[1]Спортсмены!$B$1:$H$65536,7,FALSE))</f>
        <v xml:space="preserve"> </v>
      </c>
    </row>
    <row r="223" spans="1:12" ht="15.75" thickBot="1">
      <c r="A223" s="47"/>
      <c r="B223" s="47"/>
      <c r="C223" s="32" t="str">
        <f>IF(B223=0," ",VLOOKUP(B223,[1]Спортсмены!B$1:H$65536,2,FALSE))</f>
        <v xml:space="preserve"> </v>
      </c>
      <c r="D223" s="34" t="str">
        <f>IF(B223=0," ",VLOOKUP($B223,[1]Спортсмены!$B$1:$H$65536,3,FALSE))</f>
        <v xml:space="preserve"> </v>
      </c>
      <c r="E223" s="34" t="str">
        <f>IF(B223=0," ",IF(VLOOKUP($B223,[1]Спортсмены!$B$1:$H$65536,4,FALSE)=0," ",VLOOKUP($B223,[1]Спортсмены!$B$1:$H$65536,4,FALSE)))</f>
        <v xml:space="preserve"> </v>
      </c>
      <c r="F223" s="32" t="str">
        <f>IF(B223=0," ",VLOOKUP($B223,[1]Спортсмены!$B$1:$H$65536,5,FALSE))</f>
        <v xml:space="preserve"> </v>
      </c>
      <c r="G223" s="32" t="str">
        <f>IF(B223=0," ",VLOOKUP($B223,[1]Спортсмены!$B$1:$H$65536,6,FALSE))</f>
        <v xml:space="preserve"> </v>
      </c>
      <c r="H223" s="35"/>
      <c r="I223" s="35"/>
      <c r="J223" s="34" t="str">
        <f>IF(H223=0," ",IF(H223&lt;=[1]Разряды!$D$4,[1]Разряды!$D$3,IF(H223&lt;=[1]Разряды!$E$4,[1]Разряды!$E$3,IF(H223&lt;=[1]Разряды!$F$4,[1]Разряды!$F$3,IF(H223&lt;=[1]Разряды!$G$4,[1]Разряды!$G$3,IF(H223&lt;=[1]Разряды!$H$4,[1]Разряды!$H$3,IF(H223&lt;=[1]Разряды!$I$4,[1]Разряды!$I$3,IF(H223&lt;=[1]Разряды!$J$4,[1]Разряды!$J$3,"б/р"))))))))</f>
        <v xml:space="preserve"> </v>
      </c>
      <c r="K223" s="44"/>
      <c r="L223" s="32" t="str">
        <f>IF(B223=0," ",VLOOKUP($B223,[1]Спортсмены!$B$1:$H$65536,7,FALSE))</f>
        <v xml:space="preserve"> </v>
      </c>
    </row>
    <row r="224" spans="1:12" ht="15.75" thickTop="1">
      <c r="A224" s="48"/>
      <c r="B224" s="48"/>
      <c r="C224" s="37"/>
      <c r="D224" s="39"/>
      <c r="E224" s="39"/>
      <c r="F224" s="37"/>
      <c r="G224" s="37"/>
      <c r="H224" s="40"/>
      <c r="I224" s="40"/>
      <c r="J224" s="39"/>
      <c r="K224" s="49"/>
      <c r="L224" s="37"/>
    </row>
    <row r="225" spans="1:12">
      <c r="A225" s="48"/>
      <c r="B225" s="48"/>
      <c r="C225" s="37"/>
      <c r="D225" s="39"/>
      <c r="E225" s="39"/>
      <c r="F225" s="37"/>
      <c r="G225" s="37"/>
      <c r="H225" s="40"/>
      <c r="I225" s="40"/>
      <c r="J225" s="39"/>
      <c r="K225" s="49"/>
      <c r="L225" s="37"/>
    </row>
    <row r="226" spans="1:12">
      <c r="A226" s="48"/>
      <c r="B226" s="48"/>
      <c r="C226" s="37"/>
      <c r="D226" s="39"/>
      <c r="E226" s="39"/>
      <c r="F226" s="37"/>
      <c r="G226" s="37"/>
      <c r="H226" s="40"/>
      <c r="I226" s="40"/>
      <c r="J226" s="39"/>
      <c r="K226" s="49"/>
      <c r="L226" s="37"/>
    </row>
    <row r="227" spans="1:12">
      <c r="A227" s="48"/>
      <c r="B227" s="48"/>
      <c r="C227" s="37"/>
      <c r="D227" s="39"/>
      <c r="E227" s="39"/>
      <c r="F227" s="37"/>
      <c r="G227" s="37"/>
      <c r="H227" s="40"/>
      <c r="I227" s="40"/>
      <c r="J227" s="39"/>
      <c r="K227" s="49"/>
      <c r="L227" s="37"/>
    </row>
    <row r="228" spans="1:12">
      <c r="A228" s="48"/>
      <c r="B228" s="48"/>
      <c r="C228" s="37"/>
      <c r="D228" s="39"/>
      <c r="E228" s="39"/>
      <c r="F228" s="37"/>
      <c r="G228" s="37"/>
      <c r="H228" s="40"/>
      <c r="I228" s="40"/>
      <c r="J228" s="39"/>
      <c r="K228" s="49"/>
      <c r="L228" s="37"/>
    </row>
    <row r="229" spans="1:12" ht="22.5">
      <c r="A229" s="454" t="s">
        <v>27</v>
      </c>
      <c r="B229" s="455"/>
      <c r="C229" s="455"/>
      <c r="D229" s="455"/>
      <c r="E229" s="455"/>
      <c r="F229" s="455"/>
      <c r="G229" s="455"/>
      <c r="H229" s="455"/>
      <c r="I229" s="455"/>
      <c r="J229" s="455"/>
      <c r="K229" s="455"/>
      <c r="L229" s="37">
        <v>5</v>
      </c>
    </row>
    <row r="230" spans="1:12" ht="20.25">
      <c r="A230" s="456"/>
      <c r="B230" s="358"/>
      <c r="C230" s="358"/>
      <c r="D230" s="358"/>
      <c r="E230" s="358"/>
      <c r="F230" s="358"/>
      <c r="G230" s="358"/>
      <c r="H230" s="358"/>
      <c r="I230" s="358"/>
      <c r="J230" s="358"/>
      <c r="K230" s="358"/>
      <c r="L230" s="37"/>
    </row>
    <row r="231" spans="1:12" ht="20.25">
      <c r="A231" s="456" t="s">
        <v>1</v>
      </c>
      <c r="B231" s="358"/>
      <c r="C231" s="358"/>
      <c r="D231" s="358"/>
      <c r="E231" s="358"/>
      <c r="F231" s="358"/>
      <c r="G231" s="358"/>
      <c r="H231" s="358"/>
      <c r="I231" s="358"/>
      <c r="J231" s="358"/>
      <c r="K231" s="358"/>
      <c r="L231" s="37"/>
    </row>
    <row r="232" spans="1:12">
      <c r="A232" s="457" t="s">
        <v>35</v>
      </c>
      <c r="B232" s="458"/>
      <c r="C232" s="7"/>
      <c r="D232" s="48"/>
      <c r="E232" s="48"/>
      <c r="F232" s="48"/>
      <c r="G232" s="48"/>
      <c r="H232" s="459" t="s">
        <v>174</v>
      </c>
      <c r="I232" s="459"/>
      <c r="J232" s="459"/>
      <c r="K232" s="459"/>
      <c r="L232" s="37"/>
    </row>
    <row r="233" spans="1:12">
      <c r="A233" s="460" t="s">
        <v>6</v>
      </c>
      <c r="B233" s="6"/>
      <c r="C233" s="6"/>
      <c r="D233" s="48"/>
      <c r="E233" s="48"/>
      <c r="F233" s="48"/>
      <c r="G233" s="461"/>
      <c r="H233" s="462"/>
      <c r="I233" s="463"/>
      <c r="J233" s="48"/>
      <c r="K233" s="48"/>
      <c r="L233" s="37"/>
    </row>
    <row r="234" spans="1:12" ht="20.25">
      <c r="A234" s="464" t="s">
        <v>191</v>
      </c>
      <c r="B234" s="465"/>
      <c r="C234" s="465"/>
      <c r="D234" s="465"/>
      <c r="E234" s="465"/>
      <c r="F234" s="465"/>
      <c r="G234" s="465"/>
      <c r="H234" s="465"/>
      <c r="I234" s="465"/>
      <c r="J234" s="465"/>
      <c r="K234" s="465"/>
      <c r="L234" s="37"/>
    </row>
    <row r="235" spans="1:12" ht="15.75">
      <c r="A235" s="367" t="s">
        <v>192</v>
      </c>
      <c r="B235" s="367"/>
      <c r="C235" s="367"/>
      <c r="D235" s="367"/>
      <c r="E235" s="367"/>
      <c r="F235" s="367"/>
      <c r="G235" s="367"/>
      <c r="H235" s="367"/>
      <c r="I235" s="367"/>
      <c r="J235" s="367"/>
      <c r="K235" s="367"/>
      <c r="L235" s="37"/>
    </row>
    <row r="236" spans="1:12" ht="20.25">
      <c r="A236" s="57"/>
      <c r="B236" s="57"/>
      <c r="C236" s="1" t="s">
        <v>176</v>
      </c>
      <c r="D236"/>
      <c r="E236"/>
      <c r="H236" s="466" t="s">
        <v>193</v>
      </c>
      <c r="I236" s="466"/>
      <c r="J236" s="466"/>
      <c r="K236" s="466"/>
      <c r="L236" s="37"/>
    </row>
    <row r="237" spans="1:12">
      <c r="A237" s="345" t="s">
        <v>194</v>
      </c>
      <c r="B237" s="345" t="s">
        <v>13</v>
      </c>
      <c r="C237" s="345" t="s">
        <v>14</v>
      </c>
      <c r="D237" s="345" t="s">
        <v>15</v>
      </c>
      <c r="E237" s="345" t="s">
        <v>16</v>
      </c>
      <c r="F237" s="345" t="s">
        <v>17</v>
      </c>
      <c r="G237" s="361" t="s">
        <v>32</v>
      </c>
      <c r="H237" s="345" t="s">
        <v>33</v>
      </c>
      <c r="I237" s="363" t="s">
        <v>34</v>
      </c>
      <c r="J237" s="364"/>
      <c r="K237" s="365"/>
      <c r="L237" s="37"/>
    </row>
    <row r="238" spans="1:12">
      <c r="A238" s="346"/>
      <c r="B238" s="346"/>
      <c r="C238" s="346"/>
      <c r="D238" s="346"/>
      <c r="E238" s="346"/>
      <c r="F238" s="346"/>
      <c r="G238" s="362"/>
      <c r="H238" s="346"/>
      <c r="I238" s="335">
        <v>1</v>
      </c>
      <c r="J238" s="58">
        <v>2</v>
      </c>
      <c r="K238" s="59">
        <v>3</v>
      </c>
      <c r="L238" s="37"/>
    </row>
    <row r="239" spans="1:12">
      <c r="A239" s="48"/>
      <c r="B239" s="48"/>
      <c r="C239" s="37"/>
      <c r="D239" s="39"/>
      <c r="E239" s="39"/>
      <c r="F239" s="56" t="s">
        <v>36</v>
      </c>
      <c r="G239" s="37"/>
      <c r="H239" s="40"/>
      <c r="I239" s="40"/>
      <c r="J239" s="39"/>
      <c r="K239" s="49"/>
      <c r="L239" s="37"/>
    </row>
    <row r="240" spans="1:12">
      <c r="A240" s="50">
        <v>1</v>
      </c>
      <c r="B240" s="21">
        <v>204</v>
      </c>
      <c r="C240" s="22" t="str">
        <f>IF(B240=0," ",VLOOKUP(B240,[1]Спортсмены!B$1:H$65536,2,FALSE))</f>
        <v>Литвинов Федор</v>
      </c>
      <c r="D240" s="23" t="str">
        <f>IF(B240=0," ",VLOOKUP($B240,[1]Спортсмены!$B$1:$H$65536,3,FALSE))</f>
        <v>1997</v>
      </c>
      <c r="E240" s="24" t="str">
        <f>IF(B240=0," ",IF(VLOOKUP($B240,[1]Спортсмены!$B$1:$H$65536,4,FALSE)=0," ",VLOOKUP($B240,[1]Спортсмены!$B$1:$H$65536,4,FALSE)))</f>
        <v>2р</v>
      </c>
      <c r="F240" s="22" t="str">
        <f>IF(B240=0," ",VLOOKUP($B240,[1]Спортсмены!$B$1:$H$65536,5,FALSE))</f>
        <v>Ярославская</v>
      </c>
      <c r="G240" s="22" t="str">
        <f>IF(B240=0," ",VLOOKUP($B240,[1]Спортсмены!$B$1:$H$65536,6,FALSE))</f>
        <v>Переславль, ДЮСШ</v>
      </c>
      <c r="H240" s="51"/>
      <c r="I240" s="52"/>
      <c r="J240" s="53"/>
      <c r="K240" s="53"/>
      <c r="L240" s="37"/>
    </row>
    <row r="241" spans="1:12">
      <c r="A241" s="50">
        <v>2</v>
      </c>
      <c r="B241" s="21">
        <v>243</v>
      </c>
      <c r="C241" s="22" t="str">
        <f>IF(B241=0," ",VLOOKUP(B241,[1]Спортсмены!B$1:H$65536,2,FALSE))</f>
        <v>Демин Александр</v>
      </c>
      <c r="D241" s="23" t="str">
        <f>IF(B241=0," ",VLOOKUP($B241,[1]Спортсмены!$B$1:$H$65536,3,FALSE))</f>
        <v>1998</v>
      </c>
      <c r="E241" s="24" t="str">
        <f>IF(B241=0," ",IF(VLOOKUP($B241,[1]Спортсмены!$B$1:$H$65536,4,FALSE)=0," ",VLOOKUP($B241,[1]Спортсмены!$B$1:$H$65536,4,FALSE)))</f>
        <v>2р</v>
      </c>
      <c r="F241" s="22" t="str">
        <f>IF(B241=0," ",VLOOKUP($B241,[1]Спортсмены!$B$1:$H$65536,5,FALSE))</f>
        <v>Владимирская</v>
      </c>
      <c r="G241" s="22" t="str">
        <f>IF(B241=0," ",VLOOKUP($B241,[1]Спортсмены!$B$1:$H$65536,6,FALSE))</f>
        <v>Владимир, СДЮСШОР-7</v>
      </c>
      <c r="H241" s="51"/>
      <c r="I241" s="52"/>
      <c r="J241" s="53"/>
      <c r="K241" s="53"/>
      <c r="L241" s="37"/>
    </row>
    <row r="242" spans="1:12">
      <c r="A242" s="50">
        <v>3</v>
      </c>
      <c r="B242" s="21">
        <v>596</v>
      </c>
      <c r="C242" s="22" t="str">
        <f>IF(B242=0," ",VLOOKUP(B242,[1]Спортсмены!B$1:H$65536,2,FALSE))</f>
        <v>Владимирцев Александр</v>
      </c>
      <c r="D242" s="23" t="str">
        <f>IF(B242=0," ",VLOOKUP($B242,[1]Спортсмены!$B$1:$H$65536,3,FALSE))</f>
        <v>1998</v>
      </c>
      <c r="E242" s="24" t="str">
        <f>IF(B242=0," ",IF(VLOOKUP($B242,[1]Спортсмены!$B$1:$H$65536,4,FALSE)=0," ",VLOOKUP($B242,[1]Спортсмены!$B$1:$H$65536,4,FALSE)))</f>
        <v>2р</v>
      </c>
      <c r="F242" s="22" t="str">
        <f>IF(B242=0," ",VLOOKUP($B242,[1]Спортсмены!$B$1:$H$65536,5,FALSE))</f>
        <v>Ивановская</v>
      </c>
      <c r="G242" s="22" t="str">
        <f>IF(B242=0," ",VLOOKUP($B242,[1]Спортсмены!$B$1:$H$65536,6,FALSE))</f>
        <v>Иваново, ДЮСШ-1</v>
      </c>
      <c r="H242" s="51"/>
      <c r="I242" s="52"/>
      <c r="J242" s="53"/>
      <c r="K242" s="53"/>
      <c r="L242" s="37"/>
    </row>
    <row r="243" spans="1:12">
      <c r="A243" s="50">
        <v>4</v>
      </c>
      <c r="B243" s="21">
        <v>526</v>
      </c>
      <c r="C243" s="22" t="str">
        <f>IF(B243=0," ",VLOOKUP(B243,[1]Спортсмены!B$1:H$65536,2,FALSE))</f>
        <v>Кононенко Павел</v>
      </c>
      <c r="D243" s="23" t="str">
        <f>IF(B243=0," ",VLOOKUP($B243,[1]Спортсмены!$B$1:$H$65536,3,FALSE))</f>
        <v>01.07.1997</v>
      </c>
      <c r="E243" s="24" t="str">
        <f>IF(B243=0," ",IF(VLOOKUP($B243,[1]Спортсмены!$B$1:$H$65536,4,FALSE)=0," ",VLOOKUP($B243,[1]Спортсмены!$B$1:$H$65536,4,FALSE)))</f>
        <v>1р</v>
      </c>
      <c r="F243" s="22" t="str">
        <f>IF(B243=0," ",VLOOKUP($B243,[1]Спортсмены!$B$1:$H$65536,5,FALSE))</f>
        <v>Вологодская</v>
      </c>
      <c r="G243" s="22" t="str">
        <f>IF(B243=0," ",VLOOKUP($B243,[1]Спортсмены!$B$1:$H$65536,6,FALSE))</f>
        <v>Череповец, ДЮСШ-2</v>
      </c>
      <c r="H243" s="51"/>
      <c r="I243" s="52"/>
      <c r="J243" s="53"/>
      <c r="K243" s="53"/>
      <c r="L243" s="37"/>
    </row>
    <row r="244" spans="1:12">
      <c r="A244" s="50">
        <v>5</v>
      </c>
      <c r="B244" s="21">
        <v>24</v>
      </c>
      <c r="C244" s="22" t="str">
        <f>IF(B244=0," ",VLOOKUP(B244,[1]Спортсмены!B$1:H$65536,2,FALSE))</f>
        <v>Соловьев Артем</v>
      </c>
      <c r="D244" s="23" t="str">
        <f>IF(B244=0," ",VLOOKUP($B244,[1]Спортсмены!$B$1:$H$65536,3,FALSE))</f>
        <v>09.01.1997</v>
      </c>
      <c r="E244" s="24" t="str">
        <f>IF(B244=0," ",IF(VLOOKUP($B244,[1]Спортсмены!$B$1:$H$65536,4,FALSE)=0," ",VLOOKUP($B244,[1]Спортсмены!$B$1:$H$65536,4,FALSE)))</f>
        <v>1р</v>
      </c>
      <c r="F244" s="22" t="str">
        <f>IF(B244=0," ",VLOOKUP($B244,[1]Спортсмены!$B$1:$H$65536,5,FALSE))</f>
        <v>Ярославская</v>
      </c>
      <c r="G244" s="22" t="str">
        <f>IF(B244=0," ",VLOOKUP($B244,[1]Спортсмены!$B$1:$H$65536,6,FALSE))</f>
        <v>Ярославль, СДЮСШОР-19</v>
      </c>
      <c r="H244" s="51"/>
      <c r="I244" s="52"/>
      <c r="J244" s="53"/>
      <c r="K244" s="53"/>
      <c r="L244" s="37"/>
    </row>
    <row r="245" spans="1:12">
      <c r="A245" s="50">
        <v>6</v>
      </c>
      <c r="B245" s="16"/>
      <c r="C245" s="22" t="str">
        <f>IF(B245=0," ",VLOOKUP(B245,[1]Спортсмены!B$1:H$65536,2,FALSE))</f>
        <v xml:space="preserve"> </v>
      </c>
      <c r="D245" s="23" t="str">
        <f>IF(B245=0," ",VLOOKUP($B245,[1]Спортсмены!$B$1:$H$65536,3,FALSE))</f>
        <v xml:space="preserve"> </v>
      </c>
      <c r="E245" s="24" t="str">
        <f>IF(B245=0," ",IF(VLOOKUP($B245,[1]Спортсмены!$B$1:$H$65536,4,FALSE)=0," ",VLOOKUP($B245,[1]Спортсмены!$B$1:$H$65536,4,FALSE)))</f>
        <v xml:space="preserve"> </v>
      </c>
      <c r="F245" s="22" t="str">
        <f>IF(B245=0," ",VLOOKUP($B245,[1]Спортсмены!$B$1:$H$65536,5,FALSE))</f>
        <v xml:space="preserve"> </v>
      </c>
      <c r="G245" s="22" t="str">
        <f>IF(B245=0," ",VLOOKUP($B245,[1]Спортсмены!$B$1:$H$65536,6,FALSE))</f>
        <v xml:space="preserve"> </v>
      </c>
      <c r="H245" s="51"/>
      <c r="I245" s="52"/>
      <c r="J245" s="53"/>
      <c r="K245" s="53"/>
      <c r="L245" s="37"/>
    </row>
    <row r="246" spans="1:12">
      <c r="A246" s="50"/>
      <c r="B246" s="54"/>
      <c r="C246" s="54"/>
      <c r="D246" s="55"/>
      <c r="E246" s="54"/>
      <c r="F246" s="56" t="s">
        <v>195</v>
      </c>
      <c r="G246" s="54"/>
      <c r="H246" s="51"/>
      <c r="I246" s="52"/>
      <c r="J246" s="53"/>
      <c r="K246" s="53"/>
    </row>
    <row r="247" spans="1:12">
      <c r="A247" s="50">
        <v>1</v>
      </c>
      <c r="B247" s="21">
        <v>201</v>
      </c>
      <c r="C247" s="22" t="str">
        <f>IF(B247=0," ",VLOOKUP(B247,[1]Спортсмены!B$1:H$65536,2,FALSE))</f>
        <v>Аскаров Аскар</v>
      </c>
      <c r="D247" s="23" t="str">
        <f>IF(B247=0," ",VLOOKUP($B247,[1]Спортсмены!$B$1:$H$65536,3,FALSE))</f>
        <v>1998</v>
      </c>
      <c r="E247" s="24" t="str">
        <f>IF(B247=0," ",IF(VLOOKUP($B247,[1]Спортсмены!$B$1:$H$65536,4,FALSE)=0," ",VLOOKUP($B247,[1]Спортсмены!$B$1:$H$65536,4,FALSE)))</f>
        <v>3р</v>
      </c>
      <c r="F247" s="22" t="str">
        <f>IF(B247=0," ",VLOOKUP($B247,[1]Спортсмены!$B$1:$H$65536,5,FALSE))</f>
        <v>Ярославская</v>
      </c>
      <c r="G247" s="22" t="str">
        <f>IF(B247=0," ",VLOOKUP($B247,[1]Спортсмены!$B$1:$H$65536,6,FALSE))</f>
        <v>Переславль, ДЮСШ</v>
      </c>
      <c r="H247" s="51"/>
      <c r="I247" s="52"/>
      <c r="J247" s="53"/>
      <c r="K247" s="53"/>
    </row>
    <row r="248" spans="1:12" ht="23.25">
      <c r="A248" s="50">
        <v>2</v>
      </c>
      <c r="B248" s="21">
        <v>288</v>
      </c>
      <c r="C248" s="22" t="str">
        <f>IF(B248=0," ",VLOOKUP(B248,[1]Спортсмены!B$1:H$65536,2,FALSE))</f>
        <v>Васькин Дмитрий</v>
      </c>
      <c r="D248" s="23" t="str">
        <f>IF(B248=0," ",VLOOKUP($B248,[1]Спортсмены!$B$1:$H$65536,3,FALSE))</f>
        <v>14.03.1997</v>
      </c>
      <c r="E248" s="24" t="str">
        <f>IF(B248=0," ",IF(VLOOKUP($B248,[1]Спортсмены!$B$1:$H$65536,4,FALSE)=0," ",VLOOKUP($B248,[1]Спортсмены!$B$1:$H$65536,4,FALSE)))</f>
        <v>1р</v>
      </c>
      <c r="F248" s="22" t="str">
        <f>IF(B248=0," ",VLOOKUP($B248,[1]Спортсмены!$B$1:$H$65536,5,FALSE))</f>
        <v>Рязанская</v>
      </c>
      <c r="G248" s="106" t="str">
        <f>IF(B248=0," ",VLOOKUP($B248,[1]Спортсмены!$B$1:$H$65536,6,FALSE))</f>
        <v>Рязань, ЦФО СДЮСШОР "Юность"-Юность России</v>
      </c>
      <c r="H248" s="51"/>
      <c r="I248" s="52"/>
      <c r="J248" s="53"/>
      <c r="K248" s="53"/>
    </row>
    <row r="249" spans="1:12">
      <c r="A249" s="50">
        <v>3</v>
      </c>
      <c r="B249" s="21">
        <v>500</v>
      </c>
      <c r="C249" s="22" t="str">
        <f>IF(B249=0," ",VLOOKUP(B249,[1]Спортсмены!B$1:H$65536,2,FALSE))</f>
        <v>Проскурин Роман</v>
      </c>
      <c r="D249" s="23" t="str">
        <f>IF(B249=0," ",VLOOKUP($B249,[1]Спортсмены!$B$1:$H$65536,3,FALSE))</f>
        <v>1997</v>
      </c>
      <c r="E249" s="24" t="str">
        <f>IF(B249=0," ",IF(VLOOKUP($B249,[1]Спортсмены!$B$1:$H$65536,4,FALSE)=0," ",VLOOKUP($B249,[1]Спортсмены!$B$1:$H$65536,4,FALSE)))</f>
        <v>3р</v>
      </c>
      <c r="F249" s="22" t="str">
        <f>IF(B249=0," ",VLOOKUP($B249,[1]Спортсмены!$B$1:$H$65536,5,FALSE))</f>
        <v>Ивановская</v>
      </c>
      <c r="G249" s="22" t="str">
        <f>IF(B249=0," ",VLOOKUP($B249,[1]Спортсмены!$B$1:$H$65536,6,FALSE))</f>
        <v>Иваново, ДЮСШ-1</v>
      </c>
      <c r="H249" s="51"/>
      <c r="I249" s="52"/>
      <c r="J249" s="53"/>
      <c r="K249" s="53"/>
    </row>
    <row r="250" spans="1:12">
      <c r="A250" s="50">
        <v>4</v>
      </c>
      <c r="B250" s="21">
        <v>29</v>
      </c>
      <c r="C250" s="22" t="str">
        <f>IF(B250=0," ",VLOOKUP(B250,[1]Спортсмены!B$1:H$65536,2,FALSE))</f>
        <v>Тихомиров Евгений</v>
      </c>
      <c r="D250" s="23" t="str">
        <f>IF(B250=0," ",VLOOKUP($B250,[1]Спортсмены!$B$1:$H$65536,3,FALSE))</f>
        <v>25.12.1998</v>
      </c>
      <c r="E250" s="24" t="str">
        <f>IF(B250=0," ",IF(VLOOKUP($B250,[1]Спортсмены!$B$1:$H$65536,4,FALSE)=0," ",VLOOKUP($B250,[1]Спортсмены!$B$1:$H$65536,4,FALSE)))</f>
        <v>2р</v>
      </c>
      <c r="F250" s="22" t="str">
        <f>IF(B250=0," ",VLOOKUP($B250,[1]Спортсмены!$B$1:$H$65536,5,FALSE))</f>
        <v>Ярославская</v>
      </c>
      <c r="G250" s="22" t="str">
        <f>IF(B250=0," ",VLOOKUP($B250,[1]Спортсмены!$B$1:$H$65536,6,FALSE))</f>
        <v>Ярославль, СДЮСШОР-19</v>
      </c>
      <c r="H250" s="51"/>
      <c r="I250" s="52"/>
      <c r="J250" s="53"/>
      <c r="K250" s="53"/>
    </row>
    <row r="251" spans="1:12">
      <c r="A251" s="50">
        <v>5</v>
      </c>
      <c r="B251" s="21">
        <v>532</v>
      </c>
      <c r="C251" s="22" t="str">
        <f>IF(B251=0," ",VLOOKUP(B251,[1]Спортсмены!B$1:H$65536,2,FALSE))</f>
        <v>Лопатин Александр</v>
      </c>
      <c r="D251" s="23" t="str">
        <f>IF(B251=0," ",VLOOKUP($B251,[1]Спортсмены!$B$1:$H$65536,3,FALSE))</f>
        <v>16.05.1997</v>
      </c>
      <c r="E251" s="24" t="str">
        <f>IF(B251=0," ",IF(VLOOKUP($B251,[1]Спортсмены!$B$1:$H$65536,4,FALSE)=0," ",VLOOKUP($B251,[1]Спортсмены!$B$1:$H$65536,4,FALSE)))</f>
        <v>1р</v>
      </c>
      <c r="F251" s="22" t="str">
        <f>IF(B251=0," ",VLOOKUP($B251,[1]Спортсмены!$B$1:$H$65536,5,FALSE))</f>
        <v>Вологодская</v>
      </c>
      <c r="G251" s="22" t="str">
        <f>IF(B251=0," ",VLOOKUP($B251,[1]Спортсмены!$B$1:$H$65536,6,FALSE))</f>
        <v>Вологда, ДЮСШ</v>
      </c>
      <c r="H251" s="51"/>
      <c r="I251" s="52"/>
      <c r="J251" s="53"/>
      <c r="K251" s="53"/>
    </row>
    <row r="252" spans="1:12">
      <c r="A252" s="50">
        <v>6</v>
      </c>
      <c r="B252" s="16"/>
      <c r="C252" s="22" t="str">
        <f>IF(B252=0," ",VLOOKUP(B252,[1]Спортсмены!B$1:H$65536,2,FALSE))</f>
        <v xml:space="preserve"> </v>
      </c>
      <c r="D252" s="23" t="str">
        <f>IF(B252=0," ",VLOOKUP($B252,[1]Спортсмены!$B$1:$H$65536,3,FALSE))</f>
        <v xml:space="preserve"> </v>
      </c>
      <c r="E252" s="24" t="str">
        <f>IF(B252=0," ",IF(VLOOKUP($B252,[1]Спортсмены!$B$1:$H$65536,4,FALSE)=0," ",VLOOKUP($B252,[1]Спортсмены!$B$1:$H$65536,4,FALSE)))</f>
        <v xml:space="preserve"> </v>
      </c>
      <c r="F252" s="22" t="str">
        <f>IF(B252=0," ",VLOOKUP($B252,[1]Спортсмены!$B$1:$H$65536,5,FALSE))</f>
        <v xml:space="preserve"> </v>
      </c>
      <c r="G252" s="22" t="str">
        <f>IF(B252=0," ",VLOOKUP($B252,[1]Спортсмены!$B$1:$H$65536,6,FALSE))</f>
        <v xml:space="preserve"> </v>
      </c>
      <c r="H252" s="51"/>
      <c r="I252" s="52"/>
      <c r="J252" s="53"/>
      <c r="K252" s="53"/>
    </row>
    <row r="253" spans="1:12">
      <c r="A253" s="50"/>
      <c r="B253" s="54"/>
      <c r="C253" s="54"/>
      <c r="D253" s="55"/>
      <c r="E253" s="54"/>
      <c r="F253" s="56" t="s">
        <v>196</v>
      </c>
      <c r="G253" s="54"/>
      <c r="H253" s="51"/>
      <c r="I253" s="52"/>
      <c r="J253" s="53"/>
      <c r="K253" s="53"/>
    </row>
    <row r="254" spans="1:12">
      <c r="A254" s="50">
        <v>1</v>
      </c>
      <c r="B254" s="21">
        <v>375</v>
      </c>
      <c r="C254" s="22" t="str">
        <f>IF(B254=0," ",VLOOKUP(B254,[1]Спортсмены!B$1:H$65536,2,FALSE))</f>
        <v>Макуров Глеб</v>
      </c>
      <c r="D254" s="23" t="str">
        <f>IF(B254=0," ",VLOOKUP($B254,[1]Спортсмены!$B$1:$H$65536,3,FALSE))</f>
        <v>19.05.1997</v>
      </c>
      <c r="E254" s="24" t="str">
        <f>IF(B254=0," ",IF(VLOOKUP($B254,[1]Спортсмены!$B$1:$H$65536,4,FALSE)=0," ",VLOOKUP($B254,[1]Спортсмены!$B$1:$H$65536,4,FALSE)))</f>
        <v>2р</v>
      </c>
      <c r="F254" s="22" t="str">
        <f>IF(B254=0," ",VLOOKUP($B254,[1]Спортсмены!$B$1:$H$65536,5,FALSE))</f>
        <v>Архангельская</v>
      </c>
      <c r="G254" s="22" t="str">
        <f>IF(B254=0," ",VLOOKUP($B254,[1]Спортсмены!$B$1:$H$65536,6,FALSE))</f>
        <v>Архангельск, ДЮСШ-1</v>
      </c>
      <c r="H254" s="51"/>
      <c r="I254" s="52"/>
      <c r="J254" s="53"/>
      <c r="K254" s="53"/>
    </row>
    <row r="255" spans="1:12">
      <c r="A255" s="50">
        <v>2</v>
      </c>
      <c r="B255" s="21">
        <v>450</v>
      </c>
      <c r="C255" s="22" t="str">
        <f>IF(B255=0," ",VLOOKUP(B255,[1]Спортсмены!B$1:H$65536,2,FALSE))</f>
        <v>Разутов Денис</v>
      </c>
      <c r="D255" s="23" t="str">
        <f>IF(B255=0," ",VLOOKUP($B255,[1]Спортсмены!$B$1:$H$65536,3,FALSE))</f>
        <v>1997</v>
      </c>
      <c r="E255" s="24" t="str">
        <f>IF(B255=0," ",IF(VLOOKUP($B255,[1]Спортсмены!$B$1:$H$65536,4,FALSE)=0," ",VLOOKUP($B255,[1]Спортсмены!$B$1:$H$65536,4,FALSE)))</f>
        <v>1р</v>
      </c>
      <c r="F255" s="22" t="str">
        <f>IF(B255=0," ",VLOOKUP($B255,[1]Спортсмены!$B$1:$H$65536,5,FALSE))</f>
        <v>Р-ка Коми</v>
      </c>
      <c r="G255" s="22" t="str">
        <f>IF(B255=0," ",VLOOKUP($B255,[1]Спортсмены!$B$1:$H$65536,6,FALSE))</f>
        <v>Сыктывкар</v>
      </c>
      <c r="H255" s="51"/>
      <c r="I255" s="52"/>
      <c r="J255" s="53"/>
      <c r="K255" s="53"/>
    </row>
    <row r="256" spans="1:12">
      <c r="A256" s="50">
        <v>3</v>
      </c>
      <c r="B256" s="21">
        <v>15</v>
      </c>
      <c r="C256" s="22" t="str">
        <f>IF(B256=0," ",VLOOKUP(B256,[1]Спортсмены!B$1:H$65536,2,FALSE))</f>
        <v>Ловчиков Сергей</v>
      </c>
      <c r="D256" s="23" t="str">
        <f>IF(B256=0," ",VLOOKUP($B256,[1]Спортсмены!$B$1:$H$65536,3,FALSE))</f>
        <v>03.03.1997</v>
      </c>
      <c r="E256" s="24" t="str">
        <f>IF(B256=0," ",IF(VLOOKUP($B256,[1]Спортсмены!$B$1:$H$65536,4,FALSE)=0," ",VLOOKUP($B256,[1]Спортсмены!$B$1:$H$65536,4,FALSE)))</f>
        <v>1р</v>
      </c>
      <c r="F256" s="22" t="str">
        <f>IF(B256=0," ",VLOOKUP($B256,[1]Спортсмены!$B$1:$H$65536,5,FALSE))</f>
        <v>Ярославская</v>
      </c>
      <c r="G256" s="22" t="str">
        <f>IF(B256=0," ",VLOOKUP($B256,[1]Спортсмены!$B$1:$H$65536,6,FALSE))</f>
        <v>Ярославль, СДЮСШОР-19</v>
      </c>
      <c r="H256" s="51"/>
      <c r="I256" s="52"/>
      <c r="J256" s="53"/>
      <c r="K256" s="53"/>
    </row>
    <row r="257" spans="1:11">
      <c r="A257" s="50">
        <v>4</v>
      </c>
      <c r="B257" s="21">
        <v>541</v>
      </c>
      <c r="C257" s="22" t="str">
        <f>IF(B257=0," ",VLOOKUP(B257,[1]Спортсмены!B$1:H$65536,2,FALSE))</f>
        <v>Жирохов Даниил</v>
      </c>
      <c r="D257" s="23" t="str">
        <f>IF(B257=0," ",VLOOKUP($B257,[1]Спортсмены!$B$1:$H$65536,3,FALSE))</f>
        <v>13.04.1998</v>
      </c>
      <c r="E257" s="24" t="str">
        <f>IF(B257=0," ",IF(VLOOKUP($B257,[1]Спортсмены!$B$1:$H$65536,4,FALSE)=0," ",VLOOKUP($B257,[1]Спортсмены!$B$1:$H$65536,4,FALSE)))</f>
        <v>2р</v>
      </c>
      <c r="F257" s="22" t="str">
        <f>IF(B257=0," ",VLOOKUP($B257,[1]Спортсмены!$B$1:$H$65536,5,FALSE))</f>
        <v>Вологодская</v>
      </c>
      <c r="G257" s="22" t="str">
        <f>IF(B257=0," ",VLOOKUP($B257,[1]Спортсмены!$B$1:$H$65536,6,FALSE))</f>
        <v>Череповец, ДЮСШ-2</v>
      </c>
      <c r="H257" s="51"/>
      <c r="I257" s="52"/>
      <c r="J257" s="53"/>
      <c r="K257" s="53"/>
    </row>
    <row r="258" spans="1:11">
      <c r="A258" s="50">
        <v>5</v>
      </c>
      <c r="B258" s="21">
        <v>313</v>
      </c>
      <c r="C258" s="22" t="str">
        <f>IF(B258=0," ",VLOOKUP(B258,[1]Спортсмены!B$1:H$65536,2,FALSE))</f>
        <v>Серегин Сергей</v>
      </c>
      <c r="D258" s="23" t="str">
        <f>IF(B258=0," ",VLOOKUP($B258,[1]Спортсмены!$B$1:$H$65536,3,FALSE))</f>
        <v>02.04.1998</v>
      </c>
      <c r="E258" s="24" t="str">
        <f>IF(B258=0," ",IF(VLOOKUP($B258,[1]Спортсмены!$B$1:$H$65536,4,FALSE)=0," ",VLOOKUP($B258,[1]Спортсмены!$B$1:$H$65536,4,FALSE)))</f>
        <v>2р</v>
      </c>
      <c r="F258" s="22" t="str">
        <f>IF(B258=0," ",VLOOKUP($B258,[1]Спортсмены!$B$1:$H$65536,5,FALSE))</f>
        <v>Мурманская</v>
      </c>
      <c r="G258" s="22" t="str">
        <f>IF(B258=0," ",VLOOKUP($B258,[1]Спортсмены!$B$1:$H$65536,6,FALSE))</f>
        <v xml:space="preserve">Мурманск, СДЮСШОР-4 </v>
      </c>
      <c r="H258" s="51"/>
      <c r="I258" s="52"/>
      <c r="J258" s="53"/>
      <c r="K258" s="53"/>
    </row>
    <row r="259" spans="1:11">
      <c r="A259" s="50">
        <v>6</v>
      </c>
      <c r="B259" s="16"/>
      <c r="C259" s="22" t="str">
        <f>IF(B259=0," ",VLOOKUP(B259,[1]Спортсмены!B$1:H$65536,2,FALSE))</f>
        <v xml:space="preserve"> </v>
      </c>
      <c r="D259" s="23" t="str">
        <f>IF(B259=0," ",VLOOKUP($B259,[1]Спортсмены!$B$1:$H$65536,3,FALSE))</f>
        <v xml:space="preserve"> </v>
      </c>
      <c r="E259" s="24" t="str">
        <f>IF(B259=0," ",IF(VLOOKUP($B259,[1]Спортсмены!$B$1:$H$65536,4,FALSE)=0," ",VLOOKUP($B259,[1]Спортсмены!$B$1:$H$65536,4,FALSE)))</f>
        <v xml:space="preserve"> </v>
      </c>
      <c r="F259" s="22" t="str">
        <f>IF(B259=0," ",VLOOKUP($B259,[1]Спортсмены!$B$1:$H$65536,5,FALSE))</f>
        <v xml:space="preserve"> </v>
      </c>
      <c r="G259" s="22" t="str">
        <f>IF(B259=0," ",VLOOKUP($B259,[1]Спортсмены!$B$1:$H$65536,6,FALSE))</f>
        <v xml:space="preserve"> </v>
      </c>
      <c r="H259" s="51"/>
      <c r="I259" s="52"/>
      <c r="J259" s="53"/>
      <c r="K259" s="53"/>
    </row>
    <row r="260" spans="1:11">
      <c r="A260" s="50"/>
      <c r="B260" s="54"/>
      <c r="C260" s="54"/>
      <c r="D260" s="55"/>
      <c r="E260" s="54"/>
      <c r="F260" s="56" t="s">
        <v>197</v>
      </c>
      <c r="G260" s="54"/>
      <c r="H260" s="51"/>
      <c r="I260" s="52"/>
      <c r="J260" s="53"/>
      <c r="K260" s="53"/>
    </row>
    <row r="261" spans="1:11">
      <c r="A261" s="50">
        <v>1</v>
      </c>
      <c r="B261" s="21">
        <v>373</v>
      </c>
      <c r="C261" s="22" t="str">
        <f>IF(B261=0," ",VLOOKUP(B261,[1]Спортсмены!B$1:H$65536,2,FALSE))</f>
        <v>Галев Илья</v>
      </c>
      <c r="D261" s="23" t="str">
        <f>IF(B261=0," ",VLOOKUP($B261,[1]Спортсмены!$B$1:$H$65536,3,FALSE))</f>
        <v>12.01.1998</v>
      </c>
      <c r="E261" s="24" t="str">
        <f>IF(B261=0," ",IF(VLOOKUP($B261,[1]Спортсмены!$B$1:$H$65536,4,FALSE)=0," ",VLOOKUP($B261,[1]Спортсмены!$B$1:$H$65536,4,FALSE)))</f>
        <v>1р</v>
      </c>
      <c r="F261" s="22" t="str">
        <f>IF(B261=0," ",VLOOKUP($B261,[1]Спортсмены!$B$1:$H$65536,5,FALSE))</f>
        <v>Архангельская</v>
      </c>
      <c r="G261" s="22" t="str">
        <f>IF(B261=0," ",VLOOKUP($B261,[1]Спортсмены!$B$1:$H$65536,6,FALSE))</f>
        <v>Архангельск, ДЮСШ-1</v>
      </c>
      <c r="H261" s="51"/>
      <c r="I261" s="52"/>
      <c r="J261" s="53"/>
      <c r="K261" s="53"/>
    </row>
    <row r="262" spans="1:11">
      <c r="A262" s="50">
        <v>2</v>
      </c>
      <c r="B262" s="21">
        <v>19</v>
      </c>
      <c r="C262" s="22" t="str">
        <f>IF(B262=0," ",VLOOKUP(B262,[1]Спортсмены!B$1:H$65536,2,FALSE))</f>
        <v>Бакин Максим</v>
      </c>
      <c r="D262" s="23" t="str">
        <f>IF(B262=0," ",VLOOKUP($B262,[1]Спортсмены!$B$1:$H$65536,3,FALSE))</f>
        <v>10.11.1997</v>
      </c>
      <c r="E262" s="24" t="str">
        <f>IF(B262=0," ",IF(VLOOKUP($B262,[1]Спортсмены!$B$1:$H$65536,4,FALSE)=0," ",VLOOKUP($B262,[1]Спортсмены!$B$1:$H$65536,4,FALSE)))</f>
        <v>2р</v>
      </c>
      <c r="F262" s="22" t="str">
        <f>IF(B262=0," ",VLOOKUP($B262,[1]Спортсмены!$B$1:$H$65536,5,FALSE))</f>
        <v>Ярославская</v>
      </c>
      <c r="G262" s="22" t="str">
        <f>IF(B262=0," ",VLOOKUP($B262,[1]Спортсмены!$B$1:$H$65536,6,FALSE))</f>
        <v>Ярославль, СДЮСШОР-19</v>
      </c>
      <c r="H262" s="51"/>
      <c r="I262" s="52"/>
      <c r="J262" s="53"/>
      <c r="K262" s="53"/>
    </row>
    <row r="263" spans="1:11">
      <c r="A263" s="50">
        <v>3</v>
      </c>
      <c r="B263" s="21">
        <v>428</v>
      </c>
      <c r="C263" s="22" t="str">
        <f>IF(B263=0," ",VLOOKUP(B263,[1]Спортсмены!B$1:H$65536,2,FALSE))</f>
        <v>Попов Андрей</v>
      </c>
      <c r="D263" s="23" t="str">
        <f>IF(B263=0," ",VLOOKUP($B263,[1]Спортсмены!$B$1:$H$65536,3,FALSE))</f>
        <v>03.08.1998</v>
      </c>
      <c r="E263" s="24" t="str">
        <f>IF(B263=0," ",IF(VLOOKUP($B263,[1]Спортсмены!$B$1:$H$65536,4,FALSE)=0," ",VLOOKUP($B263,[1]Спортсмены!$B$1:$H$65536,4,FALSE)))</f>
        <v>1р</v>
      </c>
      <c r="F263" s="22" t="str">
        <f>IF(B263=0," ",VLOOKUP($B263,[1]Спортсмены!$B$1:$H$65536,5,FALSE))</f>
        <v>Калининградская</v>
      </c>
      <c r="G263" s="22" t="str">
        <f>IF(B263=0," ",VLOOKUP($B263,[1]Спортсмены!$B$1:$H$65536,6,FALSE))</f>
        <v>Калининград, СДЮСШОР-4</v>
      </c>
      <c r="H263" s="51"/>
      <c r="I263" s="52"/>
      <c r="J263" s="53"/>
      <c r="K263" s="53"/>
    </row>
    <row r="264" spans="1:11">
      <c r="A264" s="50">
        <v>4</v>
      </c>
      <c r="B264" s="21">
        <v>351</v>
      </c>
      <c r="C264" s="22" t="str">
        <f>IF(B264=0," ",VLOOKUP(B264,[1]Спортсмены!B$1:H$65536,2,FALSE))</f>
        <v>Кузнецов Владислав</v>
      </c>
      <c r="D264" s="23" t="str">
        <f>IF(B264=0," ",VLOOKUP($B264,[1]Спортсмены!$B$1:$H$65536,3,FALSE))</f>
        <v>27.10.1997</v>
      </c>
      <c r="E264" s="24" t="str">
        <f>IF(B264=0," ",IF(VLOOKUP($B264,[1]Спортсмены!$B$1:$H$65536,4,FALSE)=0," ",VLOOKUP($B264,[1]Спортсмены!$B$1:$H$65536,4,FALSE)))</f>
        <v>2р</v>
      </c>
      <c r="F264" s="22" t="str">
        <f>IF(B264=0," ",VLOOKUP($B264,[1]Спортсмены!$B$1:$H$65536,5,FALSE))</f>
        <v>Костромская</v>
      </c>
      <c r="G264" s="22" t="str">
        <f>IF(B264=0," ",VLOOKUP($B264,[1]Спортсмены!$B$1:$H$65536,6,FALSE))</f>
        <v>Шарья, СДЮСШОР</v>
      </c>
      <c r="H264" s="51"/>
      <c r="I264" s="52"/>
      <c r="J264" s="53"/>
      <c r="K264" s="53"/>
    </row>
    <row r="265" spans="1:11">
      <c r="A265" s="50">
        <v>5</v>
      </c>
      <c r="B265" s="21">
        <v>528</v>
      </c>
      <c r="C265" s="22" t="str">
        <f>IF(B265=0," ",VLOOKUP(B265,[1]Спортсмены!B$1:H$65536,2,FALSE))</f>
        <v>Росляков Даниил</v>
      </c>
      <c r="D265" s="23" t="str">
        <f>IF(B265=0," ",VLOOKUP($B265,[1]Спортсмены!$B$1:$H$65536,3,FALSE))</f>
        <v>04.11.1997</v>
      </c>
      <c r="E265" s="24" t="str">
        <f>IF(B265=0," ",IF(VLOOKUP($B265,[1]Спортсмены!$B$1:$H$65536,4,FALSE)=0," ",VLOOKUP($B265,[1]Спортсмены!$B$1:$H$65536,4,FALSE)))</f>
        <v>1р</v>
      </c>
      <c r="F265" s="22" t="str">
        <f>IF(B265=0," ",VLOOKUP($B265,[1]Спортсмены!$B$1:$H$65536,5,FALSE))</f>
        <v>Вологодская</v>
      </c>
      <c r="G265" s="22" t="str">
        <f>IF(B265=0," ",VLOOKUP($B265,[1]Спортсмены!$B$1:$H$65536,6,FALSE))</f>
        <v>Вологда, ДЮСШ "Спартак"</v>
      </c>
      <c r="H265" s="51"/>
      <c r="I265" s="52"/>
      <c r="J265" s="53"/>
      <c r="K265" s="53"/>
    </row>
    <row r="266" spans="1:11">
      <c r="A266" s="50">
        <v>6</v>
      </c>
      <c r="B266" s="16"/>
      <c r="C266" s="22" t="str">
        <f>IF(B266=0," ",VLOOKUP(B266,[1]Спортсмены!B$1:H$65536,2,FALSE))</f>
        <v xml:space="preserve"> </v>
      </c>
      <c r="D266" s="23" t="str">
        <f>IF(B266=0," ",VLOOKUP($B266,[1]Спортсмены!$B$1:$H$65536,3,FALSE))</f>
        <v xml:space="preserve"> </v>
      </c>
      <c r="E266" s="24" t="str">
        <f>IF(B266=0," ",IF(VLOOKUP($B266,[1]Спортсмены!$B$1:$H$65536,4,FALSE)=0," ",VLOOKUP($B266,[1]Спортсмены!$B$1:$H$65536,4,FALSE)))</f>
        <v xml:space="preserve"> </v>
      </c>
      <c r="F266" s="22" t="str">
        <f>IF(B266=0," ",VLOOKUP($B266,[1]Спортсмены!$B$1:$H$65536,5,FALSE))</f>
        <v xml:space="preserve"> </v>
      </c>
      <c r="G266" s="22" t="str">
        <f>IF(B266=0," ",VLOOKUP($B266,[1]Спортсмены!$B$1:$H$65536,6,FALSE))</f>
        <v xml:space="preserve"> </v>
      </c>
      <c r="H266" s="51"/>
      <c r="I266" s="52"/>
      <c r="J266" s="53"/>
      <c r="K266" s="53"/>
    </row>
    <row r="267" spans="1:11">
      <c r="A267" s="467"/>
      <c r="B267" s="467"/>
      <c r="C267" s="467"/>
      <c r="D267" s="467"/>
      <c r="E267" s="467"/>
      <c r="F267" s="56" t="s">
        <v>198</v>
      </c>
      <c r="G267" s="333"/>
      <c r="H267" s="318"/>
      <c r="I267" s="468"/>
      <c r="J267" s="469"/>
      <c r="K267" s="470"/>
    </row>
    <row r="268" spans="1:11">
      <c r="A268" s="50">
        <v>1</v>
      </c>
      <c r="B268" s="21">
        <v>205</v>
      </c>
      <c r="C268" s="22" t="str">
        <f>IF(B268=0," ",VLOOKUP(B268,[1]Спортсмены!B$1:H$65536,2,FALSE))</f>
        <v>Пыряев Кирилл</v>
      </c>
      <c r="D268" s="23" t="str">
        <f>IF(B268=0," ",VLOOKUP($B268,[1]Спортсмены!$B$1:$H$65536,3,FALSE))</f>
        <v>1998</v>
      </c>
      <c r="E268" s="24" t="str">
        <f>IF(B268=0," ",IF(VLOOKUP($B268,[1]Спортсмены!$B$1:$H$65536,4,FALSE)=0," ",VLOOKUP($B268,[1]Спортсмены!$B$1:$H$65536,4,FALSE)))</f>
        <v>3р</v>
      </c>
      <c r="F268" s="22" t="str">
        <f>IF(B268=0," ",VLOOKUP($B268,[1]Спортсмены!$B$1:$H$65536,5,FALSE))</f>
        <v>Ярославская</v>
      </c>
      <c r="G268" s="22" t="str">
        <f>IF(B268=0," ",VLOOKUP($B268,[1]Спортсмены!$B$1:$H$65536,6,FALSE))</f>
        <v>Переславль, ДЮСШ</v>
      </c>
      <c r="H268" s="51"/>
      <c r="I268" s="52"/>
      <c r="J268" s="53"/>
      <c r="K268" s="53"/>
    </row>
    <row r="269" spans="1:11">
      <c r="A269" s="50">
        <v>2</v>
      </c>
      <c r="B269" s="21">
        <v>355</v>
      </c>
      <c r="C269" s="22" t="str">
        <f>IF(B269=0," ",VLOOKUP(B269,[1]Спортсмены!B$1:H$65536,2,FALSE))</f>
        <v>Козырин Андрей</v>
      </c>
      <c r="D269" s="23" t="str">
        <f>IF(B269=0," ",VLOOKUP($B269,[1]Спортсмены!$B$1:$H$65536,3,FALSE))</f>
        <v>23.07.1998</v>
      </c>
      <c r="E269" s="24" t="str">
        <f>IF(B269=0," ",IF(VLOOKUP($B269,[1]Спортсмены!$B$1:$H$65536,4,FALSE)=0," ",VLOOKUP($B269,[1]Спортсмены!$B$1:$H$65536,4,FALSE)))</f>
        <v>2р</v>
      </c>
      <c r="F269" s="22" t="str">
        <f>IF(B269=0," ",VLOOKUP($B269,[1]Спортсмены!$B$1:$H$65536,5,FALSE))</f>
        <v>Костромская</v>
      </c>
      <c r="G269" s="22" t="str">
        <f>IF(B269=0," ",VLOOKUP($B269,[1]Спортсмены!$B$1:$H$65536,6,FALSE))</f>
        <v>Шарья, СДЮСШОР</v>
      </c>
      <c r="H269" s="51"/>
      <c r="I269" s="52"/>
      <c r="J269" s="53"/>
      <c r="K269" s="53"/>
    </row>
    <row r="270" spans="1:11">
      <c r="A270" s="50">
        <v>3</v>
      </c>
      <c r="B270" s="21">
        <v>240</v>
      </c>
      <c r="C270" s="22" t="str">
        <f>IF(B270=0," ",VLOOKUP(B270,[1]Спортсмены!B$1:H$65536,2,FALSE))</f>
        <v>Усов Алексей</v>
      </c>
      <c r="D270" s="23" t="str">
        <f>IF(B270=0," ",VLOOKUP($B270,[1]Спортсмены!$B$1:$H$65536,3,FALSE))</f>
        <v>1998</v>
      </c>
      <c r="E270" s="24" t="str">
        <f>IF(B270=0," ",IF(VLOOKUP($B270,[1]Спортсмены!$B$1:$H$65536,4,FALSE)=0," ",VLOOKUP($B270,[1]Спортсмены!$B$1:$H$65536,4,FALSE)))</f>
        <v>2р</v>
      </c>
      <c r="F270" s="22" t="str">
        <f>IF(B270=0," ",VLOOKUP($B270,[1]Спортсмены!$B$1:$H$65536,5,FALSE))</f>
        <v>Владимирская</v>
      </c>
      <c r="G270" s="22" t="str">
        <f>IF(B270=0," ",VLOOKUP($B270,[1]Спортсмены!$B$1:$H$65536,6,FALSE))</f>
        <v>Ковров, СК "Вымпел"</v>
      </c>
      <c r="H270" s="51"/>
      <c r="I270" s="52"/>
      <c r="J270" s="53"/>
      <c r="K270" s="53"/>
    </row>
    <row r="271" spans="1:11">
      <c r="A271" s="50">
        <v>4</v>
      </c>
      <c r="B271" s="21">
        <v>552</v>
      </c>
      <c r="C271" s="22" t="str">
        <f>IF(B271=0," ",VLOOKUP(B271,[1]Спортсмены!B$1:H$65536,2,FALSE))</f>
        <v>Савончик Артем</v>
      </c>
      <c r="D271" s="23" t="str">
        <f>IF(B271=0," ",VLOOKUP($B271,[1]Спортсмены!$B$1:$H$65536,3,FALSE))</f>
        <v>1997</v>
      </c>
      <c r="E271" s="24" t="str">
        <f>IF(B271=0," ",IF(VLOOKUP($B271,[1]Спортсмены!$B$1:$H$65536,4,FALSE)=0," ",VLOOKUP($B271,[1]Спортсмены!$B$1:$H$65536,4,FALSE)))</f>
        <v>2р</v>
      </c>
      <c r="F271" s="22" t="str">
        <f>IF(B271=0," ",VLOOKUP($B271,[1]Спортсмены!$B$1:$H$65536,5,FALSE))</f>
        <v>Архангельская</v>
      </c>
      <c r="G271" s="22" t="str">
        <f>IF(B271=0," ",VLOOKUP($B271,[1]Спортсмены!$B$1:$H$65536,6,FALSE))</f>
        <v>Коряжма, ДЮСШ</v>
      </c>
      <c r="H271" s="51"/>
      <c r="I271" s="52"/>
      <c r="J271" s="53"/>
      <c r="K271" s="53"/>
    </row>
    <row r="272" spans="1:11">
      <c r="A272" s="50">
        <v>5</v>
      </c>
      <c r="B272" s="21">
        <v>597</v>
      </c>
      <c r="C272" s="22" t="str">
        <f>IF(B272=0," ",VLOOKUP(B272,[1]Спортсмены!B$1:H$65536,2,FALSE))</f>
        <v>Гулиев Тимур</v>
      </c>
      <c r="D272" s="23" t="str">
        <f>IF(B272=0," ",VLOOKUP($B272,[1]Спортсмены!$B$1:$H$65536,3,FALSE))</f>
        <v>15.02.1997</v>
      </c>
      <c r="E272" s="24" t="str">
        <f>IF(B272=0," ",IF(VLOOKUP($B272,[1]Спортсмены!$B$1:$H$65536,4,FALSE)=0," ",VLOOKUP($B272,[1]Спортсмены!$B$1:$H$65536,4,FALSE)))</f>
        <v>1р</v>
      </c>
      <c r="F272" s="22" t="str">
        <f>IF(B272=0," ",VLOOKUP($B272,[1]Спортсмены!$B$1:$H$65536,5,FALSE))</f>
        <v>Вологодская</v>
      </c>
      <c r="G272" s="22" t="str">
        <f>IF(B272=0," ",VLOOKUP($B272,[1]Спортсмены!$B$1:$H$65536,6,FALSE))</f>
        <v>Волгореченск, ДЮСШ</v>
      </c>
      <c r="H272" s="51"/>
      <c r="I272" s="52"/>
      <c r="J272" s="53"/>
      <c r="K272" s="53"/>
    </row>
    <row r="273" spans="1:12">
      <c r="A273" s="50">
        <v>6</v>
      </c>
      <c r="B273" s="16"/>
      <c r="C273" s="22" t="str">
        <f>IF(B273=0," ",VLOOKUP(B273,[1]Спортсмены!B$1:H$65536,2,FALSE))</f>
        <v xml:space="preserve"> </v>
      </c>
      <c r="D273" s="23" t="str">
        <f>IF(B273=0," ",VLOOKUP($B273,[1]Спортсмены!$B$1:$H$65536,3,FALSE))</f>
        <v xml:space="preserve"> </v>
      </c>
      <c r="E273" s="24" t="str">
        <f>IF(B273=0," ",IF(VLOOKUP($B273,[1]Спортсмены!$B$1:$H$65536,4,FALSE)=0," ",VLOOKUP($B273,[1]Спортсмены!$B$1:$H$65536,4,FALSE)))</f>
        <v xml:space="preserve"> </v>
      </c>
      <c r="F273" s="22" t="str">
        <f>IF(B273=0," ",VLOOKUP($B273,[1]Спортсмены!$B$1:$H$65536,5,FALSE))</f>
        <v xml:space="preserve"> </v>
      </c>
      <c r="G273" s="22" t="str">
        <f>IF(B273=0," ",VLOOKUP($B273,[1]Спортсмены!$B$1:$H$65536,6,FALSE))</f>
        <v xml:space="preserve"> </v>
      </c>
      <c r="H273" s="51"/>
      <c r="I273" s="52"/>
      <c r="J273" s="53"/>
      <c r="K273" s="53"/>
    </row>
    <row r="274" spans="1:12">
      <c r="A274" s="50"/>
      <c r="B274" s="54"/>
      <c r="C274" s="54"/>
      <c r="D274" s="55"/>
      <c r="E274" s="54"/>
      <c r="F274" s="56" t="s">
        <v>199</v>
      </c>
      <c r="G274" s="54"/>
      <c r="H274" s="51"/>
      <c r="I274" s="52"/>
      <c r="J274" s="53"/>
      <c r="K274" s="53"/>
    </row>
    <row r="275" spans="1:12">
      <c r="A275" s="50">
        <v>1</v>
      </c>
      <c r="B275" s="21">
        <v>93</v>
      </c>
      <c r="C275" s="22" t="str">
        <f>IF(B275=0," ",VLOOKUP(B275,[1]Спортсмены!B$1:H$65536,2,FALSE))</f>
        <v>Холмовский Артем</v>
      </c>
      <c r="D275" s="23" t="str">
        <f>IF(B275=0," ",VLOOKUP($B275,[1]Спортсмены!$B$1:$H$65536,3,FALSE))</f>
        <v>08.04.1999</v>
      </c>
      <c r="E275" s="24" t="str">
        <f>IF(B275=0," ",IF(VLOOKUP($B275,[1]Спортсмены!$B$1:$H$65536,4,FALSE)=0," ",VLOOKUP($B275,[1]Спортсмены!$B$1:$H$65536,4,FALSE)))</f>
        <v>3р</v>
      </c>
      <c r="F275" s="22" t="str">
        <f>IF(B275=0," ",VLOOKUP($B275,[1]Спортсмены!$B$1:$H$65536,5,FALSE))</f>
        <v>Ярославская</v>
      </c>
      <c r="G275" s="103" t="str">
        <f>IF(B275=0," ",VLOOKUP($B275,[1]Спортсмены!$B$1:$H$65536,6,FALSE))</f>
        <v>Ярославль, ГОБУ ЯО СДЮСШОР</v>
      </c>
      <c r="H275" s="51"/>
      <c r="I275" s="52"/>
      <c r="J275" s="53"/>
      <c r="K275" s="53"/>
    </row>
    <row r="276" spans="1:12">
      <c r="A276" s="50">
        <v>2</v>
      </c>
      <c r="B276" s="21">
        <v>485</v>
      </c>
      <c r="C276" s="22" t="str">
        <f>IF(B276=0," ",VLOOKUP(B276,[1]Спортсмены!B$1:H$65536,2,FALSE))</f>
        <v>Беляков Илья</v>
      </c>
      <c r="D276" s="23" t="str">
        <f>IF(B276=0," ",VLOOKUP($B276,[1]Спортсмены!$B$1:$H$65536,3,FALSE))</f>
        <v>1997</v>
      </c>
      <c r="E276" s="24" t="str">
        <f>IF(B276=0," ",IF(VLOOKUP($B276,[1]Спортсмены!$B$1:$H$65536,4,FALSE)=0," ",VLOOKUP($B276,[1]Спортсмены!$B$1:$H$65536,4,FALSE)))</f>
        <v>1р</v>
      </c>
      <c r="F276" s="22" t="str">
        <f>IF(B276=0," ",VLOOKUP($B276,[1]Спортсмены!$B$1:$H$65536,5,FALSE))</f>
        <v>Ивановская</v>
      </c>
      <c r="G276" s="22" t="str">
        <f>IF(B276=0," ",VLOOKUP($B276,[1]Спортсмены!$B$1:$H$65536,6,FALSE))</f>
        <v>Иваново, СДЮСШОР-6</v>
      </c>
      <c r="H276" s="51"/>
      <c r="I276" s="52"/>
      <c r="J276" s="53"/>
      <c r="K276" s="53"/>
    </row>
    <row r="277" spans="1:12">
      <c r="A277" s="50">
        <v>3</v>
      </c>
      <c r="B277" s="21">
        <v>528</v>
      </c>
      <c r="C277" s="22" t="str">
        <f>IF(B277=0," ",VLOOKUP(B277,[1]Спортсмены!B$1:H$65536,2,FALSE))</f>
        <v>Росляков Даниил</v>
      </c>
      <c r="D277" s="23" t="str">
        <f>IF(B277=0," ",VLOOKUP($B277,[1]Спортсмены!$B$1:$H$65536,3,FALSE))</f>
        <v>04.11.1997</v>
      </c>
      <c r="E277" s="24" t="str">
        <f>IF(B277=0," ",IF(VLOOKUP($B277,[1]Спортсмены!$B$1:$H$65536,4,FALSE)=0," ",VLOOKUP($B277,[1]Спортсмены!$B$1:$H$65536,4,FALSE)))</f>
        <v>1р</v>
      </c>
      <c r="F277" s="22" t="str">
        <f>IF(B277=0," ",VLOOKUP($B277,[1]Спортсмены!$B$1:$H$65536,5,FALSE))</f>
        <v>Вологодская</v>
      </c>
      <c r="G277" s="22" t="str">
        <f>IF(B277=0," ",VLOOKUP($B277,[1]Спортсмены!$B$1:$H$65536,6,FALSE))</f>
        <v>Вологда, ДЮСШ "Спартак"</v>
      </c>
      <c r="H277" s="51"/>
      <c r="I277" s="52"/>
      <c r="J277" s="53"/>
      <c r="K277" s="53"/>
    </row>
    <row r="278" spans="1:12">
      <c r="A278" s="50">
        <v>4</v>
      </c>
      <c r="B278" s="21">
        <v>89</v>
      </c>
      <c r="C278" s="22" t="str">
        <f>IF(B278=0," ",VLOOKUP(B278,[1]Спортсмены!B$1:H$65536,2,FALSE))</f>
        <v>Брехов Владимир</v>
      </c>
      <c r="D278" s="23" t="str">
        <f>IF(B278=0," ",VLOOKUP($B278,[1]Спортсмены!$B$1:$H$65536,3,FALSE))</f>
        <v>14.02.1999</v>
      </c>
      <c r="E278" s="24" t="str">
        <f>IF(B278=0," ",IF(VLOOKUP($B278,[1]Спортсмены!$B$1:$H$65536,4,FALSE)=0," ",VLOOKUP($B278,[1]Спортсмены!$B$1:$H$65536,4,FALSE)))</f>
        <v>3р</v>
      </c>
      <c r="F278" s="22" t="str">
        <f>IF(B278=0," ",VLOOKUP($B278,[1]Спортсмены!$B$1:$H$65536,5,FALSE))</f>
        <v>Ярославская</v>
      </c>
      <c r="G278" s="103" t="str">
        <f>IF(B278=0," ",VLOOKUP($B278,[1]Спортсмены!$B$1:$H$65536,6,FALSE))</f>
        <v>Ярославль, ГОБУ ЯО СДЮСШОР</v>
      </c>
      <c r="H278" s="51"/>
      <c r="I278" s="52"/>
      <c r="J278" s="53"/>
      <c r="K278" s="53"/>
    </row>
    <row r="279" spans="1:12" ht="22.5">
      <c r="A279" s="50">
        <v>5</v>
      </c>
      <c r="B279" s="21">
        <v>551</v>
      </c>
      <c r="C279" s="22" t="str">
        <f>IF(B279=0," ",VLOOKUP(B279,[1]Спортсмены!B$1:H$65536,2,FALSE))</f>
        <v>Некрасов Егор</v>
      </c>
      <c r="D279" s="23" t="str">
        <f>IF(B279=0," ",VLOOKUP($B279,[1]Спортсмены!$B$1:$H$65536,3,FALSE))</f>
        <v>1999</v>
      </c>
      <c r="E279" s="24" t="str">
        <f>IF(B279=0," ",IF(VLOOKUP($B279,[1]Спортсмены!$B$1:$H$65536,4,FALSE)=0," ",VLOOKUP($B279,[1]Спортсмены!$B$1:$H$65536,4,FALSE)))</f>
        <v>2р</v>
      </c>
      <c r="F279" s="22" t="str">
        <f>IF(B279=0," ",VLOOKUP($B279,[1]Спортсмены!$B$1:$H$65536,5,FALSE))</f>
        <v>Архангельская</v>
      </c>
      <c r="G279" s="22" t="str">
        <f>IF(B279=0," ",VLOOKUP($B279,[1]Спортсмены!$B$1:$H$65536,6,FALSE))</f>
        <v>Коряжма, ДЮСШ</v>
      </c>
      <c r="H279" s="51"/>
      <c r="I279" s="52"/>
      <c r="J279" s="53"/>
      <c r="K279" s="53"/>
      <c r="L279" s="60"/>
    </row>
    <row r="280" spans="1:12" ht="20.25">
      <c r="A280" s="50">
        <v>6</v>
      </c>
      <c r="B280" s="16"/>
      <c r="C280" s="22" t="str">
        <f>IF(B280=0," ",VLOOKUP(B280,[1]Спортсмены!B$1:H$65536,2,FALSE))</f>
        <v xml:space="preserve"> </v>
      </c>
      <c r="D280" s="23" t="str">
        <f>IF(B280=0," ",VLOOKUP($B280,[1]Спортсмены!$B$1:$H$65536,3,FALSE))</f>
        <v xml:space="preserve"> </v>
      </c>
      <c r="E280" s="24" t="str">
        <f>IF(B280=0," ",IF(VLOOKUP($B280,[1]Спортсмены!$B$1:$H$65536,4,FALSE)=0," ",VLOOKUP($B280,[1]Спортсмены!$B$1:$H$65536,4,FALSE)))</f>
        <v xml:space="preserve"> </v>
      </c>
      <c r="F280" s="22" t="str">
        <f>IF(B280=0," ",VLOOKUP($B280,[1]Спортсмены!$B$1:$H$65536,5,FALSE))</f>
        <v xml:space="preserve"> </v>
      </c>
      <c r="G280" s="22" t="str">
        <f>IF(B280=0," ",VLOOKUP($B280,[1]Спортсмены!$B$1:$H$65536,6,FALSE))</f>
        <v xml:space="preserve"> </v>
      </c>
      <c r="H280" s="51"/>
      <c r="I280" s="52"/>
      <c r="J280" s="53"/>
      <c r="K280" s="53"/>
      <c r="L280" s="61"/>
    </row>
    <row r="281" spans="1:12" ht="20.25">
      <c r="A281" s="50"/>
      <c r="B281" s="54"/>
      <c r="C281" s="54"/>
      <c r="D281" s="55"/>
      <c r="E281" s="54"/>
      <c r="F281" s="56"/>
      <c r="G281" s="54"/>
      <c r="H281" s="51"/>
      <c r="I281" s="52"/>
      <c r="J281" s="53"/>
      <c r="K281" s="53"/>
      <c r="L281" s="61"/>
    </row>
    <row r="282" spans="1:12" ht="20.25">
      <c r="A282" s="50"/>
      <c r="B282" s="21"/>
      <c r="C282" s="22"/>
      <c r="D282" s="23"/>
      <c r="E282" s="24"/>
      <c r="F282" s="22"/>
      <c r="G282" s="22"/>
      <c r="H282" s="51"/>
      <c r="I282" s="52"/>
      <c r="J282" s="53"/>
      <c r="K282" s="53"/>
      <c r="L282" s="61"/>
    </row>
    <row r="283" spans="1:12" ht="22.5">
      <c r="A283" s="454" t="s">
        <v>27</v>
      </c>
      <c r="B283" s="455"/>
      <c r="C283" s="455"/>
      <c r="D283" s="455"/>
      <c r="E283" s="455"/>
      <c r="F283" s="455"/>
      <c r="G283" s="455"/>
      <c r="H283" s="455"/>
      <c r="I283" s="455"/>
      <c r="J283" s="455"/>
      <c r="K283" s="455"/>
      <c r="L283" s="61">
        <v>6</v>
      </c>
    </row>
    <row r="284" spans="1:12" ht="20.25">
      <c r="A284" s="339" t="s">
        <v>1</v>
      </c>
      <c r="B284" s="339"/>
      <c r="C284" s="339"/>
      <c r="D284" s="339"/>
      <c r="E284" s="339"/>
      <c r="F284" s="339"/>
      <c r="G284" s="339"/>
      <c r="H284" s="339"/>
      <c r="I284" s="339"/>
      <c r="J284" s="339"/>
      <c r="K284" s="339"/>
      <c r="L284" s="61"/>
    </row>
    <row r="285" spans="1:12" ht="20.25">
      <c r="A285" s="359" t="s">
        <v>35</v>
      </c>
      <c r="B285" s="359"/>
      <c r="C285" s="314"/>
      <c r="D285"/>
      <c r="E285"/>
      <c r="H285" s="360" t="s">
        <v>174</v>
      </c>
      <c r="I285" s="360"/>
      <c r="J285" s="360"/>
      <c r="K285" s="360"/>
      <c r="L285" s="61"/>
    </row>
    <row r="286" spans="1:12" ht="20.25">
      <c r="A286" s="6" t="s">
        <v>6</v>
      </c>
      <c r="B286" s="6"/>
      <c r="C286" s="6"/>
      <c r="D286"/>
      <c r="E286"/>
      <c r="G286" s="62"/>
      <c r="H286" s="63"/>
      <c r="I286" s="64"/>
      <c r="L286" s="61"/>
    </row>
    <row r="287" spans="1:12" ht="20.25">
      <c r="A287" s="366" t="s">
        <v>191</v>
      </c>
      <c r="B287" s="366"/>
      <c r="C287" s="366"/>
      <c r="D287" s="366"/>
      <c r="E287" s="366"/>
      <c r="F287" s="366"/>
      <c r="G287" s="366"/>
      <c r="H287" s="366"/>
      <c r="I287" s="366"/>
      <c r="J287" s="366"/>
      <c r="K287" s="366"/>
    </row>
    <row r="288" spans="1:12" ht="15.75">
      <c r="A288" s="367" t="s">
        <v>200</v>
      </c>
      <c r="B288" s="367"/>
      <c r="C288" s="367"/>
      <c r="D288" s="367"/>
      <c r="E288" s="367"/>
      <c r="F288" s="367"/>
      <c r="G288" s="367"/>
      <c r="H288" s="367"/>
      <c r="I288" s="367"/>
      <c r="J288" s="367"/>
      <c r="K288" s="367"/>
    </row>
    <row r="289" spans="1:11" ht="20.25">
      <c r="A289" s="57"/>
      <c r="B289" s="57"/>
      <c r="C289" s="1" t="s">
        <v>176</v>
      </c>
      <c r="D289"/>
      <c r="E289"/>
      <c r="H289" s="471" t="s">
        <v>201</v>
      </c>
      <c r="I289" s="471"/>
      <c r="J289" s="471"/>
    </row>
    <row r="290" spans="1:11">
      <c r="A290" s="345" t="s">
        <v>194</v>
      </c>
      <c r="B290" s="345" t="s">
        <v>13</v>
      </c>
      <c r="C290" s="345" t="s">
        <v>14</v>
      </c>
      <c r="D290" s="345" t="s">
        <v>15</v>
      </c>
      <c r="E290" s="345" t="s">
        <v>16</v>
      </c>
      <c r="F290" s="345" t="s">
        <v>17</v>
      </c>
      <c r="G290" s="361" t="s">
        <v>32</v>
      </c>
      <c r="H290" s="345" t="s">
        <v>33</v>
      </c>
      <c r="I290" s="363" t="s">
        <v>34</v>
      </c>
      <c r="J290" s="364"/>
      <c r="K290" s="365"/>
    </row>
    <row r="291" spans="1:11">
      <c r="A291" s="346"/>
      <c r="B291" s="346"/>
      <c r="C291" s="346"/>
      <c r="D291" s="346"/>
      <c r="E291" s="346"/>
      <c r="F291" s="346"/>
      <c r="G291" s="362"/>
      <c r="H291" s="346"/>
      <c r="I291" s="335">
        <v>1</v>
      </c>
      <c r="J291" s="58">
        <v>2</v>
      </c>
      <c r="K291" s="59">
        <v>3</v>
      </c>
    </row>
    <row r="292" spans="1:11">
      <c r="A292" s="65"/>
      <c r="B292" s="28"/>
      <c r="C292" s="28"/>
      <c r="D292" s="28"/>
      <c r="E292" s="28"/>
      <c r="F292" s="66" t="s">
        <v>36</v>
      </c>
      <c r="G292" s="28"/>
      <c r="H292" s="51"/>
      <c r="I292" s="52"/>
      <c r="J292" s="53"/>
      <c r="K292" s="53"/>
    </row>
    <row r="293" spans="1:11">
      <c r="A293" s="50">
        <v>1</v>
      </c>
      <c r="B293" s="21">
        <v>398</v>
      </c>
      <c r="C293" s="101" t="str">
        <f>IF(B293=0," ",VLOOKUP(B293,[1]Спортсмены!B$1:H$65536,2,FALSE))</f>
        <v>Циулин Артем</v>
      </c>
      <c r="D293" s="102" t="str">
        <f>IF(B293=0," ",VLOOKUP($B293,[1]Спортсмены!$B$1:$H$65536,3,FALSE))</f>
        <v>1996</v>
      </c>
      <c r="E293" s="94" t="str">
        <f>IF(B293=0," ",IF(VLOOKUP($B293,[1]Спортсмены!$B$1:$H$65536,4,FALSE)=0," ",VLOOKUP($B293,[1]Спортсмены!$B$1:$H$65536,4,FALSE)))</f>
        <v>1р</v>
      </c>
      <c r="F293" s="101" t="str">
        <f>IF(B293=0," ",VLOOKUP($B293,[1]Спортсмены!$B$1:$H$65536,5,FALSE))</f>
        <v>Архангельская</v>
      </c>
      <c r="G293" s="99" t="str">
        <f>IF(B293=0," ",VLOOKUP($B293,[1]Спортсмены!$B$1:$H$65536,6,FALSE))</f>
        <v>Архангельск, ГАУ ЦСП "Поморье", СОШ-28</v>
      </c>
      <c r="H293" s="51"/>
      <c r="I293" s="52"/>
      <c r="J293" s="53"/>
      <c r="K293" s="53"/>
    </row>
    <row r="294" spans="1:11">
      <c r="A294" s="50">
        <v>2</v>
      </c>
      <c r="B294" s="21">
        <v>542</v>
      </c>
      <c r="C294" s="101" t="str">
        <f>IF(B294=0," ",VLOOKUP(B294,[1]Спортсмены!B$1:H$65536,2,FALSE))</f>
        <v>Панчук Никита</v>
      </c>
      <c r="D294" s="102" t="str">
        <f>IF(B294=0," ",VLOOKUP($B294,[1]Спортсмены!$B$1:$H$65536,3,FALSE))</f>
        <v>17.08.1996</v>
      </c>
      <c r="E294" s="94" t="str">
        <f>IF(B294=0," ",IF(VLOOKUP($B294,[1]Спортсмены!$B$1:$H$65536,4,FALSE)=0," ",VLOOKUP($B294,[1]Спортсмены!$B$1:$H$65536,4,FALSE)))</f>
        <v>2р</v>
      </c>
      <c r="F294" s="101" t="str">
        <f>IF(B294=0," ",VLOOKUP($B294,[1]Спортсмены!$B$1:$H$65536,5,FALSE))</f>
        <v>Вологодская</v>
      </c>
      <c r="G294" s="101" t="str">
        <f>IF(B294=0," ",VLOOKUP($B294,[1]Спортсмены!$B$1:$H$65536,6,FALSE))</f>
        <v>Череповец, ДЮСШ-2</v>
      </c>
      <c r="H294" s="51"/>
      <c r="I294" s="52"/>
      <c r="J294" s="53"/>
      <c r="K294" s="53"/>
    </row>
    <row r="295" spans="1:11">
      <c r="A295" s="50">
        <v>3</v>
      </c>
      <c r="B295" s="21">
        <v>522</v>
      </c>
      <c r="C295" s="101" t="str">
        <f>IF(B295=0," ",VLOOKUP(B295,[1]Спортсмены!B$1:H$65536,2,FALSE))</f>
        <v>Питеряков Антон</v>
      </c>
      <c r="D295" s="102" t="str">
        <f>IF(B295=0," ",VLOOKUP($B295,[1]Спортсмены!$B$1:$H$65536,3,FALSE))</f>
        <v>17.09.1995</v>
      </c>
      <c r="E295" s="94" t="str">
        <f>IF(B295=0," ",IF(VLOOKUP($B295,[1]Спортсмены!$B$1:$H$65536,4,FALSE)=0," ",VLOOKUP($B295,[1]Спортсмены!$B$1:$H$65536,4,FALSE)))</f>
        <v>1р</v>
      </c>
      <c r="F295" s="101" t="str">
        <f>IF(B295=0," ",VLOOKUP($B295,[1]Спортсмены!$B$1:$H$65536,5,FALSE))</f>
        <v>Вологодская</v>
      </c>
      <c r="G295" s="101" t="str">
        <f>IF(B295=0," ",VLOOKUP($B295,[1]Спортсмены!$B$1:$H$65536,6,FALSE))</f>
        <v>Вологда, ДЮСШ "Спартак"</v>
      </c>
      <c r="H295" s="51"/>
      <c r="I295" s="52"/>
      <c r="J295" s="53"/>
      <c r="K295" s="53"/>
    </row>
    <row r="296" spans="1:11">
      <c r="A296" s="50">
        <v>4</v>
      </c>
      <c r="B296" s="21">
        <v>77</v>
      </c>
      <c r="C296" s="101" t="str">
        <f>IF(B296=0," ",VLOOKUP(B296,[1]Спортсмены!B$1:H$65536,2,FALSE))</f>
        <v>Сундуков Семен</v>
      </c>
      <c r="D296" s="102" t="str">
        <f>IF(B296=0," ",VLOOKUP($B296,[1]Спортсмены!$B$1:$H$65536,3,FALSE))</f>
        <v>28.07.1995</v>
      </c>
      <c r="E296" s="94" t="str">
        <f>IF(B296=0," ",IF(VLOOKUP($B296,[1]Спортсмены!$B$1:$H$65536,4,FALSE)=0," ",VLOOKUP($B296,[1]Спортсмены!$B$1:$H$65536,4,FALSE)))</f>
        <v>КМС</v>
      </c>
      <c r="F296" s="101" t="str">
        <f>IF(B296=0," ",VLOOKUP($B296,[1]Спортсмены!$B$1:$H$65536,5,FALSE))</f>
        <v>Ярославская</v>
      </c>
      <c r="G296" s="169" t="str">
        <f>IF(B296=0," ",VLOOKUP($B296,[1]Спортсмены!$B$1:$H$65536,6,FALSE))</f>
        <v>Ярославль, ГОБУ ЯО СДЮСШОР</v>
      </c>
      <c r="H296" s="51"/>
      <c r="I296" s="52"/>
      <c r="J296" s="53"/>
      <c r="K296" s="53"/>
    </row>
    <row r="297" spans="1:11" ht="22.5">
      <c r="A297" s="50">
        <v>5</v>
      </c>
      <c r="B297" s="21">
        <v>278</v>
      </c>
      <c r="C297" s="101" t="str">
        <f>IF(B297=0," ",VLOOKUP(B297,[1]Спортсмены!B$1:H$65536,2,FALSE))</f>
        <v>Попов Владислав</v>
      </c>
      <c r="D297" s="102" t="str">
        <f>IF(B297=0," ",VLOOKUP($B297,[1]Спортсмены!$B$1:$H$65536,3,FALSE))</f>
        <v>02.07.1995</v>
      </c>
      <c r="E297" s="94" t="str">
        <f>IF(B297=0," ",IF(VLOOKUP($B297,[1]Спортсмены!$B$1:$H$65536,4,FALSE)=0," ",VLOOKUP($B297,[1]Спортсмены!$B$1:$H$65536,4,FALSE)))</f>
        <v>КМС</v>
      </c>
      <c r="F297" s="101" t="str">
        <f>IF(B297=0," ",VLOOKUP($B297,[1]Спортсмены!$B$1:$H$65536,5,FALSE))</f>
        <v>Рязанская</v>
      </c>
      <c r="G297" s="99" t="str">
        <f>IF(B297=0," ",VLOOKUP($B297,[1]Спортсмены!$B$1:$H$65536,6,FALSE))</f>
        <v>Рязань, ЦФО СДЮСШОР "Юность"-Профсоюзы</v>
      </c>
      <c r="H297" s="51"/>
      <c r="I297" s="52"/>
      <c r="J297" s="53"/>
      <c r="K297" s="53"/>
    </row>
    <row r="298" spans="1:11">
      <c r="A298" s="50">
        <v>6</v>
      </c>
      <c r="B298" s="94">
        <v>234</v>
      </c>
      <c r="C298" s="101" t="str">
        <f>IF(B298=0," ",VLOOKUP(B298,[1]Спортсмены!B$1:H$65536,2,FALSE))</f>
        <v>Смирнов Даниил</v>
      </c>
      <c r="D298" s="102" t="str">
        <f>IF(B298=0," ",VLOOKUP($B298,[1]Спортсмены!$B$1:$H$65536,3,FALSE))</f>
        <v>1995</v>
      </c>
      <c r="E298" s="94" t="str">
        <f>IF(B298=0," ",IF(VLOOKUP($B298,[1]Спортсмены!$B$1:$H$65536,4,FALSE)=0," ",VLOOKUP($B298,[1]Спортсмены!$B$1:$H$65536,4,FALSE)))</f>
        <v>КМС</v>
      </c>
      <c r="F298" s="101" t="str">
        <f>IF(B298=0," ",VLOOKUP($B298,[1]Спортсмены!$B$1:$H$65536,5,FALSE))</f>
        <v>Владимирская</v>
      </c>
      <c r="G298" s="101" t="str">
        <f>IF(B298=0," ",VLOOKUP($B298,[1]Спортсмены!$B$1:$H$65536,6,FALSE))</f>
        <v>Владимир, СДЮСШОР-7</v>
      </c>
      <c r="H298" s="51"/>
      <c r="I298" s="52"/>
      <c r="J298" s="53"/>
      <c r="K298" s="53"/>
    </row>
    <row r="299" spans="1:11">
      <c r="A299" s="50"/>
      <c r="B299" s="28"/>
      <c r="C299" s="28"/>
      <c r="D299" s="472"/>
      <c r="E299" s="28"/>
      <c r="F299" s="66" t="s">
        <v>195</v>
      </c>
      <c r="G299" s="28"/>
      <c r="H299" s="51"/>
      <c r="I299" s="52"/>
      <c r="J299" s="53"/>
      <c r="K299" s="53"/>
    </row>
    <row r="300" spans="1:11">
      <c r="A300" s="50">
        <v>1</v>
      </c>
      <c r="B300" s="21">
        <v>379</v>
      </c>
      <c r="C300" s="22" t="str">
        <f>IF(B300=0," ",VLOOKUP(B300,[1]Спортсмены!B$1:H$65536,2,FALSE))</f>
        <v>Порядин Андрей</v>
      </c>
      <c r="D300" s="23" t="str">
        <f>IF(B300=0," ",VLOOKUP($B300,[1]Спортсмены!$B$1:$H$65536,3,FALSE))</f>
        <v>12.03.1996</v>
      </c>
      <c r="E300" s="24" t="str">
        <f>IF(B300=0," ",IF(VLOOKUP($B300,[1]Спортсмены!$B$1:$H$65536,4,FALSE)=0," ",VLOOKUP($B300,[1]Спортсмены!$B$1:$H$65536,4,FALSE)))</f>
        <v>1р</v>
      </c>
      <c r="F300" s="22" t="str">
        <f>IF(B300=0," ",VLOOKUP($B300,[1]Спортсмены!$B$1:$H$65536,5,FALSE))</f>
        <v>Архангельская</v>
      </c>
      <c r="G300" s="22" t="str">
        <f>IF(B300=0," ",VLOOKUP($B300,[1]Спортсмены!$B$1:$H$65536,6,FALSE))</f>
        <v>Архангельск, ДЮСШ-1</v>
      </c>
      <c r="H300" s="51"/>
      <c r="I300" s="52"/>
      <c r="J300" s="53"/>
      <c r="K300" s="53"/>
    </row>
    <row r="301" spans="1:11">
      <c r="A301" s="50">
        <v>2</v>
      </c>
      <c r="B301" s="21">
        <v>598</v>
      </c>
      <c r="C301" s="22" t="str">
        <f>IF(B301=0," ",VLOOKUP(B301,[1]Спортсмены!B$1:H$65536,2,FALSE))</f>
        <v>Широков Даниил</v>
      </c>
      <c r="D301" s="23" t="str">
        <f>IF(B301=0," ",VLOOKUP($B301,[1]Спортсмены!$B$1:$H$65536,3,FALSE))</f>
        <v>18.11.1996</v>
      </c>
      <c r="E301" s="24" t="str">
        <f>IF(B301=0," ",IF(VLOOKUP($B301,[1]Спортсмены!$B$1:$H$65536,4,FALSE)=0," ",VLOOKUP($B301,[1]Спортсмены!$B$1:$H$65536,4,FALSE)))</f>
        <v>2р</v>
      </c>
      <c r="F301" s="22" t="str">
        <f>IF(B301=0," ",VLOOKUP($B301,[1]Спортсмены!$B$1:$H$65536,5,FALSE))</f>
        <v>Вологодская</v>
      </c>
      <c r="G301" s="22" t="str">
        <f>IF(B301=0," ",VLOOKUP($B301,[1]Спортсмены!$B$1:$H$65536,6,FALSE))</f>
        <v>Череповец, ДЮСШ-2</v>
      </c>
      <c r="H301" s="51"/>
      <c r="I301" s="52"/>
      <c r="J301" s="53"/>
      <c r="K301" s="53"/>
    </row>
    <row r="302" spans="1:11">
      <c r="A302" s="50">
        <v>3</v>
      </c>
      <c r="B302" s="29">
        <v>520</v>
      </c>
      <c r="C302" s="22" t="str">
        <f>IF(B302=0," ",VLOOKUP(B302,[1]Спортсмены!B$1:H$65536,2,FALSE))</f>
        <v>Новослугин Максим</v>
      </c>
      <c r="D302" s="23" t="str">
        <f>IF(B302=0," ",VLOOKUP($B302,[1]Спортсмены!$B$1:$H$65536,3,FALSE))</f>
        <v>21.08.1995</v>
      </c>
      <c r="E302" s="24" t="str">
        <f>IF(B302=0," ",IF(VLOOKUP($B302,[1]Спортсмены!$B$1:$H$65536,4,FALSE)=0," ",VLOOKUP($B302,[1]Спортсмены!$B$1:$H$65536,4,FALSE)))</f>
        <v>1р</v>
      </c>
      <c r="F302" s="22" t="str">
        <f>IF(B302=0," ",VLOOKUP($B302,[1]Спортсмены!$B$1:$H$65536,5,FALSE))</f>
        <v>Вологодская</v>
      </c>
      <c r="G302" s="22" t="str">
        <f>IF(B302=0," ",VLOOKUP($B302,[1]Спортсмены!$B$1:$H$65536,6,FALSE))</f>
        <v>Вологда, ДЮСШ "Спартак"</v>
      </c>
      <c r="H302" s="51"/>
      <c r="I302" s="52"/>
      <c r="J302" s="53"/>
      <c r="K302" s="53"/>
    </row>
    <row r="303" spans="1:11">
      <c r="A303" s="50">
        <v>4</v>
      </c>
      <c r="B303" s="21">
        <v>479</v>
      </c>
      <c r="C303" s="22" t="str">
        <f>IF(B303=0," ",VLOOKUP(B303,[1]Спортсмены!B$1:H$65536,2,FALSE))</f>
        <v>Патрушев Кирилл</v>
      </c>
      <c r="D303" s="23" t="str">
        <f>IF(B303=0," ",VLOOKUP($B303,[1]Спортсмены!$B$1:$H$65536,3,FALSE))</f>
        <v>1996</v>
      </c>
      <c r="E303" s="24" t="str">
        <f>IF(B303=0," ",IF(VLOOKUP($B303,[1]Спортсмены!$B$1:$H$65536,4,FALSE)=0," ",VLOOKUP($B303,[1]Спортсмены!$B$1:$H$65536,4,FALSE)))</f>
        <v>2р</v>
      </c>
      <c r="F303" s="22" t="str">
        <f>IF(B303=0," ",VLOOKUP($B303,[1]Спортсмены!$B$1:$H$65536,5,FALSE))</f>
        <v>Ивановская</v>
      </c>
      <c r="G303" s="22" t="str">
        <f>IF(B303=0," ",VLOOKUP($B303,[1]Спортсмены!$B$1:$H$65536,6,FALSE))</f>
        <v>Иваново, ДЮСШ-1</v>
      </c>
      <c r="H303" s="51"/>
      <c r="I303" s="52"/>
      <c r="J303" s="53"/>
      <c r="K303" s="53"/>
    </row>
    <row r="304" spans="1:11">
      <c r="A304" s="50">
        <v>5</v>
      </c>
      <c r="B304" s="21">
        <v>425</v>
      </c>
      <c r="C304" s="22" t="str">
        <f>IF(B304=0," ",VLOOKUP(B304,[1]Спортсмены!B$1:H$65536,2,FALSE))</f>
        <v>Кукушкин Виктор</v>
      </c>
      <c r="D304" s="23" t="str">
        <f>IF(B304=0," ",VLOOKUP($B304,[1]Спортсмены!$B$1:$H$65536,3,FALSE))</f>
        <v>13.06.1995</v>
      </c>
      <c r="E304" s="24" t="str">
        <f>IF(B304=0," ",IF(VLOOKUP($B304,[1]Спортсмены!$B$1:$H$65536,4,FALSE)=0," ",VLOOKUP($B304,[1]Спортсмены!$B$1:$H$65536,4,FALSE)))</f>
        <v>1р</v>
      </c>
      <c r="F304" s="22" t="str">
        <f>IF(B304=0," ",VLOOKUP($B304,[1]Спортсмены!$B$1:$H$65536,5,FALSE))</f>
        <v>Калининградская</v>
      </c>
      <c r="G304" s="22" t="str">
        <f>IF(B304=0," ",VLOOKUP($B304,[1]Спортсмены!$B$1:$H$65536,6,FALSE))</f>
        <v>Калининград, СДЮСШОР-4</v>
      </c>
      <c r="H304" s="51"/>
      <c r="I304" s="52"/>
      <c r="J304" s="53"/>
      <c r="K304" s="53"/>
    </row>
    <row r="305" spans="1:11">
      <c r="A305" s="50">
        <v>6</v>
      </c>
      <c r="B305" s="21">
        <v>235</v>
      </c>
      <c r="C305" s="22" t="str">
        <f>IF(B305=0," ",VLOOKUP(B305,[1]Спортсмены!B$1:H$65536,2,FALSE))</f>
        <v>Карпов Дмитрий</v>
      </c>
      <c r="D305" s="23" t="str">
        <f>IF(B305=0," ",VLOOKUP($B305,[1]Спортсмены!$B$1:$H$65536,3,FALSE))</f>
        <v>1995</v>
      </c>
      <c r="E305" s="24" t="str">
        <f>IF(B305=0," ",IF(VLOOKUP($B305,[1]Спортсмены!$B$1:$H$65536,4,FALSE)=0," ",VLOOKUP($B305,[1]Спортсмены!$B$1:$H$65536,4,FALSE)))</f>
        <v>1р</v>
      </c>
      <c r="F305" s="22" t="str">
        <f>IF(B305=0," ",VLOOKUP($B305,[1]Спортсмены!$B$1:$H$65536,5,FALSE))</f>
        <v>Владимирская</v>
      </c>
      <c r="G305" s="22" t="str">
        <f>IF(B305=0," ",VLOOKUP($B305,[1]Спортсмены!$B$1:$H$65536,6,FALSE))</f>
        <v>Владимир, СДЮСШОР-7</v>
      </c>
      <c r="H305" s="51"/>
      <c r="I305" s="52"/>
      <c r="J305" s="53"/>
      <c r="K305" s="53"/>
    </row>
    <row r="306" spans="1:11">
      <c r="A306" s="50"/>
      <c r="B306" s="54"/>
      <c r="C306" s="54"/>
      <c r="D306" s="55"/>
      <c r="E306" s="54"/>
      <c r="F306" s="56" t="s">
        <v>196</v>
      </c>
      <c r="G306" s="54"/>
      <c r="H306" s="51"/>
      <c r="I306" s="52"/>
      <c r="J306" s="53"/>
      <c r="K306" s="53"/>
    </row>
    <row r="307" spans="1:11">
      <c r="A307" s="50">
        <v>1</v>
      </c>
      <c r="B307" s="21">
        <v>208</v>
      </c>
      <c r="C307" s="22" t="str">
        <f>IF(B307=0," ",VLOOKUP(B307,[1]Спортсмены!B$1:H$65536,2,FALSE))</f>
        <v>Жильников Иван</v>
      </c>
      <c r="D307" s="23" t="str">
        <f>IF(B307=0," ",VLOOKUP($B307,[1]Спортсмены!$B$1:$H$65536,3,FALSE))</f>
        <v>06.12.1996</v>
      </c>
      <c r="E307" s="24" t="str">
        <f>IF(B307=0," ",IF(VLOOKUP($B307,[1]Спортсмены!$B$1:$H$65536,4,FALSE)=0," ",VLOOKUP($B307,[1]Спортсмены!$B$1:$H$65536,4,FALSE)))</f>
        <v>3р</v>
      </c>
      <c r="F307" s="22" t="str">
        <f>IF(B307=0," ",VLOOKUP($B307,[1]Спортсмены!$B$1:$H$65536,5,FALSE))</f>
        <v>Ярославская</v>
      </c>
      <c r="G307" s="22" t="str">
        <f>IF(B307=0," ",VLOOKUP($B307,[1]Спортсмены!$B$1:$H$65536,6,FALSE))</f>
        <v>Тутаев, СОШ-5</v>
      </c>
      <c r="H307" s="51"/>
      <c r="I307" s="52"/>
      <c r="J307" s="53"/>
      <c r="K307" s="53"/>
    </row>
    <row r="308" spans="1:11">
      <c r="A308" s="50">
        <v>2</v>
      </c>
      <c r="B308" s="21">
        <v>480</v>
      </c>
      <c r="C308" s="22" t="str">
        <f>IF(B308=0," ",VLOOKUP(B308,[1]Спортсмены!B$1:H$65536,2,FALSE))</f>
        <v>Попцов Александр</v>
      </c>
      <c r="D308" s="23" t="str">
        <f>IF(B308=0," ",VLOOKUP($B308,[1]Спортсмены!$B$1:$H$65536,3,FALSE))</f>
        <v>1996</v>
      </c>
      <c r="E308" s="24" t="str">
        <f>IF(B308=0," ",IF(VLOOKUP($B308,[1]Спортсмены!$B$1:$H$65536,4,FALSE)=0," ",VLOOKUP($B308,[1]Спортсмены!$B$1:$H$65536,4,FALSE)))</f>
        <v>1р</v>
      </c>
      <c r="F308" s="22" t="str">
        <f>IF(B308=0," ",VLOOKUP($B308,[1]Спортсмены!$B$1:$H$65536,5,FALSE))</f>
        <v>Ивановская</v>
      </c>
      <c r="G308" s="22" t="str">
        <f>IF(B308=0," ",VLOOKUP($B308,[1]Спортсмены!$B$1:$H$65536,6,FALSE))</f>
        <v>Иваново, СДЮСШОР-6</v>
      </c>
      <c r="H308" s="67"/>
      <c r="I308" s="52"/>
      <c r="J308" s="53"/>
      <c r="K308" s="53"/>
    </row>
    <row r="309" spans="1:11">
      <c r="A309" s="50">
        <v>3</v>
      </c>
      <c r="B309" s="21">
        <v>394</v>
      </c>
      <c r="C309" s="22" t="str">
        <f>IF(B309=0," ",VLOOKUP(B309,[1]Спортсмены!B$1:H$65536,2,FALSE))</f>
        <v>Харченко Сергей</v>
      </c>
      <c r="D309" s="23" t="str">
        <f>IF(B309=0," ",VLOOKUP($B309,[1]Спортсмены!$B$1:$H$65536,3,FALSE))</f>
        <v>1996</v>
      </c>
      <c r="E309" s="24" t="str">
        <f>IF(B309=0," ",IF(VLOOKUP($B309,[1]Спортсмены!$B$1:$H$65536,4,FALSE)=0," ",VLOOKUP($B309,[1]Спортсмены!$B$1:$H$65536,4,FALSE)))</f>
        <v>1р</v>
      </c>
      <c r="F309" s="22" t="str">
        <f>IF(B309=0," ",VLOOKUP($B309,[1]Спортсмены!$B$1:$H$65536,5,FALSE))</f>
        <v>Архангельская</v>
      </c>
      <c r="G309" s="22" t="str">
        <f>IF(B309=0," ",VLOOKUP($B309,[1]Спортсмены!$B$1:$H$65536,6,FALSE))</f>
        <v>Котлас</v>
      </c>
      <c r="H309" s="51"/>
      <c r="I309" s="52"/>
      <c r="J309" s="53"/>
      <c r="K309" s="53"/>
    </row>
    <row r="310" spans="1:11">
      <c r="A310" s="50">
        <v>4</v>
      </c>
      <c r="B310" s="21">
        <v>410</v>
      </c>
      <c r="C310" s="22" t="str">
        <f>IF(B310=0," ",VLOOKUP(B310,[1]Спортсмены!B$1:H$65536,2,FALSE))</f>
        <v>Соколов Александр</v>
      </c>
      <c r="D310" s="23" t="str">
        <f>IF(B310=0," ",VLOOKUP($B310,[1]Спортсмены!$B$1:$H$65536,3,FALSE))</f>
        <v>18.02.1995</v>
      </c>
      <c r="E310" s="24" t="str">
        <f>IF(B310=0," ",IF(VLOOKUP($B310,[1]Спортсмены!$B$1:$H$65536,4,FALSE)=0," ",VLOOKUP($B310,[1]Спортсмены!$B$1:$H$65536,4,FALSE)))</f>
        <v>КМС</v>
      </c>
      <c r="F310" s="22" t="str">
        <f>IF(B310=0," ",VLOOKUP($B310,[1]Спортсмены!$B$1:$H$65536,5,FALSE))</f>
        <v>Новгородская</v>
      </c>
      <c r="G310" s="22" t="str">
        <f>IF(B310=0," ",VLOOKUP($B310,[1]Спортсмены!$B$1:$H$65536,6,FALSE))</f>
        <v>Н Новгород, обр.</v>
      </c>
      <c r="H310" s="51"/>
      <c r="I310" s="52"/>
      <c r="J310" s="53"/>
      <c r="K310" s="53"/>
    </row>
    <row r="311" spans="1:11">
      <c r="A311" s="50">
        <v>5</v>
      </c>
      <c r="B311" s="36">
        <v>423</v>
      </c>
      <c r="C311" s="22" t="str">
        <f>IF(B311=0," ",VLOOKUP(B311,[1]Спортсмены!B$1:H$65536,2,FALSE))</f>
        <v>Смирнов Пайшао</v>
      </c>
      <c r="D311" s="23" t="str">
        <f>IF(B311=0," ",VLOOKUP($B311,[1]Спортсмены!$B$1:$H$65536,3,FALSE))</f>
        <v>01.08.1996</v>
      </c>
      <c r="E311" s="24" t="str">
        <f>IF(B311=0," ",IF(VLOOKUP($B311,[1]Спортсмены!$B$1:$H$65536,4,FALSE)=0," ",VLOOKUP($B311,[1]Спортсмены!$B$1:$H$65536,4,FALSE)))</f>
        <v>1р</v>
      </c>
      <c r="F311" s="22" t="str">
        <f>IF(B311=0," ",VLOOKUP($B311,[1]Спортсмены!$B$1:$H$65536,5,FALSE))</f>
        <v>Калининградская</v>
      </c>
      <c r="G311" s="22" t="str">
        <f>IF(B311=0," ",VLOOKUP($B311,[1]Спортсмены!$B$1:$H$65536,6,FALSE))</f>
        <v>Калининград, УОР</v>
      </c>
      <c r="H311" s="51"/>
      <c r="I311" s="52"/>
      <c r="J311" s="53"/>
      <c r="K311" s="53"/>
    </row>
    <row r="312" spans="1:11" ht="23.25">
      <c r="A312" s="50">
        <v>6</v>
      </c>
      <c r="B312" s="69">
        <v>275</v>
      </c>
      <c r="C312" s="22" t="str">
        <f>IF(B312=0," ",VLOOKUP(B312,[1]Спортсмены!B$1:H$65536,2,FALSE))</f>
        <v>Власкин Антон</v>
      </c>
      <c r="D312" s="23" t="str">
        <f>IF(B312=0," ",VLOOKUP($B312,[1]Спортсмены!$B$1:$H$65536,3,FALSE))</f>
        <v>23.05.1995</v>
      </c>
      <c r="E312" s="24" t="str">
        <f>IF(B312=0," ",IF(VLOOKUP($B312,[1]Спортсмены!$B$1:$H$65536,4,FALSE)=0," ",VLOOKUP($B312,[1]Спортсмены!$B$1:$H$65536,4,FALSE)))</f>
        <v>КМС</v>
      </c>
      <c r="F312" s="22" t="str">
        <f>IF(B312=0," ",VLOOKUP($B312,[1]Спортсмены!$B$1:$H$65536,5,FALSE))</f>
        <v>Рязанская</v>
      </c>
      <c r="G312" s="106" t="str">
        <f>IF(B312=0," ",VLOOKUP($B312,[1]Спортсмены!$B$1:$H$65536,6,FALSE))</f>
        <v>Рязань, ЦФО СДЮСШОР "Олимпиец", "Юность"-Динамо</v>
      </c>
      <c r="H312" s="51"/>
      <c r="I312" s="52"/>
      <c r="J312" s="53"/>
      <c r="K312" s="53"/>
    </row>
    <row r="313" spans="1:11">
      <c r="A313" s="50"/>
      <c r="B313" s="54"/>
      <c r="C313" s="54"/>
      <c r="D313" s="55"/>
      <c r="E313" s="54"/>
      <c r="F313" s="56"/>
      <c r="G313" s="54"/>
      <c r="H313" s="51"/>
      <c r="I313" s="52"/>
      <c r="J313" s="53"/>
      <c r="K313" s="53"/>
    </row>
    <row r="314" spans="1:11">
      <c r="A314" s="50"/>
      <c r="B314" s="21"/>
      <c r="C314" s="22"/>
      <c r="D314" s="23"/>
      <c r="E314" s="24"/>
      <c r="F314" s="22"/>
      <c r="G314" s="22"/>
      <c r="H314" s="51"/>
      <c r="I314" s="52"/>
      <c r="J314" s="53"/>
      <c r="K314" s="53"/>
    </row>
    <row r="315" spans="1:11">
      <c r="A315" s="50"/>
      <c r="B315" s="21"/>
      <c r="C315" s="22"/>
      <c r="D315" s="23"/>
      <c r="E315" s="24"/>
      <c r="F315" s="22"/>
      <c r="G315" s="22"/>
      <c r="H315" s="51"/>
      <c r="I315" s="52"/>
      <c r="J315" s="53"/>
      <c r="K315" s="53"/>
    </row>
    <row r="316" spans="1:11">
      <c r="A316" s="50"/>
      <c r="B316" s="21"/>
      <c r="C316" s="22"/>
      <c r="D316" s="23"/>
      <c r="E316" s="24"/>
      <c r="F316" s="22"/>
      <c r="G316" s="22"/>
      <c r="H316" s="51"/>
      <c r="I316" s="52"/>
      <c r="J316" s="53"/>
      <c r="K316" s="53"/>
    </row>
    <row r="317" spans="1:11">
      <c r="A317" s="50"/>
      <c r="B317" s="21"/>
      <c r="C317" s="22"/>
      <c r="D317" s="23"/>
      <c r="E317" s="24"/>
      <c r="F317" s="22"/>
      <c r="G317" s="22"/>
      <c r="H317" s="51"/>
      <c r="I317" s="52"/>
      <c r="J317" s="53"/>
      <c r="K317" s="53"/>
    </row>
    <row r="318" spans="1:11">
      <c r="A318" s="50"/>
      <c r="B318" s="21"/>
      <c r="C318" s="22"/>
      <c r="D318" s="23"/>
      <c r="E318" s="24"/>
      <c r="F318" s="22"/>
      <c r="G318" s="22"/>
      <c r="H318" s="51"/>
      <c r="I318" s="52"/>
      <c r="J318" s="53"/>
      <c r="K318" s="53"/>
    </row>
    <row r="319" spans="1:11">
      <c r="A319" s="50"/>
      <c r="B319" s="21"/>
      <c r="C319" s="22"/>
      <c r="D319" s="23"/>
      <c r="E319" s="24"/>
      <c r="F319" s="22"/>
      <c r="G319" s="22"/>
      <c r="H319" s="51"/>
      <c r="I319" s="52"/>
      <c r="J319" s="53"/>
      <c r="K319" s="53"/>
    </row>
    <row r="320" spans="1:11">
      <c r="A320" s="50"/>
      <c r="B320" s="21"/>
      <c r="C320" s="22"/>
      <c r="D320" s="23"/>
      <c r="E320" s="24"/>
      <c r="F320" s="22"/>
      <c r="G320" s="22"/>
      <c r="H320" s="51"/>
      <c r="I320" s="52"/>
      <c r="J320" s="53"/>
      <c r="K320" s="53"/>
    </row>
    <row r="321" spans="1:12">
      <c r="A321" s="50"/>
      <c r="B321" s="21"/>
      <c r="C321" s="22"/>
      <c r="D321" s="23"/>
      <c r="E321" s="24"/>
      <c r="F321" s="22"/>
      <c r="G321" s="22"/>
      <c r="H321" s="51"/>
      <c r="I321" s="52"/>
      <c r="J321" s="53"/>
      <c r="K321" s="53"/>
    </row>
    <row r="322" spans="1:12">
      <c r="A322" s="50"/>
      <c r="B322" s="21"/>
      <c r="C322" s="22"/>
      <c r="D322" s="23"/>
      <c r="E322" s="24"/>
      <c r="F322" s="22"/>
      <c r="G322" s="22"/>
      <c r="H322" s="51"/>
      <c r="I322" s="52"/>
      <c r="J322" s="53"/>
      <c r="K322" s="53"/>
    </row>
    <row r="323" spans="1:12">
      <c r="A323" s="50"/>
      <c r="B323" s="21"/>
      <c r="C323" s="22"/>
      <c r="D323" s="23"/>
      <c r="E323" s="24"/>
      <c r="F323" s="22"/>
      <c r="G323" s="22"/>
      <c r="H323" s="51"/>
      <c r="I323" s="52"/>
      <c r="J323" s="53"/>
      <c r="K323" s="53"/>
    </row>
    <row r="324" spans="1:12">
      <c r="A324" s="50"/>
      <c r="B324" s="21"/>
      <c r="C324" s="22"/>
      <c r="D324" s="23"/>
      <c r="E324" s="24"/>
      <c r="F324" s="22"/>
      <c r="G324" s="22"/>
      <c r="H324" s="51"/>
      <c r="I324" s="52"/>
      <c r="J324" s="53"/>
      <c r="K324" s="53"/>
    </row>
    <row r="325" spans="1:12">
      <c r="A325" s="50"/>
      <c r="B325" s="21"/>
      <c r="C325" s="22"/>
      <c r="D325" s="23"/>
      <c r="E325" s="24"/>
      <c r="F325" s="22"/>
      <c r="G325" s="22"/>
      <c r="H325" s="51"/>
      <c r="I325" s="52"/>
      <c r="J325" s="53"/>
      <c r="K325" s="53"/>
    </row>
    <row r="326" spans="1:12">
      <c r="A326" s="50"/>
      <c r="B326" s="21"/>
      <c r="C326" s="22"/>
      <c r="D326" s="23"/>
      <c r="E326" s="24"/>
      <c r="F326" s="22"/>
      <c r="G326" s="22"/>
      <c r="H326" s="51"/>
      <c r="I326" s="52"/>
      <c r="J326" s="53"/>
      <c r="K326" s="53"/>
    </row>
    <row r="327" spans="1:12">
      <c r="A327" s="50"/>
      <c r="B327" s="21"/>
      <c r="C327" s="22"/>
      <c r="D327" s="23"/>
      <c r="E327" s="24"/>
      <c r="F327" s="22"/>
      <c r="G327" s="22"/>
      <c r="H327" s="51"/>
      <c r="I327" s="52"/>
      <c r="J327" s="53"/>
      <c r="K327" s="53"/>
    </row>
    <row r="328" spans="1:12">
      <c r="A328" s="50"/>
      <c r="B328" s="21"/>
      <c r="C328" s="22"/>
      <c r="D328" s="23"/>
      <c r="E328" s="24"/>
      <c r="F328" s="22"/>
      <c r="G328" s="22"/>
      <c r="H328" s="51"/>
      <c r="I328" s="52"/>
      <c r="J328" s="53"/>
      <c r="K328" s="53"/>
    </row>
    <row r="329" spans="1:12">
      <c r="A329" s="50"/>
      <c r="B329" s="21"/>
      <c r="C329" s="22"/>
      <c r="D329" s="23"/>
      <c r="E329" s="24"/>
      <c r="F329" s="22"/>
      <c r="G329" s="22"/>
      <c r="H329" s="51"/>
      <c r="I329" s="52"/>
      <c r="J329" s="53"/>
      <c r="K329" s="53"/>
    </row>
    <row r="330" spans="1:12">
      <c r="A330" s="50"/>
      <c r="B330" s="21"/>
      <c r="C330" s="22"/>
      <c r="D330" s="23"/>
      <c r="E330" s="24"/>
      <c r="F330" s="22"/>
      <c r="G330" s="22"/>
      <c r="H330" s="51"/>
      <c r="I330" s="52"/>
      <c r="J330" s="53"/>
      <c r="K330" s="53"/>
    </row>
    <row r="331" spans="1:12">
      <c r="A331" s="50"/>
      <c r="B331" s="21"/>
      <c r="C331" s="22"/>
      <c r="D331" s="23"/>
      <c r="E331" s="24"/>
      <c r="F331" s="22"/>
      <c r="G331" s="22"/>
      <c r="H331" s="51"/>
      <c r="I331" s="52"/>
      <c r="J331" s="53"/>
      <c r="K331" s="53"/>
    </row>
    <row r="332" spans="1:12">
      <c r="A332" s="50"/>
      <c r="B332" s="21"/>
      <c r="C332" s="22"/>
      <c r="D332" s="23"/>
      <c r="E332" s="24"/>
      <c r="F332" s="22"/>
      <c r="G332" s="22"/>
      <c r="H332" s="51"/>
      <c r="I332" s="52"/>
      <c r="J332" s="53"/>
      <c r="K332" s="53"/>
    </row>
    <row r="333" spans="1:12">
      <c r="A333" s="50"/>
      <c r="B333" s="21"/>
      <c r="C333" s="22"/>
      <c r="D333" s="23"/>
      <c r="E333" s="24"/>
      <c r="F333" s="22"/>
      <c r="G333" s="22"/>
      <c r="H333" s="51"/>
      <c r="I333" s="52"/>
      <c r="J333" s="53"/>
      <c r="K333" s="53"/>
    </row>
    <row r="334" spans="1:12">
      <c r="A334" s="50"/>
      <c r="B334" s="68"/>
      <c r="C334" s="69"/>
      <c r="D334" s="473"/>
      <c r="E334" s="24"/>
      <c r="F334" s="70"/>
      <c r="G334" s="70"/>
      <c r="H334" s="51"/>
      <c r="I334" s="52"/>
      <c r="J334" s="53"/>
      <c r="K334" s="53"/>
    </row>
    <row r="335" spans="1:12" ht="22.5">
      <c r="A335" s="357" t="s">
        <v>27</v>
      </c>
      <c r="B335" s="357"/>
      <c r="C335" s="357"/>
      <c r="D335" s="357"/>
      <c r="E335" s="357"/>
      <c r="F335" s="357"/>
      <c r="G335" s="357"/>
      <c r="H335" s="357"/>
      <c r="I335" s="357"/>
      <c r="J335" s="357"/>
      <c r="K335" s="357"/>
      <c r="L335" s="60">
        <v>7</v>
      </c>
    </row>
    <row r="336" spans="1:12" ht="20.25">
      <c r="A336" s="339" t="s">
        <v>1</v>
      </c>
      <c r="B336" s="339"/>
      <c r="C336" s="339"/>
      <c r="D336" s="339"/>
      <c r="E336" s="339"/>
      <c r="F336" s="339"/>
      <c r="G336" s="339"/>
      <c r="H336" s="339"/>
      <c r="I336" s="339"/>
      <c r="J336" s="339"/>
      <c r="K336" s="339"/>
      <c r="L336" s="61"/>
    </row>
    <row r="337" spans="1:11">
      <c r="A337" s="359" t="s">
        <v>35</v>
      </c>
      <c r="B337" s="359"/>
      <c r="C337" s="314"/>
      <c r="D337"/>
      <c r="E337"/>
      <c r="H337" s="360" t="s">
        <v>174</v>
      </c>
      <c r="I337" s="360"/>
      <c r="J337" s="360"/>
      <c r="K337" s="360"/>
    </row>
    <row r="338" spans="1:11">
      <c r="A338" s="6" t="s">
        <v>6</v>
      </c>
      <c r="B338" s="6"/>
      <c r="C338" s="6"/>
      <c r="D338"/>
      <c r="E338"/>
      <c r="G338" s="62"/>
      <c r="H338" s="63"/>
      <c r="I338" s="64"/>
    </row>
    <row r="339" spans="1:11" ht="20.25">
      <c r="A339" s="366" t="s">
        <v>191</v>
      </c>
      <c r="B339" s="366"/>
      <c r="C339" s="366"/>
      <c r="D339" s="366"/>
      <c r="E339" s="366"/>
      <c r="F339" s="366"/>
      <c r="G339" s="366"/>
      <c r="H339" s="366"/>
      <c r="I339" s="366"/>
      <c r="J339" s="366"/>
      <c r="K339" s="366"/>
    </row>
    <row r="340" spans="1:11" ht="15.75">
      <c r="A340" s="367" t="s">
        <v>202</v>
      </c>
      <c r="B340" s="367"/>
      <c r="C340" s="367"/>
      <c r="D340" s="367"/>
      <c r="E340" s="367"/>
      <c r="F340" s="367"/>
      <c r="G340" s="367"/>
      <c r="H340" s="367"/>
      <c r="I340" s="367"/>
      <c r="J340" s="367"/>
      <c r="K340" s="367"/>
    </row>
    <row r="341" spans="1:11" ht="20.25">
      <c r="A341" s="57"/>
      <c r="B341" s="57"/>
      <c r="C341" s="1" t="s">
        <v>176</v>
      </c>
      <c r="D341"/>
      <c r="E341"/>
      <c r="H341" s="466" t="s">
        <v>203</v>
      </c>
      <c r="I341" s="466"/>
      <c r="J341" s="466"/>
      <c r="K341" s="466"/>
    </row>
    <row r="342" spans="1:11">
      <c r="A342" s="345" t="s">
        <v>194</v>
      </c>
      <c r="B342" s="345" t="s">
        <v>13</v>
      </c>
      <c r="C342" s="345" t="s">
        <v>14</v>
      </c>
      <c r="D342" s="345" t="s">
        <v>15</v>
      </c>
      <c r="E342" s="345" t="s">
        <v>16</v>
      </c>
      <c r="F342" s="345" t="s">
        <v>17</v>
      </c>
      <c r="G342" s="361" t="s">
        <v>32</v>
      </c>
      <c r="H342" s="345" t="s">
        <v>33</v>
      </c>
      <c r="I342" s="363" t="s">
        <v>34</v>
      </c>
      <c r="J342" s="364"/>
      <c r="K342" s="365"/>
    </row>
    <row r="343" spans="1:11">
      <c r="A343" s="346"/>
      <c r="B343" s="346"/>
      <c r="C343" s="346"/>
      <c r="D343" s="346"/>
      <c r="E343" s="346"/>
      <c r="F343" s="346"/>
      <c r="G343" s="362"/>
      <c r="H343" s="346"/>
      <c r="I343" s="335">
        <v>1</v>
      </c>
      <c r="J343" s="58">
        <v>2</v>
      </c>
      <c r="K343" s="59">
        <v>3</v>
      </c>
    </row>
    <row r="344" spans="1:11">
      <c r="A344" s="65"/>
      <c r="B344" s="28"/>
      <c r="C344" s="28"/>
      <c r="D344" s="28"/>
      <c r="E344" s="28"/>
      <c r="F344" s="66" t="s">
        <v>36</v>
      </c>
      <c r="G344" s="28"/>
      <c r="H344" s="51"/>
      <c r="I344" s="52"/>
      <c r="J344" s="53"/>
      <c r="K344" s="53"/>
    </row>
    <row r="345" spans="1:11">
      <c r="A345" s="50">
        <v>1</v>
      </c>
      <c r="B345" s="21"/>
      <c r="C345" s="22" t="str">
        <f>IF(B345=0," ",VLOOKUP(B345,[1]Спортсмены!B$1:H$65536,2,FALSE))</f>
        <v xml:space="preserve"> </v>
      </c>
      <c r="D345" s="23" t="str">
        <f>IF(B345=0," ",VLOOKUP($B345,[1]Спортсмены!$B$1:$H$65536,3,FALSE))</f>
        <v xml:space="preserve"> </v>
      </c>
      <c r="E345" s="24" t="str">
        <f>IF(B345=0," ",IF(VLOOKUP($B345,[1]Спортсмены!$B$1:$H$65536,4,FALSE)=0," ",VLOOKUP($B345,[1]Спортсмены!$B$1:$H$65536,4,FALSE)))</f>
        <v xml:space="preserve"> </v>
      </c>
      <c r="F345" s="22" t="str">
        <f>IF(B345=0," ",VLOOKUP($B345,[1]Спортсмены!$B$1:$H$65536,5,FALSE))</f>
        <v xml:space="preserve"> </v>
      </c>
      <c r="G345" s="22" t="str">
        <f>IF(B345=0," ",VLOOKUP($B345,[1]Спортсмены!$B$1:$H$65536,6,FALSE))</f>
        <v xml:space="preserve"> </v>
      </c>
      <c r="H345" s="51"/>
      <c r="I345" s="52"/>
      <c r="J345" s="53"/>
      <c r="K345" s="53"/>
    </row>
    <row r="346" spans="1:11">
      <c r="A346" s="50">
        <v>2</v>
      </c>
      <c r="B346" s="21">
        <v>419</v>
      </c>
      <c r="C346" s="22" t="str">
        <f>IF(B346=0," ",VLOOKUP(B346,[1]Спортсмены!B$1:H$65536,2,FALSE))</f>
        <v>Поленов Кирилл</v>
      </c>
      <c r="D346" s="23" t="str">
        <f>IF(B346=0," ",VLOOKUP($B346,[1]Спортсмены!$B$1:$H$65536,3,FALSE))</f>
        <v>12.05.1994</v>
      </c>
      <c r="E346" s="24" t="str">
        <f>IF(B346=0," ",IF(VLOOKUP($B346,[1]Спортсмены!$B$1:$H$65536,4,FALSE)=0," ",VLOOKUP($B346,[1]Спортсмены!$B$1:$H$65536,4,FALSE)))</f>
        <v>1р</v>
      </c>
      <c r="F346" s="22" t="str">
        <f>IF(B346=0," ",VLOOKUP($B346,[1]Спортсмены!$B$1:$H$65536,5,FALSE))</f>
        <v>Калининградская</v>
      </c>
      <c r="G346" s="22" t="str">
        <f>IF(B346=0," ",VLOOKUP($B346,[1]Спортсмены!$B$1:$H$65536,6,FALSE))</f>
        <v>Калининград, УОР</v>
      </c>
      <c r="H346" s="51"/>
      <c r="I346" s="52"/>
      <c r="J346" s="53"/>
      <c r="K346" s="53"/>
    </row>
    <row r="347" spans="1:11">
      <c r="A347" s="50">
        <v>3</v>
      </c>
      <c r="B347" s="21">
        <v>219</v>
      </c>
      <c r="C347" s="22" t="str">
        <f>IF(B347=0," ",VLOOKUP(B347,[1]Спортсмены!B$1:H$65536,2,FALSE))</f>
        <v>Трофимов Сергей</v>
      </c>
      <c r="D347" s="23" t="str">
        <f>IF(B347=0," ",VLOOKUP($B347,[1]Спортсмены!$B$1:$H$65536,3,FALSE))</f>
        <v>1992</v>
      </c>
      <c r="E347" s="24" t="str">
        <f>IF(B347=0," ",IF(VLOOKUP($B347,[1]Спортсмены!$B$1:$H$65536,4,FALSE)=0," ",VLOOKUP($B347,[1]Спортсмены!$B$1:$H$65536,4,FALSE)))</f>
        <v>1р</v>
      </c>
      <c r="F347" s="22" t="str">
        <f>IF(B347=0," ",VLOOKUP($B347,[1]Спортсмены!$B$1:$H$65536,5,FALSE))</f>
        <v>Московская</v>
      </c>
      <c r="G347" s="22" t="str">
        <f>IF(B347=0," ",VLOOKUP($B347,[1]Спортсмены!$B$1:$H$65536,6,FALSE))</f>
        <v>Жуковский, СК "Метеор"</v>
      </c>
      <c r="H347" s="51"/>
      <c r="I347" s="52"/>
      <c r="J347" s="53"/>
      <c r="K347" s="53"/>
    </row>
    <row r="348" spans="1:11">
      <c r="A348" s="50">
        <v>4</v>
      </c>
      <c r="B348" s="21">
        <v>49</v>
      </c>
      <c r="C348" s="22" t="str">
        <f>IF(B348=0," ",VLOOKUP(B348,[1]Спортсмены!B$1:H$65536,2,FALSE))</f>
        <v>Ложников Илья</v>
      </c>
      <c r="D348" s="23" t="str">
        <f>IF(B348=0," ",VLOOKUP($B348,[1]Спортсмены!$B$1:$H$65536,3,FALSE))</f>
        <v>30.03.1992</v>
      </c>
      <c r="E348" s="24" t="str">
        <f>IF(B348=0," ",IF(VLOOKUP($B348,[1]Спортсмены!$B$1:$H$65536,4,FALSE)=0," ",VLOOKUP($B348,[1]Спортсмены!$B$1:$H$65536,4,FALSE)))</f>
        <v>КМС</v>
      </c>
      <c r="F348" s="22" t="str">
        <f>IF(B348=0," ",VLOOKUP($B348,[1]Спортсмены!$B$1:$H$65536,5,FALSE))</f>
        <v>Ярославская</v>
      </c>
      <c r="G348" s="22" t="str">
        <f>IF(B348=0," ",VLOOKUP($B348,[1]Спортсмены!$B$1:$H$65536,6,FALSE))</f>
        <v>Ярославль, СДЮСШОР-19</v>
      </c>
      <c r="H348" s="51"/>
      <c r="I348" s="52"/>
      <c r="J348" s="53"/>
      <c r="K348" s="53"/>
    </row>
    <row r="349" spans="1:11">
      <c r="A349" s="50">
        <v>5</v>
      </c>
      <c r="B349" s="21">
        <v>560</v>
      </c>
      <c r="C349" s="22" t="str">
        <f>IF(B349=0," ",VLOOKUP(B349,[1]Спортсмены!B$1:H$65536,2,FALSE))</f>
        <v>Петраков Иван</v>
      </c>
      <c r="D349" s="23" t="str">
        <f>IF(B349=0," ",VLOOKUP($B349,[1]Спортсмены!$B$1:$H$65536,3,FALSE))</f>
        <v>31.01.1993</v>
      </c>
      <c r="E349" s="24" t="str">
        <f>IF(B349=0," ",IF(VLOOKUP($B349,[1]Спортсмены!$B$1:$H$65536,4,FALSE)=0," ",VLOOKUP($B349,[1]Спортсмены!$B$1:$H$65536,4,FALSE)))</f>
        <v>КМС</v>
      </c>
      <c r="F349" s="22" t="str">
        <f>IF(B349=0," ",VLOOKUP($B349,[1]Спортсмены!$B$1:$H$65536,5,FALSE))</f>
        <v>Р-ка Карелия</v>
      </c>
      <c r="G349" s="22" t="str">
        <f>IF(B349=0," ",VLOOKUP($B349,[1]Спортсмены!$B$1:$H$65536,6,FALSE))</f>
        <v xml:space="preserve">Петрозаводск, </v>
      </c>
      <c r="H349" s="51"/>
      <c r="I349" s="52"/>
      <c r="J349" s="53"/>
      <c r="K349" s="53"/>
    </row>
    <row r="350" spans="1:11">
      <c r="A350" s="50">
        <v>6</v>
      </c>
      <c r="B350" s="94"/>
      <c r="C350" s="22" t="str">
        <f>IF(B350=0," ",VLOOKUP(B350,[1]Спортсмены!B$1:H$65536,2,FALSE))</f>
        <v xml:space="preserve"> </v>
      </c>
      <c r="D350" s="23" t="str">
        <f>IF(B350=0," ",VLOOKUP($B350,[1]Спортсмены!$B$1:$H$65536,3,FALSE))</f>
        <v xml:space="preserve"> </v>
      </c>
      <c r="E350" s="24" t="str">
        <f>IF(B350=0," ",IF(VLOOKUP($B350,[1]Спортсмены!$B$1:$H$65536,4,FALSE)=0," ",VLOOKUP($B350,[1]Спортсмены!$B$1:$H$65536,4,FALSE)))</f>
        <v xml:space="preserve"> </v>
      </c>
      <c r="F350" s="22" t="str">
        <f>IF(B350=0," ",VLOOKUP($B350,[1]Спортсмены!$B$1:$H$65536,5,FALSE))</f>
        <v xml:space="preserve"> </v>
      </c>
      <c r="G350" s="22" t="str">
        <f>IF(B350=0," ",VLOOKUP($B350,[1]Спортсмены!$B$1:$H$65536,6,FALSE))</f>
        <v xml:space="preserve"> </v>
      </c>
      <c r="H350" s="51"/>
      <c r="I350" s="52"/>
      <c r="J350" s="53"/>
      <c r="K350" s="53"/>
    </row>
    <row r="351" spans="1:11">
      <c r="A351" s="50"/>
      <c r="B351" s="28"/>
      <c r="C351" s="28"/>
      <c r="D351" s="472"/>
      <c r="E351" s="28"/>
      <c r="F351" s="66" t="s">
        <v>195</v>
      </c>
      <c r="G351" s="28"/>
      <c r="H351" s="51"/>
      <c r="I351" s="52"/>
      <c r="J351" s="53"/>
      <c r="K351" s="53"/>
    </row>
    <row r="352" spans="1:11">
      <c r="A352" s="50">
        <v>1</v>
      </c>
      <c r="B352" s="21"/>
      <c r="C352" s="22" t="str">
        <f>IF(B352=0," ",VLOOKUP(B352,[1]Спортсмены!B$1:H$65536,2,FALSE))</f>
        <v xml:space="preserve"> </v>
      </c>
      <c r="D352" s="23" t="str">
        <f>IF(B352=0," ",VLOOKUP($B352,[1]Спортсмены!$B$1:$H$65536,3,FALSE))</f>
        <v xml:space="preserve"> </v>
      </c>
      <c r="E352" s="24" t="str">
        <f>IF(B352=0," ",IF(VLOOKUP($B352,[1]Спортсмены!$B$1:$H$65536,4,FALSE)=0," ",VLOOKUP($B352,[1]Спортсмены!$B$1:$H$65536,4,FALSE)))</f>
        <v xml:space="preserve"> </v>
      </c>
      <c r="F352" s="22" t="str">
        <f>IF(B352=0," ",VLOOKUP($B352,[1]Спортсмены!$B$1:$H$65536,5,FALSE))</f>
        <v xml:space="preserve"> </v>
      </c>
      <c r="G352" s="22" t="str">
        <f>IF(B352=0," ",VLOOKUP($B352,[1]Спортсмены!$B$1:$H$65536,6,FALSE))</f>
        <v xml:space="preserve"> </v>
      </c>
      <c r="H352" s="51"/>
      <c r="I352" s="52"/>
      <c r="J352" s="53"/>
      <c r="K352" s="53"/>
    </row>
    <row r="353" spans="1:11">
      <c r="A353" s="50">
        <v>2</v>
      </c>
      <c r="B353" s="21">
        <v>506</v>
      </c>
      <c r="C353" s="22" t="str">
        <f>IF(B353=0," ",VLOOKUP(B353,[1]Спортсмены!B$1:H$65536,2,FALSE))</f>
        <v>Сергеев Денис</v>
      </c>
      <c r="D353" s="23" t="str">
        <f>IF(B353=0," ",VLOOKUP($B353,[1]Спортсмены!$B$1:$H$65536,3,FALSE))</f>
        <v>1994</v>
      </c>
      <c r="E353" s="24" t="str">
        <f>IF(B353=0," ",IF(VLOOKUP($B353,[1]Спортсмены!$B$1:$H$65536,4,FALSE)=0," ",VLOOKUP($B353,[1]Спортсмены!$B$1:$H$65536,4,FALSE)))</f>
        <v>КМС</v>
      </c>
      <c r="F353" s="22" t="str">
        <f>IF(B353=0," ",VLOOKUP($B353,[1]Спортсмены!$B$1:$H$65536,5,FALSE))</f>
        <v>Ивановская</v>
      </c>
      <c r="G353" s="22" t="str">
        <f>IF(B353=0," ",VLOOKUP($B353,[1]Спортсмены!$B$1:$H$65536,6,FALSE))</f>
        <v>Иваново, ИГЭУ</v>
      </c>
      <c r="H353" s="51"/>
      <c r="I353" s="52"/>
      <c r="J353" s="53"/>
      <c r="K353" s="53"/>
    </row>
    <row r="354" spans="1:11">
      <c r="A354" s="50">
        <v>3</v>
      </c>
      <c r="B354" s="21">
        <v>56</v>
      </c>
      <c r="C354" s="22" t="str">
        <f>IF(B354=0," ",VLOOKUP(B354,[1]Спортсмены!B$1:H$65536,2,FALSE))</f>
        <v>Власенков Александр</v>
      </c>
      <c r="D354" s="23" t="str">
        <f>IF(B354=0," ",VLOOKUP($B354,[1]Спортсмены!$B$1:$H$65536,3,FALSE))</f>
        <v>13.10.1993</v>
      </c>
      <c r="E354" s="24" t="str">
        <f>IF(B354=0," ",IF(VLOOKUP($B354,[1]Спортсмены!$B$1:$H$65536,4,FALSE)=0," ",VLOOKUP($B354,[1]Спортсмены!$B$1:$H$65536,4,FALSE)))</f>
        <v>3р</v>
      </c>
      <c r="F354" s="22" t="str">
        <f>IF(B354=0," ",VLOOKUP($B354,[1]Спортсмены!$B$1:$H$65536,5,FALSE))</f>
        <v>Ярославская</v>
      </c>
      <c r="G354" s="22" t="str">
        <f>IF(B354=0," ",VLOOKUP($B354,[1]Спортсмены!$B$1:$H$65536,6,FALSE))</f>
        <v>Ярославль, СДЮСШОР-19</v>
      </c>
      <c r="H354" s="51"/>
      <c r="I354" s="52"/>
      <c r="J354" s="53"/>
      <c r="K354" s="53"/>
    </row>
    <row r="355" spans="1:11">
      <c r="A355" s="50">
        <v>4</v>
      </c>
      <c r="B355" s="29">
        <v>392</v>
      </c>
      <c r="C355" s="22" t="str">
        <f>IF(B355=0," ",VLOOKUP(B355,[1]Спортсмены!B$1:H$65536,2,FALSE))</f>
        <v>Попов Сергей</v>
      </c>
      <c r="D355" s="23" t="str">
        <f>IF(B355=0," ",VLOOKUP($B355,[1]Спортсмены!$B$1:$H$65536,3,FALSE))</f>
        <v>1994</v>
      </c>
      <c r="E355" s="24" t="str">
        <f>IF(B355=0," ",IF(VLOOKUP($B355,[1]Спортсмены!$B$1:$H$65536,4,FALSE)=0," ",VLOOKUP($B355,[1]Спортсмены!$B$1:$H$65536,4,FALSE)))</f>
        <v>КМС</v>
      </c>
      <c r="F355" s="22" t="str">
        <f>IF(B355=0," ",VLOOKUP($B355,[1]Спортсмены!$B$1:$H$65536,5,FALSE))</f>
        <v>Архангельская</v>
      </c>
      <c r="G355" s="106" t="str">
        <f>IF(B355=0," ",VLOOKUP($B355,[1]Спортсмены!$B$1:$H$65536,6,FALSE))</f>
        <v>Коряжма, ДЮСШ</v>
      </c>
      <c r="H355" s="51"/>
      <c r="I355" s="52"/>
      <c r="J355" s="53"/>
      <c r="K355" s="53"/>
    </row>
    <row r="356" spans="1:11">
      <c r="A356" s="50">
        <v>5</v>
      </c>
      <c r="B356" s="21">
        <v>259</v>
      </c>
      <c r="C356" s="22" t="str">
        <f>IF(B356=0," ",VLOOKUP(B356,[1]Спортсмены!B$1:H$65536,2,FALSE))</f>
        <v>Трусов Евгений</v>
      </c>
      <c r="D356" s="23" t="str">
        <f>IF(B356=0," ",VLOOKUP($B356,[1]Спортсмены!$B$1:$H$65536,3,FALSE))</f>
        <v>22.08.1992</v>
      </c>
      <c r="E356" s="24" t="str">
        <f>IF(B356=0," ",IF(VLOOKUP($B356,[1]Спортсмены!$B$1:$H$65536,4,FALSE)=0," ",VLOOKUP($B356,[1]Спортсмены!$B$1:$H$65536,4,FALSE)))</f>
        <v>КМС</v>
      </c>
      <c r="F356" s="22" t="str">
        <f>IF(B356=0," ",VLOOKUP($B356,[1]Спортсмены!$B$1:$H$65536,5,FALSE))</f>
        <v>Рязанская</v>
      </c>
      <c r="G356" s="106" t="str">
        <f>IF(B356=0," ",VLOOKUP($B356,[1]Спортсмены!$B$1:$H$65536,6,FALSE))</f>
        <v>Рязань, ЦФО СДЮСШОР "Юность"-Динамо</v>
      </c>
      <c r="H356" s="51"/>
      <c r="I356" s="52"/>
      <c r="J356" s="53"/>
      <c r="K356" s="53"/>
    </row>
    <row r="357" spans="1:11">
      <c r="A357" s="50">
        <v>6</v>
      </c>
      <c r="B357" s="21"/>
      <c r="C357" s="22" t="str">
        <f>IF(B357=0," ",VLOOKUP(B357,[1]Спортсмены!B$1:H$65536,2,FALSE))</f>
        <v xml:space="preserve"> </v>
      </c>
      <c r="D357" s="23" t="str">
        <f>IF(B357=0," ",VLOOKUP($B357,[1]Спортсмены!$B$1:$H$65536,3,FALSE))</f>
        <v xml:space="preserve"> </v>
      </c>
      <c r="E357" s="24" t="str">
        <f>IF(B357=0," ",IF(VLOOKUP($B357,[1]Спортсмены!$B$1:$H$65536,4,FALSE)=0," ",VLOOKUP($B357,[1]Спортсмены!$B$1:$H$65536,4,FALSE)))</f>
        <v xml:space="preserve"> </v>
      </c>
      <c r="F357" s="22" t="str">
        <f>IF(B357=0," ",VLOOKUP($B357,[1]Спортсмены!$B$1:$H$65536,5,FALSE))</f>
        <v xml:space="preserve"> </v>
      </c>
      <c r="G357" s="22" t="str">
        <f>IF(B357=0," ",VLOOKUP($B357,[1]Спортсмены!$B$1:$H$65536,6,FALSE))</f>
        <v xml:space="preserve"> </v>
      </c>
      <c r="H357" s="51"/>
      <c r="I357" s="52"/>
      <c r="J357" s="53"/>
      <c r="K357" s="53"/>
    </row>
    <row r="358" spans="1:11">
      <c r="A358" s="50"/>
      <c r="B358" s="28"/>
      <c r="C358" s="28"/>
      <c r="D358" s="472"/>
      <c r="E358" s="28"/>
      <c r="F358" s="66" t="s">
        <v>196</v>
      </c>
      <c r="G358" s="28"/>
      <c r="H358" s="51"/>
      <c r="I358" s="52"/>
      <c r="J358" s="53"/>
      <c r="K358" s="53"/>
    </row>
    <row r="359" spans="1:11">
      <c r="A359" s="50">
        <v>1</v>
      </c>
      <c r="B359" s="21"/>
      <c r="C359" s="22" t="str">
        <f>IF(B359=0," ",VLOOKUP(B359,[1]Спортсмены!B$1:H$65536,2,FALSE))</f>
        <v xml:space="preserve"> </v>
      </c>
      <c r="D359" s="23" t="str">
        <f>IF(B359=0," ",VLOOKUP($B359,[1]Спортсмены!$B$1:$H$65536,3,FALSE))</f>
        <v xml:space="preserve"> </v>
      </c>
      <c r="E359" s="24" t="str">
        <f>IF(B359=0," ",IF(VLOOKUP($B359,[1]Спортсмены!$B$1:$H$65536,4,FALSE)=0," ",VLOOKUP($B359,[1]Спортсмены!$B$1:$H$65536,4,FALSE)))</f>
        <v xml:space="preserve"> </v>
      </c>
      <c r="F359" s="22" t="str">
        <f>IF(B359=0," ",VLOOKUP($B359,[1]Спортсмены!$B$1:$H$65536,5,FALSE))</f>
        <v xml:space="preserve"> </v>
      </c>
      <c r="G359" s="22" t="str">
        <f>IF(B359=0," ",VLOOKUP($B359,[1]Спортсмены!$B$1:$H$65536,6,FALSE))</f>
        <v xml:space="preserve"> </v>
      </c>
      <c r="H359" s="51"/>
      <c r="I359" s="52"/>
      <c r="J359" s="53"/>
      <c r="K359" s="53"/>
    </row>
    <row r="360" spans="1:11">
      <c r="A360" s="50">
        <v>2</v>
      </c>
      <c r="B360" s="21">
        <v>215</v>
      </c>
      <c r="C360" s="22" t="str">
        <f>IF(B360=0," ",VLOOKUP(B360,[1]Спортсмены!B$1:H$65536,2,FALSE))</f>
        <v>Миронов Сергей</v>
      </c>
      <c r="D360" s="23" t="str">
        <f>IF(B360=0," ",VLOOKUP($B360,[1]Спортсмены!$B$1:$H$65536,3,FALSE))</f>
        <v>1993</v>
      </c>
      <c r="E360" s="24" t="str">
        <f>IF(B360=0," ",IF(VLOOKUP($B360,[1]Спортсмены!$B$1:$H$65536,4,FALSE)=0," ",VLOOKUP($B360,[1]Спортсмены!$B$1:$H$65536,4,FALSE)))</f>
        <v>КМС</v>
      </c>
      <c r="F360" s="22" t="str">
        <f>IF(B360=0," ",VLOOKUP($B360,[1]Спортсмены!$B$1:$H$65536,5,FALSE))</f>
        <v>Московская</v>
      </c>
      <c r="G360" s="22" t="str">
        <f>IF(B360=0," ",VLOOKUP($B360,[1]Спортсмены!$B$1:$H$65536,6,FALSE))</f>
        <v>Жуковский, СК "Метеор"</v>
      </c>
      <c r="H360" s="67"/>
      <c r="I360" s="52"/>
      <c r="J360" s="53"/>
      <c r="K360" s="53"/>
    </row>
    <row r="361" spans="1:11">
      <c r="A361" s="50">
        <v>3</v>
      </c>
      <c r="B361" s="21">
        <v>535</v>
      </c>
      <c r="C361" s="22" t="str">
        <f>IF(B361=0," ",VLOOKUP(B361,[1]Спортсмены!B$1:H$65536,2,FALSE))</f>
        <v>Мурашко Александр</v>
      </c>
      <c r="D361" s="23" t="str">
        <f>IF(B361=0," ",VLOOKUP($B361,[1]Спортсмены!$B$1:$H$65536,3,FALSE))</f>
        <v>28.09.1994</v>
      </c>
      <c r="E361" s="24" t="str">
        <f>IF(B361=0," ",IF(VLOOKUP($B361,[1]Спортсмены!$B$1:$H$65536,4,FALSE)=0," ",VLOOKUP($B361,[1]Спортсмены!$B$1:$H$65536,4,FALSE)))</f>
        <v>1р</v>
      </c>
      <c r="F361" s="22" t="str">
        <f>IF(B361=0," ",VLOOKUP($B361,[1]Спортсмены!$B$1:$H$65536,5,FALSE))</f>
        <v>Вологодская</v>
      </c>
      <c r="G361" s="22" t="str">
        <f>IF(B361=0," ",VLOOKUP($B361,[1]Спортсмены!$B$1:$H$65536,6,FALSE))</f>
        <v>Череповец, ДЮСШ-2</v>
      </c>
      <c r="H361" s="51"/>
      <c r="I361" s="52"/>
      <c r="J361" s="53"/>
      <c r="K361" s="53"/>
    </row>
    <row r="362" spans="1:11">
      <c r="A362" s="50">
        <v>4</v>
      </c>
      <c r="B362" s="29">
        <v>463</v>
      </c>
      <c r="C362" s="22" t="str">
        <f>IF(B362=0," ",VLOOKUP(B362,[1]Спортсмены!B$1:H$65536,2,FALSE))</f>
        <v>Краев Алексей</v>
      </c>
      <c r="D362" s="23" t="str">
        <f>IF(B362=0," ",VLOOKUP($B362,[1]Спортсмены!$B$1:$H$65536,3,FALSE))</f>
        <v>1993</v>
      </c>
      <c r="E362" s="24" t="str">
        <f>IF(B362=0," ",IF(VLOOKUP($B362,[1]Спортсмены!$B$1:$H$65536,4,FALSE)=0," ",VLOOKUP($B362,[1]Спортсмены!$B$1:$H$65536,4,FALSE)))</f>
        <v>КМС</v>
      </c>
      <c r="F362" s="22" t="str">
        <f>IF(B362=0," ",VLOOKUP($B362,[1]Спортсмены!$B$1:$H$65536,5,FALSE))</f>
        <v>Ивановская</v>
      </c>
      <c r="G362" s="106" t="str">
        <f>IF(B362=0," ",VLOOKUP($B362,[1]Спортсмены!$B$1:$H$65536,6,FALSE))</f>
        <v>Иваново, ИГХТУ, СДЮСШОР-6</v>
      </c>
      <c r="H362" s="51"/>
      <c r="I362" s="52"/>
      <c r="J362" s="53"/>
      <c r="K362" s="53"/>
    </row>
    <row r="363" spans="1:11">
      <c r="A363" s="50">
        <v>5</v>
      </c>
      <c r="B363" s="21">
        <v>513</v>
      </c>
      <c r="C363" s="22" t="str">
        <f>IF(B363=0," ",VLOOKUP(B363,[1]Спортсмены!B$1:H$65536,2,FALSE))</f>
        <v>Шкуропатов Дмитрий</v>
      </c>
      <c r="D363" s="23" t="str">
        <f>IF(B363=0," ",VLOOKUP($B363,[1]Спортсмены!$B$1:$H$65536,3,FALSE))</f>
        <v>30.03.1993</v>
      </c>
      <c r="E363" s="24" t="str">
        <f>IF(B363=0," ",IF(VLOOKUP($B363,[1]Спортсмены!$B$1:$H$65536,4,FALSE)=0," ",VLOOKUP($B363,[1]Спортсмены!$B$1:$H$65536,4,FALSE)))</f>
        <v>МС</v>
      </c>
      <c r="F363" s="22" t="str">
        <f>IF(B363=0," ",VLOOKUP($B363,[1]Спортсмены!$B$1:$H$65536,5,FALSE))</f>
        <v>Вологодская</v>
      </c>
      <c r="G363" s="22" t="str">
        <f>IF(B363=0," ",VLOOKUP($B363,[1]Спортсмены!$B$1:$H$65536,6,FALSE))</f>
        <v>Череповец, ДЮСШ-2</v>
      </c>
      <c r="H363" s="51"/>
      <c r="I363" s="52"/>
      <c r="J363" s="53"/>
      <c r="K363" s="53"/>
    </row>
    <row r="364" spans="1:11">
      <c r="A364" s="50">
        <v>6</v>
      </c>
      <c r="B364" s="21"/>
      <c r="C364" s="22" t="str">
        <f>IF(B364=0," ",VLOOKUP(B364,[1]Спортсмены!B$1:H$65536,2,FALSE))</f>
        <v xml:space="preserve"> </v>
      </c>
      <c r="D364" s="23" t="str">
        <f>IF(B364=0," ",VLOOKUP($B364,[1]Спортсмены!$B$1:$H$65536,3,FALSE))</f>
        <v xml:space="preserve"> </v>
      </c>
      <c r="E364" s="24" t="str">
        <f>IF(B364=0," ",IF(VLOOKUP($B364,[1]Спортсмены!$B$1:$H$65536,4,FALSE)=0," ",VLOOKUP($B364,[1]Спортсмены!$B$1:$H$65536,4,FALSE)))</f>
        <v xml:space="preserve"> </v>
      </c>
      <c r="F364" s="22" t="str">
        <f>IF(B364=0," ",VLOOKUP($B364,[1]Спортсмены!$B$1:$H$65536,5,FALSE))</f>
        <v xml:space="preserve"> </v>
      </c>
      <c r="G364" s="22" t="str">
        <f>IF(B364=0," ",VLOOKUP($B364,[1]Спортсмены!$B$1:$H$65536,6,FALSE))</f>
        <v xml:space="preserve"> </v>
      </c>
      <c r="H364" s="51"/>
      <c r="I364" s="52"/>
      <c r="J364" s="53"/>
      <c r="K364" s="53"/>
    </row>
    <row r="365" spans="1:11">
      <c r="A365" s="50"/>
      <c r="B365" s="28"/>
      <c r="C365" s="28"/>
      <c r="D365" s="472"/>
      <c r="E365" s="28"/>
      <c r="F365" s="66" t="s">
        <v>197</v>
      </c>
      <c r="G365" s="28"/>
      <c r="H365" s="51"/>
      <c r="I365" s="52"/>
      <c r="J365" s="53"/>
      <c r="K365" s="53"/>
    </row>
    <row r="366" spans="1:11">
      <c r="A366" s="50">
        <v>1</v>
      </c>
      <c r="B366" s="21"/>
      <c r="C366" s="22" t="str">
        <f>IF(B366=0," ",VLOOKUP(B366,[1]Спортсмены!B$1:H$65536,2,FALSE))</f>
        <v xml:space="preserve"> </v>
      </c>
      <c r="D366" s="23" t="str">
        <f>IF(B366=0," ",VLOOKUP($B366,[1]Спортсмены!$B$1:$H$65536,3,FALSE))</f>
        <v xml:space="preserve"> </v>
      </c>
      <c r="E366" s="24" t="str">
        <f>IF(B366=0," ",IF(VLOOKUP($B366,[1]Спортсмены!$B$1:$H$65536,4,FALSE)=0," ",VLOOKUP($B366,[1]Спортсмены!$B$1:$H$65536,4,FALSE)))</f>
        <v xml:space="preserve"> </v>
      </c>
      <c r="F366" s="22" t="str">
        <f>IF(B366=0," ",VLOOKUP($B366,[1]Спортсмены!$B$1:$H$65536,5,FALSE))</f>
        <v xml:space="preserve"> </v>
      </c>
      <c r="G366" s="22" t="str">
        <f>IF(B366=0," ",VLOOKUP($B366,[1]Спортсмены!$B$1:$H$65536,6,FALSE))</f>
        <v xml:space="preserve"> </v>
      </c>
      <c r="H366" s="51"/>
      <c r="I366" s="52"/>
      <c r="J366" s="53"/>
      <c r="K366" s="53"/>
    </row>
    <row r="367" spans="1:11">
      <c r="A367" s="50">
        <v>2</v>
      </c>
      <c r="B367" s="21">
        <v>213</v>
      </c>
      <c r="C367" s="22" t="str">
        <f>IF(B367=0," ",VLOOKUP(B367,[1]Спортсмены!B$1:H$65536,2,FALSE))</f>
        <v>Рустамов Ахад</v>
      </c>
      <c r="D367" s="23" t="str">
        <f>IF(B367=0," ",VLOOKUP($B367,[1]Спортсмены!$B$1:$H$65536,3,FALSE))</f>
        <v>1993</v>
      </c>
      <c r="E367" s="24" t="str">
        <f>IF(B367=0," ",IF(VLOOKUP($B367,[1]Спортсмены!$B$1:$H$65536,4,FALSE)=0," ",VLOOKUP($B367,[1]Спортсмены!$B$1:$H$65536,4,FALSE)))</f>
        <v>1р</v>
      </c>
      <c r="F367" s="22" t="str">
        <f>IF(B367=0," ",VLOOKUP($B367,[1]Спортсмены!$B$1:$H$65536,5,FALSE))</f>
        <v>Московская</v>
      </c>
      <c r="G367" s="22" t="str">
        <f>IF(B367=0," ",VLOOKUP($B367,[1]Спортсмены!$B$1:$H$65536,6,FALSE))</f>
        <v>Жуковский, СК "Метеор"</v>
      </c>
      <c r="H367" s="67"/>
      <c r="I367" s="52"/>
      <c r="J367" s="53"/>
      <c r="K367" s="53"/>
    </row>
    <row r="368" spans="1:11">
      <c r="A368" s="50">
        <v>3</v>
      </c>
      <c r="B368" s="21">
        <v>415</v>
      </c>
      <c r="C368" s="22" t="str">
        <f>IF(B368=0," ",VLOOKUP(B368,[1]Спортсмены!B$1:H$65536,2,FALSE))</f>
        <v>Иванский Сергей</v>
      </c>
      <c r="D368" s="23" t="str">
        <f>IF(B368=0," ",VLOOKUP($B368,[1]Спортсмены!$B$1:$H$65536,3,FALSE))</f>
        <v>14.01.1993</v>
      </c>
      <c r="E368" s="24" t="str">
        <f>IF(B368=0," ",IF(VLOOKUP($B368,[1]Спортсмены!$B$1:$H$65536,4,FALSE)=0," ",VLOOKUP($B368,[1]Спортсмены!$B$1:$H$65536,4,FALSE)))</f>
        <v>КМС</v>
      </c>
      <c r="F368" s="22" t="str">
        <f>IF(B368=0," ",VLOOKUP($B368,[1]Спортсмены!$B$1:$H$65536,5,FALSE))</f>
        <v>Новгородская</v>
      </c>
      <c r="G368" s="22" t="str">
        <f>IF(B368=0," ",VLOOKUP($B368,[1]Спортсмены!$B$1:$H$65536,6,FALSE))</f>
        <v>Н Новгород, обр.</v>
      </c>
      <c r="H368" s="51"/>
      <c r="I368" s="52"/>
      <c r="J368" s="53"/>
      <c r="K368" s="53"/>
    </row>
    <row r="369" spans="1:11">
      <c r="A369" s="50">
        <v>4</v>
      </c>
      <c r="B369" s="29">
        <v>302</v>
      </c>
      <c r="C369" s="22" t="str">
        <f>IF(B369=0," ",VLOOKUP(B369,[1]Спортсмены!B$1:H$65536,2,FALSE))</f>
        <v>Казарян Миран</v>
      </c>
      <c r="D369" s="23" t="str">
        <f>IF(B369=0," ",VLOOKUP($B369,[1]Спортсмены!$B$1:$H$65536,3,FALSE))</f>
        <v>20.01.1994</v>
      </c>
      <c r="E369" s="24" t="str">
        <f>IF(B369=0," ",IF(VLOOKUP($B369,[1]Спортсмены!$B$1:$H$65536,4,FALSE)=0," ",VLOOKUP($B369,[1]Спортсмены!$B$1:$H$65536,4,FALSE)))</f>
        <v>1р</v>
      </c>
      <c r="F369" s="22" t="str">
        <f>IF(B369=0," ",VLOOKUP($B369,[1]Спортсмены!$B$1:$H$65536,5,FALSE))</f>
        <v>Мурманская</v>
      </c>
      <c r="G369" s="106" t="str">
        <f>IF(B369=0," ",VLOOKUP($B369,[1]Спортсмены!$B$1:$H$65536,6,FALSE))</f>
        <v>Мурманск, СДЮСШОР-4, ШВСМ</v>
      </c>
      <c r="H369" s="51"/>
      <c r="I369" s="52"/>
      <c r="J369" s="53"/>
      <c r="K369" s="53"/>
    </row>
    <row r="370" spans="1:11" ht="22.5">
      <c r="A370" s="50">
        <v>5</v>
      </c>
      <c r="B370" s="21">
        <v>264</v>
      </c>
      <c r="C370" s="101" t="str">
        <f>IF(B370=0," ",VLOOKUP(B370,[1]Спортсмены!B$1:H$65536,2,FALSE))</f>
        <v>Лонин Даниил</v>
      </c>
      <c r="D370" s="102" t="str">
        <f>IF(B370=0," ",VLOOKUP($B370,[1]Спортсмены!$B$1:$H$65536,3,FALSE))</f>
        <v>08.09.1993</v>
      </c>
      <c r="E370" s="94" t="str">
        <f>IF(B370=0," ",IF(VLOOKUP($B370,[1]Спортсмены!$B$1:$H$65536,4,FALSE)=0," ",VLOOKUP($B370,[1]Спортсмены!$B$1:$H$65536,4,FALSE)))</f>
        <v>МС</v>
      </c>
      <c r="F370" s="101" t="str">
        <f>IF(B370=0," ",VLOOKUP($B370,[1]Спортсмены!$B$1:$H$65536,5,FALSE))</f>
        <v>Рязанская</v>
      </c>
      <c r="G370" s="99" t="str">
        <f>IF(B370=0," ",VLOOKUP($B370,[1]Спортсмены!$B$1:$H$65536,6,FALSE))</f>
        <v>Рязань, ЦФО СДЮСШОР "Олимпиец", "Юность"-Профсоюзы</v>
      </c>
      <c r="H370" s="51"/>
      <c r="I370" s="52"/>
      <c r="J370" s="53"/>
      <c r="K370" s="53"/>
    </row>
    <row r="371" spans="1:11">
      <c r="A371" s="50">
        <v>6</v>
      </c>
      <c r="B371" s="21"/>
      <c r="C371" s="22" t="str">
        <f>IF(B371=0," ",VLOOKUP(B371,[1]Спортсмены!B$1:H$65536,2,FALSE))</f>
        <v xml:space="preserve"> </v>
      </c>
      <c r="D371" s="23" t="str">
        <f>IF(B371=0," ",VLOOKUP($B371,[1]Спортсмены!$B$1:$H$65536,3,FALSE))</f>
        <v xml:space="preserve"> </v>
      </c>
      <c r="E371" s="24" t="str">
        <f>IF(B371=0," ",IF(VLOOKUP($B371,[1]Спортсмены!$B$1:$H$65536,4,FALSE)=0," ",VLOOKUP($B371,[1]Спортсмены!$B$1:$H$65536,4,FALSE)))</f>
        <v xml:space="preserve"> </v>
      </c>
      <c r="F371" s="22" t="str">
        <f>IF(B371=0," ",VLOOKUP($B371,[1]Спортсмены!$B$1:$H$65536,5,FALSE))</f>
        <v xml:space="preserve"> </v>
      </c>
      <c r="G371" s="22" t="str">
        <f>IF(B371=0," ",VLOOKUP($B371,[1]Спортсмены!$B$1:$H$65536,6,FALSE))</f>
        <v xml:space="preserve"> </v>
      </c>
      <c r="H371" s="51"/>
      <c r="I371" s="52"/>
      <c r="J371" s="53"/>
      <c r="K371" s="53"/>
    </row>
    <row r="372" spans="1:11">
      <c r="A372" s="50"/>
      <c r="B372" s="54"/>
      <c r="C372" s="54"/>
      <c r="D372" s="54"/>
      <c r="E372" s="54"/>
      <c r="F372" s="56"/>
      <c r="G372" s="54"/>
      <c r="H372" s="51"/>
      <c r="I372" s="52"/>
      <c r="J372" s="53"/>
      <c r="K372" s="53"/>
    </row>
    <row r="373" spans="1:11">
      <c r="A373" s="50"/>
      <c r="B373" s="70"/>
      <c r="C373" s="27"/>
      <c r="D373" s="27"/>
      <c r="E373" s="24"/>
      <c r="F373" s="74"/>
      <c r="G373" s="70"/>
      <c r="H373" s="51"/>
      <c r="I373" s="52"/>
      <c r="J373" s="53"/>
      <c r="K373" s="53"/>
    </row>
    <row r="374" spans="1:11">
      <c r="A374" s="50"/>
      <c r="B374" s="70"/>
      <c r="C374" s="27"/>
      <c r="D374" s="27"/>
      <c r="E374" s="16"/>
      <c r="F374" s="74"/>
      <c r="G374" s="70"/>
      <c r="H374" s="51"/>
      <c r="I374" s="52"/>
      <c r="J374" s="53"/>
      <c r="K374" s="53"/>
    </row>
    <row r="375" spans="1:11">
      <c r="A375" s="50"/>
      <c r="B375" s="70"/>
      <c r="C375" s="27"/>
      <c r="D375" s="27"/>
      <c r="E375" s="16"/>
      <c r="F375" s="74"/>
      <c r="G375" s="70"/>
      <c r="H375" s="51"/>
      <c r="I375" s="52"/>
      <c r="J375" s="53"/>
      <c r="K375" s="53"/>
    </row>
    <row r="376" spans="1:11">
      <c r="A376" s="50"/>
      <c r="B376" s="70"/>
      <c r="C376" s="27"/>
      <c r="D376" s="27"/>
      <c r="E376" s="16"/>
      <c r="F376" s="74"/>
      <c r="G376" s="70"/>
      <c r="H376" s="51"/>
      <c r="I376" s="52"/>
      <c r="J376" s="53"/>
      <c r="K376" s="53"/>
    </row>
    <row r="377" spans="1:11">
      <c r="A377" s="50"/>
      <c r="B377" s="70"/>
      <c r="C377" s="27"/>
      <c r="D377" s="27"/>
      <c r="E377" s="16"/>
      <c r="F377" s="74"/>
      <c r="G377" s="70"/>
      <c r="H377" s="51"/>
      <c r="I377" s="52"/>
      <c r="J377" s="53"/>
      <c r="K377" s="53"/>
    </row>
    <row r="378" spans="1:11">
      <c r="A378" s="50"/>
      <c r="B378" s="70"/>
      <c r="C378" s="27"/>
      <c r="D378" s="27"/>
      <c r="E378" s="16"/>
      <c r="F378" s="74"/>
      <c r="G378" s="70"/>
      <c r="H378" s="51"/>
      <c r="I378" s="52"/>
      <c r="J378" s="53"/>
      <c r="K378" s="53"/>
    </row>
    <row r="379" spans="1:11">
      <c r="A379" s="50"/>
      <c r="B379" s="70"/>
      <c r="C379" s="27"/>
      <c r="D379" s="27"/>
      <c r="E379" s="16"/>
      <c r="F379" s="74"/>
      <c r="G379" s="70"/>
      <c r="H379" s="51"/>
      <c r="I379" s="52"/>
      <c r="J379" s="53"/>
      <c r="K379" s="53"/>
    </row>
    <row r="380" spans="1:11">
      <c r="A380" s="50"/>
      <c r="B380" s="70"/>
      <c r="C380" s="27"/>
      <c r="D380" s="27"/>
      <c r="E380" s="16"/>
      <c r="F380" s="74"/>
      <c r="G380" s="70"/>
      <c r="H380" s="51"/>
      <c r="I380" s="52"/>
      <c r="J380" s="53"/>
      <c r="K380" s="53"/>
    </row>
    <row r="381" spans="1:11">
      <c r="A381" s="50"/>
      <c r="B381" s="70"/>
      <c r="C381" s="27"/>
      <c r="D381" s="27"/>
      <c r="E381" s="16"/>
      <c r="F381" s="74"/>
      <c r="G381" s="70"/>
      <c r="H381" s="51"/>
      <c r="I381" s="52"/>
      <c r="J381" s="53"/>
      <c r="K381" s="53"/>
    </row>
    <row r="382" spans="1:11">
      <c r="A382" s="50"/>
      <c r="B382" s="70"/>
      <c r="C382" s="27"/>
      <c r="D382" s="27"/>
      <c r="E382" s="16"/>
      <c r="F382" s="74"/>
      <c r="G382" s="70"/>
      <c r="H382" s="51"/>
      <c r="I382" s="52"/>
      <c r="J382" s="53"/>
      <c r="K382" s="53"/>
    </row>
    <row r="383" spans="1:11">
      <c r="A383" s="50"/>
      <c r="B383" s="70"/>
      <c r="C383" s="27"/>
      <c r="D383" s="27"/>
      <c r="E383" s="16"/>
      <c r="F383" s="74"/>
      <c r="G383" s="70"/>
      <c r="H383" s="51"/>
      <c r="I383" s="52"/>
      <c r="J383" s="53"/>
      <c r="K383" s="53"/>
    </row>
    <row r="384" spans="1:11">
      <c r="A384" s="50"/>
      <c r="B384" s="70"/>
      <c r="C384" s="27"/>
      <c r="D384" s="27"/>
      <c r="E384" s="16"/>
      <c r="F384" s="74"/>
      <c r="G384" s="70"/>
      <c r="H384" s="51"/>
      <c r="I384" s="52"/>
      <c r="J384" s="53"/>
      <c r="K384" s="53"/>
    </row>
    <row r="385" spans="1:12">
      <c r="A385" s="50"/>
      <c r="B385" s="70"/>
      <c r="C385" s="27"/>
      <c r="D385" s="27"/>
      <c r="E385" s="16"/>
      <c r="F385" s="74"/>
      <c r="G385" s="70"/>
      <c r="H385" s="51"/>
      <c r="I385" s="52"/>
      <c r="J385" s="53"/>
      <c r="K385" s="53"/>
    </row>
    <row r="386" spans="1:12">
      <c r="A386" s="50"/>
      <c r="B386" s="70"/>
      <c r="C386" s="27"/>
      <c r="D386" s="27"/>
      <c r="E386" s="16"/>
      <c r="F386" s="74"/>
      <c r="G386" s="70"/>
      <c r="H386" s="51"/>
      <c r="I386" s="52"/>
      <c r="J386" s="53"/>
      <c r="K386" s="53"/>
    </row>
    <row r="387" spans="1:12">
      <c r="A387" s="50"/>
      <c r="B387" s="22"/>
      <c r="C387" s="24"/>
      <c r="D387" s="27"/>
      <c r="E387" s="16"/>
      <c r="F387" s="70"/>
      <c r="G387" s="70"/>
      <c r="H387" s="51"/>
      <c r="I387" s="52"/>
      <c r="J387" s="53"/>
      <c r="K387" s="53"/>
    </row>
    <row r="388" spans="1:12" ht="22.5">
      <c r="A388" s="357" t="s">
        <v>27</v>
      </c>
      <c r="B388" s="357"/>
      <c r="C388" s="357"/>
      <c r="D388" s="357"/>
      <c r="E388" s="357"/>
      <c r="F388" s="357"/>
      <c r="G388" s="357"/>
      <c r="H388" s="357"/>
      <c r="I388" s="357"/>
      <c r="J388" s="357"/>
      <c r="K388" s="357"/>
      <c r="L388" s="60">
        <v>8</v>
      </c>
    </row>
    <row r="389" spans="1:12" ht="20.25">
      <c r="A389" s="339" t="s">
        <v>1</v>
      </c>
      <c r="B389" s="339"/>
      <c r="C389" s="339"/>
      <c r="D389" s="339"/>
      <c r="E389" s="339"/>
      <c r="F389" s="339"/>
      <c r="G389" s="339"/>
      <c r="H389" s="339"/>
      <c r="I389" s="339"/>
      <c r="J389" s="339"/>
      <c r="K389" s="339"/>
      <c r="L389" s="61"/>
    </row>
    <row r="390" spans="1:12">
      <c r="A390" s="359" t="s">
        <v>35</v>
      </c>
      <c r="B390" s="359"/>
      <c r="C390" s="314"/>
      <c r="D390"/>
      <c r="E390"/>
      <c r="H390" s="360" t="s">
        <v>8</v>
      </c>
      <c r="I390" s="360"/>
      <c r="J390" s="360"/>
      <c r="K390" s="360"/>
    </row>
    <row r="391" spans="1:12">
      <c r="A391" s="6" t="s">
        <v>6</v>
      </c>
      <c r="B391" s="6"/>
      <c r="C391" s="6"/>
      <c r="D391"/>
      <c r="E391"/>
      <c r="G391" s="62"/>
      <c r="H391" s="63"/>
      <c r="I391" s="64"/>
    </row>
    <row r="392" spans="1:12" ht="20.25">
      <c r="A392" s="366" t="s">
        <v>191</v>
      </c>
      <c r="B392" s="366"/>
      <c r="C392" s="366"/>
      <c r="D392" s="366"/>
      <c r="E392" s="366"/>
      <c r="F392" s="366"/>
      <c r="G392" s="366"/>
      <c r="H392" s="366"/>
      <c r="I392" s="366"/>
      <c r="J392" s="366"/>
      <c r="K392" s="366"/>
    </row>
    <row r="393" spans="1:12" ht="15.75">
      <c r="A393" s="367" t="s">
        <v>37</v>
      </c>
      <c r="B393" s="367"/>
      <c r="C393" s="367"/>
      <c r="D393" s="367"/>
      <c r="E393" s="367"/>
      <c r="F393" s="367"/>
      <c r="G393" s="367"/>
      <c r="H393" s="367"/>
      <c r="I393" s="367"/>
      <c r="J393" s="367"/>
      <c r="K393" s="367"/>
    </row>
    <row r="394" spans="1:12" ht="20.25">
      <c r="A394" s="57"/>
      <c r="B394" s="57"/>
      <c r="C394" s="1" t="s">
        <v>176</v>
      </c>
      <c r="D394"/>
      <c r="E394"/>
      <c r="H394" s="471" t="s">
        <v>204</v>
      </c>
      <c r="I394" s="471"/>
      <c r="J394" s="471"/>
    </row>
    <row r="395" spans="1:12">
      <c r="A395" s="345" t="s">
        <v>194</v>
      </c>
      <c r="B395" s="345" t="s">
        <v>13</v>
      </c>
      <c r="C395" s="345" t="s">
        <v>14</v>
      </c>
      <c r="D395" s="345" t="s">
        <v>15</v>
      </c>
      <c r="E395" s="345" t="s">
        <v>16</v>
      </c>
      <c r="F395" s="345" t="s">
        <v>17</v>
      </c>
      <c r="G395" s="361" t="s">
        <v>32</v>
      </c>
      <c r="H395" s="345" t="s">
        <v>33</v>
      </c>
      <c r="I395" s="363" t="s">
        <v>34</v>
      </c>
      <c r="J395" s="364"/>
      <c r="K395" s="365"/>
    </row>
    <row r="396" spans="1:12">
      <c r="A396" s="346"/>
      <c r="B396" s="346"/>
      <c r="C396" s="346"/>
      <c r="D396" s="346"/>
      <c r="E396" s="346"/>
      <c r="F396" s="346"/>
      <c r="G396" s="362"/>
      <c r="H396" s="346"/>
      <c r="I396" s="335">
        <v>1</v>
      </c>
      <c r="J396" s="58">
        <v>2</v>
      </c>
      <c r="K396" s="59">
        <v>3</v>
      </c>
    </row>
    <row r="397" spans="1:12">
      <c r="A397" s="65"/>
      <c r="B397" s="28"/>
      <c r="C397" s="28"/>
      <c r="D397" s="28"/>
      <c r="E397" s="28"/>
      <c r="F397" s="66" t="s">
        <v>36</v>
      </c>
      <c r="G397" s="28"/>
      <c r="H397" s="51"/>
      <c r="I397" s="52"/>
      <c r="J397" s="53"/>
      <c r="K397" s="53"/>
    </row>
    <row r="398" spans="1:12">
      <c r="A398" s="50">
        <v>1</v>
      </c>
      <c r="B398" s="21">
        <v>297</v>
      </c>
      <c r="C398" s="22" t="str">
        <f>IF(B398=0," ",VLOOKUP(B398,[1]Спортсмены!B$1:H$65536,2,FALSE))</f>
        <v>Семенов Руслан</v>
      </c>
      <c r="D398" s="23" t="str">
        <f>IF(B398=0," ",VLOOKUP($B398,[1]Спортсмены!$B$1:$H$65536,3,FALSE))</f>
        <v>1984</v>
      </c>
      <c r="E398" s="24" t="str">
        <f>IF(B398=0," ",IF(VLOOKUP($B398,[1]Спортсмены!$B$1:$H$65536,4,FALSE)=0," ",VLOOKUP($B398,[1]Спортсмены!$B$1:$H$65536,4,FALSE)))</f>
        <v>КМС</v>
      </c>
      <c r="F398" s="22" t="str">
        <f>IF(B398=0," ",VLOOKUP($B398,[1]Спортсмены!$B$1:$H$65536,5,FALSE))</f>
        <v>Мурманская</v>
      </c>
      <c r="G398" s="103" t="str">
        <f>IF(B398=0," ",VLOOKUP($B398,[1]Спортсмены!$B$1:$H$65536,6,FALSE))</f>
        <v>Мурманск, СДЮСШОР-4, Динамо</v>
      </c>
      <c r="H398" s="51"/>
      <c r="I398" s="52"/>
      <c r="J398" s="53"/>
      <c r="K398" s="53"/>
    </row>
    <row r="399" spans="1:12">
      <c r="A399" s="50">
        <v>2</v>
      </c>
      <c r="B399" s="21">
        <v>66</v>
      </c>
      <c r="C399" s="22" t="str">
        <f>IF(B399=0," ",VLOOKUP(B399,[1]Спортсмены!B$1:H$65536,2,FALSE))</f>
        <v>Станкевич Артём</v>
      </c>
      <c r="D399" s="23" t="str">
        <f>IF(B399=0," ",VLOOKUP($B399,[1]Спортсмены!$B$1:$H$65536,3,FALSE))</f>
        <v>13.11.1989</v>
      </c>
      <c r="E399" s="24" t="str">
        <f>IF(B399=0," ",IF(VLOOKUP($B399,[1]Спортсмены!$B$1:$H$65536,4,FALSE)=0," ",VLOOKUP($B399,[1]Спортсмены!$B$1:$H$65536,4,FALSE)))</f>
        <v>КМС</v>
      </c>
      <c r="F399" s="22" t="str">
        <f>IF(B399=0," ",VLOOKUP($B399,[1]Спортсмены!$B$1:$H$65536,5,FALSE))</f>
        <v>Ярославская</v>
      </c>
      <c r="G399" s="22" t="str">
        <f>IF(B399=0," ",VLOOKUP($B399,[1]Спортсмены!$B$1:$H$65536,6,FALSE))</f>
        <v>Ярославль, СДЮСШОР-19</v>
      </c>
      <c r="H399" s="51"/>
      <c r="I399" s="52"/>
      <c r="J399" s="53"/>
      <c r="K399" s="53"/>
    </row>
    <row r="400" spans="1:12">
      <c r="A400" s="50">
        <v>3</v>
      </c>
      <c r="B400" s="21">
        <v>388</v>
      </c>
      <c r="C400" s="22" t="str">
        <f>IF(B400=0," ",VLOOKUP(B400,[1]Спортсмены!B$1:H$65536,2,FALSE))</f>
        <v>Узких Владимир</v>
      </c>
      <c r="D400" s="23" t="str">
        <f>IF(B400=0," ",VLOOKUP($B400,[1]Спортсмены!$B$1:$H$65536,3,FALSE))</f>
        <v>1991</v>
      </c>
      <c r="E400" s="24" t="str">
        <f>IF(B400=0," ",IF(VLOOKUP($B400,[1]Спортсмены!$B$1:$H$65536,4,FALSE)=0," ",VLOOKUP($B400,[1]Спортсмены!$B$1:$H$65536,4,FALSE)))</f>
        <v>КМС</v>
      </c>
      <c r="F400" s="22" t="str">
        <f>IF(B400=0," ",VLOOKUP($B400,[1]Спортсмены!$B$1:$H$65536,5,FALSE))</f>
        <v>Архангельская</v>
      </c>
      <c r="G400" s="103" t="str">
        <f>IF(B400=0," ",VLOOKUP($B400,[1]Спортсмены!$B$1:$H$65536,6,FALSE))</f>
        <v xml:space="preserve">Архангельск, ГАУ ЦСП "Поморье" </v>
      </c>
      <c r="H400" s="51"/>
      <c r="I400" s="52"/>
      <c r="J400" s="53"/>
      <c r="K400" s="53"/>
    </row>
    <row r="401" spans="1:11">
      <c r="A401" s="50">
        <v>4</v>
      </c>
      <c r="B401" s="21">
        <v>64</v>
      </c>
      <c r="C401" s="22" t="str">
        <f>IF(B401=0," ",VLOOKUP(B401,[1]Спортсмены!B$1:H$65536,2,FALSE))</f>
        <v>Якимов Алексей</v>
      </c>
      <c r="D401" s="23" t="str">
        <f>IF(B401=0," ",VLOOKUP($B401,[1]Спортсмены!$B$1:$H$65536,3,FALSE))</f>
        <v>14.07.1989</v>
      </c>
      <c r="E401" s="24" t="str">
        <f>IF(B401=0," ",IF(VLOOKUP($B401,[1]Спортсмены!$B$1:$H$65536,4,FALSE)=0," ",VLOOKUP($B401,[1]Спортсмены!$B$1:$H$65536,4,FALSE)))</f>
        <v>2р</v>
      </c>
      <c r="F401" s="22" t="str">
        <f>IF(B401=0," ",VLOOKUP($B401,[1]Спортсмены!$B$1:$H$65536,5,FALSE))</f>
        <v>Ярославская</v>
      </c>
      <c r="G401" s="22" t="str">
        <f>IF(B401=0," ",VLOOKUP($B401,[1]Спортсмены!$B$1:$H$65536,6,FALSE))</f>
        <v>Ярославль, СДЮСШОР-19</v>
      </c>
      <c r="H401" s="51"/>
      <c r="I401" s="52"/>
      <c r="J401" s="53"/>
      <c r="K401" s="53"/>
    </row>
    <row r="402" spans="1:11">
      <c r="A402" s="50">
        <v>5</v>
      </c>
      <c r="B402" s="21">
        <v>189</v>
      </c>
      <c r="C402" s="22" t="str">
        <f>IF(B402=0," ",VLOOKUP(B402,[1]Спортсмены!B$1:H$65536,2,FALSE))</f>
        <v>Соколов Константин</v>
      </c>
      <c r="D402" s="23" t="str">
        <f>IF(B402=0," ",VLOOKUP($B402,[1]Спортсмены!$B$1:$H$65536,3,FALSE))</f>
        <v>1980</v>
      </c>
      <c r="E402" s="24" t="str">
        <f>IF(B402=0," ",IF(VLOOKUP($B402,[1]Спортсмены!$B$1:$H$65536,4,FALSE)=0," ",VLOOKUP($B402,[1]Спортсмены!$B$1:$H$65536,4,FALSE)))</f>
        <v>1р</v>
      </c>
      <c r="F402" s="22" t="str">
        <f>IF(B402=0," ",VLOOKUP($B402,[1]Спортсмены!$B$1:$H$65536,5,FALSE))</f>
        <v>Ярославская</v>
      </c>
      <c r="G402" s="22" t="str">
        <f>IF(B402=0," ",VLOOKUP($B402,[1]Спортсмены!$B$1:$H$65536,6,FALSE))</f>
        <v>Рыбинск, СДЮСШОР-2</v>
      </c>
      <c r="H402" s="51"/>
      <c r="I402" s="52"/>
      <c r="J402" s="53"/>
      <c r="K402" s="53"/>
    </row>
    <row r="403" spans="1:11">
      <c r="A403" s="50">
        <v>6</v>
      </c>
      <c r="B403" s="94"/>
      <c r="C403" s="22" t="str">
        <f>IF(B403=0," ",VLOOKUP(B403,[1]Спортсмены!B$1:H$65536,2,FALSE))</f>
        <v xml:space="preserve"> </v>
      </c>
      <c r="D403" s="23" t="str">
        <f>IF(B403=0," ",VLOOKUP($B403,[1]Спортсмены!$B$1:$H$65536,3,FALSE))</f>
        <v xml:space="preserve"> </v>
      </c>
      <c r="E403" s="24" t="str">
        <f>IF(B403=0," ",IF(VLOOKUP($B403,[1]Спортсмены!$B$1:$H$65536,4,FALSE)=0," ",VLOOKUP($B403,[1]Спортсмены!$B$1:$H$65536,4,FALSE)))</f>
        <v xml:space="preserve"> </v>
      </c>
      <c r="F403" s="22" t="str">
        <f>IF(B403=0," ",VLOOKUP($B403,[1]Спортсмены!$B$1:$H$65536,5,FALSE))</f>
        <v xml:space="preserve"> </v>
      </c>
      <c r="G403" s="22" t="str">
        <f>IF(B403=0," ",VLOOKUP($B403,[1]Спортсмены!$B$1:$H$65536,6,FALSE))</f>
        <v xml:space="preserve"> </v>
      </c>
      <c r="H403" s="51"/>
      <c r="I403" s="52"/>
      <c r="J403" s="53"/>
      <c r="K403" s="53"/>
    </row>
    <row r="404" spans="1:11">
      <c r="A404" s="50"/>
      <c r="B404" s="28"/>
      <c r="C404" s="28"/>
      <c r="D404" s="472"/>
      <c r="E404" s="28"/>
      <c r="F404" s="66" t="s">
        <v>195</v>
      </c>
      <c r="G404" s="28"/>
      <c r="H404" s="51"/>
      <c r="I404" s="52"/>
      <c r="J404" s="53"/>
      <c r="K404" s="53"/>
    </row>
    <row r="405" spans="1:11">
      <c r="A405" s="50">
        <v>1</v>
      </c>
      <c r="B405" s="21">
        <v>67</v>
      </c>
      <c r="C405" s="22" t="str">
        <f>IF(B405=0," ",VLOOKUP(B405,[1]Спортсмены!B$1:H$65536,2,FALSE))</f>
        <v>Елисеев Кирилл</v>
      </c>
      <c r="D405" s="23" t="str">
        <f>IF(B405=0," ",VLOOKUP($B405,[1]Спортсмены!$B$1:$H$65536,3,FALSE))</f>
        <v>27.12.1989</v>
      </c>
      <c r="E405" s="24" t="str">
        <f>IF(B405=0," ",IF(VLOOKUP($B405,[1]Спортсмены!$B$1:$H$65536,4,FALSE)=0," ",VLOOKUP($B405,[1]Спортсмены!$B$1:$H$65536,4,FALSE)))</f>
        <v>1р</v>
      </c>
      <c r="F405" s="22" t="str">
        <f>IF(B405=0," ",VLOOKUP($B405,[1]Спортсмены!$B$1:$H$65536,5,FALSE))</f>
        <v>Ярославская</v>
      </c>
      <c r="G405" s="22" t="str">
        <f>IF(B405=0," ",VLOOKUP($B405,[1]Спортсмены!$B$1:$H$65536,6,FALSE))</f>
        <v>Ярославль, СДЮСШОР-19</v>
      </c>
      <c r="H405" s="51"/>
      <c r="I405" s="52"/>
      <c r="J405" s="53"/>
      <c r="K405" s="53"/>
    </row>
    <row r="406" spans="1:11">
      <c r="A406" s="50">
        <v>2</v>
      </c>
      <c r="B406" s="21">
        <v>459</v>
      </c>
      <c r="C406" s="22" t="str">
        <f>IF(B406=0," ",VLOOKUP(B406,[1]Спортсмены!B$1:H$65536,2,FALSE))</f>
        <v>Емелин Дмитрий</v>
      </c>
      <c r="D406" s="23" t="str">
        <f>IF(B406=0," ",VLOOKUP($B406,[1]Спортсмены!$B$1:$H$65536,3,FALSE))</f>
        <v>1990</v>
      </c>
      <c r="E406" s="24" t="str">
        <f>IF(B406=0," ",IF(VLOOKUP($B406,[1]Спортсмены!$B$1:$H$65536,4,FALSE)=0," ",VLOOKUP($B406,[1]Спортсмены!$B$1:$H$65536,4,FALSE)))</f>
        <v>КМС</v>
      </c>
      <c r="F406" s="22" t="str">
        <f>IF(B406=0," ",VLOOKUP($B406,[1]Спортсмены!$B$1:$H$65536,5,FALSE))</f>
        <v>Ивановская</v>
      </c>
      <c r="G406" s="22" t="str">
        <f>IF(B406=0," ",VLOOKUP($B406,[1]Спортсмены!$B$1:$H$65536,6,FALSE))</f>
        <v>Иваново, ИГЭУ</v>
      </c>
      <c r="H406" s="51"/>
      <c r="I406" s="52"/>
      <c r="J406" s="53"/>
      <c r="K406" s="53"/>
    </row>
    <row r="407" spans="1:11">
      <c r="A407" s="50">
        <v>3</v>
      </c>
      <c r="B407" s="29">
        <v>188</v>
      </c>
      <c r="C407" s="22" t="str">
        <f>IF(B407=0," ",VLOOKUP(B407,[1]Спортсмены!B$1:H$65536,2,FALSE))</f>
        <v>Топорин Владимир</v>
      </c>
      <c r="D407" s="23" t="str">
        <f>IF(B407=0," ",VLOOKUP($B407,[1]Спортсмены!$B$1:$H$65536,3,FALSE))</f>
        <v>1983</v>
      </c>
      <c r="E407" s="24" t="str">
        <f>IF(B407=0," ",IF(VLOOKUP($B407,[1]Спортсмены!$B$1:$H$65536,4,FALSE)=0," ",VLOOKUP($B407,[1]Спортсмены!$B$1:$H$65536,4,FALSE)))</f>
        <v>МС</v>
      </c>
      <c r="F407" s="22" t="str">
        <f>IF(B407=0," ",VLOOKUP($B407,[1]Спортсмены!$B$1:$H$65536,5,FALSE))</f>
        <v>Ярославская</v>
      </c>
      <c r="G407" s="22" t="str">
        <f>IF(B407=0," ",VLOOKUP($B407,[1]Спортсмены!$B$1:$H$65536,6,FALSE))</f>
        <v>Рыбинск, СДЮСШОР-2</v>
      </c>
      <c r="H407" s="51"/>
      <c r="I407" s="52"/>
      <c r="J407" s="53"/>
      <c r="K407" s="53"/>
    </row>
    <row r="408" spans="1:11">
      <c r="A408" s="50">
        <v>4</v>
      </c>
      <c r="B408" s="21">
        <v>544</v>
      </c>
      <c r="C408" s="22" t="str">
        <f>IF(B408=0," ",VLOOKUP(B408,[1]Спортсмены!B$1:H$65536,2,FALSE))</f>
        <v>Тюриков Андрей</v>
      </c>
      <c r="D408" s="23" t="str">
        <f>IF(B408=0," ",VLOOKUP($B408,[1]Спортсмены!$B$1:$H$65536,3,FALSE))</f>
        <v>02.01.1991</v>
      </c>
      <c r="E408" s="24" t="str">
        <f>IF(B408=0," ",IF(VLOOKUP($B408,[1]Спортсмены!$B$1:$H$65536,4,FALSE)=0," ",VLOOKUP($B408,[1]Спортсмены!$B$1:$H$65536,4,FALSE)))</f>
        <v>КМС</v>
      </c>
      <c r="F408" s="22" t="str">
        <f>IF(B408=0," ",VLOOKUP($B408,[1]Спортсмены!$B$1:$H$65536,5,FALSE))</f>
        <v>Ярославская</v>
      </c>
      <c r="G408" s="22" t="str">
        <f>IF(B408=0," ",VLOOKUP($B408,[1]Спортсмены!$B$1:$H$65536,6,FALSE))</f>
        <v>Ярославль, СДЮСШОР-1</v>
      </c>
      <c r="H408" s="51"/>
      <c r="I408" s="52"/>
      <c r="J408" s="53"/>
      <c r="K408" s="53"/>
    </row>
    <row r="409" spans="1:11">
      <c r="A409" s="50">
        <v>5</v>
      </c>
      <c r="B409" s="27">
        <v>222</v>
      </c>
      <c r="C409" s="22" t="str">
        <f>IF(B409=0," ",VLOOKUP(B409,[1]Спортсмены!B$1:H$65536,2,FALSE))</f>
        <v>Белов Никита</v>
      </c>
      <c r="D409" s="23" t="str">
        <f>IF(B409=0," ",VLOOKUP($B409,[1]Спортсмены!$B$1:$H$65536,3,FALSE))</f>
        <v>1989</v>
      </c>
      <c r="E409" s="24" t="str">
        <f>IF(B409=0," ",IF(VLOOKUP($B409,[1]Спортсмены!$B$1:$H$65536,4,FALSE)=0," ",VLOOKUP($B409,[1]Спортсмены!$B$1:$H$65536,4,FALSE)))</f>
        <v>КМС</v>
      </c>
      <c r="F409" s="22" t="str">
        <f>IF(B409=0," ",VLOOKUP($B409,[1]Спортсмены!$B$1:$H$65536,5,FALSE))</f>
        <v>Ивановская</v>
      </c>
      <c r="G409" s="22" t="str">
        <f>IF(B409=0," ",VLOOKUP($B409,[1]Спортсмены!$B$1:$H$65536,6,FALSE))</f>
        <v>Иваново</v>
      </c>
      <c r="H409" s="51"/>
      <c r="I409" s="52"/>
      <c r="J409" s="53"/>
      <c r="K409" s="53"/>
    </row>
    <row r="410" spans="1:11">
      <c r="A410" s="50">
        <v>6</v>
      </c>
      <c r="B410" s="24">
        <v>387</v>
      </c>
      <c r="C410" s="22" t="str">
        <f>IF(B410=0," ",VLOOKUP(B410,[1]Спортсмены!B$1:H$65536,2,FALSE))</f>
        <v>Буторин Александр</v>
      </c>
      <c r="D410" s="23" t="str">
        <f>IF(B410=0," ",VLOOKUP($B410,[1]Спортсмены!$B$1:$H$65536,3,FALSE))</f>
        <v>1991</v>
      </c>
      <c r="E410" s="24" t="str">
        <f>IF(B410=0," ",IF(VLOOKUP($B410,[1]Спортсмены!$B$1:$H$65536,4,FALSE)=0," ",VLOOKUP($B410,[1]Спортсмены!$B$1:$H$65536,4,FALSE)))</f>
        <v>КМС</v>
      </c>
      <c r="F410" s="22" t="str">
        <f>IF(B410=0," ",VLOOKUP($B410,[1]Спортсмены!$B$1:$H$65536,5,FALSE))</f>
        <v>Архангельская</v>
      </c>
      <c r="G410" s="103" t="str">
        <f>IF(B410=0," ",VLOOKUP($B410,[1]Спортсмены!$B$1:$H$65536,6,FALSE))</f>
        <v xml:space="preserve">Архангельск, ГАУ ЦСП "Поморье" </v>
      </c>
      <c r="H410" s="51"/>
      <c r="I410" s="52"/>
      <c r="J410" s="53"/>
      <c r="K410" s="53"/>
    </row>
    <row r="411" spans="1:11">
      <c r="A411" s="50"/>
      <c r="B411" s="27"/>
      <c r="C411" s="54"/>
      <c r="D411" s="55"/>
      <c r="E411" s="54"/>
      <c r="F411" s="56"/>
      <c r="G411" s="54"/>
      <c r="H411" s="51"/>
      <c r="I411" s="52"/>
      <c r="J411" s="53"/>
      <c r="K411" s="53"/>
    </row>
    <row r="412" spans="1:11">
      <c r="A412" s="50"/>
      <c r="B412" s="27"/>
      <c r="C412" s="22"/>
      <c r="D412" s="23"/>
      <c r="E412" s="24"/>
      <c r="F412" s="22"/>
      <c r="G412" s="22"/>
      <c r="H412" s="51"/>
      <c r="I412" s="52"/>
      <c r="J412" s="53"/>
      <c r="K412" s="53"/>
    </row>
    <row r="413" spans="1:11">
      <c r="A413" s="50"/>
      <c r="B413" s="27"/>
      <c r="C413" s="22"/>
      <c r="D413" s="23"/>
      <c r="E413" s="24"/>
      <c r="F413" s="22"/>
      <c r="G413" s="22"/>
      <c r="H413" s="67"/>
      <c r="I413" s="52"/>
      <c r="J413" s="53"/>
      <c r="K413" s="53"/>
    </row>
    <row r="414" spans="1:11">
      <c r="A414" s="50"/>
      <c r="B414" s="27"/>
      <c r="C414" s="22"/>
      <c r="D414" s="23"/>
      <c r="E414" s="24"/>
      <c r="F414" s="22"/>
      <c r="G414" s="22"/>
      <c r="H414" s="51"/>
      <c r="I414" s="52"/>
      <c r="J414" s="53"/>
      <c r="K414" s="53"/>
    </row>
    <row r="415" spans="1:11">
      <c r="A415" s="50"/>
      <c r="B415" s="27"/>
      <c r="C415" s="22"/>
      <c r="D415" s="23"/>
      <c r="E415" s="24"/>
      <c r="F415" s="22"/>
      <c r="G415" s="22"/>
      <c r="H415" s="51"/>
      <c r="I415" s="52"/>
      <c r="J415" s="53"/>
      <c r="K415" s="53"/>
    </row>
    <row r="416" spans="1:11">
      <c r="A416" s="50"/>
      <c r="B416" s="27"/>
      <c r="C416" s="22"/>
      <c r="D416" s="23"/>
      <c r="E416" s="24"/>
      <c r="F416" s="22"/>
      <c r="G416" s="22"/>
      <c r="H416" s="51"/>
      <c r="I416" s="52"/>
      <c r="J416" s="53"/>
      <c r="K416" s="53"/>
    </row>
    <row r="417" spans="1:11">
      <c r="A417" s="50"/>
      <c r="B417" s="68"/>
      <c r="C417" s="69"/>
      <c r="D417" s="72"/>
      <c r="E417" s="24"/>
      <c r="F417" s="70"/>
      <c r="G417" s="70"/>
      <c r="H417" s="51"/>
      <c r="I417" s="52"/>
      <c r="J417" s="53"/>
      <c r="K417" s="53"/>
    </row>
    <row r="418" spans="1:11">
      <c r="A418" s="50"/>
      <c r="B418" s="54"/>
      <c r="C418" s="54"/>
      <c r="D418" s="54"/>
      <c r="E418" s="54"/>
      <c r="F418" s="56"/>
      <c r="G418" s="54"/>
      <c r="H418" s="51"/>
      <c r="I418" s="52"/>
      <c r="J418" s="53"/>
      <c r="K418" s="53"/>
    </row>
    <row r="419" spans="1:11">
      <c r="A419" s="50"/>
      <c r="B419" s="22"/>
      <c r="C419" s="22"/>
      <c r="D419" s="27"/>
      <c r="E419" s="27"/>
      <c r="F419" s="71"/>
      <c r="G419" s="71"/>
      <c r="H419" s="51"/>
      <c r="I419" s="52"/>
      <c r="J419" s="53"/>
      <c r="K419" s="53"/>
    </row>
    <row r="420" spans="1:11">
      <c r="A420" s="50"/>
      <c r="B420" s="22"/>
      <c r="C420" s="24"/>
      <c r="D420" s="27"/>
      <c r="E420" s="24"/>
      <c r="F420" s="70"/>
      <c r="G420" s="71"/>
      <c r="H420" s="51"/>
      <c r="I420" s="52"/>
      <c r="J420" s="53"/>
      <c r="K420" s="53"/>
    </row>
    <row r="421" spans="1:11">
      <c r="A421" s="50"/>
      <c r="B421" s="22"/>
      <c r="C421" s="24"/>
      <c r="D421" s="27"/>
      <c r="E421" s="24"/>
      <c r="F421" s="70"/>
      <c r="G421" s="70"/>
      <c r="H421" s="51"/>
      <c r="I421" s="52"/>
      <c r="J421" s="53"/>
      <c r="K421" s="53"/>
    </row>
    <row r="422" spans="1:11">
      <c r="A422" s="50"/>
      <c r="B422" s="68"/>
      <c r="C422" s="69"/>
      <c r="D422" s="72"/>
      <c r="E422" s="16"/>
      <c r="F422" s="71"/>
      <c r="G422" s="71"/>
      <c r="H422" s="51"/>
      <c r="I422" s="52"/>
      <c r="J422" s="53"/>
      <c r="K422" s="53"/>
    </row>
    <row r="423" spans="1:11">
      <c r="A423" s="50"/>
      <c r="B423" s="22"/>
      <c r="C423" s="24"/>
      <c r="D423" s="27"/>
      <c r="E423" s="16"/>
      <c r="F423" s="73"/>
      <c r="G423" s="70"/>
      <c r="H423" s="51"/>
      <c r="I423" s="52"/>
      <c r="J423" s="53"/>
      <c r="K423" s="53"/>
    </row>
    <row r="424" spans="1:11">
      <c r="A424" s="50"/>
      <c r="B424" s="22"/>
      <c r="C424" s="24"/>
      <c r="D424" s="27"/>
      <c r="E424" s="24"/>
      <c r="F424" s="71"/>
      <c r="G424" s="71"/>
      <c r="H424" s="51"/>
      <c r="I424" s="52"/>
      <c r="J424" s="53"/>
      <c r="K424" s="53"/>
    </row>
    <row r="425" spans="1:11">
      <c r="A425" s="50"/>
      <c r="B425" s="54"/>
      <c r="C425" s="54"/>
      <c r="D425" s="54"/>
      <c r="E425" s="54"/>
      <c r="F425" s="56"/>
      <c r="G425" s="54"/>
      <c r="H425" s="51"/>
      <c r="I425" s="52"/>
      <c r="J425" s="53"/>
      <c r="K425" s="53"/>
    </row>
    <row r="426" spans="1:11">
      <c r="A426" s="50"/>
      <c r="B426" s="70"/>
      <c r="C426" s="27"/>
      <c r="D426" s="27"/>
      <c r="E426" s="24"/>
      <c r="F426" s="74"/>
      <c r="G426" s="70"/>
      <c r="H426" s="51"/>
      <c r="I426" s="52"/>
      <c r="J426" s="53"/>
      <c r="K426" s="53"/>
    </row>
    <row r="427" spans="1:11">
      <c r="A427" s="50"/>
      <c r="B427" s="22"/>
      <c r="C427" s="24"/>
      <c r="D427" s="27"/>
      <c r="E427" s="16"/>
      <c r="F427" s="70"/>
      <c r="G427" s="70"/>
      <c r="H427" s="51"/>
      <c r="I427" s="52"/>
      <c r="J427" s="53"/>
      <c r="K427" s="53"/>
    </row>
    <row r="428" spans="1:11">
      <c r="A428" s="50"/>
      <c r="B428" s="75"/>
      <c r="C428" s="16"/>
      <c r="D428" s="17"/>
      <c r="E428" s="16"/>
      <c r="F428" s="71"/>
      <c r="G428" s="71"/>
      <c r="H428" s="51"/>
      <c r="I428" s="52"/>
      <c r="J428" s="53"/>
      <c r="K428" s="53"/>
    </row>
  </sheetData>
  <mergeCells count="143">
    <mergeCell ref="A393:K393"/>
    <mergeCell ref="A395:A396"/>
    <mergeCell ref="B395:B396"/>
    <mergeCell ref="C395:C396"/>
    <mergeCell ref="D395:D396"/>
    <mergeCell ref="E395:E396"/>
    <mergeCell ref="F395:F396"/>
    <mergeCell ref="G395:G396"/>
    <mergeCell ref="H395:H396"/>
    <mergeCell ref="I395:K395"/>
    <mergeCell ref="A388:K388"/>
    <mergeCell ref="A389:K389"/>
    <mergeCell ref="A390:B390"/>
    <mergeCell ref="H390:K390"/>
    <mergeCell ref="A392:K392"/>
    <mergeCell ref="A340:K340"/>
    <mergeCell ref="H341:K341"/>
    <mergeCell ref="A342:A343"/>
    <mergeCell ref="B342:B343"/>
    <mergeCell ref="C342:C343"/>
    <mergeCell ref="D342:D343"/>
    <mergeCell ref="E342:E343"/>
    <mergeCell ref="F342:F343"/>
    <mergeCell ref="G342:G343"/>
    <mergeCell ref="H342:H343"/>
    <mergeCell ref="I342:K342"/>
    <mergeCell ref="A335:K335"/>
    <mergeCell ref="A336:K336"/>
    <mergeCell ref="A337:B337"/>
    <mergeCell ref="H337:K337"/>
    <mergeCell ref="A339:K339"/>
    <mergeCell ref="A288:K288"/>
    <mergeCell ref="A290:A291"/>
    <mergeCell ref="B290:B291"/>
    <mergeCell ref="C290:C291"/>
    <mergeCell ref="D290:D291"/>
    <mergeCell ref="E290:E291"/>
    <mergeCell ref="F290:F291"/>
    <mergeCell ref="G290:G291"/>
    <mergeCell ref="H290:H291"/>
    <mergeCell ref="I290:K290"/>
    <mergeCell ref="A283:K283"/>
    <mergeCell ref="A284:K284"/>
    <mergeCell ref="A285:B285"/>
    <mergeCell ref="H285:K285"/>
    <mergeCell ref="A287:K287"/>
    <mergeCell ref="A235:K235"/>
    <mergeCell ref="H236:K236"/>
    <mergeCell ref="A237:A238"/>
    <mergeCell ref="B237:B238"/>
    <mergeCell ref="C237:C238"/>
    <mergeCell ref="D237:D238"/>
    <mergeCell ref="E237:E238"/>
    <mergeCell ref="F237:F238"/>
    <mergeCell ref="G237:G238"/>
    <mergeCell ref="H237:H238"/>
    <mergeCell ref="I237:K237"/>
    <mergeCell ref="A230:K230"/>
    <mergeCell ref="A231:K231"/>
    <mergeCell ref="A232:B232"/>
    <mergeCell ref="H232:K232"/>
    <mergeCell ref="A234:K234"/>
    <mergeCell ref="F196:G196"/>
    <mergeCell ref="I209:J209"/>
    <mergeCell ref="F210:G210"/>
    <mergeCell ref="I210:J210"/>
    <mergeCell ref="A229:K229"/>
    <mergeCell ref="A188:L188"/>
    <mergeCell ref="F190:G190"/>
    <mergeCell ref="I192:J192"/>
    <mergeCell ref="I193:J193"/>
    <mergeCell ref="A194:A195"/>
    <mergeCell ref="B194:B195"/>
    <mergeCell ref="C194:C195"/>
    <mergeCell ref="D194:D195"/>
    <mergeCell ref="E194:E195"/>
    <mergeCell ref="F194:F195"/>
    <mergeCell ref="G194:G195"/>
    <mergeCell ref="H194:I194"/>
    <mergeCell ref="J194:J195"/>
    <mergeCell ref="K194:K195"/>
    <mergeCell ref="L194:L195"/>
    <mergeCell ref="K165:K166"/>
    <mergeCell ref="L165:L166"/>
    <mergeCell ref="F167:G167"/>
    <mergeCell ref="I167:J167"/>
    <mergeCell ref="A187:L187"/>
    <mergeCell ref="I163:J163"/>
    <mergeCell ref="I164:J164"/>
    <mergeCell ref="A165:A166"/>
    <mergeCell ref="B165:B166"/>
    <mergeCell ref="C165:C166"/>
    <mergeCell ref="D165:D166"/>
    <mergeCell ref="E165:E166"/>
    <mergeCell ref="F165:F166"/>
    <mergeCell ref="G165:G166"/>
    <mergeCell ref="H165:I165"/>
    <mergeCell ref="J165:J166"/>
    <mergeCell ref="K116:K117"/>
    <mergeCell ref="L116:L117"/>
    <mergeCell ref="F118:G118"/>
    <mergeCell ref="A159:L159"/>
    <mergeCell ref="F161:G161"/>
    <mergeCell ref="F112:G112"/>
    <mergeCell ref="I114:J114"/>
    <mergeCell ref="I115:J115"/>
    <mergeCell ref="A116:A117"/>
    <mergeCell ref="B116:B117"/>
    <mergeCell ref="C116:C117"/>
    <mergeCell ref="D116:D117"/>
    <mergeCell ref="E116:E117"/>
    <mergeCell ref="F116:F117"/>
    <mergeCell ref="G116:G117"/>
    <mergeCell ref="H116:I116"/>
    <mergeCell ref="J116:J117"/>
    <mergeCell ref="F62:G62"/>
    <mergeCell ref="I79:J79"/>
    <mergeCell ref="F80:G80"/>
    <mergeCell ref="I80:J80"/>
    <mergeCell ref="I60:J60"/>
    <mergeCell ref="I61:J61"/>
    <mergeCell ref="F43:G43"/>
    <mergeCell ref="I43:J43"/>
    <mergeCell ref="F11:G11"/>
    <mergeCell ref="A3:L3"/>
    <mergeCell ref="F5:G5"/>
    <mergeCell ref="I8:J8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I7:J7"/>
    <mergeCell ref="A1:L1"/>
    <mergeCell ref="A2:L2"/>
    <mergeCell ref="I41:J41"/>
    <mergeCell ref="I42:J42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75"/>
  <sheetViews>
    <sheetView workbookViewId="0">
      <selection activeCell="A76" sqref="A76:XFD272"/>
    </sheetView>
  </sheetViews>
  <sheetFormatPr defaultRowHeight="15"/>
  <cols>
    <col min="1" max="1" width="3.85546875" style="76" customWidth="1"/>
    <col min="2" max="2" width="5.5703125" bestFit="1" customWidth="1"/>
    <col min="3" max="3" width="21.5703125" style="76" customWidth="1"/>
    <col min="4" max="4" width="9.5703125" style="76" customWidth="1"/>
    <col min="5" max="5" width="6.42578125" customWidth="1"/>
    <col min="6" max="6" width="15.7109375" customWidth="1"/>
    <col min="7" max="7" width="25.140625" style="205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4.85546875" customWidth="1"/>
    <col min="18" max="18" width="21.5703125" customWidth="1"/>
  </cols>
  <sheetData>
    <row r="1" spans="1:18" ht="22.5">
      <c r="A1" s="357" t="s">
        <v>27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  <c r="R1" s="357"/>
    </row>
    <row r="2" spans="1:18" ht="20.25">
      <c r="A2" s="339" t="s">
        <v>28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</row>
    <row r="3" spans="1:18" ht="15.75">
      <c r="A3" s="1" t="s">
        <v>87</v>
      </c>
      <c r="B3" s="147"/>
      <c r="C3" s="147"/>
      <c r="D3" s="381" t="s">
        <v>88</v>
      </c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</row>
    <row r="4" spans="1:18" ht="18">
      <c r="A4" s="1" t="s">
        <v>89</v>
      </c>
      <c r="B4" s="148"/>
      <c r="C4" s="148"/>
      <c r="D4" s="382" t="s">
        <v>90</v>
      </c>
      <c r="E4" s="382"/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</row>
    <row r="5" spans="1:18" ht="15.75">
      <c r="A5" s="1" t="s">
        <v>91</v>
      </c>
      <c r="B5" s="149"/>
      <c r="C5" s="149"/>
      <c r="D5" s="383" t="s">
        <v>3</v>
      </c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</row>
    <row r="6" spans="1:18" ht="18">
      <c r="A6" s="10" t="s">
        <v>92</v>
      </c>
      <c r="B6" s="150"/>
      <c r="C6" s="380"/>
      <c r="D6" s="380"/>
      <c r="E6" s="151"/>
      <c r="F6" s="378" t="s">
        <v>178</v>
      </c>
      <c r="G6" s="378"/>
      <c r="H6" s="378"/>
      <c r="I6" s="378"/>
      <c r="J6" s="378"/>
      <c r="K6" s="378"/>
      <c r="L6" s="378"/>
      <c r="M6" s="152"/>
      <c r="N6" s="360" t="s">
        <v>174</v>
      </c>
      <c r="O6" s="360"/>
      <c r="P6" s="360"/>
      <c r="Q6" s="360"/>
      <c r="R6" s="360"/>
    </row>
    <row r="7" spans="1:18" ht="18">
      <c r="A7" s="1" t="s">
        <v>246</v>
      </c>
      <c r="B7" s="153"/>
      <c r="C7" s="154"/>
      <c r="D7" s="148"/>
      <c r="E7" s="151"/>
      <c r="F7" s="151"/>
      <c r="G7" s="155"/>
      <c r="H7" s="156"/>
      <c r="I7" s="157"/>
      <c r="J7" s="158"/>
      <c r="K7" s="158"/>
      <c r="L7" s="379" t="s">
        <v>93</v>
      </c>
      <c r="M7" s="379"/>
      <c r="N7" s="379"/>
      <c r="O7" s="379"/>
      <c r="P7" s="379"/>
      <c r="Q7" s="317"/>
      <c r="R7" s="159" t="s">
        <v>247</v>
      </c>
    </row>
    <row r="8" spans="1:18">
      <c r="A8" s="345" t="s">
        <v>94</v>
      </c>
      <c r="B8" s="343" t="s">
        <v>95</v>
      </c>
      <c r="C8" s="347" t="s">
        <v>96</v>
      </c>
      <c r="D8" s="347" t="s">
        <v>97</v>
      </c>
      <c r="E8" s="345" t="s">
        <v>98</v>
      </c>
      <c r="F8" s="345" t="s">
        <v>17</v>
      </c>
      <c r="G8" s="345" t="s">
        <v>99</v>
      </c>
      <c r="H8" s="372" t="s">
        <v>100</v>
      </c>
      <c r="I8" s="373"/>
      <c r="J8" s="373"/>
      <c r="K8" s="373"/>
      <c r="L8" s="373"/>
      <c r="M8" s="373"/>
      <c r="N8" s="374"/>
      <c r="O8" s="345" t="s">
        <v>19</v>
      </c>
      <c r="P8" s="343" t="s">
        <v>20</v>
      </c>
      <c r="Q8" s="343" t="s">
        <v>21</v>
      </c>
      <c r="R8" s="361" t="s">
        <v>22</v>
      </c>
    </row>
    <row r="9" spans="1:18">
      <c r="A9" s="375"/>
      <c r="B9" s="371"/>
      <c r="C9" s="376"/>
      <c r="D9" s="376"/>
      <c r="E9" s="371"/>
      <c r="F9" s="371"/>
      <c r="G9" s="371"/>
      <c r="H9" s="369">
        <v>1</v>
      </c>
      <c r="I9" s="347">
        <v>2</v>
      </c>
      <c r="J9" s="347">
        <v>3</v>
      </c>
      <c r="K9" s="160"/>
      <c r="L9" s="347">
        <v>4</v>
      </c>
      <c r="M9" s="347">
        <v>5</v>
      </c>
      <c r="N9" s="347">
        <v>6</v>
      </c>
      <c r="O9" s="375"/>
      <c r="P9" s="371"/>
      <c r="Q9" s="371"/>
      <c r="R9" s="368"/>
    </row>
    <row r="10" spans="1:18">
      <c r="A10" s="346"/>
      <c r="B10" s="344"/>
      <c r="C10" s="348"/>
      <c r="D10" s="348"/>
      <c r="E10" s="344"/>
      <c r="F10" s="344"/>
      <c r="G10" s="344"/>
      <c r="H10" s="370"/>
      <c r="I10" s="348"/>
      <c r="J10" s="348"/>
      <c r="K10" s="161"/>
      <c r="L10" s="348"/>
      <c r="M10" s="348"/>
      <c r="N10" s="348"/>
      <c r="O10" s="346"/>
      <c r="P10" s="344"/>
      <c r="Q10" s="344"/>
      <c r="R10" s="362"/>
    </row>
    <row r="11" spans="1:18" ht="22.5">
      <c r="A11" s="20">
        <v>1</v>
      </c>
      <c r="B11" s="28">
        <v>287</v>
      </c>
      <c r="C11" s="101" t="str">
        <f>IF(B11=0," ",VLOOKUP(B11,[1]Спортсмены!B$1:H$65536,2,FALSE))</f>
        <v>Лукашин Алексей</v>
      </c>
      <c r="D11" s="168" t="str">
        <f>IF(B11=0," ",VLOOKUP($B11,[1]Спортсмены!$B$1:$H$65536,3,FALSE))</f>
        <v>02.02.1998</v>
      </c>
      <c r="E11" s="94" t="str">
        <f>IF(B11=0," ",IF(VLOOKUP($B11,[1]Спортсмены!$B$1:$H$65536,4,FALSE)=0," ",VLOOKUP($B11,[1]Спортсмены!$B$1:$H$65536,4,FALSE)))</f>
        <v>1р</v>
      </c>
      <c r="F11" s="101" t="str">
        <f>IF(B11=0," ",VLOOKUP($B11,[1]Спортсмены!$B$1:$H$65536,5,FALSE))</f>
        <v>Рязанская</v>
      </c>
      <c r="G11" s="99" t="str">
        <f>IF(B11=0," ",VLOOKUP($B11,[1]Спортсмены!$B$1:$H$65536,6,FALSE))</f>
        <v>Рязань, ЦФО СДЮСШОР "Юность"-Юность России</v>
      </c>
      <c r="H11" s="163">
        <v>6.39</v>
      </c>
      <c r="I11" s="163">
        <v>6.57</v>
      </c>
      <c r="J11" s="163" t="s">
        <v>101</v>
      </c>
      <c r="K11" s="170"/>
      <c r="L11" s="163">
        <v>6.49</v>
      </c>
      <c r="M11" s="171">
        <v>6.85</v>
      </c>
      <c r="N11" s="171" t="s">
        <v>101</v>
      </c>
      <c r="O11" s="172">
        <f t="shared" ref="O11:O23" si="0">MAX(H11:N11)</f>
        <v>6.85</v>
      </c>
      <c r="P11" s="94" t="str">
        <f>IF(O11=0," ",IF(O11&gt;=[1]Разряды!$C$16,[1]Разряды!$C$3,IF(O11&gt;=[1]Разряды!$D$16,[1]Разряды!$D$3,IF(O11&gt;=[1]Разряды!$E$16,[1]Разряды!$E$3,IF(O11&gt;=[1]Разряды!$F$16,[1]Разряды!$F$3,IF(O11&gt;=[1]Разряды!$G$16,[1]Разряды!$G$3,IF(O11&gt;=[1]Разряды!$H$16,[1]Разряды!$H$3,"б/р")))))))</f>
        <v>1р</v>
      </c>
      <c r="Q11" s="94">
        <v>20</v>
      </c>
      <c r="R11" s="101" t="str">
        <f>IF(B11=0," ",VLOOKUP($B11,[1]Спортсмены!$B$1:$H$65536,7,FALSE))</f>
        <v>Никитина Е.В.</v>
      </c>
    </row>
    <row r="12" spans="1:18">
      <c r="A12" s="136">
        <v>2</v>
      </c>
      <c r="B12" s="28">
        <v>426</v>
      </c>
      <c r="C12" s="101" t="str">
        <f>IF(B12=0," ",VLOOKUP(B12,[1]Спортсмены!B$1:H$65536,2,FALSE))</f>
        <v>Шкирман Виталий</v>
      </c>
      <c r="D12" s="168" t="str">
        <f>IF(B12=0," ",VLOOKUP($B12,[1]Спортсмены!$B$1:$H$65536,3,FALSE))</f>
        <v>01.06.1997</v>
      </c>
      <c r="E12" s="94" t="str">
        <f>IF(B12=0," ",IF(VLOOKUP($B12,[1]Спортсмены!$B$1:$H$65536,4,FALSE)=0," ",VLOOKUP($B12,[1]Спортсмены!$B$1:$H$65536,4,FALSE)))</f>
        <v>1р</v>
      </c>
      <c r="F12" s="101" t="str">
        <f>IF(B12=0," ",VLOOKUP($B12,[1]Спортсмены!$B$1:$H$65536,5,FALSE))</f>
        <v>Калининградская</v>
      </c>
      <c r="G12" s="169" t="str">
        <f>IF(B12=0," ",VLOOKUP($B12,[1]Спортсмены!$B$1:$H$65536,6,FALSE))</f>
        <v>Калининград, СДЮСШОР-4</v>
      </c>
      <c r="H12" s="163">
        <v>5.98</v>
      </c>
      <c r="I12" s="163">
        <v>6.21</v>
      </c>
      <c r="J12" s="163">
        <v>6.3</v>
      </c>
      <c r="K12" s="170"/>
      <c r="L12" s="163">
        <v>6.29</v>
      </c>
      <c r="M12" s="171">
        <v>6.4</v>
      </c>
      <c r="N12" s="171">
        <v>6.32</v>
      </c>
      <c r="O12" s="172">
        <f t="shared" si="0"/>
        <v>6.4</v>
      </c>
      <c r="P12" s="94" t="str">
        <f>IF(O12=0," ",IF(O12&gt;=[1]Разряды!$C$16,[1]Разряды!$C$3,IF(O12&gt;=[1]Разряды!$D$16,[1]Разряды!$D$3,IF(O12&gt;=[1]Разряды!$E$16,[1]Разряды!$E$3,IF(O12&gt;=[1]Разряды!$F$16,[1]Разряды!$F$3,IF(O12&gt;=[1]Разряды!$G$16,[1]Разряды!$G$3,IF(O12&gt;=[1]Разряды!$H$16,[1]Разряды!$H$3,"б/р")))))))</f>
        <v>2р</v>
      </c>
      <c r="Q12" s="94">
        <v>17</v>
      </c>
      <c r="R12" s="169" t="str">
        <f>IF(B12=0," ",VLOOKUP($B12,[1]Спортсмены!$B$1:$H$65536,7,FALSE))</f>
        <v>Балашов С.Г., Балашова В.А.</v>
      </c>
    </row>
    <row r="13" spans="1:18">
      <c r="A13" s="20">
        <v>3</v>
      </c>
      <c r="B13" s="28">
        <v>427</v>
      </c>
      <c r="C13" s="101" t="str">
        <f>IF(B13=0," ",VLOOKUP(B13,[1]Спортсмены!B$1:H$65536,2,FALSE))</f>
        <v>Черноталов Александр</v>
      </c>
      <c r="D13" s="168" t="str">
        <f>IF(B13=0," ",VLOOKUP($B13,[1]Спортсмены!$B$1:$H$65536,3,FALSE))</f>
        <v>31.05.1997</v>
      </c>
      <c r="E13" s="94" t="str">
        <f>IF(B13=0," ",IF(VLOOKUP($B13,[1]Спортсмены!$B$1:$H$65536,4,FALSE)=0," ",VLOOKUP($B13,[1]Спортсмены!$B$1:$H$65536,4,FALSE)))</f>
        <v>1р</v>
      </c>
      <c r="F13" s="101" t="str">
        <f>IF(B13=0," ",VLOOKUP($B13,[1]Спортсмены!$B$1:$H$65536,5,FALSE))</f>
        <v>Калининградская</v>
      </c>
      <c r="G13" s="169" t="str">
        <f>IF(B13=0," ",VLOOKUP($B13,[1]Спортсмены!$B$1:$H$65536,6,FALSE))</f>
        <v>Калининград, СДЮСШОР-4</v>
      </c>
      <c r="H13" s="163">
        <v>5.92</v>
      </c>
      <c r="I13" s="163">
        <v>6.32</v>
      </c>
      <c r="J13" s="163">
        <v>6.27</v>
      </c>
      <c r="K13" s="170"/>
      <c r="L13" s="163">
        <v>6.25</v>
      </c>
      <c r="M13" s="171">
        <v>6.39</v>
      </c>
      <c r="N13" s="171">
        <v>5.94</v>
      </c>
      <c r="O13" s="172">
        <f t="shared" si="0"/>
        <v>6.39</v>
      </c>
      <c r="P13" s="94" t="str">
        <f>IF(O13=0," ",IF(O13&gt;=[1]Разряды!$C$16,[1]Разряды!$C$3,IF(O13&gt;=[1]Разряды!$D$16,[1]Разряды!$D$3,IF(O13&gt;=[1]Разряды!$E$16,[1]Разряды!$E$3,IF(O13&gt;=[1]Разряды!$F$16,[1]Разряды!$F$3,IF(O13&gt;=[1]Разряды!$G$16,[1]Разряды!$G$3,IF(O13&gt;=[1]Разряды!$H$16,[1]Разряды!$H$3,"б/р")))))))</f>
        <v>2р</v>
      </c>
      <c r="Q13" s="94">
        <v>15</v>
      </c>
      <c r="R13" s="169" t="str">
        <f>IF(B13=0," ",VLOOKUP($B13,[1]Спортсмены!$B$1:$H$65536,7,FALSE))</f>
        <v>Балашов С.Г., Балашова В.А.</v>
      </c>
    </row>
    <row r="14" spans="1:18">
      <c r="A14" s="88">
        <v>4</v>
      </c>
      <c r="B14" s="78">
        <v>240</v>
      </c>
      <c r="C14" s="101" t="str">
        <f>IF(B14=0," ",VLOOKUP(B14,[1]Спортсмены!B$1:H$65536,2,FALSE))</f>
        <v>Усов Алексей</v>
      </c>
      <c r="D14" s="168" t="str">
        <f>IF(B14=0," ",VLOOKUP($B14,[1]Спортсмены!$B$1:$H$65536,3,FALSE))</f>
        <v>1998</v>
      </c>
      <c r="E14" s="94" t="str">
        <f>IF(B14=0," ",IF(VLOOKUP($B14,[1]Спортсмены!$B$1:$H$65536,4,FALSE)=0," ",VLOOKUP($B14,[1]Спортсмены!$B$1:$H$65536,4,FALSE)))</f>
        <v>2р</v>
      </c>
      <c r="F14" s="101" t="str">
        <f>IF(B14=0," ",VLOOKUP($B14,[1]Спортсмены!$B$1:$H$65536,5,FALSE))</f>
        <v>Владимирская</v>
      </c>
      <c r="G14" s="169" t="str">
        <f>IF(B14=0," ",VLOOKUP($B14,[1]Спортсмены!$B$1:$H$65536,6,FALSE))</f>
        <v>Ковров, СК "Вымпел"</v>
      </c>
      <c r="H14" s="163">
        <v>6.12</v>
      </c>
      <c r="I14" s="163">
        <v>5.93</v>
      </c>
      <c r="J14" s="163">
        <v>6.21</v>
      </c>
      <c r="K14" s="170"/>
      <c r="L14" s="163" t="s">
        <v>109</v>
      </c>
      <c r="M14" s="171">
        <v>6.33</v>
      </c>
      <c r="N14" s="171">
        <v>6.17</v>
      </c>
      <c r="O14" s="172">
        <f t="shared" si="0"/>
        <v>6.33</v>
      </c>
      <c r="P14" s="94" t="str">
        <f>IF(O14=0," ",IF(O14&gt;=[1]Разряды!$C$16,[1]Разряды!$C$3,IF(O14&gt;=[1]Разряды!$D$16,[1]Разряды!$D$3,IF(O14&gt;=[1]Разряды!$E$16,[1]Разряды!$E$3,IF(O14&gt;=[1]Разряды!$F$16,[1]Разряды!$F$3,IF(O14&gt;=[1]Разряды!$G$16,[1]Разряды!$G$3,IF(O14&gt;=[1]Разряды!$H$16,[1]Разряды!$H$3,"б/р")))))))</f>
        <v>2р</v>
      </c>
      <c r="Q14" s="94">
        <v>14</v>
      </c>
      <c r="R14" s="101" t="str">
        <f>IF(B14=0," ",VLOOKUP($B14,[1]Спортсмены!$B$1:$H$65536,7,FALSE))</f>
        <v>Новиков С.А.</v>
      </c>
    </row>
    <row r="15" spans="1:18" ht="22.5">
      <c r="A15" s="94">
        <v>5</v>
      </c>
      <c r="B15" s="91">
        <v>428</v>
      </c>
      <c r="C15" s="101" t="str">
        <f>IF(B15=0," ",VLOOKUP(B15,[1]Спортсмены!B$1:H$65536,2,FALSE))</f>
        <v>Попов Андрей</v>
      </c>
      <c r="D15" s="168" t="str">
        <f>IF(B15=0," ",VLOOKUP($B15,[1]Спортсмены!$B$1:$H$65536,3,FALSE))</f>
        <v>03.08.1998</v>
      </c>
      <c r="E15" s="94" t="str">
        <f>IF(B15=0," ",IF(VLOOKUP($B15,[1]Спортсмены!$B$1:$H$65536,4,FALSE)=0," ",VLOOKUP($B15,[1]Спортсмены!$B$1:$H$65536,4,FALSE)))</f>
        <v>1р</v>
      </c>
      <c r="F15" s="101" t="str">
        <f>IF(B15=0," ",VLOOKUP($B15,[1]Спортсмены!$B$1:$H$65536,5,FALSE))</f>
        <v>Калининградская</v>
      </c>
      <c r="G15" s="169" t="str">
        <f>IF(B15=0," ",VLOOKUP($B15,[1]Спортсмены!$B$1:$H$65536,6,FALSE))</f>
        <v>Калининград, СДЮСШОР-4</v>
      </c>
      <c r="H15" s="163">
        <v>5.66</v>
      </c>
      <c r="I15" s="163">
        <v>6.2</v>
      </c>
      <c r="J15" s="163">
        <v>5.84</v>
      </c>
      <c r="K15" s="170"/>
      <c r="L15" s="163">
        <v>6.19</v>
      </c>
      <c r="M15" s="171">
        <v>6.01</v>
      </c>
      <c r="N15" s="171">
        <v>6.13</v>
      </c>
      <c r="O15" s="172">
        <f t="shared" si="0"/>
        <v>6.2</v>
      </c>
      <c r="P15" s="94" t="str">
        <f>IF(O15=0," ",IF(O15&gt;=[1]Разряды!$C$16,[1]Разряды!$C$3,IF(O15&gt;=[1]Разряды!$D$16,[1]Разряды!$D$3,IF(O15&gt;=[1]Разряды!$E$16,[1]Разряды!$E$3,IF(O15&gt;=[1]Разряды!$F$16,[1]Разряды!$F$3,IF(O15&gt;=[1]Разряды!$G$16,[1]Разряды!$G$3,IF(O15&gt;=[1]Разряды!$H$16,[1]Разряды!$H$3,"б/р")))))))</f>
        <v>3р</v>
      </c>
      <c r="Q15" s="94">
        <v>13</v>
      </c>
      <c r="R15" s="99" t="str">
        <f>IF(B15=0," ",VLOOKUP($B15,[1]Спортсмены!$B$1:$H$65536,7,FALSE))</f>
        <v>Балашов С.Г., Балашова В.А.</v>
      </c>
    </row>
    <row r="16" spans="1:18">
      <c r="A16" s="88">
        <v>6</v>
      </c>
      <c r="B16" s="78">
        <v>351</v>
      </c>
      <c r="C16" s="101" t="str">
        <f>IF(B16=0," ",VLOOKUP(B16,[1]Спортсмены!B$1:H$65536,2,FALSE))</f>
        <v>Кузнецов Владислав</v>
      </c>
      <c r="D16" s="168" t="str">
        <f>IF(B16=0," ",VLOOKUP($B16,[1]Спортсмены!$B$1:$H$65536,3,FALSE))</f>
        <v>27.10.1997</v>
      </c>
      <c r="E16" s="94" t="str">
        <f>IF(B16=0," ",IF(VLOOKUP($B16,[1]Спортсмены!$B$1:$H$65536,4,FALSE)=0," ",VLOOKUP($B16,[1]Спортсмены!$B$1:$H$65536,4,FALSE)))</f>
        <v>2р</v>
      </c>
      <c r="F16" s="101" t="str">
        <f>IF(B16=0," ",VLOOKUP($B16,[1]Спортсмены!$B$1:$H$65536,5,FALSE))</f>
        <v>Костромская</v>
      </c>
      <c r="G16" s="169" t="str">
        <f>IF(B16=0," ",VLOOKUP($B16,[1]Спортсмены!$B$1:$H$65536,6,FALSE))</f>
        <v>Шарья, СДЮСШОР</v>
      </c>
      <c r="H16" s="163">
        <v>6.15</v>
      </c>
      <c r="I16" s="163">
        <v>5.97</v>
      </c>
      <c r="J16" s="163">
        <v>5.85</v>
      </c>
      <c r="K16" s="170"/>
      <c r="L16" s="163">
        <v>5.77</v>
      </c>
      <c r="M16" s="171">
        <v>5.76</v>
      </c>
      <c r="N16" s="171">
        <v>5.89</v>
      </c>
      <c r="O16" s="172">
        <f t="shared" si="0"/>
        <v>6.15</v>
      </c>
      <c r="P16" s="94" t="str">
        <f>IF(O16=0," ",IF(O16&gt;=[1]Разряды!$C$16,[1]Разряды!$C$3,IF(O16&gt;=[1]Разряды!$D$16,[1]Разряды!$D$3,IF(O16&gt;=[1]Разряды!$E$16,[1]Разряды!$E$3,IF(O16&gt;=[1]Разряды!$F$16,[1]Разряды!$F$3,IF(O16&gt;=[1]Разряды!$G$16,[1]Разряды!$G$3,IF(O16&gt;=[1]Разряды!$H$16,[1]Разряды!$H$3,"б/р")))))))</f>
        <v>3р</v>
      </c>
      <c r="Q16" s="94">
        <v>12</v>
      </c>
      <c r="R16" s="101" t="str">
        <f>IF(B16=0," ",VLOOKUP($B16,[1]Спортсмены!$B$1:$H$65536,7,FALSE))</f>
        <v>Шалагинов А.Л.</v>
      </c>
    </row>
    <row r="17" spans="1:18">
      <c r="A17" s="94">
        <v>7</v>
      </c>
      <c r="B17" s="78">
        <v>492</v>
      </c>
      <c r="C17" s="101" t="str">
        <f>IF(B17=0," ",VLOOKUP(B17,[1]Спортсмены!B$1:H$65536,2,FALSE))</f>
        <v>Каттель Даниэль</v>
      </c>
      <c r="D17" s="168" t="str">
        <f>IF(B17=0," ",VLOOKUP($B17,[1]Спортсмены!$B$1:$H$65536,3,FALSE))</f>
        <v>1997</v>
      </c>
      <c r="E17" s="94" t="str">
        <f>IF(B17=0," ",IF(VLOOKUP($B17,[1]Спортсмены!$B$1:$H$65536,4,FALSE)=0," ",VLOOKUP($B17,[1]Спортсмены!$B$1:$H$65536,4,FALSE)))</f>
        <v>2р</v>
      </c>
      <c r="F17" s="101" t="str">
        <f>IF(B17=0," ",VLOOKUP($B17,[1]Спортсмены!$B$1:$H$65536,5,FALSE))</f>
        <v>Ивановская</v>
      </c>
      <c r="G17" s="169" t="str">
        <f>IF(B17=0," ",VLOOKUP($B17,[1]Спортсмены!$B$1:$H$65536,6,FALSE))</f>
        <v>Иваново, ДЮСШ-1</v>
      </c>
      <c r="H17" s="163">
        <v>6.12</v>
      </c>
      <c r="I17" s="163">
        <v>5.94</v>
      </c>
      <c r="J17" s="163">
        <v>5.68</v>
      </c>
      <c r="K17" s="170"/>
      <c r="L17" s="163">
        <v>5.57</v>
      </c>
      <c r="M17" s="171">
        <v>4.59</v>
      </c>
      <c r="N17" s="171">
        <v>5.45</v>
      </c>
      <c r="O17" s="172">
        <f t="shared" si="0"/>
        <v>6.12</v>
      </c>
      <c r="P17" s="94" t="str">
        <f>IF(O17=0," ",IF(O17&gt;=[1]Разряды!$C$16,[1]Разряды!$C$3,IF(O17&gt;=[1]Разряды!$D$16,[1]Разряды!$D$3,IF(O17&gt;=[1]Разряды!$E$16,[1]Разряды!$E$3,IF(O17&gt;=[1]Разряды!$F$16,[1]Разряды!$F$3,IF(O17&gt;=[1]Разряды!$G$16,[1]Разряды!$G$3,IF(O17&gt;=[1]Разряды!$H$16,[1]Разряды!$H$3,"б/р")))))))</f>
        <v>3р</v>
      </c>
      <c r="Q17" s="94">
        <v>11</v>
      </c>
      <c r="R17" s="101" t="str">
        <f>IF(B17=0," ",VLOOKUP($B17,[1]Спортсмены!$B$1:$H$65536,7,FALSE))</f>
        <v>Скобцов А.Ф.</v>
      </c>
    </row>
    <row r="18" spans="1:18">
      <c r="A18" s="88">
        <v>8</v>
      </c>
      <c r="B18" s="78">
        <v>191</v>
      </c>
      <c r="C18" s="101" t="str">
        <f>IF(B18=0," ",VLOOKUP(B18,[1]Спортсмены!B$1:H$65536,2,FALSE))</f>
        <v>Смирнов Никита</v>
      </c>
      <c r="D18" s="168" t="str">
        <f>IF(B18=0," ",VLOOKUP($B18,[1]Спортсмены!$B$1:$H$65536,3,FALSE))</f>
        <v>1998</v>
      </c>
      <c r="E18" s="94" t="str">
        <f>IF(B18=0," ",IF(VLOOKUP($B18,[1]Спортсмены!$B$1:$H$65536,4,FALSE)=0," ",VLOOKUP($B18,[1]Спортсмены!$B$1:$H$65536,4,FALSE)))</f>
        <v>1р</v>
      </c>
      <c r="F18" s="101" t="str">
        <f>IF(B18=0," ",VLOOKUP($B18,[1]Спортсмены!$B$1:$H$65536,5,FALSE))</f>
        <v>Ярославская</v>
      </c>
      <c r="G18" s="169" t="str">
        <f>IF(B18=0," ",VLOOKUP($B18,[1]Спортсмены!$B$1:$H$65536,6,FALSE))</f>
        <v>Рыбинск, СДЮСШОР-2</v>
      </c>
      <c r="H18" s="163">
        <v>5.96</v>
      </c>
      <c r="I18" s="163">
        <v>4.62</v>
      </c>
      <c r="J18" s="163">
        <v>5.73</v>
      </c>
      <c r="K18" s="170"/>
      <c r="L18" s="163">
        <v>5.53</v>
      </c>
      <c r="M18" s="171" t="s">
        <v>109</v>
      </c>
      <c r="N18" s="171">
        <v>5.47</v>
      </c>
      <c r="O18" s="172">
        <f t="shared" si="0"/>
        <v>5.96</v>
      </c>
      <c r="P18" s="94" t="str">
        <f>IF(O18=0," ",IF(O18&gt;=[1]Разряды!$C$16,[1]Разряды!$C$3,IF(O18&gt;=[1]Разряды!$D$16,[1]Разряды!$D$3,IF(O18&gt;=[1]Разряды!$E$16,[1]Разряды!$E$3,IF(O18&gt;=[1]Разряды!$F$16,[1]Разряды!$F$3,IF(O18&gt;=[1]Разряды!$G$16,[1]Разряды!$G$3,IF(O18&gt;=[1]Разряды!$H$16,[1]Разряды!$H$3,"б/р")))))))</f>
        <v>3р</v>
      </c>
      <c r="Q18" s="94" t="s">
        <v>26</v>
      </c>
      <c r="R18" s="101" t="str">
        <f>IF(B18=0," ",VLOOKUP($B18,[1]Спортсмены!$B$1:$H$65536,7,FALSE))</f>
        <v>Дорожкин В.К.</v>
      </c>
    </row>
    <row r="19" spans="1:18">
      <c r="A19" s="94">
        <v>9</v>
      </c>
      <c r="B19" s="78">
        <v>79</v>
      </c>
      <c r="C19" s="101" t="str">
        <f>IF(B19=0," ",VLOOKUP(B19,[1]Спортсмены!B$1:H$65536,2,FALSE))</f>
        <v>Коновалов Александр</v>
      </c>
      <c r="D19" s="168" t="str">
        <f>IF(B19=0," ",VLOOKUP($B19,[1]Спортсмены!$B$1:$H$65536,3,FALSE))</f>
        <v>03.08.1997</v>
      </c>
      <c r="E19" s="94" t="str">
        <f>IF(B19=0," ",IF(VLOOKUP($B19,[1]Спортсмены!$B$1:$H$65536,4,FALSE)=0," ",VLOOKUP($B19,[1]Спортсмены!$B$1:$H$65536,4,FALSE)))</f>
        <v>2р</v>
      </c>
      <c r="F19" s="101" t="str">
        <f>IF(B19=0," ",VLOOKUP($B19,[1]Спортсмены!$B$1:$H$65536,5,FALSE))</f>
        <v>Ярославская</v>
      </c>
      <c r="G19" s="169" t="str">
        <f>IF(B19=0," ",VLOOKUP($B19,[1]Спортсмены!$B$1:$H$65536,6,FALSE))</f>
        <v>Ярославль, ГОБУ ЯО СДЮСШОР</v>
      </c>
      <c r="H19" s="163" t="s">
        <v>109</v>
      </c>
      <c r="I19" s="163">
        <v>5.57</v>
      </c>
      <c r="J19" s="163" t="s">
        <v>109</v>
      </c>
      <c r="K19" s="170"/>
      <c r="L19" s="163"/>
      <c r="M19" s="171"/>
      <c r="N19" s="171"/>
      <c r="O19" s="172">
        <f t="shared" si="0"/>
        <v>5.57</v>
      </c>
      <c r="P19" s="94" t="str">
        <f>IF(O19=0," ",IF(O19&gt;=[1]Разряды!$C$16,[1]Разряды!$C$3,IF(O19&gt;=[1]Разряды!$D$16,[1]Разряды!$D$3,IF(O19&gt;=[1]Разряды!$E$16,[1]Разряды!$E$3,IF(O19&gt;=[1]Разряды!$F$16,[1]Разряды!$F$3,IF(O19&gt;=[1]Разряды!$G$16,[1]Разряды!$G$3,IF(O19&gt;=[1]Разряды!$H$16,[1]Разряды!$H$3,"б/р")))))))</f>
        <v>1юр</v>
      </c>
      <c r="Q19" s="94" t="s">
        <v>26</v>
      </c>
      <c r="R19" s="101" t="str">
        <f>IF(B19=0," ",VLOOKUP($B19,[1]Спортсмены!$B$1:$H$65536,7,FALSE))</f>
        <v>бр. Филиновой С.К.</v>
      </c>
    </row>
    <row r="20" spans="1:18">
      <c r="A20" s="88">
        <v>10</v>
      </c>
      <c r="B20" s="28">
        <v>367</v>
      </c>
      <c r="C20" s="101" t="str">
        <f>IF(B20=0," ",VLOOKUP(B20,[1]Спортсмены!B$1:H$65536,2,FALSE))</f>
        <v>Зайцев Егор</v>
      </c>
      <c r="D20" s="168" t="str">
        <f>IF(B20=0," ",VLOOKUP($B20,[1]Спортсмены!$B$1:$H$65536,3,FALSE))</f>
        <v>21.08.1998</v>
      </c>
      <c r="E20" s="94" t="str">
        <f>IF(B20=0," ",IF(VLOOKUP($B20,[1]Спортсмены!$B$1:$H$65536,4,FALSE)=0," ",VLOOKUP($B20,[1]Спортсмены!$B$1:$H$65536,4,FALSE)))</f>
        <v>3р</v>
      </c>
      <c r="F20" s="101" t="str">
        <f>IF(B20=0," ",VLOOKUP($B20,[1]Спортсмены!$B$1:$H$65536,5,FALSE))</f>
        <v>Костромская</v>
      </c>
      <c r="G20" s="169" t="str">
        <f>IF(B20=0," ",VLOOKUP($B20,[1]Спортсмены!$B$1:$H$65536,6,FALSE))</f>
        <v>Шарья, СДЮСШОР</v>
      </c>
      <c r="H20" s="163" t="s">
        <v>109</v>
      </c>
      <c r="I20" s="163">
        <v>5.44</v>
      </c>
      <c r="J20" s="163">
        <v>5.13</v>
      </c>
      <c r="K20" s="170"/>
      <c r="L20" s="163"/>
      <c r="M20" s="171"/>
      <c r="N20" s="171"/>
      <c r="O20" s="172">
        <f t="shared" si="0"/>
        <v>5.44</v>
      </c>
      <c r="P20" s="94" t="str">
        <f>IF(O20=0," ",IF(O20&gt;=[1]Разряды!$C$16,[1]Разряды!$C$3,IF(O20&gt;=[1]Разряды!$D$16,[1]Разряды!$D$3,IF(O20&gt;=[1]Разряды!$E$16,[1]Разряды!$E$3,IF(O20&gt;=[1]Разряды!$F$16,[1]Разряды!$F$3,IF(O20&gt;=[1]Разряды!$G$16,[1]Разряды!$G$3,IF(O20&gt;=[1]Разряды!$H$16,[1]Разряды!$H$3,"б/р")))))))</f>
        <v>1юр</v>
      </c>
      <c r="Q20" s="94" t="s">
        <v>26</v>
      </c>
      <c r="R20" s="101" t="str">
        <f>IF(B20=0," ",VLOOKUP($B20,[1]Спортсмены!$B$1:$H$65536,7,FALSE))</f>
        <v>Шалагинов А.Л.</v>
      </c>
    </row>
    <row r="21" spans="1:18">
      <c r="A21" s="94">
        <v>11</v>
      </c>
      <c r="B21" s="78">
        <v>19</v>
      </c>
      <c r="C21" s="101" t="str">
        <f>IF(B21=0," ",VLOOKUP(B21,[1]Спортсмены!B$1:H$65536,2,FALSE))</f>
        <v>Бакин Максим</v>
      </c>
      <c r="D21" s="168" t="str">
        <f>IF(B21=0," ",VLOOKUP($B21,[1]Спортсмены!$B$1:$H$65536,3,FALSE))</f>
        <v>10.11.1997</v>
      </c>
      <c r="E21" s="94" t="str">
        <f>IF(B21=0," ",IF(VLOOKUP($B21,[1]Спортсмены!$B$1:$H$65536,4,FALSE)=0," ",VLOOKUP($B21,[1]Спортсмены!$B$1:$H$65536,4,FALSE)))</f>
        <v>2р</v>
      </c>
      <c r="F21" s="101" t="str">
        <f>IF(B21=0," ",VLOOKUP($B21,[1]Спортсмены!$B$1:$H$65536,5,FALSE))</f>
        <v>Ярославская</v>
      </c>
      <c r="G21" s="169" t="str">
        <f>IF(B21=0," ",VLOOKUP($B21,[1]Спортсмены!$B$1:$H$65536,6,FALSE))</f>
        <v>Ярославль, СДЮСШОР-19</v>
      </c>
      <c r="H21" s="163">
        <v>5.33</v>
      </c>
      <c r="I21" s="163" t="s">
        <v>109</v>
      </c>
      <c r="J21" s="163">
        <v>5.33</v>
      </c>
      <c r="K21" s="170"/>
      <c r="L21" s="163"/>
      <c r="M21" s="171"/>
      <c r="N21" s="171"/>
      <c r="O21" s="172">
        <f t="shared" si="0"/>
        <v>5.33</v>
      </c>
      <c r="P21" s="94" t="str">
        <f>IF(O21=0," ",IF(O21&gt;=[1]Разряды!$C$16,[1]Разряды!$C$3,IF(O21&gt;=[1]Разряды!$D$16,[1]Разряды!$D$3,IF(O21&gt;=[1]Разряды!$E$16,[1]Разряды!$E$3,IF(O21&gt;=[1]Разряды!$F$16,[1]Разряды!$F$3,IF(O21&gt;=[1]Разряды!$G$16,[1]Разряды!$G$3,IF(O21&gt;=[1]Разряды!$H$16,[1]Разряды!$H$3,"б/р")))))))</f>
        <v>1юр</v>
      </c>
      <c r="Q21" s="94" t="s">
        <v>26</v>
      </c>
      <c r="R21" s="99" t="str">
        <f>IF(B21=0," ",VLOOKUP($B21,[1]Спортсмены!$B$1:$H$65536,7,FALSE))</f>
        <v>Воронин Е.А.</v>
      </c>
    </row>
    <row r="22" spans="1:18">
      <c r="A22" s="88">
        <v>12</v>
      </c>
      <c r="B22" s="78">
        <v>190</v>
      </c>
      <c r="C22" s="101" t="str">
        <f>IF(B22=0," ",VLOOKUP(B22,[1]Спортсмены!B$1:H$65536,2,FALSE))</f>
        <v>Басков Артём</v>
      </c>
      <c r="D22" s="168" t="str">
        <f>IF(B22=0," ",VLOOKUP($B22,[1]Спортсмены!$B$1:$H$65536,3,FALSE))</f>
        <v>1997</v>
      </c>
      <c r="E22" s="94" t="str">
        <f>IF(B22=0," ",IF(VLOOKUP($B22,[1]Спортсмены!$B$1:$H$65536,4,FALSE)=0," ",VLOOKUP($B22,[1]Спортсмены!$B$1:$H$65536,4,FALSE)))</f>
        <v>3р</v>
      </c>
      <c r="F22" s="101" t="str">
        <f>IF(B22=0," ",VLOOKUP($B22,[1]Спортсмены!$B$1:$H$65536,5,FALSE))</f>
        <v>Ярославская</v>
      </c>
      <c r="G22" s="99" t="str">
        <f>IF(B22=0," ",VLOOKUP($B22,[1]Спортсмены!$B$1:$H$65536,6,FALSE))</f>
        <v>Рыбинск, СДЮСШОР-2</v>
      </c>
      <c r="H22" s="163">
        <v>5.04</v>
      </c>
      <c r="I22" s="163">
        <v>5.31</v>
      </c>
      <c r="J22" s="163">
        <v>5.15</v>
      </c>
      <c r="K22" s="170"/>
      <c r="L22" s="163"/>
      <c r="M22" s="171"/>
      <c r="N22" s="171"/>
      <c r="O22" s="172">
        <f t="shared" si="0"/>
        <v>5.31</v>
      </c>
      <c r="P22" s="94" t="str">
        <f>IF(O22=0," ",IF(O22&gt;=[1]Разряды!$C$16,[1]Разряды!$C$3,IF(O22&gt;=[1]Разряды!$D$16,[1]Разряды!$D$3,IF(O22&gt;=[1]Разряды!$E$16,[1]Разряды!$E$3,IF(O22&gt;=[1]Разряды!$F$16,[1]Разряды!$F$3,IF(O22&gt;=[1]Разряды!$G$16,[1]Разряды!$G$3,IF(O22&gt;=[1]Разряды!$H$16,[1]Разряды!$H$3,"б/р")))))))</f>
        <v>1юр</v>
      </c>
      <c r="Q22" s="94" t="s">
        <v>26</v>
      </c>
      <c r="R22" s="99" t="str">
        <f>IF(B22=0," ",VLOOKUP($B22,[1]Спортсмены!$B$1:$H$65536,7,FALSE))</f>
        <v>Дорожкин В.К.</v>
      </c>
    </row>
    <row r="23" spans="1:18">
      <c r="A23" s="94">
        <v>13</v>
      </c>
      <c r="B23" s="78">
        <v>20</v>
      </c>
      <c r="C23" s="101" t="str">
        <f>IF(B23=0," ",VLOOKUP(B23,[1]Спортсмены!B$1:H$65536,2,FALSE))</f>
        <v>Чирков Дмитрий</v>
      </c>
      <c r="D23" s="168" t="str">
        <f>IF(B23=0," ",VLOOKUP($B23,[1]Спортсмены!$B$1:$H$65536,3,FALSE))</f>
        <v>24.04.1998</v>
      </c>
      <c r="E23" s="94" t="str">
        <f>IF(B23=0," ",IF(VLOOKUP($B23,[1]Спортсмены!$B$1:$H$65536,4,FALSE)=0," ",VLOOKUP($B23,[1]Спортсмены!$B$1:$H$65536,4,FALSE)))</f>
        <v>3р</v>
      </c>
      <c r="F23" s="101" t="str">
        <f>IF(B23=0," ",VLOOKUP($B23,[1]Спортсмены!$B$1:$H$65536,5,FALSE))</f>
        <v>Ярославская</v>
      </c>
      <c r="G23" s="169" t="str">
        <f>IF(B23=0," ",VLOOKUP($B23,[1]Спортсмены!$B$1:$H$65536,6,FALSE))</f>
        <v>Ярославль, СДЮСШОР-19</v>
      </c>
      <c r="H23" s="163">
        <v>4.51</v>
      </c>
      <c r="I23" s="163">
        <v>4.9400000000000004</v>
      </c>
      <c r="J23" s="163">
        <v>4.8899999999999997</v>
      </c>
      <c r="K23" s="170"/>
      <c r="L23" s="163"/>
      <c r="M23" s="171"/>
      <c r="N23" s="171"/>
      <c r="O23" s="172">
        <f t="shared" si="0"/>
        <v>4.9400000000000004</v>
      </c>
      <c r="P23" s="94" t="s">
        <v>248</v>
      </c>
      <c r="Q23" s="94" t="s">
        <v>26</v>
      </c>
      <c r="R23" s="169" t="str">
        <f>IF(B23=0," ",VLOOKUP($B23,[1]Спортсмены!$B$1:$H$65536,7,FALSE))</f>
        <v>Воронин Е.А.</v>
      </c>
    </row>
    <row r="24" spans="1:18">
      <c r="A24" s="136"/>
      <c r="B24" s="28">
        <v>488</v>
      </c>
      <c r="C24" s="101" t="str">
        <f>IF(B24=0," ",VLOOKUP(B24,[1]Спортсмены!B$1:H$65536,2,FALSE))</f>
        <v>Миронов Никита</v>
      </c>
      <c r="D24" s="168" t="str">
        <f>IF(B24=0," ",VLOOKUP($B24,[1]Спортсмены!$B$1:$H$65536,3,FALSE))</f>
        <v>1997</v>
      </c>
      <c r="E24" s="94" t="str">
        <f>IF(B24=0," ",IF(VLOOKUP($B24,[1]Спортсмены!$B$1:$H$65536,4,FALSE)=0," ",VLOOKUP($B24,[1]Спортсмены!$B$1:$H$65536,4,FALSE)))</f>
        <v>2р</v>
      </c>
      <c r="F24" s="101" t="str">
        <f>IF(B24=0," ",VLOOKUP($B24,[1]Спортсмены!$B$1:$H$65536,5,FALSE))</f>
        <v>Ивановская</v>
      </c>
      <c r="G24" s="169" t="str">
        <f>IF(B24=0," ",VLOOKUP($B24,[1]Спортсмены!$B$1:$H$65536,6,FALSE))</f>
        <v>Иваново, ДЮСШ-1</v>
      </c>
      <c r="H24" s="163"/>
      <c r="I24" s="163"/>
      <c r="J24" s="163"/>
      <c r="K24" s="170"/>
      <c r="L24" s="163"/>
      <c r="M24" s="171"/>
      <c r="N24" s="171"/>
      <c r="O24" s="492" t="s">
        <v>211</v>
      </c>
      <c r="P24" s="94"/>
      <c r="Q24" s="94">
        <v>0</v>
      </c>
      <c r="R24" s="101" t="str">
        <f>IF(B24=0," ",VLOOKUP($B24,[1]Спортсмены!$B$1:$H$65536,7,FALSE))</f>
        <v>Скобцов А.Ф.</v>
      </c>
    </row>
    <row r="25" spans="1:18" ht="15.75" thickBot="1">
      <c r="A25" s="173"/>
      <c r="B25" s="125"/>
      <c r="C25" s="32"/>
      <c r="D25" s="174"/>
      <c r="E25" s="34"/>
      <c r="F25" s="175"/>
      <c r="G25" s="142"/>
      <c r="H25" s="176"/>
      <c r="I25" s="176"/>
      <c r="J25" s="176"/>
      <c r="K25" s="177"/>
      <c r="L25" s="176"/>
      <c r="M25" s="176"/>
      <c r="N25" s="176"/>
      <c r="O25" s="178"/>
      <c r="P25" s="173"/>
      <c r="Q25" s="334"/>
      <c r="R25" s="142"/>
    </row>
    <row r="26" spans="1:18" ht="15.75" thickTop="1">
      <c r="A26" s="333"/>
      <c r="B26" s="39"/>
      <c r="C26" s="37"/>
      <c r="D26" s="179"/>
      <c r="E26" s="39"/>
      <c r="F26" s="129"/>
      <c r="G26" s="37"/>
      <c r="H26" s="179"/>
      <c r="I26" s="179"/>
      <c r="J26" s="179"/>
      <c r="K26" s="179"/>
      <c r="L26" s="179"/>
      <c r="M26" s="179"/>
      <c r="N26" s="179"/>
      <c r="O26" s="180"/>
      <c r="P26" s="333"/>
      <c r="Q26" s="333"/>
      <c r="R26" s="37"/>
    </row>
    <row r="27" spans="1:18" ht="18">
      <c r="A27"/>
      <c r="B27" s="377"/>
      <c r="C27" s="377"/>
      <c r="D27" s="377"/>
      <c r="E27" s="151"/>
      <c r="F27" s="378" t="s">
        <v>182</v>
      </c>
      <c r="G27" s="378"/>
      <c r="H27" s="378"/>
      <c r="I27" s="378"/>
      <c r="J27" s="378"/>
      <c r="K27" s="378"/>
      <c r="L27" s="378"/>
      <c r="M27" s="152"/>
      <c r="N27" s="360" t="s">
        <v>174</v>
      </c>
      <c r="O27" s="360"/>
      <c r="P27" s="360"/>
      <c r="Q27" s="360"/>
      <c r="R27" s="360"/>
    </row>
    <row r="28" spans="1:18" ht="18">
      <c r="A28" s="1"/>
      <c r="B28" s="154"/>
      <c r="C28" s="154"/>
      <c r="D28" s="148"/>
      <c r="E28" s="151"/>
      <c r="F28" s="151"/>
      <c r="G28" s="155"/>
      <c r="H28" s="156"/>
      <c r="I28" s="157"/>
      <c r="J28" s="158"/>
      <c r="K28" s="158"/>
      <c r="L28" s="379" t="s">
        <v>93</v>
      </c>
      <c r="M28" s="379"/>
      <c r="N28" s="379"/>
      <c r="O28" s="379"/>
      <c r="P28" s="379"/>
      <c r="Q28" s="317"/>
      <c r="R28" s="159" t="s">
        <v>249</v>
      </c>
    </row>
    <row r="29" spans="1:18">
      <c r="A29" s="345" t="s">
        <v>94</v>
      </c>
      <c r="B29" s="343" t="s">
        <v>95</v>
      </c>
      <c r="C29" s="347" t="s">
        <v>96</v>
      </c>
      <c r="D29" s="347" t="s">
        <v>97</v>
      </c>
      <c r="E29" s="345" t="s">
        <v>98</v>
      </c>
      <c r="F29" s="345" t="s">
        <v>17</v>
      </c>
      <c r="G29" s="345" t="s">
        <v>99</v>
      </c>
      <c r="H29" s="372" t="s">
        <v>100</v>
      </c>
      <c r="I29" s="373"/>
      <c r="J29" s="373"/>
      <c r="K29" s="373"/>
      <c r="L29" s="373"/>
      <c r="M29" s="373"/>
      <c r="N29" s="374"/>
      <c r="O29" s="345" t="s">
        <v>19</v>
      </c>
      <c r="P29" s="343" t="s">
        <v>20</v>
      </c>
      <c r="Q29" s="343" t="s">
        <v>21</v>
      </c>
      <c r="R29" s="361" t="s">
        <v>22</v>
      </c>
    </row>
    <row r="30" spans="1:18">
      <c r="A30" s="375"/>
      <c r="B30" s="371"/>
      <c r="C30" s="376"/>
      <c r="D30" s="376"/>
      <c r="E30" s="371"/>
      <c r="F30" s="371"/>
      <c r="G30" s="371"/>
      <c r="H30" s="369">
        <v>1</v>
      </c>
      <c r="I30" s="347">
        <v>2</v>
      </c>
      <c r="J30" s="347">
        <v>3</v>
      </c>
      <c r="K30" s="160"/>
      <c r="L30" s="347">
        <v>4</v>
      </c>
      <c r="M30" s="347">
        <v>5</v>
      </c>
      <c r="N30" s="347">
        <v>6</v>
      </c>
      <c r="O30" s="375"/>
      <c r="P30" s="371"/>
      <c r="Q30" s="371"/>
      <c r="R30" s="368"/>
    </row>
    <row r="31" spans="1:18">
      <c r="A31" s="346"/>
      <c r="B31" s="344"/>
      <c r="C31" s="348"/>
      <c r="D31" s="348"/>
      <c r="E31" s="344"/>
      <c r="F31" s="344"/>
      <c r="G31" s="344"/>
      <c r="H31" s="370"/>
      <c r="I31" s="348"/>
      <c r="J31" s="348"/>
      <c r="K31" s="161"/>
      <c r="L31" s="348"/>
      <c r="M31" s="348"/>
      <c r="N31" s="348"/>
      <c r="O31" s="346"/>
      <c r="P31" s="344"/>
      <c r="Q31" s="344"/>
      <c r="R31" s="362"/>
    </row>
    <row r="32" spans="1:18" ht="22.5">
      <c r="A32" s="136">
        <v>1</v>
      </c>
      <c r="B32" s="28">
        <v>273</v>
      </c>
      <c r="C32" s="101" t="str">
        <f>IF(B32=0," ",VLOOKUP(B32,[1]Спортсмены!B$1:H$65536,2,FALSE))</f>
        <v>Морозов Илья</v>
      </c>
      <c r="D32" s="102" t="str">
        <f>IF(B32=0," ",VLOOKUP($B32,[1]Спортсмены!$B$1:$H$65536,3,FALSE))</f>
        <v>30.07.1996</v>
      </c>
      <c r="E32" s="94" t="str">
        <f>IF(B32=0," ",IF(VLOOKUP($B32,[1]Спортсмены!$B$1:$H$65536,4,FALSE)=0," ",VLOOKUP($B32,[1]Спортсмены!$B$1:$H$65536,4,FALSE)))</f>
        <v>1р</v>
      </c>
      <c r="F32" s="101" t="str">
        <f>IF(B32=0," ",VLOOKUP($B32,[1]Спортсмены!$B$1:$H$65536,5,FALSE))</f>
        <v>Рязанская</v>
      </c>
      <c r="G32" s="99" t="str">
        <f>IF(B32=0," ",VLOOKUP($B32,[1]Спортсмены!$B$1:$H$65536,6,FALSE))</f>
        <v>Рязань, ЦФО СДЮСШОР "Юность"-Юность России</v>
      </c>
      <c r="H32" s="163" t="s">
        <v>109</v>
      </c>
      <c r="I32" s="163" t="s">
        <v>109</v>
      </c>
      <c r="J32" s="163">
        <v>6.83</v>
      </c>
      <c r="K32" s="170"/>
      <c r="L32" s="163" t="s">
        <v>109</v>
      </c>
      <c r="M32" s="171">
        <v>6.82</v>
      </c>
      <c r="N32" s="171">
        <v>6.89</v>
      </c>
      <c r="O32" s="172">
        <f t="shared" ref="O32:O40" si="1">MAX(H32:N32)</f>
        <v>6.89</v>
      </c>
      <c r="P32" s="94" t="str">
        <f>IF(O32=0," ",IF(O32&gt;=[1]Разряды!$C$16,[1]Разряды!$C$3,IF(O32&gt;=[1]Разряды!$D$16,[1]Разряды!$D$3,IF(O32&gt;=[1]Разряды!$E$16,[1]Разряды!$E$3,IF(O32&gt;=[1]Разряды!$F$16,[1]Разряды!$F$3,IF(O32&gt;=[1]Разряды!$G$16,[1]Разряды!$G$3,IF(O32&gt;=[1]Разряды!$H$16,[1]Разряды!$H$3,"б/р")))))))</f>
        <v>1р</v>
      </c>
      <c r="Q32" s="94">
        <v>20</v>
      </c>
      <c r="R32" s="169" t="str">
        <f>IF(B32=0," ",VLOOKUP($B32,[1]Спортсмены!$B$1:$H$65536,7,FALSE))</f>
        <v>Никитина Е.В.</v>
      </c>
    </row>
    <row r="33" spans="1:18">
      <c r="A33" s="136">
        <v>2</v>
      </c>
      <c r="B33" s="78">
        <v>421</v>
      </c>
      <c r="C33" s="101" t="str">
        <f>IF(B33=0," ",VLOOKUP(B33,[1]Спортсмены!B$1:H$65536,2,FALSE))</f>
        <v>Чекин Илья</v>
      </c>
      <c r="D33" s="102" t="str">
        <f>IF(B33=0," ",VLOOKUP($B33,[1]Спортсмены!$B$1:$H$65536,3,FALSE))</f>
        <v>04.01.1995</v>
      </c>
      <c r="E33" s="94" t="str">
        <f>IF(B33=0," ",IF(VLOOKUP($B33,[1]Спортсмены!$B$1:$H$65536,4,FALSE)=0," ",VLOOKUP($B33,[1]Спортсмены!$B$1:$H$65536,4,FALSE)))</f>
        <v>КМС</v>
      </c>
      <c r="F33" s="101" t="str">
        <f>IF(B33=0," ",VLOOKUP($B33,[1]Спортсмены!$B$1:$H$65536,5,FALSE))</f>
        <v>Калининградская</v>
      </c>
      <c r="G33" s="169" t="str">
        <f>IF(B33=0," ",VLOOKUP($B33,[1]Спортсмены!$B$1:$H$65536,6,FALSE))</f>
        <v>Калининград, СДЮСШОР-4</v>
      </c>
      <c r="H33" s="163">
        <v>6.47</v>
      </c>
      <c r="I33" s="163">
        <v>6.77</v>
      </c>
      <c r="J33" s="163" t="s">
        <v>109</v>
      </c>
      <c r="K33" s="170"/>
      <c r="L33" s="163" t="s">
        <v>109</v>
      </c>
      <c r="M33" s="171">
        <v>6.8</v>
      </c>
      <c r="N33" s="171">
        <v>6.81</v>
      </c>
      <c r="O33" s="172">
        <f t="shared" si="1"/>
        <v>6.81</v>
      </c>
      <c r="P33" s="94" t="str">
        <f>IF(O33=0," ",IF(O33&gt;=[1]Разряды!$C$16,[1]Разряды!$C$3,IF(O33&gt;=[1]Разряды!$D$16,[1]Разряды!$D$3,IF(O33&gt;=[1]Разряды!$E$16,[1]Разряды!$E$3,IF(O33&gt;=[1]Разряды!$F$16,[1]Разряды!$F$3,IF(O33&gt;=[1]Разряды!$G$16,[1]Разряды!$G$3,IF(O33&gt;=[1]Разряды!$H$16,[1]Разряды!$H$3,"б/р")))))))</f>
        <v>1р</v>
      </c>
      <c r="Q33" s="94">
        <v>17</v>
      </c>
      <c r="R33" s="169" t="str">
        <f>IF(B33=0," ",VLOOKUP($B33,[1]Спортсмены!$B$1:$H$65536,7,FALSE))</f>
        <v>Балашов С.Г., Балашова В.А.</v>
      </c>
    </row>
    <row r="34" spans="1:18">
      <c r="A34" s="136">
        <v>3</v>
      </c>
      <c r="B34" s="78">
        <v>342</v>
      </c>
      <c r="C34" s="101" t="str">
        <f>IF(B34=0," ",VLOOKUP(B34,[1]Спортсмены!B$1:H$65536,2,FALSE))</f>
        <v>Беляев Антон</v>
      </c>
      <c r="D34" s="102" t="str">
        <f>IF(B34=0," ",VLOOKUP($B34,[1]Спортсмены!$B$1:$H$65536,3,FALSE))</f>
        <v>06.03.1995</v>
      </c>
      <c r="E34" s="94" t="str">
        <f>IF(B34=0," ",IF(VLOOKUP($B34,[1]Спортсмены!$B$1:$H$65536,4,FALSE)=0," ",VLOOKUP($B34,[1]Спортсмены!$B$1:$H$65536,4,FALSE)))</f>
        <v>1р</v>
      </c>
      <c r="F34" s="101" t="str">
        <f>IF(B34=0," ",VLOOKUP($B34,[1]Спортсмены!$B$1:$H$65536,5,FALSE))</f>
        <v>Костромская</v>
      </c>
      <c r="G34" s="169" t="str">
        <f>IF(B34=0," ",VLOOKUP($B34,[1]Спортсмены!$B$1:$H$65536,6,FALSE))</f>
        <v>Шарья, СДЮСШОР</v>
      </c>
      <c r="H34" s="163">
        <v>6.67</v>
      </c>
      <c r="I34" s="163">
        <v>6.71</v>
      </c>
      <c r="J34" s="163">
        <v>6.77</v>
      </c>
      <c r="K34" s="170"/>
      <c r="L34" s="163">
        <v>6.7</v>
      </c>
      <c r="M34" s="171" t="s">
        <v>109</v>
      </c>
      <c r="N34" s="171" t="s">
        <v>109</v>
      </c>
      <c r="O34" s="172">
        <f t="shared" si="1"/>
        <v>6.77</v>
      </c>
      <c r="P34" s="94" t="str">
        <f>IF(O34=0," ",IF(O34&gt;=[1]Разряды!$C$16,[1]Разряды!$C$3,IF(O34&gt;=[1]Разряды!$D$16,[1]Разряды!$D$3,IF(O34&gt;=[1]Разряды!$E$16,[1]Разряды!$E$3,IF(O34&gt;=[1]Разряды!$F$16,[1]Разряды!$F$3,IF(O34&gt;=[1]Разряды!$G$16,[1]Разряды!$G$3,IF(O34&gt;=[1]Разряды!$H$16,[1]Разряды!$H$3,"б/р")))))))</f>
        <v>1р</v>
      </c>
      <c r="Q34" s="94">
        <v>15</v>
      </c>
      <c r="R34" s="169" t="str">
        <f>IF(B34=0," ",VLOOKUP($B34,[1]Спортсмены!$B$1:$H$65536,7,FALSE))</f>
        <v>Шалагинов А.Л.</v>
      </c>
    </row>
    <row r="35" spans="1:18" ht="22.5">
      <c r="A35" s="88">
        <v>4</v>
      </c>
      <c r="B35" s="78">
        <v>276</v>
      </c>
      <c r="C35" s="101" t="str">
        <f>IF(B35=0," ",VLOOKUP(B35,[1]Спортсмены!B$1:H$65536,2,FALSE))</f>
        <v>Сказченко Евгений</v>
      </c>
      <c r="D35" s="102" t="str">
        <f>IF(B35=0," ",VLOOKUP($B35,[1]Спортсмены!$B$1:$H$65536,3,FALSE))</f>
        <v>22.09.1996</v>
      </c>
      <c r="E35" s="94" t="str">
        <f>IF(B35=0," ",IF(VLOOKUP($B35,[1]Спортсмены!$B$1:$H$65536,4,FALSE)=0," ",VLOOKUP($B35,[1]Спортсмены!$B$1:$H$65536,4,FALSE)))</f>
        <v>2р</v>
      </c>
      <c r="F35" s="101" t="str">
        <f>IF(B35=0," ",VLOOKUP($B35,[1]Спортсмены!$B$1:$H$65536,5,FALSE))</f>
        <v>Рязанская</v>
      </c>
      <c r="G35" s="99" t="str">
        <f>IF(B35=0," ",VLOOKUP($B35,[1]Спортсмены!$B$1:$H$65536,6,FALSE))</f>
        <v>Рязань, ЦФО СДЮСШОР "Юность"-Юность России</v>
      </c>
      <c r="H35" s="163" t="s">
        <v>109</v>
      </c>
      <c r="I35" s="163">
        <v>6.18</v>
      </c>
      <c r="J35" s="163">
        <v>6.46</v>
      </c>
      <c r="K35" s="170"/>
      <c r="L35" s="163" t="s">
        <v>109</v>
      </c>
      <c r="M35" s="171" t="s">
        <v>109</v>
      </c>
      <c r="N35" s="171" t="s">
        <v>101</v>
      </c>
      <c r="O35" s="172">
        <f t="shared" si="1"/>
        <v>6.46</v>
      </c>
      <c r="P35" s="94" t="str">
        <f>IF(O35=0," ",IF(O35&gt;=[1]Разряды!$C$16,[1]Разряды!$C$3,IF(O35&gt;=[1]Разряды!$D$16,[1]Разряды!$D$3,IF(O35&gt;=[1]Разряды!$E$16,[1]Разряды!$E$3,IF(O35&gt;=[1]Разряды!$F$16,[1]Разряды!$F$3,IF(O35&gt;=[1]Разряды!$G$16,[1]Разряды!$G$3,IF(O35&gt;=[1]Разряды!$H$16,[1]Разряды!$H$3,"б/р")))))))</f>
        <v>2р</v>
      </c>
      <c r="Q35" s="94">
        <v>14</v>
      </c>
      <c r="R35" s="169" t="str">
        <f>IF(B35=0," ",VLOOKUP($B35,[1]Спортсмены!$B$1:$H$65536,7,FALSE))</f>
        <v>Никитина Е.В.</v>
      </c>
    </row>
    <row r="36" spans="1:18">
      <c r="A36" s="88">
        <v>5</v>
      </c>
      <c r="B36" s="78">
        <v>474</v>
      </c>
      <c r="C36" s="101" t="str">
        <f>IF(B36=0," ",VLOOKUP(B36,[1]Спортсмены!B$1:H$65536,2,FALSE))</f>
        <v>Тюрин Антон</v>
      </c>
      <c r="D36" s="102" t="str">
        <f>IF(B36=0," ",VLOOKUP($B36,[1]Спортсмены!$B$1:$H$65536,3,FALSE))</f>
        <v>1996</v>
      </c>
      <c r="E36" s="94" t="str">
        <f>IF(B36=0," ",IF(VLOOKUP($B36,[1]Спортсмены!$B$1:$H$65536,4,FALSE)=0," ",VLOOKUP($B36,[1]Спортсмены!$B$1:$H$65536,4,FALSE)))</f>
        <v>1р</v>
      </c>
      <c r="F36" s="101" t="str">
        <f>IF(B36=0," ",VLOOKUP($B36,[1]Спортсмены!$B$1:$H$65536,5,FALSE))</f>
        <v>Ивановская</v>
      </c>
      <c r="G36" s="169" t="str">
        <f>IF(B36=0," ",VLOOKUP($B36,[1]Спортсмены!$B$1:$H$65536,6,FALSE))</f>
        <v>Иваново, ИГЭУ, СДЮСШОР-6</v>
      </c>
      <c r="H36" s="163">
        <v>6.26</v>
      </c>
      <c r="I36" s="163">
        <v>6.16</v>
      </c>
      <c r="J36" s="163">
        <v>6.21</v>
      </c>
      <c r="K36" s="170"/>
      <c r="L36" s="163">
        <v>6.08</v>
      </c>
      <c r="M36" s="171">
        <v>6.06</v>
      </c>
      <c r="N36" s="171">
        <v>6.3</v>
      </c>
      <c r="O36" s="172">
        <f t="shared" si="1"/>
        <v>6.3</v>
      </c>
      <c r="P36" s="94" t="str">
        <f>IF(O36=0," ",IF(O36&gt;=[1]Разряды!$C$16,[1]Разряды!$C$3,IF(O36&gt;=[1]Разряды!$D$16,[1]Разряды!$D$3,IF(O36&gt;=[1]Разряды!$E$16,[1]Разряды!$E$3,IF(O36&gt;=[1]Разряды!$F$16,[1]Разряды!$F$3,IF(O36&gt;=[1]Разряды!$G$16,[1]Разряды!$G$3,IF(O36&gt;=[1]Разряды!$H$16,[1]Разряды!$H$3,"б/р")))))))</f>
        <v>2р</v>
      </c>
      <c r="Q36" s="94">
        <v>13</v>
      </c>
      <c r="R36" s="101" t="str">
        <f>IF(B36=0," ",VLOOKUP($B36,[1]Спортсмены!$B$1:$H$65536,7,FALSE))</f>
        <v>Магницкий М.В.</v>
      </c>
    </row>
    <row r="37" spans="1:18">
      <c r="A37" s="88">
        <v>6</v>
      </c>
      <c r="B37" s="78">
        <v>379</v>
      </c>
      <c r="C37" s="101" t="str">
        <f>IF(B37=0," ",VLOOKUP(B37,[1]Спортсмены!B$1:H$65536,2,FALSE))</f>
        <v>Порядин Андрей</v>
      </c>
      <c r="D37" s="102" t="str">
        <f>IF(B37=0," ",VLOOKUP($B37,[1]Спортсмены!$B$1:$H$65536,3,FALSE))</f>
        <v>12.03.1996</v>
      </c>
      <c r="E37" s="94" t="str">
        <f>IF(B37=0," ",IF(VLOOKUP($B37,[1]Спортсмены!$B$1:$H$65536,4,FALSE)=0," ",VLOOKUP($B37,[1]Спортсмены!$B$1:$H$65536,4,FALSE)))</f>
        <v>1р</v>
      </c>
      <c r="F37" s="101" t="str">
        <f>IF(B37=0," ",VLOOKUP($B37,[1]Спортсмены!$B$1:$H$65536,5,FALSE))</f>
        <v>Архангельская</v>
      </c>
      <c r="G37" s="169" t="str">
        <f>IF(B37=0," ",VLOOKUP($B37,[1]Спортсмены!$B$1:$H$65536,6,FALSE))</f>
        <v>Архангельск, ДЮСШ-1</v>
      </c>
      <c r="H37" s="163">
        <v>5.94</v>
      </c>
      <c r="I37" s="163">
        <v>6.03</v>
      </c>
      <c r="J37" s="163">
        <v>6.29</v>
      </c>
      <c r="K37" s="170"/>
      <c r="L37" s="163">
        <v>6.2</v>
      </c>
      <c r="M37" s="171">
        <v>6.12</v>
      </c>
      <c r="N37" s="171">
        <v>6.09</v>
      </c>
      <c r="O37" s="172">
        <f t="shared" si="1"/>
        <v>6.29</v>
      </c>
      <c r="P37" s="94" t="str">
        <f>IF(O37=0," ",IF(O37&gt;=[1]Разряды!$C$16,[1]Разряды!$C$3,IF(O37&gt;=[1]Разряды!$D$16,[1]Разряды!$D$3,IF(O37&gt;=[1]Разряды!$E$16,[1]Разряды!$E$3,IF(O37&gt;=[1]Разряды!$F$16,[1]Разряды!$F$3,IF(O37&gt;=[1]Разряды!$G$16,[1]Разряды!$G$3,IF(O37&gt;=[1]Разряды!$H$16,[1]Разряды!$H$3,"б/р")))))))</f>
        <v>2р</v>
      </c>
      <c r="Q37" s="94">
        <v>12</v>
      </c>
      <c r="R37" s="169" t="str">
        <f>IF(B37=0," ",VLOOKUP($B37,[1]Спортсмены!$B$1:$H$65536,7,FALSE))</f>
        <v>Брюхова О.Б.</v>
      </c>
    </row>
    <row r="38" spans="1:18">
      <c r="A38" s="88">
        <v>7</v>
      </c>
      <c r="B38" s="78">
        <v>479</v>
      </c>
      <c r="C38" s="101" t="str">
        <f>IF(B38=0," ",VLOOKUP(B38,[1]Спортсмены!B$1:H$65536,2,FALSE))</f>
        <v>Патрушев Кирилл</v>
      </c>
      <c r="D38" s="102" t="str">
        <f>IF(B38=0," ",VLOOKUP($B38,[1]Спортсмены!$B$1:$H$65536,3,FALSE))</f>
        <v>1996</v>
      </c>
      <c r="E38" s="94" t="str">
        <f>IF(B38=0," ",IF(VLOOKUP($B38,[1]Спортсмены!$B$1:$H$65536,4,FALSE)=0," ",VLOOKUP($B38,[1]Спортсмены!$B$1:$H$65536,4,FALSE)))</f>
        <v>2р</v>
      </c>
      <c r="F38" s="101" t="str">
        <f>IF(B38=0," ",VLOOKUP($B38,[1]Спортсмены!$B$1:$H$65536,5,FALSE))</f>
        <v>Ивановская</v>
      </c>
      <c r="G38" s="169" t="str">
        <f>IF(B38=0," ",VLOOKUP($B38,[1]Спортсмены!$B$1:$H$65536,6,FALSE))</f>
        <v>Иваново, ДЮСШ-1</v>
      </c>
      <c r="H38" s="163">
        <v>6</v>
      </c>
      <c r="I38" s="163">
        <v>5.48</v>
      </c>
      <c r="J38" s="163">
        <v>5.71</v>
      </c>
      <c r="K38" s="170"/>
      <c r="L38" s="163">
        <v>5.51</v>
      </c>
      <c r="M38" s="171">
        <v>3.62</v>
      </c>
      <c r="N38" s="171">
        <v>5.63</v>
      </c>
      <c r="O38" s="172">
        <f t="shared" si="1"/>
        <v>6</v>
      </c>
      <c r="P38" s="94" t="str">
        <f>IF(O38=0," ",IF(O38&gt;=[1]Разряды!$C$16,[1]Разряды!$C$3,IF(O38&gt;=[1]Разряды!$D$16,[1]Разряды!$D$3,IF(O38&gt;=[1]Разряды!$E$16,[1]Разряды!$E$3,IF(O38&gt;=[1]Разряды!$F$16,[1]Разряды!$F$3,IF(O38&gt;=[1]Разряды!$G$16,[1]Разряды!$G$3,IF(O38&gt;=[1]Разряды!$H$16,[1]Разряды!$H$3,"б/р")))))))</f>
        <v>3р</v>
      </c>
      <c r="Q38" s="94">
        <v>0</v>
      </c>
      <c r="R38" s="101" t="str">
        <f>IF(B38=0," ",VLOOKUP($B38,[1]Спортсмены!$B$1:$H$65536,7,FALSE))</f>
        <v>Магницкий М.В.</v>
      </c>
    </row>
    <row r="39" spans="1:18">
      <c r="A39" s="88">
        <v>8</v>
      </c>
      <c r="B39" s="78">
        <v>503</v>
      </c>
      <c r="C39" s="101" t="str">
        <f>IF(B39=0," ",VLOOKUP(B39,[1]Спортсмены!B$1:H$65536,2,FALSE))</f>
        <v>Поняев Иван</v>
      </c>
      <c r="D39" s="102" t="str">
        <f>IF(B39=0," ",VLOOKUP($B39,[1]Спортсмены!$B$1:$H$65536,3,FALSE))</f>
        <v>1996</v>
      </c>
      <c r="E39" s="94" t="str">
        <f>IF(B39=0," ",IF(VLOOKUP($B39,[1]Спортсмены!$B$1:$H$65536,4,FALSE)=0," ",VLOOKUP($B39,[1]Спортсмены!$B$1:$H$65536,4,FALSE)))</f>
        <v>2р</v>
      </c>
      <c r="F39" s="101" t="str">
        <f>IF(B39=0," ",VLOOKUP($B39,[1]Спортсмены!$B$1:$H$65536,5,FALSE))</f>
        <v>Ивановская</v>
      </c>
      <c r="G39" s="169" t="str">
        <f>IF(B39=0," ",VLOOKUP($B39,[1]Спортсмены!$B$1:$H$65536,6,FALSE))</f>
        <v>Иваново, СДЮСШОР-6</v>
      </c>
      <c r="H39" s="163">
        <v>5.61</v>
      </c>
      <c r="I39" s="163">
        <v>5.61</v>
      </c>
      <c r="J39" s="163">
        <v>5.49</v>
      </c>
      <c r="K39" s="170"/>
      <c r="L39" s="163"/>
      <c r="M39" s="171"/>
      <c r="N39" s="171"/>
      <c r="O39" s="172">
        <f t="shared" si="1"/>
        <v>5.61</v>
      </c>
      <c r="P39" s="94" t="str">
        <f>IF(O39=0," ",IF(O39&gt;=[1]Разряды!$C$16,[1]Разряды!$C$3,IF(O39&gt;=[1]Разряды!$D$16,[1]Разряды!$D$3,IF(O39&gt;=[1]Разряды!$E$16,[1]Разряды!$E$3,IF(O39&gt;=[1]Разряды!$F$16,[1]Разряды!$F$3,IF(O39&gt;=[1]Разряды!$G$16,[1]Разряды!$G$3,IF(O39&gt;=[1]Разряды!$H$16,[1]Разряды!$H$3,"б/р")))))))</f>
        <v>3р</v>
      </c>
      <c r="Q39" s="94" t="s">
        <v>26</v>
      </c>
      <c r="R39" s="169" t="str">
        <f>IF(B39=0," ",VLOOKUP($B39,[1]Спортсмены!$B$1:$H$65536,7,FALSE))</f>
        <v>Кустов В.Н.</v>
      </c>
    </row>
    <row r="40" spans="1:18">
      <c r="A40" s="88">
        <v>9</v>
      </c>
      <c r="B40" s="78">
        <v>425</v>
      </c>
      <c r="C40" s="101" t="str">
        <f>IF(B40=0," ",VLOOKUP(B40,[1]Спортсмены!B$1:H$65536,2,FALSE))</f>
        <v>Кукушкин Виктор</v>
      </c>
      <c r="D40" s="102" t="str">
        <f>IF(B40=0," ",VLOOKUP($B40,[1]Спортсмены!$B$1:$H$65536,3,FALSE))</f>
        <v>13.06.1995</v>
      </c>
      <c r="E40" s="94" t="str">
        <f>IF(B40=0," ",IF(VLOOKUP($B40,[1]Спортсмены!$B$1:$H$65536,4,FALSE)=0," ",VLOOKUP($B40,[1]Спортсмены!$B$1:$H$65536,4,FALSE)))</f>
        <v>1р</v>
      </c>
      <c r="F40" s="101" t="str">
        <f>IF(B40=0," ",VLOOKUP($B40,[1]Спортсмены!$B$1:$H$65536,5,FALSE))</f>
        <v>Калининградская</v>
      </c>
      <c r="G40" s="169" t="str">
        <f>IF(B40=0," ",VLOOKUP($B40,[1]Спортсмены!$B$1:$H$65536,6,FALSE))</f>
        <v>Калининград, СДЮСШОР-4</v>
      </c>
      <c r="H40" s="163">
        <v>5.13</v>
      </c>
      <c r="I40" s="163" t="s">
        <v>109</v>
      </c>
      <c r="J40" s="163" t="s">
        <v>109</v>
      </c>
      <c r="K40" s="170"/>
      <c r="L40" s="163"/>
      <c r="M40" s="171"/>
      <c r="N40" s="171"/>
      <c r="O40" s="172">
        <f t="shared" si="1"/>
        <v>5.13</v>
      </c>
      <c r="P40" s="94" t="str">
        <f>IF(O40=0," ",IF(O40&gt;=[1]Разряды!$C$16,[1]Разряды!$C$3,IF(O40&gt;=[1]Разряды!$D$16,[1]Разряды!$D$3,IF(O40&gt;=[1]Разряды!$E$16,[1]Разряды!$E$3,IF(O40&gt;=[1]Разряды!$F$16,[1]Разряды!$F$3,IF(O40&gt;=[1]Разряды!$G$16,[1]Разряды!$G$3,IF(O40&gt;=[1]Разряды!$H$16,[1]Разряды!$H$3,"б/р")))))))</f>
        <v>1юр</v>
      </c>
      <c r="Q40" s="94">
        <v>0</v>
      </c>
      <c r="R40" s="169" t="str">
        <f>IF(B40=0," ",VLOOKUP($B40,[1]Спортсмены!$B$1:$H$65536,7,FALSE))</f>
        <v>Шабанов В.В.</v>
      </c>
    </row>
    <row r="41" spans="1:18" ht="16.5" thickBot="1">
      <c r="A41" s="173"/>
      <c r="B41" s="34"/>
      <c r="C41" s="175"/>
      <c r="D41" s="34"/>
      <c r="E41" s="34"/>
      <c r="F41" s="175"/>
      <c r="G41" s="181"/>
      <c r="H41" s="182"/>
      <c r="I41" s="182"/>
      <c r="J41" s="182"/>
      <c r="K41" s="177"/>
      <c r="L41" s="176"/>
      <c r="M41" s="183"/>
      <c r="N41" s="183"/>
      <c r="O41" s="184"/>
      <c r="P41" s="185"/>
      <c r="Q41" s="185"/>
      <c r="R41" s="142"/>
    </row>
    <row r="42" spans="1:18" ht="16.5" thickTop="1">
      <c r="A42" s="333"/>
      <c r="B42" s="39"/>
      <c r="C42" s="129"/>
      <c r="D42" s="39"/>
      <c r="E42" s="39"/>
      <c r="F42" s="129"/>
      <c r="G42" s="129"/>
      <c r="H42" s="186"/>
      <c r="I42" s="179"/>
      <c r="J42" s="179"/>
      <c r="K42" s="179"/>
      <c r="L42" s="179"/>
      <c r="M42" s="493"/>
      <c r="N42" s="493"/>
      <c r="O42" s="494"/>
      <c r="P42" s="495"/>
      <c r="Q42" s="495"/>
      <c r="R42" s="37"/>
    </row>
    <row r="43" spans="1:18" ht="18">
      <c r="A43"/>
      <c r="B43" s="377"/>
      <c r="C43" s="377"/>
      <c r="D43" s="377"/>
      <c r="E43" s="151"/>
      <c r="F43" s="378" t="s">
        <v>186</v>
      </c>
      <c r="G43" s="378"/>
      <c r="H43" s="378"/>
      <c r="I43" s="378"/>
      <c r="J43" s="378"/>
      <c r="K43" s="378"/>
      <c r="L43" s="378"/>
      <c r="M43" s="152"/>
      <c r="N43" s="360" t="s">
        <v>174</v>
      </c>
      <c r="O43" s="360"/>
      <c r="P43" s="360"/>
      <c r="Q43" s="360"/>
      <c r="R43" s="360"/>
    </row>
    <row r="44" spans="1:18" ht="18">
      <c r="A44" s="1"/>
      <c r="B44" s="154"/>
      <c r="C44" s="154"/>
      <c r="D44" s="148"/>
      <c r="E44" s="151"/>
      <c r="F44" s="151"/>
      <c r="G44" s="155"/>
      <c r="H44" s="156"/>
      <c r="I44" s="157"/>
      <c r="J44" s="158"/>
      <c r="K44" s="158"/>
      <c r="L44" s="379" t="s">
        <v>93</v>
      </c>
      <c r="M44" s="379"/>
      <c r="N44" s="379"/>
      <c r="O44" s="379"/>
      <c r="P44" s="379"/>
      <c r="Q44" s="317"/>
      <c r="R44" s="159" t="s">
        <v>249</v>
      </c>
    </row>
    <row r="45" spans="1:18">
      <c r="A45" s="345" t="s">
        <v>94</v>
      </c>
      <c r="B45" s="343" t="s">
        <v>95</v>
      </c>
      <c r="C45" s="347" t="s">
        <v>96</v>
      </c>
      <c r="D45" s="347" t="s">
        <v>97</v>
      </c>
      <c r="E45" s="345" t="s">
        <v>98</v>
      </c>
      <c r="F45" s="345" t="s">
        <v>17</v>
      </c>
      <c r="G45" s="345" t="s">
        <v>99</v>
      </c>
      <c r="H45" s="372" t="s">
        <v>100</v>
      </c>
      <c r="I45" s="373"/>
      <c r="J45" s="373"/>
      <c r="K45" s="373"/>
      <c r="L45" s="373"/>
      <c r="M45" s="373"/>
      <c r="N45" s="374"/>
      <c r="O45" s="345" t="s">
        <v>19</v>
      </c>
      <c r="P45" s="343" t="s">
        <v>20</v>
      </c>
      <c r="Q45" s="343" t="s">
        <v>21</v>
      </c>
      <c r="R45" s="361" t="s">
        <v>22</v>
      </c>
    </row>
    <row r="46" spans="1:18">
      <c r="A46" s="375"/>
      <c r="B46" s="371"/>
      <c r="C46" s="376"/>
      <c r="D46" s="376"/>
      <c r="E46" s="371"/>
      <c r="F46" s="371"/>
      <c r="G46" s="371"/>
      <c r="H46" s="369">
        <v>1</v>
      </c>
      <c r="I46" s="347">
        <v>2</v>
      </c>
      <c r="J46" s="347">
        <v>3</v>
      </c>
      <c r="K46" s="160"/>
      <c r="L46" s="347">
        <v>4</v>
      </c>
      <c r="M46" s="347">
        <v>5</v>
      </c>
      <c r="N46" s="347">
        <v>6</v>
      </c>
      <c r="O46" s="375"/>
      <c r="P46" s="371"/>
      <c r="Q46" s="371"/>
      <c r="R46" s="368"/>
    </row>
    <row r="47" spans="1:18">
      <c r="A47" s="346"/>
      <c r="B47" s="344"/>
      <c r="C47" s="348"/>
      <c r="D47" s="348"/>
      <c r="E47" s="344"/>
      <c r="F47" s="344"/>
      <c r="G47" s="344"/>
      <c r="H47" s="370"/>
      <c r="I47" s="348"/>
      <c r="J47" s="348"/>
      <c r="K47" s="161"/>
      <c r="L47" s="348"/>
      <c r="M47" s="348"/>
      <c r="N47" s="348"/>
      <c r="O47" s="346"/>
      <c r="P47" s="344"/>
      <c r="Q47" s="344"/>
      <c r="R47" s="362"/>
    </row>
    <row r="48" spans="1:18" ht="38.25">
      <c r="A48" s="136">
        <v>1</v>
      </c>
      <c r="B48" s="28">
        <v>266</v>
      </c>
      <c r="C48" s="101" t="str">
        <f>IF(B48=0," ",VLOOKUP(B48,[1]Спортсмены!B$1:H$65536,2,FALSE))</f>
        <v>Тихомиров Владимир</v>
      </c>
      <c r="D48" s="187" t="str">
        <f>IF(B48=0," ",VLOOKUP($B48,[1]Спортсмены!$B$1:$H$65536,3,FALSE))</f>
        <v>14.03.1993</v>
      </c>
      <c r="E48" s="94" t="str">
        <f>IF(B48=0," ",IF(VLOOKUP($B48,[1]Спортсмены!$B$1:$H$65536,4,FALSE)=0," ",VLOOKUP($B48,[1]Спортсмены!$B$1:$H$65536,4,FALSE)))</f>
        <v>КМС</v>
      </c>
      <c r="F48" s="101" t="str">
        <f>IF(B48=0," ",VLOOKUP($B48,[1]Спортсмены!$B$1:$H$65536,5,FALSE))</f>
        <v>Рязанская</v>
      </c>
      <c r="G48" s="188" t="str">
        <f>IF(B48=0," ",VLOOKUP($B48,[1]Спортсмены!$B$1:$H$65536,6,FALSE))</f>
        <v>Рязань, ЦФО СДЮСШОР "Олимпиец", "Юность"-Профсоюзы</v>
      </c>
      <c r="H48" s="163">
        <v>7.07</v>
      </c>
      <c r="I48" s="163">
        <v>6.74</v>
      </c>
      <c r="J48" s="163">
        <v>6.84</v>
      </c>
      <c r="K48" s="170"/>
      <c r="L48" s="163">
        <v>7.36</v>
      </c>
      <c r="M48" s="171">
        <v>7.38</v>
      </c>
      <c r="N48" s="171">
        <v>6.89</v>
      </c>
      <c r="O48" s="172">
        <f>MAX(H48:N48)</f>
        <v>7.38</v>
      </c>
      <c r="P48" s="94" t="str">
        <f>IF(O48=0," ",IF(O48&gt;=[1]Разряды!$C$16,[1]Разряды!$C$3,IF(O48&gt;=[1]Разряды!$D$16,[1]Разряды!$D$3,IF(O48&gt;=[1]Разряды!$E$16,[1]Разряды!$E$3,IF(O48&gt;=[1]Разряды!$F$16,[1]Разряды!$F$3,IF(O48&gt;=[1]Разряды!$G$16,[1]Разряды!$G$3,IF(O48&gt;=[1]Разряды!$H$16,[1]Разряды!$H$3,"б/р")))))))</f>
        <v>кмс</v>
      </c>
      <c r="Q48" s="94">
        <v>20</v>
      </c>
      <c r="R48" s="99" t="str">
        <f>IF(B48=0," ",VLOOKUP($B48,[1]Спортсмены!$B$1:$H$65536,7,FALSE))</f>
        <v>Илюшина Н.В.</v>
      </c>
    </row>
    <row r="49" spans="1:18" ht="22.5">
      <c r="A49" s="136">
        <v>2</v>
      </c>
      <c r="B49" s="28">
        <v>265</v>
      </c>
      <c r="C49" s="101" t="str">
        <f>IF(B49=0," ",VLOOKUP(B49,[1]Спортсмены!B$1:H$65536,2,FALSE))</f>
        <v>Анисимов Павел</v>
      </c>
      <c r="D49" s="187" t="str">
        <f>IF(B49=0," ",VLOOKUP($B49,[1]Спортсмены!$B$1:$H$65536,3,FALSE))</f>
        <v>13.02.1993</v>
      </c>
      <c r="E49" s="94" t="str">
        <f>IF(B49=0," ",IF(VLOOKUP($B49,[1]Спортсмены!$B$1:$H$65536,4,FALSE)=0," ",VLOOKUP($B49,[1]Спортсмены!$B$1:$H$65536,4,FALSE)))</f>
        <v>КМС</v>
      </c>
      <c r="F49" s="101" t="str">
        <f>IF(B49=0," ",VLOOKUP($B49,[1]Спортсмены!$B$1:$H$65536,5,FALSE))</f>
        <v>Рязанская</v>
      </c>
      <c r="G49" s="99" t="str">
        <f>IF(B49=0," ",VLOOKUP($B49,[1]Спортсмены!$B$1:$H$65536,6,FALSE))</f>
        <v>Рязань, ЦФО СДЮСШОР "Юность"-Динамо</v>
      </c>
      <c r="H49" s="163">
        <v>6.68</v>
      </c>
      <c r="I49" s="163" t="s">
        <v>109</v>
      </c>
      <c r="J49" s="163" t="s">
        <v>109</v>
      </c>
      <c r="K49" s="170"/>
      <c r="L49" s="163">
        <v>5.43</v>
      </c>
      <c r="M49" s="171">
        <v>6.51</v>
      </c>
      <c r="N49" s="171" t="s">
        <v>109</v>
      </c>
      <c r="O49" s="172">
        <f>MAX(H49:N49)</f>
        <v>6.68</v>
      </c>
      <c r="P49" s="94" t="str">
        <f>IF(O49=0," ",IF(O49&gt;=[1]Разряды!$C$16,[1]Разряды!$C$3,IF(O49&gt;=[1]Разряды!$D$16,[1]Разряды!$D$3,IF(O49&gt;=[1]Разряды!$E$16,[1]Разряды!$E$3,IF(O49&gt;=[1]Разряды!$F$16,[1]Разряды!$F$3,IF(O49&gt;=[1]Разряды!$G$16,[1]Разряды!$G$3,IF(O49&gt;=[1]Разряды!$H$16,[1]Разряды!$H$3,"б/р")))))))</f>
        <v>2р</v>
      </c>
      <c r="Q49" s="94">
        <v>0</v>
      </c>
      <c r="R49" s="169" t="str">
        <f>IF(B49=0," ",VLOOKUP($B49,[1]Спортсмены!$B$1:$H$65536,7,FALSE))</f>
        <v>Илюшина Н.В.</v>
      </c>
    </row>
    <row r="50" spans="1:18">
      <c r="A50" s="136">
        <v>3</v>
      </c>
      <c r="B50" s="28">
        <v>53</v>
      </c>
      <c r="C50" s="101" t="str">
        <f>IF(B50=0," ",VLOOKUP(B50,[1]Спортсмены!B$1:H$65536,2,FALSE))</f>
        <v>Карпов Максим</v>
      </c>
      <c r="D50" s="187" t="str">
        <f>IF(B50=0," ",VLOOKUP($B50,[1]Спортсмены!$B$1:$H$65536,3,FALSE))</f>
        <v>18.05.1994</v>
      </c>
      <c r="E50" s="94" t="str">
        <f>IF(B50=0," ",IF(VLOOKUP($B50,[1]Спортсмены!$B$1:$H$65536,4,FALSE)=0," ",VLOOKUP($B50,[1]Спортсмены!$B$1:$H$65536,4,FALSE)))</f>
        <v>2р</v>
      </c>
      <c r="F50" s="101" t="str">
        <f>IF(B50=0," ",VLOOKUP($B50,[1]Спортсмены!$B$1:$H$65536,5,FALSE))</f>
        <v>Ярославская</v>
      </c>
      <c r="G50" s="188" t="str">
        <f>IF(B50=0," ",VLOOKUP($B50,[1]Спортсмены!$B$1:$H$65536,6,FALSE))</f>
        <v>Ярославль, СДЮСШОР-19</v>
      </c>
      <c r="H50" s="163">
        <v>6.21</v>
      </c>
      <c r="I50" s="163">
        <v>6.5</v>
      </c>
      <c r="J50" s="163" t="s">
        <v>109</v>
      </c>
      <c r="K50" s="170"/>
      <c r="L50" s="163">
        <v>6.22</v>
      </c>
      <c r="M50" s="171">
        <v>6.19</v>
      </c>
      <c r="N50" s="171">
        <v>6.47</v>
      </c>
      <c r="O50" s="172">
        <f>MAX(H50:N50)</f>
        <v>6.5</v>
      </c>
      <c r="P50" s="94" t="str">
        <f>IF(O50=0," ",IF(O50&gt;=[1]Разряды!$C$16,[1]Разряды!$C$3,IF(O50&gt;=[1]Разряды!$D$16,[1]Разряды!$D$3,IF(O50&gt;=[1]Разряды!$E$16,[1]Разряды!$E$3,IF(O50&gt;=[1]Разряды!$F$16,[1]Разряды!$F$3,IF(O50&gt;=[1]Разряды!$G$16,[1]Разряды!$G$3,IF(O50&gt;=[1]Разряды!$H$16,[1]Разряды!$H$3,"б/р")))))))</f>
        <v>2р</v>
      </c>
      <c r="Q50" s="94" t="s">
        <v>26</v>
      </c>
      <c r="R50" s="169" t="str">
        <f>IF(B50=0," ",VLOOKUP($B50,[1]Спортсмены!$B$1:$H$65536,7,FALSE))</f>
        <v>Воронин Е.А.</v>
      </c>
    </row>
    <row r="51" spans="1:18">
      <c r="A51" s="88">
        <v>4</v>
      </c>
      <c r="B51" s="28">
        <v>441</v>
      </c>
      <c r="C51" s="101" t="str">
        <f>IF(B51=0," ",VLOOKUP(B51,[1]Спортсмены!B$1:H$65536,2,FALSE))</f>
        <v>Шадрин Яков</v>
      </c>
      <c r="D51" s="187" t="str">
        <f>IF(B51=0," ",VLOOKUP($B51,[1]Спортсмены!$B$1:$H$65536,3,FALSE))</f>
        <v>1993</v>
      </c>
      <c r="E51" s="94" t="str">
        <f>IF(B51=0," ",IF(VLOOKUP($B51,[1]Спортсмены!$B$1:$H$65536,4,FALSE)=0," ",VLOOKUP($B51,[1]Спортсмены!$B$1:$H$65536,4,FALSE)))</f>
        <v>КМС</v>
      </c>
      <c r="F51" s="101" t="str">
        <f>IF(B51=0," ",VLOOKUP($B51,[1]Спортсмены!$B$1:$H$65536,5,FALSE))</f>
        <v>Р-ка Коми</v>
      </c>
      <c r="G51" s="188" t="str">
        <f>IF(B51=0," ",VLOOKUP($B51,[1]Спортсмены!$B$1:$H$65536,6,FALSE))</f>
        <v>Сыктывкар</v>
      </c>
      <c r="H51" s="163">
        <v>5.76</v>
      </c>
      <c r="I51" s="163" t="s">
        <v>109</v>
      </c>
      <c r="J51" s="163" t="s">
        <v>109</v>
      </c>
      <c r="K51" s="170"/>
      <c r="L51" s="163"/>
      <c r="M51" s="171"/>
      <c r="N51" s="171"/>
      <c r="O51" s="172">
        <f>MAX(H51:N51)</f>
        <v>5.76</v>
      </c>
      <c r="P51" s="94" t="str">
        <f>IF(O51=0," ",IF(O51&gt;=[1]Разряды!$C$16,[1]Разряды!$C$3,IF(O51&gt;=[1]Разряды!$D$16,[1]Разряды!$D$3,IF(O51&gt;=[1]Разряды!$E$16,[1]Разряды!$E$3,IF(O51&gt;=[1]Разряды!$F$16,[1]Разряды!$F$3,IF(O51&gt;=[1]Разряды!$G$16,[1]Разряды!$G$3,IF(O51&gt;=[1]Разряды!$H$16,[1]Разряды!$H$3,"б/р")))))))</f>
        <v>3р</v>
      </c>
      <c r="Q51" s="94">
        <v>0</v>
      </c>
      <c r="R51" s="99" t="str">
        <f>IF(B51=0," ",VLOOKUP($B51,[1]Спортсмены!$B$1:$H$65536,7,FALSE))</f>
        <v xml:space="preserve">Панюкова М.А. </v>
      </c>
    </row>
    <row r="52" spans="1:18">
      <c r="A52" s="333"/>
      <c r="B52" s="94">
        <v>599</v>
      </c>
      <c r="C52" s="101" t="str">
        <f>IF(B52=0," ",VLOOKUP(B52,[1]Спортсмены!B$1:H$65536,2,FALSE))</f>
        <v>Кузнецов Роман</v>
      </c>
      <c r="D52" s="187" t="str">
        <f>IF(B52=0," ",VLOOKUP($B52,[1]Спортсмены!$B$1:$H$65536,3,FALSE))</f>
        <v>24.10.1994</v>
      </c>
      <c r="E52" s="94" t="str">
        <f>IF(B52=0," ",IF(VLOOKUP($B52,[1]Спортсмены!$B$1:$H$65536,4,FALSE)=0," ",VLOOKUP($B52,[1]Спортсмены!$B$1:$H$65536,4,FALSE)))</f>
        <v>2р</v>
      </c>
      <c r="F52" s="101" t="str">
        <f>IF(B52=0," ",VLOOKUP($B52,[1]Спортсмены!$B$1:$H$65536,5,FALSE))</f>
        <v>Вологодская</v>
      </c>
      <c r="G52" s="99" t="str">
        <f>IF(B52=0," ",VLOOKUP($B52,[1]Спортсмены!$B$1:$H$65536,6,FALSE))</f>
        <v>Вологда, ЦСП</v>
      </c>
      <c r="H52" s="163"/>
      <c r="I52" s="163"/>
      <c r="J52" s="163"/>
      <c r="K52" s="170"/>
      <c r="L52" s="163"/>
      <c r="M52" s="171"/>
      <c r="N52" s="171"/>
      <c r="O52" s="492" t="s">
        <v>211</v>
      </c>
      <c r="P52" s="94"/>
      <c r="Q52" s="94">
        <v>0</v>
      </c>
      <c r="R52" s="169" t="str">
        <f>IF(B52=0," ",VLOOKUP($B52,[1]Спортсмены!$B$1:$H$65536,7,FALSE))</f>
        <v>Синицкий А.Д.</v>
      </c>
    </row>
    <row r="53" spans="1:18" ht="15.75" thickBot="1">
      <c r="A53" s="173"/>
      <c r="B53" s="34"/>
      <c r="C53" s="32"/>
      <c r="D53" s="174"/>
      <c r="E53" s="34"/>
      <c r="F53" s="175"/>
      <c r="G53" s="142"/>
      <c r="H53" s="176"/>
      <c r="I53" s="176"/>
      <c r="J53" s="176"/>
      <c r="K53" s="177"/>
      <c r="L53" s="176"/>
      <c r="M53" s="176"/>
      <c r="N53" s="176"/>
      <c r="O53" s="178"/>
      <c r="P53" s="334"/>
      <c r="Q53" s="334"/>
      <c r="R53" s="142"/>
    </row>
    <row r="54" spans="1:18" ht="15.75" thickTop="1">
      <c r="A54" s="333"/>
      <c r="B54" s="39"/>
      <c r="C54" s="37"/>
      <c r="D54" s="179"/>
      <c r="E54" s="39"/>
      <c r="F54" s="129"/>
      <c r="G54" s="37"/>
      <c r="H54" s="179"/>
      <c r="I54" s="179"/>
      <c r="J54" s="179"/>
      <c r="K54" s="179"/>
      <c r="L54" s="179"/>
      <c r="M54" s="179"/>
      <c r="N54" s="179"/>
      <c r="O54" s="180"/>
      <c r="P54" s="333"/>
      <c r="Q54" s="333"/>
      <c r="R54" s="37"/>
    </row>
    <row r="55" spans="1:18" ht="18">
      <c r="A55"/>
      <c r="B55" s="377"/>
      <c r="C55" s="377"/>
      <c r="D55" s="377"/>
      <c r="E55" s="151"/>
      <c r="F55" s="378" t="s">
        <v>31</v>
      </c>
      <c r="G55" s="378"/>
      <c r="H55" s="378"/>
      <c r="I55" s="378"/>
      <c r="J55" s="378"/>
      <c r="K55" s="378"/>
      <c r="L55" s="378"/>
      <c r="M55" s="152"/>
      <c r="N55" s="360" t="s">
        <v>174</v>
      </c>
      <c r="O55" s="360"/>
      <c r="P55" s="360"/>
      <c r="Q55" s="360"/>
      <c r="R55" s="360"/>
    </row>
    <row r="56" spans="1:18" ht="18">
      <c r="A56" s="1"/>
      <c r="B56" s="154"/>
      <c r="C56" s="154"/>
      <c r="D56" s="148"/>
      <c r="E56" s="151"/>
      <c r="F56" s="151"/>
      <c r="G56" s="155"/>
      <c r="H56" s="156"/>
      <c r="I56" s="157"/>
      <c r="J56" s="158"/>
      <c r="K56" s="158"/>
      <c r="L56" s="379" t="s">
        <v>93</v>
      </c>
      <c r="M56" s="379"/>
      <c r="N56" s="379"/>
      <c r="O56" s="379"/>
      <c r="P56" s="379"/>
      <c r="Q56" s="317"/>
      <c r="R56" s="159" t="s">
        <v>249</v>
      </c>
    </row>
    <row r="57" spans="1:18">
      <c r="A57" s="345" t="s">
        <v>94</v>
      </c>
      <c r="B57" s="343" t="s">
        <v>95</v>
      </c>
      <c r="C57" s="347" t="s">
        <v>96</v>
      </c>
      <c r="D57" s="347" t="s">
        <v>97</v>
      </c>
      <c r="E57" s="345" t="s">
        <v>98</v>
      </c>
      <c r="F57" s="345" t="s">
        <v>17</v>
      </c>
      <c r="G57" s="345" t="s">
        <v>99</v>
      </c>
      <c r="H57" s="372" t="s">
        <v>100</v>
      </c>
      <c r="I57" s="373"/>
      <c r="J57" s="373"/>
      <c r="K57" s="373"/>
      <c r="L57" s="373"/>
      <c r="M57" s="373"/>
      <c r="N57" s="374"/>
      <c r="O57" s="345" t="s">
        <v>19</v>
      </c>
      <c r="P57" s="343" t="s">
        <v>20</v>
      </c>
      <c r="Q57" s="343" t="s">
        <v>21</v>
      </c>
      <c r="R57" s="361" t="s">
        <v>22</v>
      </c>
    </row>
    <row r="58" spans="1:18">
      <c r="A58" s="375"/>
      <c r="B58" s="371"/>
      <c r="C58" s="376"/>
      <c r="D58" s="376"/>
      <c r="E58" s="371"/>
      <c r="F58" s="371"/>
      <c r="G58" s="371"/>
      <c r="H58" s="369">
        <v>1</v>
      </c>
      <c r="I58" s="347">
        <v>2</v>
      </c>
      <c r="J58" s="347">
        <v>3</v>
      </c>
      <c r="K58" s="160"/>
      <c r="L58" s="347">
        <v>4</v>
      </c>
      <c r="M58" s="347">
        <v>5</v>
      </c>
      <c r="N58" s="347">
        <v>6</v>
      </c>
      <c r="O58" s="375"/>
      <c r="P58" s="371"/>
      <c r="Q58" s="371"/>
      <c r="R58" s="368"/>
    </row>
    <row r="59" spans="1:18">
      <c r="A59" s="346"/>
      <c r="B59" s="344"/>
      <c r="C59" s="348"/>
      <c r="D59" s="348"/>
      <c r="E59" s="344"/>
      <c r="F59" s="344"/>
      <c r="G59" s="344"/>
      <c r="H59" s="370"/>
      <c r="I59" s="348"/>
      <c r="J59" s="348"/>
      <c r="K59" s="161"/>
      <c r="L59" s="348"/>
      <c r="M59" s="348"/>
      <c r="N59" s="348"/>
      <c r="O59" s="346"/>
      <c r="P59" s="344"/>
      <c r="Q59" s="344"/>
      <c r="R59" s="362"/>
    </row>
    <row r="60" spans="1:18">
      <c r="A60" s="189">
        <v>1</v>
      </c>
      <c r="B60" s="27">
        <v>462</v>
      </c>
      <c r="C60" s="22" t="str">
        <f>IF(B60=0," ",VLOOKUP(B60,[1]Спортсмены!B$1:H$65536,2,FALSE))</f>
        <v>Лямаев Максим</v>
      </c>
      <c r="D60" s="162" t="str">
        <f>IF(B60=0," ",VLOOKUP($B60,[1]Спортсмены!$B$1:$H$65536,3,FALSE))</f>
        <v>1991</v>
      </c>
      <c r="E60" s="24" t="str">
        <f>IF(B60=0," ",IF(VLOOKUP($B60,[1]Спортсмены!$B$1:$H$65536,4,FALSE)=0," ",VLOOKUP($B60,[1]Спортсмены!$B$1:$H$65536,4,FALSE)))</f>
        <v>КМС</v>
      </c>
      <c r="F60" s="22" t="str">
        <f>IF(B60=0," ",VLOOKUP($B60,[1]Спортсмены!$B$1:$H$65536,5,FALSE))</f>
        <v>Ивановская</v>
      </c>
      <c r="G60" s="103" t="str">
        <f>IF(B60=0," ",VLOOKUP($B60,[1]Спортсмены!$B$1:$H$65536,6,FALSE))</f>
        <v>Иваново, ИГХТУ, СДЮСШОР-6</v>
      </c>
      <c r="H60" s="163" t="s">
        <v>109</v>
      </c>
      <c r="I60" s="163">
        <v>6.48</v>
      </c>
      <c r="J60" s="163" t="s">
        <v>109</v>
      </c>
      <c r="K60" s="164"/>
      <c r="L60" s="165" t="s">
        <v>109</v>
      </c>
      <c r="M60" s="166">
        <v>6.46</v>
      </c>
      <c r="N60" s="166">
        <v>6.8</v>
      </c>
      <c r="O60" s="172">
        <f>MAX(H60:N60)</f>
        <v>6.8</v>
      </c>
      <c r="P60" s="94" t="str">
        <f>IF(O60=0," ",IF(O60&gt;=[1]Разряды!$C$16,[1]Разряды!$C$3,IF(O60&gt;=[1]Разряды!$D$16,[1]Разряды!$D$3,IF(O60&gt;=[1]Разряды!$E$16,[1]Разряды!$E$3,IF(O60&gt;=[1]Разряды!$F$16,[1]Разряды!$F$3,IF(O60&gt;=[1]Разряды!$G$16,[1]Разряды!$G$3,IF(O60&gt;=[1]Разряды!$H$16,[1]Разряды!$H$3,"б/р")))))))</f>
        <v>1р</v>
      </c>
      <c r="Q60" s="94">
        <v>0</v>
      </c>
      <c r="R60" s="103" t="str">
        <f>IF(B60=0," ",VLOOKUP($B60,[1]Спортсмены!$B$1:$H$65536,7,FALSE))</f>
        <v>Кустов В.Н., Мальцев Е.В.</v>
      </c>
    </row>
    <row r="61" spans="1:18">
      <c r="A61" s="328">
        <v>2</v>
      </c>
      <c r="B61" s="92">
        <v>456</v>
      </c>
      <c r="C61" s="22" t="str">
        <f>IF(B61=0," ",VLOOKUP(B61,[1]Спортсмены!B$1:H$65536,2,FALSE))</f>
        <v>Лебедев Никита</v>
      </c>
      <c r="D61" s="162" t="str">
        <f>IF(B61=0," ",VLOOKUP($B61,[1]Спортсмены!$B$1:$H$65536,3,FALSE))</f>
        <v>1985</v>
      </c>
      <c r="E61" s="24" t="str">
        <f>IF(B61=0," ",IF(VLOOKUP($B61,[1]Спортсмены!$B$1:$H$65536,4,FALSE)=0," ",VLOOKUP($B61,[1]Спортсмены!$B$1:$H$65536,4,FALSE)))</f>
        <v>МС</v>
      </c>
      <c r="F61" s="22" t="str">
        <f>IF(B61=0," ",VLOOKUP($B61,[1]Спортсмены!$B$1:$H$65536,5,FALSE))</f>
        <v>Ивановская</v>
      </c>
      <c r="G61" s="103" t="str">
        <f>IF(B61=0," ",VLOOKUP($B61,[1]Спортсмены!$B$1:$H$65536,6,FALSE))</f>
        <v>Иваново, ИГЭУ, СДЮСШОР-6</v>
      </c>
      <c r="H61" s="163">
        <v>6.74</v>
      </c>
      <c r="I61" s="163">
        <v>6.5</v>
      </c>
      <c r="J61" s="163" t="s">
        <v>101</v>
      </c>
      <c r="K61" s="164"/>
      <c r="L61" s="165" t="s">
        <v>109</v>
      </c>
      <c r="M61" s="166" t="s">
        <v>101</v>
      </c>
      <c r="N61" s="166" t="s">
        <v>101</v>
      </c>
      <c r="O61" s="172">
        <f>MAX(H61:N61)</f>
        <v>6.74</v>
      </c>
      <c r="P61" s="94" t="str">
        <f>IF(O61=0," ",IF(O61&gt;=[1]Разряды!$C$16,[1]Разряды!$C$3,IF(O61&gt;=[1]Разряды!$D$16,[1]Разряды!$D$3,IF(O61&gt;=[1]Разряды!$E$16,[1]Разряды!$E$3,IF(O61&gt;=[1]Разряды!$F$16,[1]Разряды!$F$3,IF(O61&gt;=[1]Разряды!$G$16,[1]Разряды!$G$3,IF(O61&gt;=[1]Разряды!$H$16,[1]Разряды!$H$3,"б/р")))))))</f>
        <v>2р</v>
      </c>
      <c r="Q61" s="94">
        <v>0</v>
      </c>
      <c r="R61" s="103" t="str">
        <f>IF(B61=0," ",VLOOKUP($B61,[1]Спортсмены!$B$1:$H$65536,7,FALSE))</f>
        <v>Чахунов Е.И.</v>
      </c>
    </row>
    <row r="62" spans="1:18" ht="16.5" thickBot="1">
      <c r="A62" s="173"/>
      <c r="B62" s="34"/>
      <c r="C62" s="175"/>
      <c r="D62" s="143"/>
      <c r="E62" s="34"/>
      <c r="F62" s="175"/>
      <c r="G62" s="181"/>
      <c r="H62" s="182"/>
      <c r="I62" s="182"/>
      <c r="J62" s="182"/>
      <c r="K62" s="177"/>
      <c r="L62" s="176"/>
      <c r="M62" s="183"/>
      <c r="N62" s="183"/>
      <c r="O62" s="184"/>
      <c r="P62" s="185"/>
      <c r="Q62" s="190"/>
      <c r="R62" s="142"/>
    </row>
    <row r="63" spans="1:18" ht="15.75" thickTop="1">
      <c r="A63"/>
      <c r="C63"/>
      <c r="D63"/>
      <c r="G63"/>
    </row>
    <row r="64" spans="1:18">
      <c r="A64"/>
      <c r="C64"/>
      <c r="D64"/>
      <c r="G64"/>
    </row>
    <row r="65" spans="1:7">
      <c r="A65"/>
      <c r="C65"/>
      <c r="D65"/>
      <c r="G65"/>
    </row>
    <row r="66" spans="1:7">
      <c r="A66"/>
      <c r="C66"/>
      <c r="D66"/>
      <c r="G66"/>
    </row>
    <row r="67" spans="1:7">
      <c r="A67"/>
      <c r="C67"/>
      <c r="D67"/>
      <c r="G67"/>
    </row>
    <row r="68" spans="1:7">
      <c r="A68"/>
      <c r="C68"/>
      <c r="D68"/>
      <c r="G68"/>
    </row>
    <row r="69" spans="1:7">
      <c r="A69"/>
      <c r="C69"/>
      <c r="D69"/>
      <c r="G69"/>
    </row>
    <row r="70" spans="1:7">
      <c r="A70"/>
      <c r="C70"/>
      <c r="D70"/>
      <c r="G70"/>
    </row>
    <row r="71" spans="1:7">
      <c r="A71"/>
      <c r="C71"/>
      <c r="D71"/>
      <c r="G71"/>
    </row>
    <row r="72" spans="1:7">
      <c r="A72"/>
      <c r="C72"/>
      <c r="D72"/>
      <c r="G72"/>
    </row>
    <row r="73" spans="1:7">
      <c r="A73"/>
      <c r="C73"/>
      <c r="D73"/>
      <c r="G73"/>
    </row>
    <row r="74" spans="1:7">
      <c r="A74"/>
      <c r="C74"/>
      <c r="D74"/>
      <c r="G74"/>
    </row>
    <row r="75" spans="1:7">
      <c r="A75"/>
      <c r="C75"/>
      <c r="D75"/>
      <c r="G75"/>
    </row>
  </sheetData>
  <mergeCells count="93">
    <mergeCell ref="Q57:Q59"/>
    <mergeCell ref="R57:R59"/>
    <mergeCell ref="H58:H59"/>
    <mergeCell ref="I58:I59"/>
    <mergeCell ref="J58:J59"/>
    <mergeCell ref="L58:L59"/>
    <mergeCell ref="M58:M59"/>
    <mergeCell ref="N58:N59"/>
    <mergeCell ref="L56:P56"/>
    <mergeCell ref="A57:A59"/>
    <mergeCell ref="B57:B59"/>
    <mergeCell ref="C57:C59"/>
    <mergeCell ref="D57:D59"/>
    <mergeCell ref="E57:E59"/>
    <mergeCell ref="F57:F59"/>
    <mergeCell ref="G57:G59"/>
    <mergeCell ref="H57:N57"/>
    <mergeCell ref="O57:O59"/>
    <mergeCell ref="P57:P59"/>
    <mergeCell ref="B55:D55"/>
    <mergeCell ref="F55:L55"/>
    <mergeCell ref="N55:R55"/>
    <mergeCell ref="Q45:Q47"/>
    <mergeCell ref="R45:R47"/>
    <mergeCell ref="H46:H47"/>
    <mergeCell ref="I46:I47"/>
    <mergeCell ref="J46:J47"/>
    <mergeCell ref="L46:L47"/>
    <mergeCell ref="M46:M47"/>
    <mergeCell ref="N46:N47"/>
    <mergeCell ref="F45:F47"/>
    <mergeCell ref="G45:G47"/>
    <mergeCell ref="H45:N45"/>
    <mergeCell ref="O45:O47"/>
    <mergeCell ref="P45:P47"/>
    <mergeCell ref="A45:A47"/>
    <mergeCell ref="B45:B47"/>
    <mergeCell ref="C45:C47"/>
    <mergeCell ref="D45:D47"/>
    <mergeCell ref="E45:E47"/>
    <mergeCell ref="B43:D43"/>
    <mergeCell ref="F43:L43"/>
    <mergeCell ref="N43:R43"/>
    <mergeCell ref="L44:P44"/>
    <mergeCell ref="N30:N31"/>
    <mergeCell ref="H30:H31"/>
    <mergeCell ref="I30:I31"/>
    <mergeCell ref="J30:J31"/>
    <mergeCell ref="L30:L31"/>
    <mergeCell ref="M30:M31"/>
    <mergeCell ref="B27:D27"/>
    <mergeCell ref="F27:L27"/>
    <mergeCell ref="N27:R27"/>
    <mergeCell ref="L28:P28"/>
    <mergeCell ref="A29:A31"/>
    <mergeCell ref="B29:B31"/>
    <mergeCell ref="C29:C31"/>
    <mergeCell ref="D29:D31"/>
    <mergeCell ref="E29:E31"/>
    <mergeCell ref="F29:F31"/>
    <mergeCell ref="G29:G31"/>
    <mergeCell ref="H29:N29"/>
    <mergeCell ref="O29:O31"/>
    <mergeCell ref="P29:P31"/>
    <mergeCell ref="Q29:Q31"/>
    <mergeCell ref="R29:R31"/>
    <mergeCell ref="C6:D6"/>
    <mergeCell ref="F6:L6"/>
    <mergeCell ref="N6:R6"/>
    <mergeCell ref="A1:R1"/>
    <mergeCell ref="A2:R2"/>
    <mergeCell ref="D3:R3"/>
    <mergeCell ref="D4:R4"/>
    <mergeCell ref="D5:R5"/>
    <mergeCell ref="L7:P7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Q8:Q10"/>
    <mergeCell ref="R8:R10"/>
    <mergeCell ref="H9:H10"/>
    <mergeCell ref="I9:I10"/>
    <mergeCell ref="J9:J10"/>
    <mergeCell ref="L9:L10"/>
    <mergeCell ref="M9:M10"/>
    <mergeCell ref="N9:N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45"/>
  <sheetViews>
    <sheetView topLeftCell="A7" workbookViewId="0">
      <selection activeCell="A20" sqref="A20"/>
    </sheetView>
  </sheetViews>
  <sheetFormatPr defaultRowHeight="15"/>
  <cols>
    <col min="1" max="1" width="4" style="227" customWidth="1"/>
    <col min="2" max="2" width="5.5703125" style="228" bestFit="1" customWidth="1"/>
    <col min="3" max="3" width="23.42578125" style="228" customWidth="1"/>
    <col min="4" max="4" width="10.140625" style="228" bestFit="1" customWidth="1"/>
    <col min="5" max="5" width="6.42578125" style="228" customWidth="1"/>
    <col min="6" max="6" width="15.140625" style="228" customWidth="1"/>
    <col min="7" max="7" width="25.42578125" style="229" customWidth="1"/>
    <col min="8" max="9" width="5.42578125" style="228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4.42578125" customWidth="1"/>
  </cols>
  <sheetData>
    <row r="1" spans="1:18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</row>
    <row r="2" spans="1:18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</row>
    <row r="3" spans="1:18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</row>
    <row r="4" spans="1:18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</row>
    <row r="5" spans="1:18" ht="15.75">
      <c r="A5" s="1" t="s">
        <v>102</v>
      </c>
      <c r="B5" s="147"/>
      <c r="C5" s="147"/>
      <c r="D5" s="381" t="s">
        <v>88</v>
      </c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</row>
    <row r="6" spans="1:18" ht="18">
      <c r="A6" s="1" t="s">
        <v>103</v>
      </c>
      <c r="B6" s="148"/>
      <c r="C6" s="148"/>
      <c r="D6" s="382" t="s">
        <v>104</v>
      </c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</row>
    <row r="7" spans="1:18" ht="15.75">
      <c r="A7" s="1" t="s">
        <v>105</v>
      </c>
      <c r="B7" s="149"/>
      <c r="C7" s="149"/>
      <c r="D7" s="383" t="s">
        <v>3</v>
      </c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</row>
    <row r="8" spans="1:18" ht="18">
      <c r="A8" s="10" t="s">
        <v>106</v>
      </c>
      <c r="B8" s="150"/>
      <c r="C8" s="150"/>
      <c r="D8" s="150"/>
      <c r="E8" s="151"/>
      <c r="F8" s="378" t="s">
        <v>178</v>
      </c>
      <c r="G8" s="378"/>
      <c r="H8" s="378"/>
      <c r="I8" s="378"/>
      <c r="J8" s="378"/>
      <c r="K8" s="378"/>
      <c r="L8" s="378"/>
      <c r="M8" s="152"/>
      <c r="N8" s="9" t="s">
        <v>174</v>
      </c>
      <c r="O8" s="9"/>
      <c r="P8" s="9"/>
      <c r="Q8" s="9"/>
      <c r="R8" s="9"/>
    </row>
    <row r="9" spans="1:18" ht="18">
      <c r="A9" s="1" t="s">
        <v>107</v>
      </c>
      <c r="B9" s="153"/>
      <c r="C9" s="154"/>
      <c r="D9" s="148"/>
      <c r="E9" s="151"/>
      <c r="F9" s="151"/>
      <c r="G9" s="155" t="s">
        <v>108</v>
      </c>
      <c r="H9" s="156"/>
      <c r="I9" s="206" t="s">
        <v>93</v>
      </c>
      <c r="J9" s="206"/>
      <c r="K9" s="206"/>
      <c r="L9" s="206"/>
      <c r="M9" s="206"/>
      <c r="N9" s="317"/>
      <c r="O9" s="159" t="s">
        <v>251</v>
      </c>
      <c r="P9" s="206"/>
      <c r="Q9" s="317"/>
      <c r="R9" s="159"/>
    </row>
    <row r="10" spans="1:18">
      <c r="A10" s="345" t="s">
        <v>94</v>
      </c>
      <c r="B10" s="343" t="s">
        <v>95</v>
      </c>
      <c r="C10" s="347" t="s">
        <v>96</v>
      </c>
      <c r="D10" s="347" t="s">
        <v>97</v>
      </c>
      <c r="E10" s="345" t="s">
        <v>98</v>
      </c>
      <c r="F10" s="345" t="s">
        <v>17</v>
      </c>
      <c r="G10" s="345" t="s">
        <v>99</v>
      </c>
      <c r="H10" s="372" t="s">
        <v>100</v>
      </c>
      <c r="I10" s="373"/>
      <c r="J10" s="373"/>
      <c r="K10" s="373"/>
      <c r="L10" s="373"/>
      <c r="M10" s="373"/>
      <c r="N10" s="374"/>
      <c r="O10" s="345" t="s">
        <v>19</v>
      </c>
      <c r="P10" s="343" t="s">
        <v>20</v>
      </c>
      <c r="Q10" s="343" t="s">
        <v>21</v>
      </c>
      <c r="R10" s="361" t="s">
        <v>22</v>
      </c>
    </row>
    <row r="11" spans="1:18">
      <c r="A11" s="375"/>
      <c r="B11" s="371"/>
      <c r="C11" s="376"/>
      <c r="D11" s="376"/>
      <c r="E11" s="371"/>
      <c r="F11" s="371"/>
      <c r="G11" s="371"/>
      <c r="H11" s="369">
        <v>1</v>
      </c>
      <c r="I11" s="347">
        <v>2</v>
      </c>
      <c r="J11" s="347">
        <v>3</v>
      </c>
      <c r="K11" s="160"/>
      <c r="L11" s="347">
        <v>4</v>
      </c>
      <c r="M11" s="347">
        <v>5</v>
      </c>
      <c r="N11" s="347">
        <v>6</v>
      </c>
      <c r="O11" s="375"/>
      <c r="P11" s="371"/>
      <c r="Q11" s="371"/>
      <c r="R11" s="368"/>
    </row>
    <row r="12" spans="1:18">
      <c r="A12" s="346"/>
      <c r="B12" s="344"/>
      <c r="C12" s="348"/>
      <c r="D12" s="348"/>
      <c r="E12" s="344"/>
      <c r="F12" s="344"/>
      <c r="G12" s="344"/>
      <c r="H12" s="370"/>
      <c r="I12" s="348"/>
      <c r="J12" s="348"/>
      <c r="K12" s="161"/>
      <c r="L12" s="348"/>
      <c r="M12" s="348"/>
      <c r="N12" s="348"/>
      <c r="O12" s="346"/>
      <c r="P12" s="344"/>
      <c r="Q12" s="344"/>
      <c r="R12" s="362"/>
    </row>
    <row r="13" spans="1:18">
      <c r="A13" s="136">
        <v>1</v>
      </c>
      <c r="B13" s="24">
        <v>96</v>
      </c>
      <c r="C13" s="22" t="str">
        <f>IF(B13=0," ",VLOOKUP(B13,[1]Спортсмены!B$1:H$65536,2,FALSE))</f>
        <v>Козлов Глеб</v>
      </c>
      <c r="D13" s="207" t="str">
        <f>IF(B13=0," ",VLOOKUP($B13,[1]Спортсмены!$B$1:$H$65536,3,FALSE))</f>
        <v>24.11.1997</v>
      </c>
      <c r="E13" s="24" t="str">
        <f>IF(B13=0," ",IF(VLOOKUP($B13,[1]Спортсмены!$B$1:$H$65536,4,FALSE)=0," ",VLOOKUP($B13,[1]Спортсмены!$B$1:$H$65536,4,FALSE)))</f>
        <v>2р</v>
      </c>
      <c r="F13" s="22" t="str">
        <f>IF(B13=0," ",VLOOKUP($B13,[1]Спортсмены!$B$1:$H$65536,5,FALSE))</f>
        <v>Ярославская</v>
      </c>
      <c r="G13" s="103" t="str">
        <f>IF(B13=0," ",VLOOKUP($B13,[1]Спортсмены!$B$1:$H$65536,6,FALSE))</f>
        <v>Ярославль, ГОБУ ЯО СДЮСШОР</v>
      </c>
      <c r="H13" s="171">
        <v>11.48</v>
      </c>
      <c r="I13" s="171" t="s">
        <v>109</v>
      </c>
      <c r="J13" s="171" t="s">
        <v>109</v>
      </c>
      <c r="K13" s="195"/>
      <c r="L13" s="166" t="s">
        <v>109</v>
      </c>
      <c r="M13" s="166">
        <v>11.74</v>
      </c>
      <c r="N13" s="166" t="s">
        <v>109</v>
      </c>
      <c r="O13" s="167">
        <f>MAX(H13:N13)</f>
        <v>11.74</v>
      </c>
      <c r="P13" s="28" t="str">
        <f>IF(O13=0," ",IF(O13&gt;=[1]Разряды!$D$27,[1]Разряды!$D$3,IF(O13&gt;=[1]Разряды!$E$27,[1]Разряды!$E$3,IF(O13&gt;=[1]Разряды!$F$27,[1]Разряды!$F$3,IF(O13&gt;=[1]Разряды!$G$27,[1]Разряды!$G$3,IF(O13&gt;=[1]Разряды!$H$27,[1]Разряды!$H$3,IF(O13&gt;=[1]Разряды!$I$27,[1]Разряды!$I$3,"б/р")))))))</f>
        <v>3р</v>
      </c>
      <c r="Q13" s="94" t="s">
        <v>26</v>
      </c>
      <c r="R13" s="22" t="str">
        <f>IF(B13=0," ",VLOOKUP($B13,[1]Спортсмены!$B$1:$H$65536,7,FALSE))</f>
        <v>бр. Нальгиева А.А.</v>
      </c>
    </row>
    <row r="14" spans="1:18">
      <c r="A14" s="20">
        <v>2</v>
      </c>
      <c r="B14" s="27">
        <v>248</v>
      </c>
      <c r="C14" s="22" t="str">
        <f>IF(B14=0," ",VLOOKUP(B14,[1]Спортсмены!B$1:H$65536,2,FALSE))</f>
        <v>Семенов Геннадий</v>
      </c>
      <c r="D14" s="207" t="str">
        <f>IF(B14=0," ",VLOOKUP($B14,[1]Спортсмены!$B$1:$H$65536,3,FALSE))</f>
        <v>1997</v>
      </c>
      <c r="E14" s="24" t="str">
        <f>IF(B14=0," ",IF(VLOOKUP($B14,[1]Спортсмены!$B$1:$H$65536,4,FALSE)=0," ",VLOOKUP($B14,[1]Спортсмены!$B$1:$H$65536,4,FALSE)))</f>
        <v>3р</v>
      </c>
      <c r="F14" s="22" t="str">
        <f>IF(B14=0," ",VLOOKUP($B14,[1]Спортсмены!$B$1:$H$65536,5,FALSE))</f>
        <v>Владимирская</v>
      </c>
      <c r="G14" s="103" t="str">
        <f>IF(B14=0," ",VLOOKUP($B14,[1]Спортсмены!$B$1:$H$65536,6,FALSE))</f>
        <v>Владимир, СДЮСШОР-4</v>
      </c>
      <c r="H14" s="171">
        <v>10.26</v>
      </c>
      <c r="I14" s="171">
        <v>9.5500000000000007</v>
      </c>
      <c r="J14" s="171">
        <v>9.6199999999999992</v>
      </c>
      <c r="K14" s="195"/>
      <c r="L14" s="166">
        <v>11.48</v>
      </c>
      <c r="M14" s="166">
        <v>11.11</v>
      </c>
      <c r="N14" s="166">
        <v>10.38</v>
      </c>
      <c r="O14" s="167">
        <f>MAX(H14:N14)</f>
        <v>11.48</v>
      </c>
      <c r="P14" s="28" t="str">
        <f>IF(O14=0," ",IF(O14&gt;=[1]Разряды!$D$27,[1]Разряды!$D$3,IF(O14&gt;=[1]Разряды!$E$27,[1]Разряды!$E$3,IF(O14&gt;=[1]Разряды!$F$27,[1]Разряды!$F$3,IF(O14&gt;=[1]Разряды!$G$27,[1]Разряды!$G$3,IF(O14&gt;=[1]Разряды!$H$27,[1]Разряды!$H$3,IF(O14&gt;=[1]Разряды!$I$27,[1]Разряды!$I$3,"б/р")))))))</f>
        <v>3р</v>
      </c>
      <c r="Q14" s="94" t="s">
        <v>252</v>
      </c>
      <c r="R14" s="22" t="str">
        <f>IF(B14=0," ",VLOOKUP($B14,[1]Спортсмены!$B$1:$H$65536,7,FALSE))</f>
        <v>Харченко А.Б.</v>
      </c>
    </row>
    <row r="15" spans="1:18">
      <c r="A15" s="136">
        <v>3</v>
      </c>
      <c r="B15" s="24">
        <v>98</v>
      </c>
      <c r="C15" s="22" t="str">
        <f>IF(B15=0," ",VLOOKUP(B15,[1]Спортсмены!B$1:H$65536,2,FALSE))</f>
        <v>Животновский Андрей</v>
      </c>
      <c r="D15" s="207" t="str">
        <f>IF(B15=0," ",VLOOKUP($B15,[1]Спортсмены!$B$1:$H$65536,3,FALSE))</f>
        <v>06.08.1998</v>
      </c>
      <c r="E15" s="24" t="str">
        <f>IF(B15=0," ",IF(VLOOKUP($B15,[1]Спортсмены!$B$1:$H$65536,4,FALSE)=0," ",VLOOKUP($B15,[1]Спортсмены!$B$1:$H$65536,4,FALSE)))</f>
        <v>3р</v>
      </c>
      <c r="F15" s="22" t="str">
        <f>IF(B15=0," ",VLOOKUP($B15,[1]Спортсмены!$B$1:$H$65536,5,FALSE))</f>
        <v>Ярославская</v>
      </c>
      <c r="G15" s="103" t="str">
        <f>IF(B15=0," ",VLOOKUP($B15,[1]Спортсмены!$B$1:$H$65536,6,FALSE))</f>
        <v>Ярославль, ГОБУ ЯО СДЮСШОР</v>
      </c>
      <c r="H15" s="171">
        <v>10.75</v>
      </c>
      <c r="I15" s="171">
        <v>10.7</v>
      </c>
      <c r="J15" s="171">
        <v>9.8800000000000008</v>
      </c>
      <c r="K15" s="195"/>
      <c r="L15" s="166">
        <v>10.59</v>
      </c>
      <c r="M15" s="166">
        <v>10.08</v>
      </c>
      <c r="N15" s="166">
        <v>10.29</v>
      </c>
      <c r="O15" s="167">
        <f>MAX(H15:N15)</f>
        <v>10.75</v>
      </c>
      <c r="P15" s="28" t="str">
        <f>IF(O15=0," ",IF(O15&gt;=[1]Разряды!$D$27,[1]Разряды!$D$3,IF(O15&gt;=[1]Разряды!$E$27,[1]Разряды!$E$3,IF(O15&gt;=[1]Разряды!$F$27,[1]Разряды!$F$3,IF(O15&gt;=[1]Разряды!$G$27,[1]Разряды!$G$3,IF(O15&gt;=[1]Разряды!$H$27,[1]Разряды!$H$3,IF(O15&gt;=[1]Разряды!$I$27,[1]Разряды!$I$3,"б/р")))))))</f>
        <v>3р</v>
      </c>
      <c r="Q15" s="94" t="s">
        <v>26</v>
      </c>
      <c r="R15" s="22" t="str">
        <f>IF(B15=0," ",VLOOKUP($B15,[1]Спортсмены!$B$1:$H$65536,7,FALSE))</f>
        <v>бр. Нальгиева А.А.</v>
      </c>
    </row>
    <row r="16" spans="1:18">
      <c r="A16" s="94">
        <v>4</v>
      </c>
      <c r="B16" s="24">
        <v>99</v>
      </c>
      <c r="C16" s="22" t="str">
        <f>IF(B16=0," ",VLOOKUP(B16,[1]Спортсмены!B$1:H$65536,2,FALSE))</f>
        <v>Булатов Илья</v>
      </c>
      <c r="D16" s="207" t="str">
        <f>IF(B16=0," ",VLOOKUP($B16,[1]Спортсмены!$B$1:$H$65536,3,FALSE))</f>
        <v>09.04.1999</v>
      </c>
      <c r="E16" s="24" t="str">
        <f>IF(B16=0," ",IF(VLOOKUP($B16,[1]Спортсмены!$B$1:$H$65536,4,FALSE)=0," ",VLOOKUP($B16,[1]Спортсмены!$B$1:$H$65536,4,FALSE)))</f>
        <v>1ю</v>
      </c>
      <c r="F16" s="22" t="str">
        <f>IF(B16=0," ",VLOOKUP($B16,[1]Спортсмены!$B$1:$H$65536,5,FALSE))</f>
        <v>Ярославская</v>
      </c>
      <c r="G16" s="103" t="str">
        <f>IF(B16=0," ",VLOOKUP($B16,[1]Спортсмены!$B$1:$H$65536,6,FALSE))</f>
        <v>Ярославль, ГОБУ ЯО СДЮСШОР</v>
      </c>
      <c r="H16" s="171">
        <v>9.7799999999999994</v>
      </c>
      <c r="I16" s="171">
        <v>9.7200000000000006</v>
      </c>
      <c r="J16" s="171">
        <v>9.8800000000000008</v>
      </c>
      <c r="K16" s="195"/>
      <c r="L16" s="166">
        <v>10.33</v>
      </c>
      <c r="M16" s="166">
        <v>10.119999999999999</v>
      </c>
      <c r="N16" s="166">
        <v>9.7100000000000009</v>
      </c>
      <c r="O16" s="167">
        <f>MAX(H16:N16)</f>
        <v>10.33</v>
      </c>
      <c r="P16" s="28" t="str">
        <f>IF(O16=0," ",IF(O16&gt;=[1]Разряды!$D$27,[1]Разряды!$D$3,IF(O16&gt;=[1]Разряды!$E$27,[1]Разряды!$E$3,IF(O16&gt;=[1]Разряды!$F$27,[1]Разряды!$F$3,IF(O16&gt;=[1]Разряды!$G$27,[1]Разряды!$G$3,IF(O16&gt;=[1]Разряды!$H$27,[1]Разряды!$H$3,IF(O16&gt;=[1]Разряды!$I$27,[1]Разряды!$I$3,"б/р")))))))</f>
        <v>1юр</v>
      </c>
      <c r="Q16" s="94" t="s">
        <v>26</v>
      </c>
      <c r="R16" s="103" t="str">
        <f>IF(B16=0," ",VLOOKUP($B16,[1]Спортсмены!$B$1:$H$65536,7,FALSE))</f>
        <v>бр. Нальгиева А.А.</v>
      </c>
    </row>
    <row r="17" spans="1:18">
      <c r="A17" s="88">
        <v>5</v>
      </c>
      <c r="B17" s="24">
        <v>137</v>
      </c>
      <c r="C17" s="22" t="str">
        <f>IF(B17=0," ",VLOOKUP(B17,[1]Спортсмены!B$1:H$65536,2,FALSE))</f>
        <v>Юзбашан Георгий</v>
      </c>
      <c r="D17" s="207" t="str">
        <f>IF(B17=0," ",VLOOKUP($B17,[1]Спортсмены!$B$1:$H$65536,3,FALSE))</f>
        <v>1998</v>
      </c>
      <c r="E17" s="24" t="str">
        <f>IF(B17=0," ",IF(VLOOKUP($B17,[1]Спортсмены!$B$1:$H$65536,4,FALSE)=0," ",VLOOKUP($B17,[1]Спортсмены!$B$1:$H$65536,4,FALSE)))</f>
        <v>3р</v>
      </c>
      <c r="F17" s="22" t="str">
        <f>IF(B17=0," ",VLOOKUP($B17,[1]Спортсмены!$B$1:$H$65536,5,FALSE))</f>
        <v>Ярославская</v>
      </c>
      <c r="G17" s="103" t="str">
        <f>IF(B17=0," ",VLOOKUP($B17,[1]Спортсмены!$B$1:$H$65536,6,FALSE))</f>
        <v>Рыбинск, СДЮСШОР-2</v>
      </c>
      <c r="H17" s="171">
        <v>8.5500000000000007</v>
      </c>
      <c r="I17" s="171" t="s">
        <v>109</v>
      </c>
      <c r="J17" s="171">
        <v>8.4</v>
      </c>
      <c r="K17" s="195"/>
      <c r="L17" s="166" t="s">
        <v>109</v>
      </c>
      <c r="M17" s="166">
        <v>9</v>
      </c>
      <c r="N17" s="166">
        <v>8.75</v>
      </c>
      <c r="O17" s="167">
        <f>MAX(H17:N17)</f>
        <v>9</v>
      </c>
      <c r="P17" s="28" t="str">
        <f>IF(O17=0," ",IF(O17&gt;=[1]Разряды!$D$27,[1]Разряды!$D$3,IF(O17&gt;=[1]Разряды!$E$27,[1]Разряды!$E$3,IF(O17&gt;=[1]Разряды!$F$27,[1]Разряды!$F$3,IF(O17&gt;=[1]Разряды!$G$27,[1]Разряды!$G$3,IF(O17&gt;=[1]Разряды!$H$27,[1]Разряды!$H$3,IF(O17&gt;=[1]Разряды!$I$27,[1]Разряды!$I$3,"б/р")))))))</f>
        <v>2юр</v>
      </c>
      <c r="Q17" s="94" t="s">
        <v>26</v>
      </c>
      <c r="R17" s="103" t="str">
        <f>IF(B17=0," ",VLOOKUP($B17,[1]Спортсмены!$B$1:$H$65536,7,FALSE))</f>
        <v>Пивентьевы С.А., И.В.</v>
      </c>
    </row>
    <row r="18" spans="1:18" ht="15.75" thickBot="1">
      <c r="A18" s="141"/>
      <c r="B18" s="34"/>
      <c r="C18" s="32" t="str">
        <f>IF(B18=0," ",VLOOKUP(B18,[1]Спортсмены!B$1:H$65536,2,FALSE))</f>
        <v xml:space="preserve"> </v>
      </c>
      <c r="D18" s="208" t="str">
        <f>IF(B18=0," ",VLOOKUP($B18,[1]Спортсмены!$B$1:$H$65536,3,FALSE))</f>
        <v xml:space="preserve"> </v>
      </c>
      <c r="E18" s="34" t="str">
        <f>IF(B18=0," ",IF(VLOOKUP($B18,[1]Спортсмены!$B$1:$H$65536,4,FALSE)=0," ",VLOOKUP($B18,[1]Спортсмены!$B$1:$H$65536,4,FALSE)))</f>
        <v xml:space="preserve"> </v>
      </c>
      <c r="F18" s="32" t="str">
        <f>IF(B18=0," ",VLOOKUP($B18,[1]Спортсмены!$B$1:$H$65536,5,FALSE))</f>
        <v xml:space="preserve"> </v>
      </c>
      <c r="G18" s="209" t="str">
        <f>IF(B18=0," ",VLOOKUP($B18,[1]Спортсмены!$B$1:$H$65536,6,FALSE))</f>
        <v xml:space="preserve"> </v>
      </c>
      <c r="H18" s="210"/>
      <c r="I18" s="210"/>
      <c r="J18" s="210"/>
      <c r="K18" s="211"/>
      <c r="L18" s="183"/>
      <c r="M18" s="183"/>
      <c r="N18" s="183"/>
      <c r="O18" s="212"/>
      <c r="P18" s="30" t="str">
        <f>IF(O18=0," ",IF(O18&gt;=[1]Разряды!$D$27,[1]Разряды!$D$3,IF(O18&gt;=[1]Разряды!$E$27,[1]Разряды!$E$3,IF(O18&gt;=[1]Разряды!$F$27,[1]Разряды!$F$3,IF(O18&gt;=[1]Разряды!$G$27,[1]Разряды!$G$3,IF(O18&gt;=[1]Разряды!$H$27,[1]Разряды!$H$3,IF(O18&gt;=[1]Разряды!$I$27,[1]Разряды!$I$3,"б/р")))))))</f>
        <v xml:space="preserve"> </v>
      </c>
      <c r="Q18" s="173"/>
      <c r="R18" s="209" t="str">
        <f>IF(B18=0," ",VLOOKUP($B18,[1]Спортсмены!$B$1:$H$65536,7,FALSE))</f>
        <v xml:space="preserve"> </v>
      </c>
    </row>
    <row r="19" spans="1:18" ht="18.75" thickTop="1">
      <c r="A19"/>
      <c r="B19" s="377"/>
      <c r="C19" s="377"/>
      <c r="D19" s="377"/>
      <c r="E19" s="151"/>
      <c r="F19" s="378" t="s">
        <v>182</v>
      </c>
      <c r="G19" s="378"/>
      <c r="H19" s="378"/>
      <c r="I19" s="378"/>
      <c r="J19" s="378"/>
      <c r="K19" s="378"/>
      <c r="L19" s="378"/>
      <c r="M19" s="152"/>
      <c r="N19" s="360" t="s">
        <v>174</v>
      </c>
      <c r="O19" s="360"/>
      <c r="P19" s="360"/>
      <c r="Q19" s="360"/>
      <c r="R19" s="360"/>
    </row>
    <row r="20" spans="1:18" ht="18">
      <c r="A20" s="1"/>
      <c r="B20" s="154"/>
      <c r="C20" s="154"/>
      <c r="D20" s="148"/>
      <c r="E20" s="151"/>
      <c r="F20" s="151"/>
      <c r="G20" s="155" t="s">
        <v>110</v>
      </c>
      <c r="H20" s="156"/>
      <c r="I20" s="157"/>
      <c r="J20" s="158"/>
      <c r="K20" s="158"/>
      <c r="L20" s="379" t="s">
        <v>93</v>
      </c>
      <c r="M20" s="379"/>
      <c r="N20" s="379"/>
      <c r="O20" s="379"/>
      <c r="P20" s="379"/>
      <c r="Q20" s="317"/>
      <c r="R20" s="159" t="s">
        <v>251</v>
      </c>
    </row>
    <row r="21" spans="1:18">
      <c r="A21" s="345" t="s">
        <v>94</v>
      </c>
      <c r="B21" s="343" t="s">
        <v>95</v>
      </c>
      <c r="C21" s="347" t="s">
        <v>96</v>
      </c>
      <c r="D21" s="347" t="s">
        <v>97</v>
      </c>
      <c r="E21" s="345" t="s">
        <v>98</v>
      </c>
      <c r="F21" s="345" t="s">
        <v>17</v>
      </c>
      <c r="G21" s="345" t="s">
        <v>99</v>
      </c>
      <c r="H21" s="372" t="s">
        <v>100</v>
      </c>
      <c r="I21" s="373"/>
      <c r="J21" s="373"/>
      <c r="K21" s="373"/>
      <c r="L21" s="373"/>
      <c r="M21" s="373"/>
      <c r="N21" s="374"/>
      <c r="O21" s="345" t="s">
        <v>19</v>
      </c>
      <c r="P21" s="343" t="s">
        <v>20</v>
      </c>
      <c r="Q21" s="343" t="s">
        <v>21</v>
      </c>
      <c r="R21" s="361" t="s">
        <v>22</v>
      </c>
    </row>
    <row r="22" spans="1:18">
      <c r="A22" s="375"/>
      <c r="B22" s="371"/>
      <c r="C22" s="376"/>
      <c r="D22" s="376"/>
      <c r="E22" s="371"/>
      <c r="F22" s="371"/>
      <c r="G22" s="371"/>
      <c r="H22" s="369">
        <v>1</v>
      </c>
      <c r="I22" s="347">
        <v>2</v>
      </c>
      <c r="J22" s="347">
        <v>3</v>
      </c>
      <c r="K22" s="160"/>
      <c r="L22" s="347">
        <v>4</v>
      </c>
      <c r="M22" s="347">
        <v>5</v>
      </c>
      <c r="N22" s="347">
        <v>6</v>
      </c>
      <c r="O22" s="375"/>
      <c r="P22" s="371"/>
      <c r="Q22" s="371"/>
      <c r="R22" s="368"/>
    </row>
    <row r="23" spans="1:18">
      <c r="A23" s="346"/>
      <c r="B23" s="344"/>
      <c r="C23" s="348"/>
      <c r="D23" s="348"/>
      <c r="E23" s="344"/>
      <c r="F23" s="344"/>
      <c r="G23" s="344"/>
      <c r="H23" s="370"/>
      <c r="I23" s="348"/>
      <c r="J23" s="348"/>
      <c r="K23" s="161"/>
      <c r="L23" s="348"/>
      <c r="M23" s="348"/>
      <c r="N23" s="348"/>
      <c r="O23" s="346"/>
      <c r="P23" s="344"/>
      <c r="Q23" s="344"/>
      <c r="R23" s="362"/>
    </row>
    <row r="24" spans="1:18">
      <c r="A24" s="189">
        <v>1</v>
      </c>
      <c r="B24" s="27">
        <v>95</v>
      </c>
      <c r="C24" s="22" t="str">
        <f>IF(B24=0," ",VLOOKUP(B24,[1]Спортсмены!B$1:H$65536,2,FALSE))</f>
        <v>Медведев Никита</v>
      </c>
      <c r="D24" s="162" t="str">
        <f>IF(B24=0," ",VLOOKUP($B24,[1]Спортсмены!$B$1:$H$65536,3,FALSE))</f>
        <v>05.06.1996</v>
      </c>
      <c r="E24" s="24" t="str">
        <f>IF(B24=0," ",IF(VLOOKUP($B24,[1]Спортсмены!$B$1:$H$65536,4,FALSE)=0," ",VLOOKUP($B24,[1]Спортсмены!$B$1:$H$65536,4,FALSE)))</f>
        <v>1р</v>
      </c>
      <c r="F24" s="22" t="str">
        <f>IF(B24=0," ",VLOOKUP($B24,[1]Спортсмены!$B$1:$H$65536,5,FALSE))</f>
        <v>Ярославская</v>
      </c>
      <c r="G24" s="103" t="str">
        <f>IF(B24=0," ",VLOOKUP($B24,[1]Спортсмены!$B$1:$H$65536,6,FALSE))</f>
        <v>Ярославль, ГОБУ ЯО СДЮСШОР</v>
      </c>
      <c r="H24" s="171">
        <v>12.32</v>
      </c>
      <c r="I24" s="171" t="s">
        <v>109</v>
      </c>
      <c r="J24" s="171">
        <v>13.58</v>
      </c>
      <c r="K24" s="195"/>
      <c r="L24" s="166">
        <v>14.32</v>
      </c>
      <c r="M24" s="166" t="s">
        <v>109</v>
      </c>
      <c r="N24" s="166" t="s">
        <v>109</v>
      </c>
      <c r="O24" s="221">
        <f>MAX(H24:N24)</f>
        <v>14.32</v>
      </c>
      <c r="P24" s="28" t="str">
        <f>IF(O24=0," ",IF(O24&gt;=[1]Разряды!$D$25,[1]Разряды!$D$3,IF(O24&gt;=[1]Разряды!$E$25,[1]Разряды!$E$3,IF(O24&gt;=[1]Разряды!$F$25,[1]Разряды!$F$3,IF(O24&gt;=[1]Разряды!$G$25,[1]Разряды!$G$3,IF(O24&gt;=[1]Разряды!$H$25,[1]Разряды!$H$3,IF(O24&gt;=[1]Разряды!$I$25,[1]Разряды!$I$3,"б/р")))))))</f>
        <v>2р</v>
      </c>
      <c r="Q24" s="94" t="s">
        <v>252</v>
      </c>
      <c r="R24" s="22" t="str">
        <f>IF(B24=0," ",VLOOKUP($B24,[1]Спортсмены!$B$1:$H$65536,7,FALSE))</f>
        <v>бр. Нальгиева А.А.</v>
      </c>
    </row>
    <row r="25" spans="1:18">
      <c r="A25" s="20">
        <v>2</v>
      </c>
      <c r="B25" s="27">
        <v>238</v>
      </c>
      <c r="C25" s="22" t="str">
        <f>IF(B25=0," ",VLOOKUP(B25,[1]Спортсмены!B$1:H$65536,2,FALSE))</f>
        <v>Солнцев Илья</v>
      </c>
      <c r="D25" s="162" t="str">
        <f>IF(B25=0," ",VLOOKUP($B25,[1]Спортсмены!$B$1:$H$65536,3,FALSE))</f>
        <v>1996</v>
      </c>
      <c r="E25" s="24" t="str">
        <f>IF(B25=0," ",IF(VLOOKUP($B25,[1]Спортсмены!$B$1:$H$65536,4,FALSE)=0," ",VLOOKUP($B25,[1]Спортсмены!$B$1:$H$65536,4,FALSE)))</f>
        <v>2р</v>
      </c>
      <c r="F25" s="22" t="str">
        <f>IF(B25=0," ",VLOOKUP($B25,[1]Спортсмены!$B$1:$H$65536,5,FALSE))</f>
        <v>Владимирская</v>
      </c>
      <c r="G25" s="103" t="str">
        <f>IF(B25=0," ",VLOOKUP($B25,[1]Спортсмены!$B$1:$H$65536,6,FALSE))</f>
        <v>Владимир, СДЮСШОР-4</v>
      </c>
      <c r="H25" s="171">
        <v>10.9</v>
      </c>
      <c r="I25" s="171">
        <v>12.12</v>
      </c>
      <c r="J25" s="171">
        <v>11.66</v>
      </c>
      <c r="K25" s="195"/>
      <c r="L25" s="166" t="s">
        <v>109</v>
      </c>
      <c r="M25" s="166">
        <v>11.9</v>
      </c>
      <c r="N25" s="166">
        <v>11.98</v>
      </c>
      <c r="O25" s="167">
        <f>MAX(H25:N25)</f>
        <v>12.12</v>
      </c>
      <c r="P25" s="28" t="str">
        <f>IF(O25=0," ",IF(O25&gt;=[1]Разряды!$D$25,[1]Разряды!$D$3,IF(O25&gt;=[1]Разряды!$E$25,[1]Разряды!$E$3,IF(O25&gt;=[1]Разряды!$F$25,[1]Разряды!$F$3,IF(O25&gt;=[1]Разряды!$G$25,[1]Разряды!$G$3,IF(O25&gt;=[1]Разряды!$H$25,[1]Разряды!$H$3,IF(O25&gt;=[1]Разряды!$I$25,[1]Разряды!$I$3,"б/р")))))))</f>
        <v>3р</v>
      </c>
      <c r="Q25" s="94">
        <v>0</v>
      </c>
      <c r="R25" s="22" t="str">
        <f>IF(B25=0," ",VLOOKUP($B25,[1]Спортсмены!$B$1:$H$65536,7,FALSE))</f>
        <v>Харченко А.Б.</v>
      </c>
    </row>
    <row r="26" spans="1:18">
      <c r="A26" s="20">
        <v>3</v>
      </c>
      <c r="B26" s="27">
        <v>71</v>
      </c>
      <c r="C26" s="22" t="str">
        <f>IF(B26=0," ",VLOOKUP(B26,[1]Спортсмены!B$1:H$65536,2,FALSE))</f>
        <v>Младов Аркадий</v>
      </c>
      <c r="D26" s="162" t="str">
        <f>IF(B26=0," ",VLOOKUP($B26,[1]Спортсмены!$B$1:$H$65536,3,FALSE))</f>
        <v>18.06.1995</v>
      </c>
      <c r="E26" s="24" t="str">
        <f>IF(B26=0," ",IF(VLOOKUP($B26,[1]Спортсмены!$B$1:$H$65536,4,FALSE)=0," ",VLOOKUP($B26,[1]Спортсмены!$B$1:$H$65536,4,FALSE)))</f>
        <v>3р</v>
      </c>
      <c r="F26" s="22" t="str">
        <f>IF(B26=0," ",VLOOKUP($B26,[1]Спортсмены!$B$1:$H$65536,5,FALSE))</f>
        <v>Ярославская</v>
      </c>
      <c r="G26" s="103" t="str">
        <f>IF(B26=0," ",VLOOKUP($B26,[1]Спортсмены!$B$1:$H$65536,6,FALSE))</f>
        <v>Ярославль, ГОБУ ЯО СДЮСШОР</v>
      </c>
      <c r="H26" s="171">
        <v>9.93</v>
      </c>
      <c r="I26" s="171">
        <v>11.6</v>
      </c>
      <c r="J26" s="171">
        <v>10.42</v>
      </c>
      <c r="K26" s="195"/>
      <c r="L26" s="166">
        <v>10.68</v>
      </c>
      <c r="M26" s="166">
        <v>10.38</v>
      </c>
      <c r="N26" s="166" t="s">
        <v>109</v>
      </c>
      <c r="O26" s="167">
        <f>MAX(H26:N26)</f>
        <v>11.6</v>
      </c>
      <c r="P26" s="28" t="str">
        <f>IF(O26=0," ",IF(O26&gt;=[1]Разряды!$D$25,[1]Разряды!$D$3,IF(O26&gt;=[1]Разряды!$E$25,[1]Разряды!$E$3,IF(O26&gt;=[1]Разряды!$F$25,[1]Разряды!$F$3,IF(O26&gt;=[1]Разряды!$G$25,[1]Разряды!$G$3,IF(O26&gt;=[1]Разряды!$H$25,[1]Разряды!$H$3,IF(O26&gt;=[1]Разряды!$I$25,[1]Разряды!$I$3,"б/р")))))))</f>
        <v>3р</v>
      </c>
      <c r="Q26" s="94" t="s">
        <v>26</v>
      </c>
      <c r="R26" s="22" t="str">
        <f>IF(B26=0," ",VLOOKUP($B26,[1]Спортсмены!$B$1:$H$65536,7,FALSE))</f>
        <v>бр. Нальгиева А.А.</v>
      </c>
    </row>
    <row r="27" spans="1:18" ht="15.75" thickBot="1">
      <c r="A27" s="173"/>
      <c r="B27" s="44"/>
      <c r="C27" s="32" t="str">
        <f>IF(B27=0," ",VLOOKUP(B27,[1]Спортсмены!B$1:H$65536,2,FALSE))</f>
        <v xml:space="preserve"> </v>
      </c>
      <c r="D27" s="213" t="str">
        <f>IF(B27=0," ",VLOOKUP($B27,[1]Спортсмены!$B$1:$H$65536,3,FALSE))</f>
        <v xml:space="preserve"> </v>
      </c>
      <c r="E27" s="34" t="str">
        <f>IF(B27=0," ",IF(VLOOKUP($B27,[1]Спортсмены!$B$1:$H$65536,4,FALSE)=0," ",VLOOKUP($B27,[1]Спортсмены!$B$1:$H$65536,4,FALSE)))</f>
        <v xml:space="preserve"> </v>
      </c>
      <c r="F27" s="32" t="str">
        <f>IF(B27=0," ",VLOOKUP($B27,[1]Спортсмены!$B$1:$H$65536,5,FALSE))</f>
        <v xml:space="preserve"> </v>
      </c>
      <c r="G27" s="209" t="str">
        <f>IF(B27=0," ",VLOOKUP($B27,[1]Спортсмены!$B$1:$H$65536,6,FALSE))</f>
        <v xml:space="preserve"> </v>
      </c>
      <c r="H27" s="210"/>
      <c r="I27" s="210"/>
      <c r="J27" s="210"/>
      <c r="K27" s="211"/>
      <c r="L27" s="183"/>
      <c r="M27" s="183"/>
      <c r="N27" s="183"/>
      <c r="O27" s="212"/>
      <c r="P27" s="30" t="str">
        <f>IF(O27=0," ",IF(O27&gt;=[1]Разряды!$D$25,[1]Разряды!$D$3,IF(O27&gt;=[1]Разряды!$E$25,[1]Разряды!$E$3,IF(O27&gt;=[1]Разряды!$F$25,[1]Разряды!$F$3,IF(O27&gt;=[1]Разряды!$G$25,[1]Разряды!$G$3,IF(O27&gt;=[1]Разряды!$H$25,[1]Разряды!$H$3,IF(O27&gt;=[1]Разряды!$I$25,[1]Разряды!$I$3,"б/р")))))))</f>
        <v xml:space="preserve"> </v>
      </c>
      <c r="Q27" s="173"/>
      <c r="R27" s="32" t="str">
        <f>IF(B27=0," ",VLOOKUP($B27,[1]Спортсмены!$B$1:$H$65536,7,FALSE))</f>
        <v xml:space="preserve"> </v>
      </c>
    </row>
    <row r="28" spans="1:18" ht="18.75" thickTop="1">
      <c r="A28"/>
      <c r="B28" s="377"/>
      <c r="C28" s="377"/>
      <c r="D28" s="377"/>
      <c r="E28" s="151"/>
      <c r="F28" s="378" t="s">
        <v>186</v>
      </c>
      <c r="G28" s="378"/>
      <c r="H28" s="378"/>
      <c r="I28" s="378"/>
      <c r="J28" s="378"/>
      <c r="K28" s="378"/>
      <c r="L28" s="378"/>
      <c r="M28" s="152"/>
      <c r="N28" s="360" t="s">
        <v>174</v>
      </c>
      <c r="O28" s="360"/>
      <c r="P28" s="360"/>
      <c r="Q28" s="360"/>
      <c r="R28" s="360"/>
    </row>
    <row r="29" spans="1:18" ht="18">
      <c r="A29" s="1"/>
      <c r="B29" s="154"/>
      <c r="C29" s="154"/>
      <c r="D29" s="148"/>
      <c r="E29" s="151"/>
      <c r="F29" s="151"/>
      <c r="G29" s="155" t="s">
        <v>111</v>
      </c>
      <c r="H29" s="156"/>
      <c r="I29" s="157"/>
      <c r="J29" s="158"/>
      <c r="K29" s="158"/>
      <c r="L29" s="379" t="s">
        <v>93</v>
      </c>
      <c r="M29" s="379"/>
      <c r="N29" s="379"/>
      <c r="O29" s="379"/>
      <c r="P29" s="379"/>
      <c r="Q29" s="317"/>
      <c r="R29" s="159" t="s">
        <v>253</v>
      </c>
    </row>
    <row r="30" spans="1:18">
      <c r="A30" s="345" t="s">
        <v>94</v>
      </c>
      <c r="B30" s="343" t="s">
        <v>95</v>
      </c>
      <c r="C30" s="347" t="s">
        <v>96</v>
      </c>
      <c r="D30" s="347" t="s">
        <v>97</v>
      </c>
      <c r="E30" s="345" t="s">
        <v>98</v>
      </c>
      <c r="F30" s="345" t="s">
        <v>17</v>
      </c>
      <c r="G30" s="345" t="s">
        <v>99</v>
      </c>
      <c r="H30" s="372" t="s">
        <v>100</v>
      </c>
      <c r="I30" s="373"/>
      <c r="J30" s="373"/>
      <c r="K30" s="373"/>
      <c r="L30" s="373"/>
      <c r="M30" s="373"/>
      <c r="N30" s="374"/>
      <c r="O30" s="345" t="s">
        <v>19</v>
      </c>
      <c r="P30" s="343" t="s">
        <v>20</v>
      </c>
      <c r="Q30" s="343" t="s">
        <v>21</v>
      </c>
      <c r="R30" s="361" t="s">
        <v>22</v>
      </c>
    </row>
    <row r="31" spans="1:18">
      <c r="A31" s="375"/>
      <c r="B31" s="371"/>
      <c r="C31" s="376"/>
      <c r="D31" s="376"/>
      <c r="E31" s="371"/>
      <c r="F31" s="371"/>
      <c r="G31" s="371"/>
      <c r="H31" s="369">
        <v>1</v>
      </c>
      <c r="I31" s="347">
        <v>2</v>
      </c>
      <c r="J31" s="347">
        <v>3</v>
      </c>
      <c r="K31" s="160"/>
      <c r="L31" s="347">
        <v>4</v>
      </c>
      <c r="M31" s="347">
        <v>5</v>
      </c>
      <c r="N31" s="347">
        <v>6</v>
      </c>
      <c r="O31" s="375"/>
      <c r="P31" s="371"/>
      <c r="Q31" s="371"/>
      <c r="R31" s="368"/>
    </row>
    <row r="32" spans="1:18">
      <c r="A32" s="346"/>
      <c r="B32" s="344"/>
      <c r="C32" s="348"/>
      <c r="D32" s="348"/>
      <c r="E32" s="344"/>
      <c r="F32" s="344"/>
      <c r="G32" s="344"/>
      <c r="H32" s="370"/>
      <c r="I32" s="348"/>
      <c r="J32" s="348"/>
      <c r="K32" s="161"/>
      <c r="L32" s="348"/>
      <c r="M32" s="348"/>
      <c r="N32" s="348"/>
      <c r="O32" s="346"/>
      <c r="P32" s="344"/>
      <c r="Q32" s="344"/>
      <c r="R32" s="362"/>
    </row>
    <row r="33" spans="1:18">
      <c r="A33" s="189">
        <v>1</v>
      </c>
      <c r="B33" s="214">
        <v>129</v>
      </c>
      <c r="C33" s="144" t="str">
        <f>IF(B33=0," ",VLOOKUP(B33,[1]Спортсмены!B$1:H$65536,2,FALSE))</f>
        <v>Дробаха Игорь</v>
      </c>
      <c r="D33" s="215" t="str">
        <f>IF(B33=0," ",VLOOKUP($B33,[1]Спортсмены!$B$1:$H$65536,3,FALSE))</f>
        <v>1993</v>
      </c>
      <c r="E33" s="216" t="str">
        <f>IF(B33=0," ",IF(VLOOKUP($B33,[1]Спортсмены!$B$1:$H$65536,4,FALSE)=0," ",VLOOKUP($B33,[1]Спортсмены!$B$1:$H$65536,4,FALSE)))</f>
        <v>КМС</v>
      </c>
      <c r="F33" s="144" t="str">
        <f>IF(B33=0," ",VLOOKUP($B33,[1]Спортсмены!$B$1:$H$65536,5,FALSE))</f>
        <v>Ярославская</v>
      </c>
      <c r="G33" s="217" t="str">
        <f>IF(B33=0," ",VLOOKUP($B33,[1]Спортсмены!$B$1:$H$65536,6,FALSE))</f>
        <v>Рыбинск, СДЮСШОР-2</v>
      </c>
      <c r="H33" s="218">
        <v>14.75</v>
      </c>
      <c r="I33" s="218">
        <v>14.64</v>
      </c>
      <c r="J33" s="218" t="s">
        <v>109</v>
      </c>
      <c r="K33" s="219"/>
      <c r="L33" s="220">
        <v>14.93</v>
      </c>
      <c r="M33" s="220">
        <v>14.97</v>
      </c>
      <c r="N33" s="220">
        <v>14.96</v>
      </c>
      <c r="O33" s="221">
        <f>MAX(H33:N33)</f>
        <v>14.97</v>
      </c>
      <c r="P33" s="222" t="str">
        <f>IF(O33=0," ",IF(O33&gt;=[1]Разряды!$D$26,[1]Разряды!$D$3,IF(O33&gt;=[1]Разряды!$E$26,[1]Разряды!$E$3,IF(O33&gt;=[1]Разряды!$F$26,[1]Разряды!$F$3,IF(O33&gt;=[1]Разряды!$G$26,[1]Разряды!$G$3,IF(O33&gt;=[1]Разряды!$H$26,[1]Разряды!$H$3,IF(O33&gt;=[1]Разряды!$I$26,[1]Разряды!$I$3,"б/р")))))))</f>
        <v>1р</v>
      </c>
      <c r="Q33" s="223" t="s">
        <v>252</v>
      </c>
      <c r="R33" s="144" t="str">
        <f>IF(B33=0," ",VLOOKUP($B33,[1]Спортсмены!$B$1:$H$65536,7,FALSE))</f>
        <v>Пивентьевы С.А., И.В.</v>
      </c>
    </row>
    <row r="34" spans="1:18">
      <c r="A34" s="328">
        <v>2</v>
      </c>
      <c r="B34" s="49">
        <v>70</v>
      </c>
      <c r="C34" s="75" t="str">
        <f>IF(B34=0," ",VLOOKUP(B34,[1]Спортсмены!B$1:H$65536,2,FALSE))</f>
        <v>Смелков Илья</v>
      </c>
      <c r="D34" s="263" t="str">
        <f>IF(B34=0," ",VLOOKUP($B34,[1]Спортсмены!$B$1:$H$65536,3,FALSE))</f>
        <v>09.04.1992</v>
      </c>
      <c r="E34" s="16" t="str">
        <f>IF(B34=0," ",IF(VLOOKUP($B34,[1]Спортсмены!$B$1:$H$65536,4,FALSE)=0," ",VLOOKUP($B34,[1]Спортсмены!$B$1:$H$65536,4,FALSE)))</f>
        <v>1р</v>
      </c>
      <c r="F34" s="75" t="str">
        <f>IF(B34=0," ",VLOOKUP($B34,[1]Спортсмены!$B$1:$H$65536,5,FALSE))</f>
        <v>Ярославская</v>
      </c>
      <c r="G34" s="264" t="str">
        <f>IF(B34=0," ",VLOOKUP($B34,[1]Спортсмены!$B$1:$H$65536,6,FALSE))</f>
        <v>Ярославль, ГОБУ ЯО СДЮСШОР</v>
      </c>
      <c r="H34" s="496">
        <v>13.8</v>
      </c>
      <c r="I34" s="496" t="s">
        <v>109</v>
      </c>
      <c r="J34" s="496" t="s">
        <v>109</v>
      </c>
      <c r="K34" s="497"/>
      <c r="L34" s="498" t="s">
        <v>109</v>
      </c>
      <c r="M34" s="498" t="s">
        <v>109</v>
      </c>
      <c r="N34" s="498" t="s">
        <v>109</v>
      </c>
      <c r="O34" s="499">
        <f>MAX(H34:N34)</f>
        <v>13.8</v>
      </c>
      <c r="P34" s="117" t="str">
        <f>IF(O34=0," ",IF(O34&gt;=[1]Разряды!$D$26,[1]Разряды!$D$3,IF(O34&gt;=[1]Разряды!$E$26,[1]Разряды!$E$3,IF(O34&gt;=[1]Разряды!$F$26,[1]Разряды!$F$3,IF(O34&gt;=[1]Разряды!$G$26,[1]Разряды!$G$3,IF(O34&gt;=[1]Разряды!$H$26,[1]Разряды!$H$3,IF(O34&gt;=[1]Разряды!$I$26,[1]Разряды!$I$3,"б/р")))))))</f>
        <v>2р</v>
      </c>
      <c r="Q34" s="132" t="s">
        <v>26</v>
      </c>
      <c r="R34" s="75" t="str">
        <f>IF(B34=0," ",VLOOKUP($B34,[1]Спортсмены!$B$1:$H$65536,7,FALSE))</f>
        <v>бр. Нальгиева А.А.</v>
      </c>
    </row>
    <row r="35" spans="1:18" ht="15.75" thickBot="1">
      <c r="A35" s="141"/>
      <c r="B35" s="44"/>
      <c r="C35" s="32" t="str">
        <f>IF(B35=0," ",VLOOKUP(B35,[1]Спортсмены!B$1:H$65536,2,FALSE))</f>
        <v xml:space="preserve"> </v>
      </c>
      <c r="D35" s="213" t="str">
        <f>IF(B35=0," ",VLOOKUP($B35,[1]Спортсмены!$B$1:$H$65536,3,FALSE))</f>
        <v xml:space="preserve"> </v>
      </c>
      <c r="E35" s="34" t="str">
        <f>IF(B35=0," ",IF(VLOOKUP($B35,[1]Спортсмены!$B$1:$H$65536,4,FALSE)=0," ",VLOOKUP($B35,[1]Спортсмены!$B$1:$H$65536,4,FALSE)))</f>
        <v xml:space="preserve"> </v>
      </c>
      <c r="F35" s="32" t="str">
        <f>IF(B35=0," ",VLOOKUP($B35,[1]Спортсмены!$B$1:$H$65536,5,FALSE))</f>
        <v xml:space="preserve"> </v>
      </c>
      <c r="G35" s="209" t="str">
        <f>IF(B35=0," ",VLOOKUP($B35,[1]Спортсмены!$B$1:$H$65536,6,FALSE))</f>
        <v xml:space="preserve"> </v>
      </c>
      <c r="H35" s="210"/>
      <c r="I35" s="210"/>
      <c r="J35" s="210"/>
      <c r="K35" s="211"/>
      <c r="L35" s="183"/>
      <c r="M35" s="183"/>
      <c r="N35" s="183"/>
      <c r="O35" s="500"/>
      <c r="P35" s="30" t="str">
        <f>IF(O35=0," ",IF(O35&gt;=[1]Разряды!$D$26,[1]Разряды!$D$3,IF(O35&gt;=[1]Разряды!$E$26,[1]Разряды!$E$3,IF(O35&gt;=[1]Разряды!$F$26,[1]Разряды!$F$3,IF(O35&gt;=[1]Разряды!$G$26,[1]Разряды!$G$3,IF(O35&gt;=[1]Разряды!$H$26,[1]Разряды!$H$3,IF(O35&gt;=[1]Разряды!$I$26,[1]Разряды!$I$3,"б/р")))))))</f>
        <v xml:space="preserve"> </v>
      </c>
      <c r="Q35" s="173"/>
      <c r="R35" s="32" t="str">
        <f>IF(B35=0," ",VLOOKUP($B35,[1]Спортсмены!$B$1:$H$65536,7,FALSE))</f>
        <v xml:space="preserve"> </v>
      </c>
    </row>
    <row r="36" spans="1:18" ht="18.75" thickTop="1">
      <c r="A36"/>
      <c r="B36" s="377"/>
      <c r="C36" s="377"/>
      <c r="D36" s="377"/>
      <c r="E36" s="151"/>
      <c r="F36" s="378" t="s">
        <v>31</v>
      </c>
      <c r="G36" s="378"/>
      <c r="H36" s="378"/>
      <c r="I36" s="378"/>
      <c r="J36" s="378"/>
      <c r="K36" s="378"/>
      <c r="L36" s="378"/>
      <c r="M36" s="152"/>
      <c r="N36" s="360" t="s">
        <v>174</v>
      </c>
      <c r="O36" s="360"/>
      <c r="P36" s="360"/>
      <c r="Q36" s="360"/>
      <c r="R36" s="360"/>
    </row>
    <row r="37" spans="1:18" ht="18">
      <c r="A37" s="1"/>
      <c r="B37" s="154"/>
      <c r="C37" s="154"/>
      <c r="D37" s="148"/>
      <c r="E37" s="151"/>
      <c r="F37" s="151"/>
      <c r="G37" s="155" t="s">
        <v>112</v>
      </c>
      <c r="H37" s="156"/>
      <c r="I37" s="157"/>
      <c r="J37" s="158"/>
      <c r="K37" s="158"/>
      <c r="L37" s="379" t="s">
        <v>93</v>
      </c>
      <c r="M37" s="379"/>
      <c r="N37" s="379"/>
      <c r="O37" s="379"/>
      <c r="P37" s="379"/>
      <c r="Q37" s="317"/>
      <c r="R37" s="159" t="s">
        <v>253</v>
      </c>
    </row>
    <row r="38" spans="1:18">
      <c r="A38" s="345" t="s">
        <v>94</v>
      </c>
      <c r="B38" s="343" t="s">
        <v>95</v>
      </c>
      <c r="C38" s="347" t="s">
        <v>96</v>
      </c>
      <c r="D38" s="347" t="s">
        <v>97</v>
      </c>
      <c r="E38" s="345" t="s">
        <v>98</v>
      </c>
      <c r="F38" s="345" t="s">
        <v>17</v>
      </c>
      <c r="G38" s="345" t="s">
        <v>99</v>
      </c>
      <c r="H38" s="372" t="s">
        <v>100</v>
      </c>
      <c r="I38" s="373"/>
      <c r="J38" s="373"/>
      <c r="K38" s="373"/>
      <c r="L38" s="373"/>
      <c r="M38" s="373"/>
      <c r="N38" s="374"/>
      <c r="O38" s="345" t="s">
        <v>19</v>
      </c>
      <c r="P38" s="343" t="s">
        <v>20</v>
      </c>
      <c r="Q38" s="343" t="s">
        <v>21</v>
      </c>
      <c r="R38" s="361" t="s">
        <v>22</v>
      </c>
    </row>
    <row r="39" spans="1:18">
      <c r="A39" s="375"/>
      <c r="B39" s="371"/>
      <c r="C39" s="376"/>
      <c r="D39" s="376"/>
      <c r="E39" s="371"/>
      <c r="F39" s="371"/>
      <c r="G39" s="371"/>
      <c r="H39" s="369">
        <v>1</v>
      </c>
      <c r="I39" s="347">
        <v>2</v>
      </c>
      <c r="J39" s="347">
        <v>3</v>
      </c>
      <c r="K39" s="160"/>
      <c r="L39" s="347">
        <v>4</v>
      </c>
      <c r="M39" s="347">
        <v>5</v>
      </c>
      <c r="N39" s="347">
        <v>6</v>
      </c>
      <c r="O39" s="375"/>
      <c r="P39" s="371"/>
      <c r="Q39" s="371"/>
      <c r="R39" s="368"/>
    </row>
    <row r="40" spans="1:18">
      <c r="A40" s="346"/>
      <c r="B40" s="344"/>
      <c r="C40" s="348"/>
      <c r="D40" s="348"/>
      <c r="E40" s="344"/>
      <c r="F40" s="344"/>
      <c r="G40" s="344"/>
      <c r="H40" s="370"/>
      <c r="I40" s="348"/>
      <c r="J40" s="348"/>
      <c r="K40" s="161"/>
      <c r="L40" s="348"/>
      <c r="M40" s="348"/>
      <c r="N40" s="348"/>
      <c r="O40" s="346"/>
      <c r="P40" s="344"/>
      <c r="Q40" s="344"/>
      <c r="R40" s="362"/>
    </row>
    <row r="41" spans="1:18">
      <c r="A41" s="501">
        <v>1</v>
      </c>
      <c r="B41" s="214">
        <v>187</v>
      </c>
      <c r="C41" s="144" t="str">
        <f>IF(B41=0," ",VLOOKUP(B41,[1]Спортсмены!B$1:H$65536,2,FALSE))</f>
        <v>Дорожкин Владимир</v>
      </c>
      <c r="D41" s="309" t="str">
        <f>IF(B41=0," ",VLOOKUP($B41,[1]Спортсмены!$B$1:$H$65536,3,FALSE))</f>
        <v>1983</v>
      </c>
      <c r="E41" s="216" t="str">
        <f>IF(B41=0," ",IF(VLOOKUP($B41,[1]Спортсмены!$B$1:$H$65536,4,FALSE)=0," ",VLOOKUP($B41,[1]Спортсмены!$B$1:$H$65536,4,FALSE)))</f>
        <v>МС</v>
      </c>
      <c r="F41" s="144" t="str">
        <f>IF(B41=0," ",VLOOKUP($B41,[1]Спортсмены!$B$1:$H$65536,5,FALSE))</f>
        <v>Ярославская</v>
      </c>
      <c r="G41" s="144" t="str">
        <f>IF(B41=0," ",VLOOKUP($B41,[1]Спортсмены!$B$1:$H$65536,6,FALSE))</f>
        <v>Рыбинск, СДЮСШОР-2</v>
      </c>
      <c r="H41" s="218" t="s">
        <v>109</v>
      </c>
      <c r="I41" s="218">
        <v>14.35</v>
      </c>
      <c r="J41" s="218" t="s">
        <v>109</v>
      </c>
      <c r="K41" s="219"/>
      <c r="L41" s="220" t="s">
        <v>109</v>
      </c>
      <c r="M41" s="220">
        <v>14.54</v>
      </c>
      <c r="N41" s="220">
        <v>15.1</v>
      </c>
      <c r="O41" s="221">
        <f>MAX(H41:N41)</f>
        <v>15.1</v>
      </c>
      <c r="P41" s="222" t="str">
        <f>IF(O41=0," ",IF(O41&gt;=[1]Разряды!$D$26,[1]Разряды!$D$3,IF(O41&gt;=[1]Разряды!$E$26,[1]Разряды!$E$3,IF(O41&gt;=[1]Разряды!$F$26,[1]Разряды!$F$3,IF(O41&gt;=[1]Разряды!$G$26,[1]Разряды!$G$3,IF(O41&gt;=[1]Разряды!$H$26,[1]Разряды!$H$3,IF(O41&gt;=[1]Разряды!$I$26,[1]Разряды!$I$3,"б/р")))))))</f>
        <v>1р</v>
      </c>
      <c r="Q41" s="223" t="s">
        <v>26</v>
      </c>
      <c r="R41" s="144" t="str">
        <f>IF(B41=0," ",VLOOKUP($B41,[1]Спортсмены!$B$1:$H$65536,7,FALSE))</f>
        <v>Дорожкин В.К.</v>
      </c>
    </row>
    <row r="42" spans="1:18" ht="15.75" thickBot="1">
      <c r="A42" s="329"/>
      <c r="B42" s="487"/>
      <c r="C42" s="142" t="str">
        <f>IF(B42=0," ",VLOOKUP(B42,[1]Спортсмены!B$1:H$65536,2,FALSE))</f>
        <v xml:space="preserve"> </v>
      </c>
      <c r="D42" s="145" t="str">
        <f>IF(B42=0," ",VLOOKUP($B42,[1]Спортсмены!$B$1:$H$65536,3,FALSE))</f>
        <v xml:space="preserve"> </v>
      </c>
      <c r="E42" s="143" t="str">
        <f>IF(B42=0," ",IF(VLOOKUP($B42,[1]Спортсмены!$B$1:$H$65536,4,FALSE)=0," ",VLOOKUP($B42,[1]Спортсмены!$B$1:$H$65536,4,FALSE)))</f>
        <v xml:space="preserve"> </v>
      </c>
      <c r="F42" s="142" t="str">
        <f>IF(B42=0," ",VLOOKUP($B42,[1]Спортсмены!$B$1:$H$65536,5,FALSE))</f>
        <v xml:space="preserve"> </v>
      </c>
      <c r="G42" s="142" t="str">
        <f>IF(B42=0," ",VLOOKUP($B42,[1]Спортсмены!$B$1:$H$65536,6,FALSE))</f>
        <v xml:space="preserve"> </v>
      </c>
      <c r="H42" s="502"/>
      <c r="I42" s="502"/>
      <c r="J42" s="502"/>
      <c r="K42" s="503"/>
      <c r="L42" s="504"/>
      <c r="M42" s="504"/>
      <c r="N42" s="504"/>
      <c r="O42" s="500"/>
      <c r="P42" s="331" t="str">
        <f>IF(O42=0," ",IF(O42&gt;=[1]Разряды!$D$26,[1]Разряды!$D$3,IF(O42&gt;=[1]Разряды!$E$26,[1]Разряды!$E$3,IF(O42&gt;=[1]Разряды!$F$26,[1]Разряды!$F$3,IF(O42&gt;=[1]Разряды!$G$26,[1]Разряды!$G$3,IF(O42&gt;=[1]Разряды!$H$26,[1]Разряды!$H$3,IF(O42&gt;=[1]Разряды!$I$26,[1]Разряды!$I$3,"б/р")))))))</f>
        <v xml:space="preserve"> </v>
      </c>
      <c r="Q42" s="334"/>
      <c r="R42" s="142" t="str">
        <f>IF(B42=0," ",VLOOKUP($B42,[1]Спортсмены!$B$1:$H$65536,7,FALSE))</f>
        <v xml:space="preserve"> </v>
      </c>
    </row>
    <row r="43" spans="1:18" ht="15.75" thickTop="1">
      <c r="A43" s="328"/>
      <c r="B43" s="49"/>
      <c r="C43" s="37"/>
      <c r="D43" s="38"/>
      <c r="E43" s="39"/>
      <c r="F43" s="37"/>
      <c r="G43" s="37"/>
      <c r="H43" s="505"/>
      <c r="I43" s="493"/>
      <c r="J43" s="493"/>
      <c r="K43" s="493"/>
      <c r="L43" s="493"/>
      <c r="M43" s="493"/>
      <c r="N43" s="493"/>
      <c r="O43" s="506"/>
      <c r="P43" s="330"/>
      <c r="Q43" s="333"/>
      <c r="R43" s="37"/>
    </row>
    <row r="44" spans="1:18">
      <c r="A44" s="328"/>
      <c r="B44" s="49"/>
      <c r="C44" s="37"/>
      <c r="D44" s="38"/>
      <c r="E44" s="39"/>
      <c r="F44" s="37"/>
      <c r="G44" s="37"/>
      <c r="H44" s="505"/>
      <c r="I44" s="493"/>
      <c r="J44" s="493"/>
      <c r="K44" s="493"/>
      <c r="L44" s="493"/>
      <c r="M44" s="493"/>
      <c r="N44" s="493"/>
      <c r="O44" s="506"/>
      <c r="P44" s="330"/>
      <c r="Q44" s="333"/>
      <c r="R44" s="37"/>
    </row>
    <row r="45" spans="1:18">
      <c r="A45" s="328"/>
      <c r="B45" s="49"/>
      <c r="C45" s="37"/>
      <c r="D45" s="38"/>
      <c r="E45" s="39"/>
      <c r="F45" s="37"/>
      <c r="G45" s="37"/>
      <c r="H45" s="505"/>
      <c r="I45" s="493"/>
      <c r="J45" s="493"/>
      <c r="K45" s="493"/>
      <c r="L45" s="493"/>
      <c r="M45" s="493"/>
      <c r="N45" s="493"/>
      <c r="O45" s="506"/>
      <c r="P45" s="330"/>
      <c r="Q45" s="333"/>
      <c r="R45" s="37"/>
    </row>
  </sheetData>
  <mergeCells count="92">
    <mergeCell ref="B36:D36"/>
    <mergeCell ref="F36:L36"/>
    <mergeCell ref="N36:R36"/>
    <mergeCell ref="L37:P37"/>
    <mergeCell ref="A38:A40"/>
    <mergeCell ref="B38:B40"/>
    <mergeCell ref="C38:C40"/>
    <mergeCell ref="D38:D40"/>
    <mergeCell ref="E38:E40"/>
    <mergeCell ref="F38:F40"/>
    <mergeCell ref="G38:G40"/>
    <mergeCell ref="H38:N38"/>
    <mergeCell ref="O38:O40"/>
    <mergeCell ref="P38:P40"/>
    <mergeCell ref="Q38:Q40"/>
    <mergeCell ref="R38:R40"/>
    <mergeCell ref="B19:D19"/>
    <mergeCell ref="F19:L19"/>
    <mergeCell ref="N19:R19"/>
    <mergeCell ref="L20:P20"/>
    <mergeCell ref="A21:A23"/>
    <mergeCell ref="B21:B23"/>
    <mergeCell ref="C21:C23"/>
    <mergeCell ref="D21:D23"/>
    <mergeCell ref="E21:E23"/>
    <mergeCell ref="F21:F23"/>
    <mergeCell ref="G21:G23"/>
    <mergeCell ref="H21:N21"/>
    <mergeCell ref="O21:O23"/>
    <mergeCell ref="P21:P23"/>
    <mergeCell ref="Q21:Q23"/>
    <mergeCell ref="R21:R23"/>
    <mergeCell ref="D7:R7"/>
    <mergeCell ref="F8:L8"/>
    <mergeCell ref="A10:A12"/>
    <mergeCell ref="B10:B12"/>
    <mergeCell ref="C10:C12"/>
    <mergeCell ref="D10:D12"/>
    <mergeCell ref="E10:E12"/>
    <mergeCell ref="F10:F12"/>
    <mergeCell ref="G10:G12"/>
    <mergeCell ref="H10:N10"/>
    <mergeCell ref="O10:O12"/>
    <mergeCell ref="P10:P12"/>
    <mergeCell ref="Q10:Q12"/>
    <mergeCell ref="R10:R12"/>
    <mergeCell ref="H11:H12"/>
    <mergeCell ref="I11:I12"/>
    <mergeCell ref="A1:R1"/>
    <mergeCell ref="A2:R2"/>
    <mergeCell ref="D5:R5"/>
    <mergeCell ref="A3:R3"/>
    <mergeCell ref="A4:R4"/>
    <mergeCell ref="D6:R6"/>
    <mergeCell ref="J11:J12"/>
    <mergeCell ref="L11:L12"/>
    <mergeCell ref="M11:M12"/>
    <mergeCell ref="N11:N12"/>
    <mergeCell ref="L29:P29"/>
    <mergeCell ref="H22:H23"/>
    <mergeCell ref="I22:I23"/>
    <mergeCell ref="J22:J23"/>
    <mergeCell ref="L22:L23"/>
    <mergeCell ref="M22:M23"/>
    <mergeCell ref="B28:D28"/>
    <mergeCell ref="F28:L28"/>
    <mergeCell ref="N28:R28"/>
    <mergeCell ref="N22:N23"/>
    <mergeCell ref="L31:L32"/>
    <mergeCell ref="A30:A32"/>
    <mergeCell ref="B30:B32"/>
    <mergeCell ref="C30:C32"/>
    <mergeCell ref="D30:D32"/>
    <mergeCell ref="E30:E32"/>
    <mergeCell ref="F30:F32"/>
    <mergeCell ref="M31:M32"/>
    <mergeCell ref="N31:N32"/>
    <mergeCell ref="G30:G32"/>
    <mergeCell ref="H30:N30"/>
    <mergeCell ref="O30:O32"/>
    <mergeCell ref="P30:P32"/>
    <mergeCell ref="Q30:Q32"/>
    <mergeCell ref="R30:R32"/>
    <mergeCell ref="H31:H32"/>
    <mergeCell ref="I31:I32"/>
    <mergeCell ref="J31:J32"/>
    <mergeCell ref="H39:H40"/>
    <mergeCell ref="I39:I40"/>
    <mergeCell ref="J39:J40"/>
    <mergeCell ref="L39:L40"/>
    <mergeCell ref="M39:M40"/>
    <mergeCell ref="N39:N4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237"/>
  <sheetViews>
    <sheetView workbookViewId="0">
      <selection activeCell="A22" sqref="A22"/>
    </sheetView>
  </sheetViews>
  <sheetFormatPr defaultRowHeight="15"/>
  <cols>
    <col min="1" max="1" width="3.5703125" style="76" customWidth="1"/>
    <col min="2" max="2" width="4.7109375" style="76" customWidth="1"/>
    <col min="3" max="3" width="5.5703125" customWidth="1"/>
    <col min="4" max="4" width="22.85546875" style="76" customWidth="1"/>
    <col min="5" max="5" width="9" style="76" customWidth="1"/>
    <col min="6" max="6" width="6.28515625" customWidth="1"/>
    <col min="7" max="7" width="13.7109375" customWidth="1"/>
    <col min="8" max="8" width="24.85546875" customWidth="1"/>
    <col min="9" max="9" width="4.42578125" style="205" customWidth="1"/>
    <col min="10" max="10" width="4.140625" bestFit="1" customWidth="1"/>
    <col min="11" max="11" width="5" bestFit="1" customWidth="1"/>
    <col min="12" max="13" width="4.140625" bestFit="1" customWidth="1"/>
    <col min="14" max="16" width="4.42578125" customWidth="1"/>
    <col min="17" max="17" width="4.28515625" customWidth="1"/>
    <col min="18" max="18" width="3.7109375" customWidth="1"/>
    <col min="19" max="19" width="4.7109375" customWidth="1"/>
    <col min="20" max="20" width="4" customWidth="1"/>
    <col min="21" max="21" width="4.42578125" customWidth="1"/>
    <col min="22" max="22" width="5.85546875" customWidth="1"/>
    <col min="23" max="23" width="4.7109375" customWidth="1"/>
    <col min="24" max="24" width="5.28515625" customWidth="1"/>
    <col min="25" max="25" width="10.85546875" customWidth="1"/>
  </cols>
  <sheetData>
    <row r="1" spans="1:25" ht="22.5">
      <c r="A1" s="60"/>
      <c r="B1" s="60"/>
      <c r="C1" s="60"/>
      <c r="D1" s="60"/>
      <c r="E1" s="357" t="s">
        <v>27</v>
      </c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  <c r="R1" s="357"/>
      <c r="S1" s="357"/>
      <c r="T1" s="357"/>
      <c r="U1" s="357"/>
      <c r="V1" s="357"/>
      <c r="W1" s="357"/>
      <c r="X1" s="357"/>
      <c r="Y1" s="357"/>
    </row>
    <row r="2" spans="1:25" ht="20.25">
      <c r="A2" s="1" t="s">
        <v>125</v>
      </c>
      <c r="B2" s="61"/>
      <c r="C2" s="61"/>
      <c r="D2" s="61"/>
      <c r="E2" s="339" t="s">
        <v>28</v>
      </c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</row>
    <row r="3" spans="1:25" ht="15.75">
      <c r="A3" s="1" t="s">
        <v>126</v>
      </c>
      <c r="B3" s="147"/>
      <c r="C3" s="147"/>
      <c r="D3" s="147"/>
      <c r="E3" s="381" t="s">
        <v>88</v>
      </c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81"/>
      <c r="X3" s="381"/>
      <c r="Y3" s="381"/>
    </row>
    <row r="4" spans="1:25" ht="18">
      <c r="A4" s="1" t="s">
        <v>127</v>
      </c>
      <c r="B4" s="148"/>
      <c r="C4" s="148"/>
      <c r="D4" s="148"/>
      <c r="E4" s="382" t="s">
        <v>113</v>
      </c>
      <c r="F4" s="382"/>
      <c r="G4" s="382"/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</row>
    <row r="5" spans="1:25" ht="18">
      <c r="A5" s="10" t="s">
        <v>114</v>
      </c>
      <c r="B5" s="194"/>
      <c r="C5" s="194"/>
      <c r="D5" s="151"/>
      <c r="E5" s="151"/>
      <c r="F5" s="151"/>
      <c r="G5" s="399" t="s">
        <v>260</v>
      </c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20"/>
      <c r="S5" s="320"/>
      <c r="T5" s="9" t="s">
        <v>257</v>
      </c>
      <c r="U5" s="9"/>
      <c r="V5" s="9"/>
      <c r="W5" s="9"/>
      <c r="X5" s="9"/>
      <c r="Y5" s="9"/>
    </row>
    <row r="6" spans="1:25" ht="18">
      <c r="A6" s="1" t="s">
        <v>128</v>
      </c>
      <c r="B6" s="230"/>
      <c r="C6" s="148"/>
      <c r="D6" s="151"/>
      <c r="E6" s="1"/>
      <c r="F6" s="151"/>
      <c r="G6" s="156"/>
      <c r="H6" s="156"/>
      <c r="I6" s="156"/>
      <c r="J6" s="156"/>
      <c r="K6" s="156"/>
      <c r="L6" s="206" t="s">
        <v>93</v>
      </c>
      <c r="M6" s="206"/>
      <c r="N6" s="206"/>
      <c r="O6" s="206"/>
      <c r="P6" s="206"/>
      <c r="Q6" s="206"/>
      <c r="R6" s="206"/>
      <c r="S6" s="206"/>
      <c r="T6" s="231" t="s">
        <v>261</v>
      </c>
      <c r="U6" s="231"/>
      <c r="V6" s="206"/>
      <c r="W6" s="231"/>
      <c r="X6" s="231"/>
      <c r="Y6" s="231"/>
    </row>
    <row r="7" spans="1:25" ht="18">
      <c r="A7" s="396" t="s">
        <v>12</v>
      </c>
      <c r="B7" s="396" t="s">
        <v>115</v>
      </c>
      <c r="C7" s="345" t="s">
        <v>95</v>
      </c>
      <c r="D7" s="361" t="s">
        <v>14</v>
      </c>
      <c r="E7" s="396" t="s">
        <v>97</v>
      </c>
      <c r="F7" s="396" t="s">
        <v>98</v>
      </c>
      <c r="G7" s="345" t="s">
        <v>17</v>
      </c>
      <c r="H7" s="345" t="s">
        <v>99</v>
      </c>
      <c r="I7" s="401" t="s">
        <v>116</v>
      </c>
      <c r="J7" s="402"/>
      <c r="K7" s="402"/>
      <c r="L7" s="402"/>
      <c r="M7" s="402"/>
      <c r="N7" s="402"/>
      <c r="O7" s="402"/>
      <c r="P7" s="402"/>
      <c r="Q7" s="402"/>
      <c r="R7" s="403"/>
      <c r="S7" s="322"/>
      <c r="T7" s="390" t="s">
        <v>117</v>
      </c>
      <c r="U7" s="393" t="s">
        <v>118</v>
      </c>
      <c r="V7" s="361" t="s">
        <v>119</v>
      </c>
      <c r="W7" s="384" t="s">
        <v>20</v>
      </c>
      <c r="X7" s="343" t="s">
        <v>120</v>
      </c>
      <c r="Y7" s="345" t="s">
        <v>22</v>
      </c>
    </row>
    <row r="8" spans="1:25">
      <c r="A8" s="397"/>
      <c r="B8" s="397"/>
      <c r="C8" s="371"/>
      <c r="D8" s="376"/>
      <c r="E8" s="397"/>
      <c r="F8" s="397"/>
      <c r="G8" s="371"/>
      <c r="H8" s="371"/>
      <c r="I8" s="347">
        <v>180</v>
      </c>
      <c r="J8" s="347">
        <v>185</v>
      </c>
      <c r="K8" s="347">
        <v>190</v>
      </c>
      <c r="L8" s="347">
        <v>194</v>
      </c>
      <c r="M8" s="347">
        <v>198</v>
      </c>
      <c r="N8" s="347">
        <v>202</v>
      </c>
      <c r="O8" s="347">
        <v>206</v>
      </c>
      <c r="P8" s="347">
        <v>209</v>
      </c>
      <c r="Q8" s="347"/>
      <c r="R8" s="347"/>
      <c r="S8" s="347"/>
      <c r="T8" s="391"/>
      <c r="U8" s="394"/>
      <c r="V8" s="368"/>
      <c r="W8" s="385"/>
      <c r="X8" s="371"/>
      <c r="Y8" s="375"/>
    </row>
    <row r="9" spans="1:25">
      <c r="A9" s="398"/>
      <c r="B9" s="398"/>
      <c r="C9" s="344"/>
      <c r="D9" s="348"/>
      <c r="E9" s="398"/>
      <c r="F9" s="398"/>
      <c r="G9" s="344"/>
      <c r="H9" s="344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92"/>
      <c r="U9" s="395"/>
      <c r="V9" s="362"/>
      <c r="W9" s="386"/>
      <c r="X9" s="344"/>
      <c r="Y9" s="346"/>
    </row>
    <row r="10" spans="1:25">
      <c r="A10" s="127">
        <v>1</v>
      </c>
      <c r="B10" s="202">
        <v>180</v>
      </c>
      <c r="C10" s="27">
        <v>490</v>
      </c>
      <c r="D10" s="22" t="str">
        <f>IF(C10=0," ",VLOOKUP(C10,[1]Спортсмены!B$1:I$65536,2,FALSE))</f>
        <v>Косарев Анатолий</v>
      </c>
      <c r="E10" s="162" t="str">
        <f>IF(C10=0," ",VLOOKUP($C10,[1]Спортсмены!$B$1:$H$65536,3,FALSE))</f>
        <v>1997</v>
      </c>
      <c r="F10" s="24" t="str">
        <f>IF(C10=0," ",IF(VLOOKUP($C10,[1]Спортсмены!$B$1:$H$65536,4,FALSE)=0," ",VLOOKUP($C10,[1]Спортсмены!$B$1:$H$65536,4,FALSE)))</f>
        <v>КМС</v>
      </c>
      <c r="G10" s="103" t="str">
        <f>IF(C10=0," ",VLOOKUP($C10,[1]Спортсмены!$B$1:$H$65536,5,FALSE))</f>
        <v>Ивановская</v>
      </c>
      <c r="H10" s="103" t="str">
        <f>IF(C10=0," ",VLOOKUP($C10,[1]Спортсмены!$B$1:$H$65536,6,FALSE))</f>
        <v>Кинешма, СДЮСШОР</v>
      </c>
      <c r="I10" s="201" t="s">
        <v>121</v>
      </c>
      <c r="J10" s="201" t="s">
        <v>121</v>
      </c>
      <c r="K10" s="201" t="s">
        <v>121</v>
      </c>
      <c r="L10" s="24" t="s">
        <v>121</v>
      </c>
      <c r="M10" s="201" t="s">
        <v>121</v>
      </c>
      <c r="N10" s="201" t="s">
        <v>123</v>
      </c>
      <c r="O10" s="201" t="s">
        <v>121</v>
      </c>
      <c r="P10" s="201" t="s">
        <v>122</v>
      </c>
      <c r="Q10" s="201"/>
      <c r="R10" s="201"/>
      <c r="S10" s="201"/>
      <c r="T10" s="232">
        <v>1</v>
      </c>
      <c r="U10" s="232">
        <v>1</v>
      </c>
      <c r="V10" s="233">
        <v>2.06</v>
      </c>
      <c r="W10" s="28" t="str">
        <f>IF(V10=0," ",IF(V10&gt;=[1]Разряды!$C$15,[1]Разряды!$C$3,IF(V10&gt;=[1]Разряды!$D$15,[1]Разряды!$D$3,IF(V10&gt;=[1]Разряды!$E$15,[1]Разряды!$E$3,IF(V10&gt;=[1]Разряды!$F$15,[1]Разряды!$F$3,IF(V10&gt;=[1]Разряды!$G$15,[1]Разряды!$G$3,IF(V10&gt;=[1]Разряды!$H$15,[1]Разряды!$H$3,"б/р")))))))</f>
        <v>кмс</v>
      </c>
      <c r="X10" s="28">
        <v>20</v>
      </c>
      <c r="Y10" s="103" t="str">
        <f>IF(C10=0," ",VLOOKUP($C10,[1]Спортсмены!$B$1:$H$65536,7,FALSE))</f>
        <v>Кузинов Н.В.</v>
      </c>
    </row>
    <row r="11" spans="1:25" ht="16.5" thickBot="1">
      <c r="A11" s="44"/>
      <c r="B11" s="234"/>
      <c r="C11" s="199"/>
      <c r="D11" s="235"/>
      <c r="E11" s="198"/>
      <c r="F11" s="175"/>
      <c r="G11" s="175"/>
      <c r="H11" s="175"/>
      <c r="I11" s="236"/>
      <c r="J11" s="236"/>
      <c r="K11" s="198"/>
      <c r="L11" s="236"/>
      <c r="M11" s="236"/>
      <c r="N11" s="236"/>
      <c r="O11" s="236"/>
      <c r="P11" s="236"/>
      <c r="Q11" s="236"/>
      <c r="R11" s="236"/>
      <c r="S11" s="236"/>
      <c r="T11" s="237"/>
      <c r="U11" s="237"/>
      <c r="V11" s="238"/>
      <c r="W11" s="197"/>
      <c r="X11" s="197"/>
      <c r="Y11" s="199"/>
    </row>
    <row r="12" spans="1:25" ht="18.75" thickTop="1">
      <c r="A12" s="396" t="s">
        <v>12</v>
      </c>
      <c r="B12" s="396" t="s">
        <v>115</v>
      </c>
      <c r="C12" s="345" t="s">
        <v>95</v>
      </c>
      <c r="D12" s="361" t="s">
        <v>14</v>
      </c>
      <c r="E12" s="396" t="s">
        <v>97</v>
      </c>
      <c r="F12" s="396" t="s">
        <v>98</v>
      </c>
      <c r="G12" s="345" t="s">
        <v>17</v>
      </c>
      <c r="H12" s="345" t="s">
        <v>99</v>
      </c>
      <c r="I12" s="401" t="s">
        <v>116</v>
      </c>
      <c r="J12" s="402"/>
      <c r="K12" s="402"/>
      <c r="L12" s="402"/>
      <c r="M12" s="402"/>
      <c r="N12" s="402"/>
      <c r="O12" s="402"/>
      <c r="P12" s="402"/>
      <c r="Q12" s="402"/>
      <c r="R12" s="403"/>
      <c r="S12" s="322"/>
      <c r="T12" s="390" t="s">
        <v>117</v>
      </c>
      <c r="U12" s="393" t="s">
        <v>118</v>
      </c>
      <c r="V12" s="361" t="s">
        <v>119</v>
      </c>
      <c r="W12" s="384" t="s">
        <v>20</v>
      </c>
      <c r="X12" s="343" t="s">
        <v>120</v>
      </c>
      <c r="Y12" s="510" t="s">
        <v>22</v>
      </c>
    </row>
    <row r="13" spans="1:25">
      <c r="A13" s="397"/>
      <c r="B13" s="397"/>
      <c r="C13" s="371"/>
      <c r="D13" s="376"/>
      <c r="E13" s="397"/>
      <c r="F13" s="397"/>
      <c r="G13" s="371"/>
      <c r="H13" s="371"/>
      <c r="I13" s="347">
        <v>155</v>
      </c>
      <c r="J13" s="347">
        <v>160</v>
      </c>
      <c r="K13" s="347">
        <v>165</v>
      </c>
      <c r="L13" s="347">
        <v>170</v>
      </c>
      <c r="M13" s="347">
        <v>175</v>
      </c>
      <c r="N13" s="347">
        <v>180</v>
      </c>
      <c r="O13" s="347">
        <v>185</v>
      </c>
      <c r="P13" s="347">
        <v>190</v>
      </c>
      <c r="Q13" s="347">
        <v>194</v>
      </c>
      <c r="R13" s="347">
        <v>198</v>
      </c>
      <c r="S13" s="347">
        <v>202</v>
      </c>
      <c r="T13" s="391"/>
      <c r="U13" s="394"/>
      <c r="V13" s="368"/>
      <c r="W13" s="385"/>
      <c r="X13" s="371"/>
      <c r="Y13" s="375"/>
    </row>
    <row r="14" spans="1:25">
      <c r="A14" s="398"/>
      <c r="B14" s="398"/>
      <c r="C14" s="344"/>
      <c r="D14" s="348"/>
      <c r="E14" s="398"/>
      <c r="F14" s="398"/>
      <c r="G14" s="344"/>
      <c r="H14" s="344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92"/>
      <c r="U14" s="395"/>
      <c r="V14" s="362"/>
      <c r="W14" s="386"/>
      <c r="X14" s="344"/>
      <c r="Y14" s="346"/>
    </row>
    <row r="15" spans="1:25">
      <c r="A15" s="20">
        <v>2</v>
      </c>
      <c r="B15" s="203">
        <v>180</v>
      </c>
      <c r="C15" s="28">
        <v>489</v>
      </c>
      <c r="D15" s="101" t="str">
        <f>IF(C15=0," ",VLOOKUP(C15,[1]Спортсмены!B$1:I$65536,2,FALSE))</f>
        <v>Михайлов Никита</v>
      </c>
      <c r="E15" s="168" t="str">
        <f>IF(C15=0," ",VLOOKUP($C15,[1]Спортсмены!$B$1:$H$65536,3,FALSE))</f>
        <v>1998</v>
      </c>
      <c r="F15" s="94" t="str">
        <f>IF(C15=0," ",IF(VLOOKUP($C15,[1]Спортсмены!$B$1:$H$65536,4,FALSE)=0," ",VLOOKUP($C15,[1]Спортсмены!$B$1:$H$65536,4,FALSE)))</f>
        <v>КМС</v>
      </c>
      <c r="G15" s="169" t="str">
        <f>IF(C15=0," ",VLOOKUP($C15,[1]Спортсмены!$B$1:$H$65536,5,FALSE))</f>
        <v>Ивановская</v>
      </c>
      <c r="H15" s="169" t="str">
        <f>IF(C15=0," ",VLOOKUP($C15,[1]Спортсмены!$B$1:$H$65536,6,FALSE))</f>
        <v>Кинешма, СДЮСШОР</v>
      </c>
      <c r="I15" s="204"/>
      <c r="J15" s="204"/>
      <c r="K15" s="94"/>
      <c r="L15" s="204"/>
      <c r="M15" s="204"/>
      <c r="N15" s="204" t="s">
        <v>121</v>
      </c>
      <c r="O15" s="204" t="s">
        <v>101</v>
      </c>
      <c r="P15" s="204" t="s">
        <v>121</v>
      </c>
      <c r="Q15" s="204" t="s">
        <v>101</v>
      </c>
      <c r="R15" s="204" t="s">
        <v>124</v>
      </c>
      <c r="S15" s="204" t="s">
        <v>122</v>
      </c>
      <c r="T15" s="239">
        <v>3</v>
      </c>
      <c r="U15" s="239">
        <v>2</v>
      </c>
      <c r="V15" s="240">
        <v>1.98</v>
      </c>
      <c r="W15" s="28" t="str">
        <f>IF(V15=0," ",IF(V15&gt;=[1]Разряды!$C$15,[1]Разряды!$C$3,IF(V15&gt;=[1]Разряды!$D$15,[1]Разряды!$D$3,IF(V15&gt;=[1]Разряды!$E$15,[1]Разряды!$E$3,IF(V15&gt;=[1]Разряды!$F$15,[1]Разряды!$F$3,IF(V15&gt;=[1]Разряды!$G$15,[1]Разряды!$G$3,IF(V15&gt;=[1]Разряды!$H$15,[1]Разряды!$H$3,"б/р")))))))</f>
        <v>1р</v>
      </c>
      <c r="X15" s="28">
        <v>17</v>
      </c>
      <c r="Y15" s="169" t="str">
        <f>IF(C15=0," ",VLOOKUP($C15,[1]Спортсмены!$B$1:$H$65536,7,FALSE))</f>
        <v>Кузинов Н.В.</v>
      </c>
    </row>
    <row r="16" spans="1:25" ht="33.75">
      <c r="A16" s="20">
        <v>3</v>
      </c>
      <c r="B16" s="203">
        <v>165</v>
      </c>
      <c r="C16" s="28">
        <v>120</v>
      </c>
      <c r="D16" s="101" t="str">
        <f>IF(C16=0," ",VLOOKUP(C16,[1]Спортсмены!B$1:I$65536,2,FALSE))</f>
        <v>Зайцев Дмитрий</v>
      </c>
      <c r="E16" s="168" t="str">
        <f>IF(C16=0," ",VLOOKUP($C16,[1]Спортсмены!$B$1:$H$65536,3,FALSE))</f>
        <v>28.05.1999</v>
      </c>
      <c r="F16" s="94" t="str">
        <f>IF(C16=0," ",IF(VLOOKUP($C16,[1]Спортсмены!$B$1:$H$65536,4,FALSE)=0," ",VLOOKUP($C16,[1]Спортсмены!$B$1:$H$65536,4,FALSE)))</f>
        <v>2р</v>
      </c>
      <c r="G16" s="169" t="str">
        <f>IF(C16=0," ",VLOOKUP($C16,[1]Спортсмены!$B$1:$H$65536,5,FALSE))</f>
        <v>Ярославская</v>
      </c>
      <c r="H16" s="169" t="str">
        <f>IF(C16=0," ",VLOOKUP($C16,[1]Спортсмены!$B$1:$H$65536,6,FALSE))</f>
        <v>Ярославль, ГОБУ ЯО СДЮСШОР</v>
      </c>
      <c r="I16" s="204"/>
      <c r="J16" s="204"/>
      <c r="K16" s="94" t="s">
        <v>121</v>
      </c>
      <c r="L16" s="204" t="s">
        <v>121</v>
      </c>
      <c r="M16" s="204" t="s">
        <v>121</v>
      </c>
      <c r="N16" s="204" t="s">
        <v>122</v>
      </c>
      <c r="O16" s="204"/>
      <c r="P16" s="204"/>
      <c r="Q16" s="204"/>
      <c r="R16" s="204"/>
      <c r="S16" s="204"/>
      <c r="T16" s="239">
        <v>1</v>
      </c>
      <c r="U16" s="239"/>
      <c r="V16" s="240">
        <v>1.75</v>
      </c>
      <c r="W16" s="28" t="str">
        <f>IF(V16=0," ",IF(V16&gt;=[1]Разряды!$C$15,[1]Разряды!$C$3,IF(V16&gt;=[1]Разряды!$D$15,[1]Разряды!$D$3,IF(V16&gt;=[1]Разряды!$E$15,[1]Разряды!$E$3,IF(V16&gt;=[1]Разряды!$F$15,[1]Разряды!$F$3,IF(V16&gt;=[1]Разряды!$G$15,[1]Разряды!$G$3,IF(V16&gt;=[1]Разряды!$H$15,[1]Разряды!$H$3,"б/р")))))))</f>
        <v>2р</v>
      </c>
      <c r="X16" s="94" t="s">
        <v>26</v>
      </c>
      <c r="Y16" s="99" t="str">
        <f>IF(C16=0," ",VLOOKUP($C16,[1]Спортсмены!$B$1:$H$65536,7,FALSE))</f>
        <v>бр. Бабашкина В.М.</v>
      </c>
    </row>
    <row r="17" spans="1:25" ht="33.75">
      <c r="A17" s="511">
        <v>4</v>
      </c>
      <c r="B17" s="203">
        <v>155</v>
      </c>
      <c r="C17" s="28">
        <v>122</v>
      </c>
      <c r="D17" s="101" t="str">
        <f>IF(C17=0," ",VLOOKUP(C17,[1]Спортсмены!B$1:I$65536,2,FALSE))</f>
        <v>Юдин Тихон</v>
      </c>
      <c r="E17" s="168" t="str">
        <f>IF(C17=0," ",VLOOKUP($C17,[1]Спортсмены!$B$1:$H$65536,3,FALSE))</f>
        <v>02.04.1999</v>
      </c>
      <c r="F17" s="94" t="str">
        <f>IF(C17=0," ",IF(VLOOKUP($C17,[1]Спортсмены!$B$1:$H$65536,4,FALSE)=0," ",VLOOKUP($C17,[1]Спортсмены!$B$1:$H$65536,4,FALSE)))</f>
        <v>3р</v>
      </c>
      <c r="G17" s="169" t="str">
        <f>IF(C17=0," ",VLOOKUP($C17,[1]Спортсмены!$B$1:$H$65536,5,FALSE))</f>
        <v>Ярославская</v>
      </c>
      <c r="H17" s="169" t="str">
        <f>IF(C17=0," ",VLOOKUP($C17,[1]Спортсмены!$B$1:$H$65536,6,FALSE))</f>
        <v>Ярославль, ГОБУ ЯО СДЮСШОР</v>
      </c>
      <c r="I17" s="204" t="s">
        <v>123</v>
      </c>
      <c r="J17" s="204" t="s">
        <v>123</v>
      </c>
      <c r="K17" s="94" t="s">
        <v>124</v>
      </c>
      <c r="L17" s="204" t="s">
        <v>122</v>
      </c>
      <c r="M17" s="204"/>
      <c r="N17" s="204"/>
      <c r="O17" s="204"/>
      <c r="P17" s="204"/>
      <c r="Q17" s="204"/>
      <c r="R17" s="204"/>
      <c r="S17" s="204"/>
      <c r="T17" s="239">
        <v>3</v>
      </c>
      <c r="U17" s="239">
        <v>2</v>
      </c>
      <c r="V17" s="240">
        <v>1.65</v>
      </c>
      <c r="W17" s="28" t="str">
        <f>IF(V17=0," ",IF(V17&gt;=[1]Разряды!$C$15,[1]Разряды!$C$3,IF(V17&gt;=[1]Разряды!$D$15,[1]Разряды!$D$3,IF(V17&gt;=[1]Разряды!$E$15,[1]Разряды!$E$3,IF(V17&gt;=[1]Разряды!$F$15,[1]Разряды!$F$3,IF(V17&gt;=[1]Разряды!$G$15,[1]Разряды!$G$3,IF(V17&gt;=[1]Разряды!$H$15,[1]Разряды!$H$3,"б/р")))))))</f>
        <v>3р</v>
      </c>
      <c r="X17" s="94" t="s">
        <v>26</v>
      </c>
      <c r="Y17" s="99" t="str">
        <f>IF(C17=0," ",VLOOKUP($C17,[1]Спортсмены!$B$1:$H$65536,7,FALSE))</f>
        <v>бр. Бабашкина В.М.</v>
      </c>
    </row>
    <row r="18" spans="1:25" ht="33.75">
      <c r="A18" s="88">
        <v>5</v>
      </c>
      <c r="B18" s="509">
        <v>155</v>
      </c>
      <c r="C18" s="78">
        <v>121</v>
      </c>
      <c r="D18" s="101" t="str">
        <f>IF(C18=0," ",VLOOKUP(C18,[1]Спортсмены!B$1:I$65536,2,FALSE))</f>
        <v>Тарасов Егор</v>
      </c>
      <c r="E18" s="168" t="str">
        <f>IF(C18=0," ",VLOOKUP($C18,[1]Спортсмены!$B$1:$H$65536,3,FALSE))</f>
        <v>17.07.1999</v>
      </c>
      <c r="F18" s="94" t="str">
        <f>IF(C18=0," ",IF(VLOOKUP($C18,[1]Спортсмены!$B$1:$H$65536,4,FALSE)=0," ",VLOOKUP($C18,[1]Спортсмены!$B$1:$H$65536,4,FALSE)))</f>
        <v>2р</v>
      </c>
      <c r="G18" s="169" t="str">
        <f>IF(C18=0," ",VLOOKUP($C18,[1]Спортсмены!$B$1:$H$65536,5,FALSE))</f>
        <v>Ярославская</v>
      </c>
      <c r="H18" s="99" t="str">
        <f>IF(C18=0," ",VLOOKUP($C18,[1]Спортсмены!$B$1:$H$65536,6,FALSE))</f>
        <v>Ярославль, ГОБУ ЯО СДЮСШОР</v>
      </c>
      <c r="I18" s="204" t="s">
        <v>121</v>
      </c>
      <c r="J18" s="204" t="s">
        <v>123</v>
      </c>
      <c r="K18" s="204" t="s">
        <v>122</v>
      </c>
      <c r="L18" s="94"/>
      <c r="M18" s="204"/>
      <c r="N18" s="204"/>
      <c r="O18" s="204"/>
      <c r="P18" s="204"/>
      <c r="Q18" s="204"/>
      <c r="R18" s="204"/>
      <c r="S18" s="204"/>
      <c r="T18" s="239">
        <v>2</v>
      </c>
      <c r="U18" s="239">
        <v>1</v>
      </c>
      <c r="V18" s="240">
        <v>1.55</v>
      </c>
      <c r="W18" s="28" t="str">
        <f>IF(V18=0," ",IF(V18&gt;=[1]Разряды!$C$15,[1]Разряды!$C$3,IF(V18&gt;=[1]Разряды!$D$15,[1]Разряды!$D$3,IF(V18&gt;=[1]Разряды!$E$15,[1]Разряды!$E$3,IF(V18&gt;=[1]Разряды!$F$15,[1]Разряды!$F$3,IF(V18&gt;=[1]Разряды!$G$15,[1]Разряды!$G$3,IF(V18&gt;=[1]Разряды!$H$15,[1]Разряды!$H$3,"б/р")))))))</f>
        <v>1юр</v>
      </c>
      <c r="X18" s="94" t="s">
        <v>26</v>
      </c>
      <c r="Y18" s="99" t="str">
        <f>IF(C18=0," ",VLOOKUP($C18,[1]Спортсмены!$B$1:$H$65536,7,FALSE))</f>
        <v>бр. Бабашкина В.М.</v>
      </c>
    </row>
    <row r="19" spans="1:25">
      <c r="A19" s="78"/>
      <c r="B19" s="509">
        <v>180</v>
      </c>
      <c r="C19" s="78">
        <v>430</v>
      </c>
      <c r="D19" s="101" t="str">
        <f>IF(C19=0," ",VLOOKUP(C19,[1]Спортсмены!B$1:I$65536,2,FALSE))</f>
        <v>Гаевои Богдан</v>
      </c>
      <c r="E19" s="168" t="str">
        <f>IF(C19=0," ",VLOOKUP($C19,[1]Спортсмены!$B$1:$H$65536,3,FALSE))</f>
        <v>09.02.1997</v>
      </c>
      <c r="F19" s="94" t="str">
        <f>IF(C19=0," ",IF(VLOOKUP($C19,[1]Спортсмены!$B$1:$H$65536,4,FALSE)=0," ",VLOOKUP($C19,[1]Спортсмены!$B$1:$H$65536,4,FALSE)))</f>
        <v>1р</v>
      </c>
      <c r="G19" s="169" t="str">
        <f>IF(C19=0," ",VLOOKUP($C19,[1]Спортсмены!$B$1:$H$65536,5,FALSE))</f>
        <v>Калининградская</v>
      </c>
      <c r="H19" s="169" t="str">
        <f>IF(C19=0," ",VLOOKUP($C19,[1]Спортсмены!$B$1:$H$65536,6,FALSE))</f>
        <v>Калининград, СДЮСШОР-4</v>
      </c>
      <c r="I19" s="204"/>
      <c r="J19" s="204"/>
      <c r="K19" s="204"/>
      <c r="L19" s="94"/>
      <c r="M19" s="204"/>
      <c r="N19" s="204" t="s">
        <v>122</v>
      </c>
      <c r="O19" s="204"/>
      <c r="P19" s="204"/>
      <c r="Q19" s="204"/>
      <c r="R19" s="204"/>
      <c r="S19" s="204"/>
      <c r="T19" s="239"/>
      <c r="U19" s="239"/>
      <c r="V19" s="240">
        <v>0</v>
      </c>
      <c r="W19" s="28" t="str">
        <f>IF(V19=0," ",IF(V19&gt;=[1]Разряды!$C$15,[1]Разряды!$C$3,IF(V19&gt;=[1]Разряды!$D$15,[1]Разряды!$D$3,IF(V19&gt;=[1]Разряды!$E$15,[1]Разряды!$E$3,IF(V19&gt;=[1]Разряды!$F$15,[1]Разряды!$F$3,IF(V19&gt;=[1]Разряды!$G$15,[1]Разряды!$G$3,IF(V19&gt;=[1]Разряды!$H$15,[1]Разряды!$H$3,"б/р")))))))</f>
        <v xml:space="preserve"> </v>
      </c>
      <c r="X19" s="28">
        <v>0</v>
      </c>
      <c r="Y19" s="169" t="str">
        <f>IF(C19=0," ",VLOOKUP($C19,[1]Спортсмены!$B$1:$H$65536,7,FALSE))</f>
        <v>Шабанов В.В.</v>
      </c>
    </row>
    <row r="20" spans="1:25" ht="16.5" thickBot="1">
      <c r="A20" s="44"/>
      <c r="B20" s="234"/>
      <c r="C20" s="199"/>
      <c r="D20" s="235"/>
      <c r="E20" s="198"/>
      <c r="F20" s="175"/>
      <c r="G20" s="175"/>
      <c r="H20" s="175"/>
      <c r="I20" s="236"/>
      <c r="J20" s="236"/>
      <c r="K20" s="198"/>
      <c r="L20" s="236"/>
      <c r="M20" s="236"/>
      <c r="N20" s="236"/>
      <c r="O20" s="236"/>
      <c r="P20" s="236"/>
      <c r="Q20" s="236"/>
      <c r="R20" s="236"/>
      <c r="S20" s="236"/>
      <c r="T20" s="237"/>
      <c r="U20" s="237"/>
      <c r="V20" s="238"/>
      <c r="W20" s="197"/>
      <c r="X20" s="197"/>
      <c r="Y20" s="199"/>
    </row>
    <row r="21" spans="1:25" ht="18.75" thickTop="1">
      <c r="A21"/>
      <c r="B21" s="377"/>
      <c r="C21" s="377"/>
      <c r="D21" s="151"/>
      <c r="E21" s="151"/>
      <c r="F21" s="151"/>
      <c r="G21" s="399" t="s">
        <v>182</v>
      </c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320"/>
      <c r="S21" s="320"/>
      <c r="T21" s="9" t="s">
        <v>257</v>
      </c>
      <c r="U21" s="9"/>
      <c r="V21" s="9"/>
      <c r="W21" s="9"/>
      <c r="X21" s="9"/>
      <c r="Y21" s="9"/>
    </row>
    <row r="22" spans="1:25" ht="18">
      <c r="A22" s="1"/>
      <c r="B22" s="230"/>
      <c r="C22" s="148"/>
      <c r="D22" s="151"/>
      <c r="E22" s="151"/>
      <c r="F22" s="151"/>
      <c r="G22" s="156"/>
      <c r="H22" s="156"/>
      <c r="I22" s="156"/>
      <c r="J22" s="156"/>
      <c r="K22" s="156"/>
      <c r="L22" s="206" t="s">
        <v>93</v>
      </c>
      <c r="M22" s="206"/>
      <c r="N22" s="206"/>
      <c r="O22" s="206"/>
      <c r="P22" s="206"/>
      <c r="Q22" s="206"/>
      <c r="R22" s="206"/>
      <c r="S22" s="206"/>
      <c r="T22" s="231" t="s">
        <v>261</v>
      </c>
      <c r="U22" s="231"/>
      <c r="V22" s="206"/>
      <c r="W22" s="231"/>
      <c r="X22" s="231"/>
      <c r="Y22" s="231"/>
    </row>
    <row r="23" spans="1:25" ht="18">
      <c r="A23" s="396" t="s">
        <v>12</v>
      </c>
      <c r="B23" s="396" t="s">
        <v>115</v>
      </c>
      <c r="C23" s="345" t="s">
        <v>95</v>
      </c>
      <c r="D23" s="361" t="s">
        <v>14</v>
      </c>
      <c r="E23" s="396" t="s">
        <v>97</v>
      </c>
      <c r="F23" s="396" t="s">
        <v>98</v>
      </c>
      <c r="G23" s="345" t="s">
        <v>17</v>
      </c>
      <c r="H23" s="345" t="s">
        <v>99</v>
      </c>
      <c r="I23" s="401" t="s">
        <v>116</v>
      </c>
      <c r="J23" s="402"/>
      <c r="K23" s="402"/>
      <c r="L23" s="402"/>
      <c r="M23" s="402"/>
      <c r="N23" s="402"/>
      <c r="O23" s="402"/>
      <c r="P23" s="402"/>
      <c r="Q23" s="402"/>
      <c r="R23" s="403"/>
      <c r="S23" s="322"/>
      <c r="T23" s="390" t="s">
        <v>117</v>
      </c>
      <c r="U23" s="393" t="s">
        <v>118</v>
      </c>
      <c r="V23" s="361" t="s">
        <v>119</v>
      </c>
      <c r="W23" s="384" t="s">
        <v>20</v>
      </c>
      <c r="X23" s="343" t="s">
        <v>120</v>
      </c>
      <c r="Y23" s="345" t="s">
        <v>22</v>
      </c>
    </row>
    <row r="24" spans="1:25">
      <c r="A24" s="397"/>
      <c r="B24" s="397"/>
      <c r="C24" s="371"/>
      <c r="D24" s="376"/>
      <c r="E24" s="397"/>
      <c r="F24" s="397"/>
      <c r="G24" s="371"/>
      <c r="H24" s="371"/>
      <c r="I24" s="347">
        <v>170</v>
      </c>
      <c r="J24" s="347">
        <v>175</v>
      </c>
      <c r="K24" s="347">
        <v>180</v>
      </c>
      <c r="L24" s="347">
        <v>185</v>
      </c>
      <c r="M24" s="347">
        <v>190</v>
      </c>
      <c r="N24" s="347">
        <v>194</v>
      </c>
      <c r="O24" s="347">
        <v>198</v>
      </c>
      <c r="P24" s="347">
        <v>202</v>
      </c>
      <c r="Q24" s="347">
        <v>206</v>
      </c>
      <c r="R24" s="347"/>
      <c r="S24" s="319"/>
      <c r="T24" s="391"/>
      <c r="U24" s="394"/>
      <c r="V24" s="368"/>
      <c r="W24" s="385"/>
      <c r="X24" s="371"/>
      <c r="Y24" s="375"/>
    </row>
    <row r="25" spans="1:25">
      <c r="A25" s="398"/>
      <c r="B25" s="398"/>
      <c r="C25" s="344"/>
      <c r="D25" s="348"/>
      <c r="E25" s="398"/>
      <c r="F25" s="398"/>
      <c r="G25" s="344"/>
      <c r="H25" s="344"/>
      <c r="I25" s="348"/>
      <c r="J25" s="348"/>
      <c r="K25" s="348"/>
      <c r="L25" s="348"/>
      <c r="M25" s="348"/>
      <c r="N25" s="348"/>
      <c r="O25" s="348"/>
      <c r="P25" s="348"/>
      <c r="Q25" s="348"/>
      <c r="R25" s="348"/>
      <c r="S25" s="313"/>
      <c r="T25" s="392"/>
      <c r="U25" s="395"/>
      <c r="V25" s="362"/>
      <c r="W25" s="386"/>
      <c r="X25" s="344"/>
      <c r="Y25" s="346"/>
    </row>
    <row r="26" spans="1:25" ht="33.75">
      <c r="A26" s="20">
        <v>1</v>
      </c>
      <c r="B26" s="203">
        <v>180</v>
      </c>
      <c r="C26" s="94">
        <v>119</v>
      </c>
      <c r="D26" s="101" t="str">
        <f>IF(C26=0," ",VLOOKUP(C26,[1]Спортсмены!B$1:I$65536,2,FALSE))</f>
        <v>Погодин Артем</v>
      </c>
      <c r="E26" s="168" t="str">
        <f>IF(C26=0," ",VLOOKUP($C26,[1]Спортсмены!$B$1:$H$65536,3,FALSE))</f>
        <v>03.11.1995</v>
      </c>
      <c r="F26" s="94" t="str">
        <f>IF(C26=0," ",IF(VLOOKUP($C26,[1]Спортсмены!$B$1:$H$65536,4,FALSE)=0," ",VLOOKUP($C26,[1]Спортсмены!$B$1:$H$65536,4,FALSE)))</f>
        <v>КМС</v>
      </c>
      <c r="G26" s="101" t="str">
        <f>IF(C26=0," ",VLOOKUP($C26,[1]Спортсмены!$B$1:$H$65536,5,FALSE))</f>
        <v>Ярославская</v>
      </c>
      <c r="H26" s="169" t="str">
        <f>IF(C26=0," ",VLOOKUP($C26,[1]Спортсмены!$B$1:$H$65536,6,FALSE))</f>
        <v>Ярославль, ГОБУ ЯО СДЮСШОР</v>
      </c>
      <c r="I26" s="204"/>
      <c r="J26" s="204"/>
      <c r="K26" s="94" t="s">
        <v>121</v>
      </c>
      <c r="L26" s="204" t="s">
        <v>121</v>
      </c>
      <c r="M26" s="204" t="s">
        <v>121</v>
      </c>
      <c r="N26" s="204" t="s">
        <v>124</v>
      </c>
      <c r="O26" s="204" t="s">
        <v>123</v>
      </c>
      <c r="P26" s="204" t="s">
        <v>122</v>
      </c>
      <c r="Q26" s="204"/>
      <c r="R26" s="204"/>
      <c r="S26" s="204"/>
      <c r="T26" s="239">
        <v>2</v>
      </c>
      <c r="U26" s="239">
        <v>3</v>
      </c>
      <c r="V26" s="240">
        <v>1.98</v>
      </c>
      <c r="W26" s="28" t="str">
        <f>IF(V26=0," ",IF(V26&gt;=[1]Разряды!$C$15,[1]Разряды!$C$3,IF(V26&gt;=[1]Разряды!$D$15,[1]Разряды!$D$3,IF(V26&gt;=[1]Разряды!$E$15,[1]Разряды!$E$3,IF(V26&gt;=[1]Разряды!$F$15,[1]Разряды!$F$3,IF(V26&gt;=[1]Разряды!$G$15,[1]Разряды!$G$3,IF(V26&gt;=[1]Разряды!$H$15,[1]Разряды!$H$3,"б/р")))))))</f>
        <v>1р</v>
      </c>
      <c r="X26" s="94">
        <v>20</v>
      </c>
      <c r="Y26" s="99" t="str">
        <f>IF(C26=0," ",VLOOKUP($C26,[1]Спортсмены!$B$1:$H$65536,7,FALSE))</f>
        <v>бр. Бабашкина В.М.</v>
      </c>
    </row>
    <row r="27" spans="1:25">
      <c r="A27" s="20">
        <v>2</v>
      </c>
      <c r="B27" s="203">
        <v>175</v>
      </c>
      <c r="C27" s="94">
        <v>197</v>
      </c>
      <c r="D27" s="101" t="str">
        <f>IF(C27=0," ",VLOOKUP(C27,[1]Спортсмены!B$1:I$65536,2,FALSE))</f>
        <v>Крупнов Алексей</v>
      </c>
      <c r="E27" s="168" t="str">
        <f>IF(C27=0," ",VLOOKUP($C27,[1]Спортсмены!$B$1:$H$65536,3,FALSE))</f>
        <v>1996</v>
      </c>
      <c r="F27" s="94" t="str">
        <f>IF(C27=0," ",IF(VLOOKUP($C27,[1]Спортсмены!$B$1:$H$65536,4,FALSE)=0," ",VLOOKUP($C27,[1]Спортсмены!$B$1:$H$65536,4,FALSE)))</f>
        <v>КМС</v>
      </c>
      <c r="G27" s="101" t="str">
        <f>IF(C27=0," ",VLOOKUP($C27,[1]Спортсмены!$B$1:$H$65536,5,FALSE))</f>
        <v>Ярославская</v>
      </c>
      <c r="H27" s="169" t="str">
        <f>IF(C27=0," ",VLOOKUP($C27,[1]Спортсмены!$B$1:$H$65536,6,FALSE))</f>
        <v>Ярославль, ШВСМ</v>
      </c>
      <c r="I27" s="204"/>
      <c r="J27" s="204" t="s">
        <v>121</v>
      </c>
      <c r="K27" s="94" t="s">
        <v>121</v>
      </c>
      <c r="L27" s="204" t="s">
        <v>121</v>
      </c>
      <c r="M27" s="204" t="s">
        <v>121</v>
      </c>
      <c r="N27" s="204" t="s">
        <v>121</v>
      </c>
      <c r="O27" s="204" t="s">
        <v>122</v>
      </c>
      <c r="P27" s="204"/>
      <c r="Q27" s="204"/>
      <c r="R27" s="204"/>
      <c r="S27" s="204"/>
      <c r="T27" s="239">
        <v>1</v>
      </c>
      <c r="U27" s="239"/>
      <c r="V27" s="240">
        <v>1.94</v>
      </c>
      <c r="W27" s="28" t="str">
        <f>IF(V27=0," ",IF(V27&gt;=[1]Разряды!$C$15,[1]Разряды!$C$3,IF(V27&gt;=[1]Разряды!$D$15,[1]Разряды!$D$3,IF(V27&gt;=[1]Разряды!$E$15,[1]Разряды!$E$3,IF(V27&gt;=[1]Разряды!$F$15,[1]Разряды!$F$3,IF(V27&gt;=[1]Разряды!$G$15,[1]Разряды!$G$3,IF(V27&gt;=[1]Разряды!$H$15,[1]Разряды!$H$3,"б/р")))))))</f>
        <v>1р</v>
      </c>
      <c r="X27" s="28">
        <v>17</v>
      </c>
      <c r="Y27" s="169" t="str">
        <f>IF(C27=0," ",VLOOKUP($C27,[1]Спортсмены!$B$1:$H$65536,7,FALSE))</f>
        <v>Рыбаков В.Ю.</v>
      </c>
    </row>
    <row r="28" spans="1:25">
      <c r="A28" s="20">
        <v>3</v>
      </c>
      <c r="B28" s="203">
        <v>170</v>
      </c>
      <c r="C28" s="94">
        <v>521</v>
      </c>
      <c r="D28" s="101" t="str">
        <f>IF(C28=0," ",VLOOKUP(C28,[1]Спортсмены!B$1:I$65536,2,FALSE))</f>
        <v>Припузов Алексей</v>
      </c>
      <c r="E28" s="102" t="str">
        <f>IF(C28=0," ",VLOOKUP($C28,[1]Спортсмены!$B$1:$H$65536,3,FALSE))</f>
        <v>19.10.1996</v>
      </c>
      <c r="F28" s="94" t="str">
        <f>IF(C28=0," ",IF(VLOOKUP($C28,[1]Спортсмены!$B$1:$H$65536,4,FALSE)=0," ",VLOOKUP($C28,[1]Спортсмены!$B$1:$H$65536,4,FALSE)))</f>
        <v>1р</v>
      </c>
      <c r="G28" s="101" t="str">
        <f>IF(C28=0," ",VLOOKUP($C28,[1]Спортсмены!$B$1:$H$65536,5,FALSE))</f>
        <v>Вологодская</v>
      </c>
      <c r="H28" s="169" t="str">
        <f>IF(C28=0," ",VLOOKUP($C28,[1]Спортсмены!$B$1:$H$65536,6,FALSE))</f>
        <v>Вологда, ДЮСШ "Спартак"</v>
      </c>
      <c r="I28" s="204" t="s">
        <v>121</v>
      </c>
      <c r="J28" s="204" t="s">
        <v>124</v>
      </c>
      <c r="K28" s="94" t="s">
        <v>121</v>
      </c>
      <c r="L28" s="204" t="s">
        <v>124</v>
      </c>
      <c r="M28" s="204" t="s">
        <v>123</v>
      </c>
      <c r="N28" s="204" t="s">
        <v>122</v>
      </c>
      <c r="O28" s="204"/>
      <c r="P28" s="204"/>
      <c r="Q28" s="204"/>
      <c r="R28" s="204"/>
      <c r="S28" s="204"/>
      <c r="T28" s="239">
        <v>2</v>
      </c>
      <c r="U28" s="239">
        <v>5</v>
      </c>
      <c r="V28" s="240">
        <v>1.9</v>
      </c>
      <c r="W28" s="28" t="str">
        <f>IF(V28=0," ",IF(V28&gt;=[1]Разряды!$C$15,[1]Разряды!$C$3,IF(V28&gt;=[1]Разряды!$D$15,[1]Разряды!$D$3,IF(V28&gt;=[1]Разряды!$E$15,[1]Разряды!$E$3,IF(V28&gt;=[1]Разряды!$F$15,[1]Разряды!$F$3,IF(V28&gt;=[1]Разряды!$G$15,[1]Разряды!$G$3,IF(V28&gt;=[1]Разряды!$H$15,[1]Разряды!$H$3,"б/р")))))))</f>
        <v>1р</v>
      </c>
      <c r="X28" s="28">
        <v>15</v>
      </c>
      <c r="Y28" s="99" t="str">
        <f>IF(C28=0," ",VLOOKUP($C28,[1]Спортсмены!$B$1:$H$65536,7,FALSE))</f>
        <v xml:space="preserve">Волков В.Н. </v>
      </c>
    </row>
    <row r="29" spans="1:25" ht="16.5" thickBot="1">
      <c r="A29" s="44"/>
      <c r="B29" s="234"/>
      <c r="C29" s="199"/>
      <c r="D29" s="235"/>
      <c r="E29" s="198"/>
      <c r="F29" s="175"/>
      <c r="G29" s="175"/>
      <c r="H29" s="175"/>
      <c r="I29" s="236"/>
      <c r="J29" s="236"/>
      <c r="K29" s="198"/>
      <c r="L29" s="236"/>
      <c r="M29" s="236"/>
      <c r="N29" s="236"/>
      <c r="O29" s="236"/>
      <c r="P29" s="236"/>
      <c r="Q29" s="236"/>
      <c r="R29" s="236"/>
      <c r="S29" s="236"/>
      <c r="T29" s="237"/>
      <c r="U29" s="237"/>
      <c r="V29" s="238"/>
      <c r="W29" s="197"/>
      <c r="X29" s="197"/>
      <c r="Y29" s="199"/>
    </row>
    <row r="30" spans="1:25" ht="16.5" thickTop="1">
      <c r="A30" s="49"/>
      <c r="B30" s="316"/>
      <c r="C30" s="192"/>
      <c r="D30" s="193"/>
      <c r="E30" s="191"/>
      <c r="F30" s="129"/>
      <c r="G30" s="129"/>
      <c r="H30" s="129"/>
      <c r="I30" s="191"/>
      <c r="J30" s="191"/>
      <c r="K30" s="191"/>
      <c r="L30" s="191"/>
      <c r="M30" s="191"/>
      <c r="N30" s="191"/>
      <c r="O30" s="191"/>
      <c r="P30" s="241"/>
      <c r="Q30" s="200"/>
      <c r="R30" s="241"/>
      <c r="S30" s="200"/>
      <c r="T30" s="241"/>
      <c r="U30" s="200"/>
      <c r="V30" s="241"/>
      <c r="W30" s="200"/>
      <c r="X30" s="200"/>
      <c r="Y30" s="192"/>
    </row>
    <row r="31" spans="1:25" ht="18">
      <c r="A31"/>
      <c r="B31" s="377"/>
      <c r="C31" s="377"/>
      <c r="D31" s="151"/>
      <c r="E31" s="151"/>
      <c r="F31" s="151"/>
      <c r="G31" s="399" t="s">
        <v>31</v>
      </c>
      <c r="H31" s="399"/>
      <c r="I31" s="399"/>
      <c r="J31" s="399"/>
      <c r="K31" s="399"/>
      <c r="L31" s="399"/>
      <c r="M31" s="399"/>
      <c r="N31" s="399"/>
      <c r="O31" s="399"/>
      <c r="P31" s="399"/>
      <c r="Q31" s="399"/>
      <c r="R31" s="320"/>
      <c r="S31" s="320"/>
      <c r="T31" s="9" t="s">
        <v>257</v>
      </c>
      <c r="U31" s="9"/>
      <c r="V31" s="9"/>
      <c r="W31" s="9"/>
      <c r="X31" s="9"/>
      <c r="Y31" s="9"/>
    </row>
    <row r="32" spans="1:25" ht="18">
      <c r="A32" s="1"/>
      <c r="B32" s="230"/>
      <c r="C32" s="148"/>
      <c r="D32" s="151"/>
      <c r="E32" s="151"/>
      <c r="F32" s="151"/>
      <c r="G32" s="156"/>
      <c r="H32" s="156"/>
      <c r="I32" s="156"/>
      <c r="J32" s="156"/>
      <c r="K32" s="156"/>
      <c r="L32" s="206" t="s">
        <v>93</v>
      </c>
      <c r="M32" s="206"/>
      <c r="N32" s="206"/>
      <c r="O32" s="206"/>
      <c r="P32" s="206"/>
      <c r="Q32" s="206"/>
      <c r="R32" s="206"/>
      <c r="S32" s="206"/>
      <c r="T32" s="231" t="s">
        <v>261</v>
      </c>
      <c r="U32" s="231"/>
      <c r="V32" s="206"/>
      <c r="W32" s="231"/>
      <c r="X32" s="231"/>
      <c r="Y32" s="231"/>
    </row>
    <row r="33" spans="1:25" ht="18">
      <c r="A33" s="396" t="s">
        <v>12</v>
      </c>
      <c r="B33" s="396" t="s">
        <v>115</v>
      </c>
      <c r="C33" s="345" t="s">
        <v>95</v>
      </c>
      <c r="D33" s="361" t="s">
        <v>14</v>
      </c>
      <c r="E33" s="396" t="s">
        <v>97</v>
      </c>
      <c r="F33" s="396" t="s">
        <v>98</v>
      </c>
      <c r="G33" s="345" t="s">
        <v>17</v>
      </c>
      <c r="H33" s="345" t="s">
        <v>99</v>
      </c>
      <c r="I33" s="401" t="s">
        <v>116</v>
      </c>
      <c r="J33" s="402"/>
      <c r="K33" s="402"/>
      <c r="L33" s="402"/>
      <c r="M33" s="402"/>
      <c r="N33" s="402"/>
      <c r="O33" s="402"/>
      <c r="P33" s="402"/>
      <c r="Q33" s="402"/>
      <c r="R33" s="403"/>
      <c r="S33" s="322"/>
      <c r="T33" s="390" t="s">
        <v>117</v>
      </c>
      <c r="U33" s="393" t="s">
        <v>118</v>
      </c>
      <c r="V33" s="361" t="s">
        <v>119</v>
      </c>
      <c r="W33" s="384" t="s">
        <v>20</v>
      </c>
      <c r="X33" s="343" t="s">
        <v>120</v>
      </c>
      <c r="Y33" s="345" t="s">
        <v>22</v>
      </c>
    </row>
    <row r="34" spans="1:25">
      <c r="A34" s="397"/>
      <c r="B34" s="397"/>
      <c r="C34" s="371"/>
      <c r="D34" s="376"/>
      <c r="E34" s="397"/>
      <c r="F34" s="397"/>
      <c r="G34" s="371"/>
      <c r="H34" s="371"/>
      <c r="I34" s="347">
        <v>194</v>
      </c>
      <c r="J34" s="347">
        <v>198</v>
      </c>
      <c r="K34" s="347">
        <v>202</v>
      </c>
      <c r="L34" s="347">
        <v>206</v>
      </c>
      <c r="M34" s="347">
        <v>209</v>
      </c>
      <c r="N34" s="347">
        <v>212</v>
      </c>
      <c r="O34" s="347">
        <v>215</v>
      </c>
      <c r="P34" s="347">
        <v>220</v>
      </c>
      <c r="Q34" s="347">
        <v>226</v>
      </c>
      <c r="R34" s="347"/>
      <c r="S34" s="319"/>
      <c r="T34" s="391"/>
      <c r="U34" s="394"/>
      <c r="V34" s="368"/>
      <c r="W34" s="385"/>
      <c r="X34" s="371"/>
      <c r="Y34" s="375"/>
    </row>
    <row r="35" spans="1:25">
      <c r="A35" s="398"/>
      <c r="B35" s="398"/>
      <c r="C35" s="344"/>
      <c r="D35" s="348"/>
      <c r="E35" s="398"/>
      <c r="F35" s="398"/>
      <c r="G35" s="344"/>
      <c r="H35" s="344"/>
      <c r="I35" s="348"/>
      <c r="J35" s="348"/>
      <c r="K35" s="348"/>
      <c r="L35" s="348"/>
      <c r="M35" s="348"/>
      <c r="N35" s="348"/>
      <c r="O35" s="348"/>
      <c r="P35" s="348"/>
      <c r="Q35" s="348"/>
      <c r="R35" s="348"/>
      <c r="S35" s="313"/>
      <c r="T35" s="392"/>
      <c r="U35" s="395"/>
      <c r="V35" s="362"/>
      <c r="W35" s="386"/>
      <c r="X35" s="344"/>
      <c r="Y35" s="346"/>
    </row>
    <row r="36" spans="1:25">
      <c r="A36" s="20">
        <v>1</v>
      </c>
      <c r="B36" s="203">
        <v>202</v>
      </c>
      <c r="C36" s="94">
        <v>461</v>
      </c>
      <c r="D36" s="101" t="str">
        <f>IF(C36=0," ",VLOOKUP(C36,[1]Спортсмены!B$1:I$65536,2,FALSE))</f>
        <v>Веревкин Михаил</v>
      </c>
      <c r="E36" s="168" t="str">
        <f>IF(C36=0," ",VLOOKUP($C36,[1]Спортсмены!$B$1:$H$65536,3,FALSE))</f>
        <v>1991</v>
      </c>
      <c r="F36" s="94" t="str">
        <f>IF(C36=0," ",IF(VLOOKUP($C36,[1]Спортсмены!$B$1:$H$65536,4,FALSE)=0," ",VLOOKUP($C36,[1]Спортсмены!$B$1:$H$65536,4,FALSE)))</f>
        <v>МС</v>
      </c>
      <c r="G36" s="101" t="str">
        <f>IF(C36=0," ",VLOOKUP($C36,[1]Спортсмены!$B$1:$H$65536,5,FALSE))</f>
        <v>Ивановская</v>
      </c>
      <c r="H36" s="169" t="str">
        <f>IF(C36=0," ",VLOOKUP($C36,[1]Спортсмены!$B$1:$H$65536,6,FALSE))</f>
        <v>Кинешма, ИГЭУ</v>
      </c>
      <c r="I36" s="204"/>
      <c r="J36" s="204"/>
      <c r="K36" s="94" t="s">
        <v>121</v>
      </c>
      <c r="L36" s="204" t="s">
        <v>121</v>
      </c>
      <c r="M36" s="204" t="s">
        <v>121</v>
      </c>
      <c r="N36" s="204" t="s">
        <v>121</v>
      </c>
      <c r="O36" s="204" t="s">
        <v>123</v>
      </c>
      <c r="P36" s="204" t="s">
        <v>123</v>
      </c>
      <c r="Q36" s="204" t="s">
        <v>122</v>
      </c>
      <c r="R36" s="204"/>
      <c r="S36" s="204"/>
      <c r="T36" s="239">
        <v>2</v>
      </c>
      <c r="U36" s="239">
        <v>2</v>
      </c>
      <c r="V36" s="240">
        <v>2.2000000000000002</v>
      </c>
      <c r="W36" s="28" t="str">
        <f>IF(V36=0," ",IF(V36&gt;=[1]Разряды!$C$15,[1]Разряды!$C$3,IF(V36&gt;=[1]Разряды!$D$15,[1]Разряды!$D$3,IF(V36&gt;=[1]Разряды!$E$15,[1]Разряды!$E$3,IF(V36&gt;=[1]Разряды!$F$15,[1]Разряды!$F$3,IF(V36&gt;=[1]Разряды!$G$15,[1]Разряды!$G$3,IF(V36&gt;=[1]Разряды!$H$15,[1]Разряды!$H$3,"б/р")))))))</f>
        <v>мс</v>
      </c>
      <c r="X36" s="94" t="s">
        <v>30</v>
      </c>
      <c r="Y36" s="101" t="str">
        <f>IF(C36=0," ",VLOOKUP($C36,[1]Спортсмены!$B$1:$H$65536,7,FALSE))</f>
        <v>Мухин Е.И.</v>
      </c>
    </row>
    <row r="37" spans="1:25" ht="22.5">
      <c r="A37" s="20">
        <v>2</v>
      </c>
      <c r="B37" s="203">
        <v>194</v>
      </c>
      <c r="C37" s="94">
        <v>83</v>
      </c>
      <c r="D37" s="101" t="str">
        <f>IF(C37=0," ",VLOOKUP(C37,[1]Спортсмены!B$1:I$65536,2,FALSE))</f>
        <v>Маляренко Станислав</v>
      </c>
      <c r="E37" s="102" t="str">
        <f>IF(C37=0," ",VLOOKUP($C37,[1]Спортсмены!$B$1:$H$65536,3,FALSE))</f>
        <v>1985</v>
      </c>
      <c r="F37" s="94" t="str">
        <f>IF(C37=0," ",IF(VLOOKUP($C37,[1]Спортсмены!$B$1:$H$65536,4,FALSE)=0," ",VLOOKUP($C37,[1]Спортсмены!$B$1:$H$65536,4,FALSE)))</f>
        <v>МС</v>
      </c>
      <c r="G37" s="101" t="str">
        <f>IF(C37=0," ",VLOOKUP($C37,[1]Спортсмены!$B$1:$H$65536,5,FALSE))</f>
        <v>Ярославская</v>
      </c>
      <c r="H37" s="169" t="str">
        <f>IF(C37=0," ",VLOOKUP($C37,[1]Спортсмены!$B$1:$H$65536,6,FALSE))</f>
        <v>Ярославль, ШВСМ</v>
      </c>
      <c r="I37" s="204" t="s">
        <v>121</v>
      </c>
      <c r="J37" s="204" t="s">
        <v>121</v>
      </c>
      <c r="K37" s="94" t="s">
        <v>121</v>
      </c>
      <c r="L37" s="204" t="s">
        <v>121</v>
      </c>
      <c r="M37" s="204" t="s">
        <v>123</v>
      </c>
      <c r="N37" s="204" t="s">
        <v>122</v>
      </c>
      <c r="O37" s="204"/>
      <c r="P37" s="204"/>
      <c r="Q37" s="204"/>
      <c r="R37" s="204"/>
      <c r="S37" s="204"/>
      <c r="T37" s="239">
        <v>2</v>
      </c>
      <c r="U37" s="239">
        <v>1</v>
      </c>
      <c r="V37" s="240">
        <v>2.09</v>
      </c>
      <c r="W37" s="28" t="str">
        <f>IF(V37=0," ",IF(V37&gt;=[1]Разряды!$C$15,[1]Разряды!$C$3,IF(V37&gt;=[1]Разряды!$D$15,[1]Разряды!$D$3,IF(V37&gt;=[1]Разряды!$E$15,[1]Разряды!$E$3,IF(V37&gt;=[1]Разряды!$F$15,[1]Разряды!$F$3,IF(V37&gt;=[1]Разряды!$G$15,[1]Разряды!$G$3,IF(V37&gt;=[1]Разряды!$H$15,[1]Разряды!$H$3,"б/р")))))))</f>
        <v>кмс</v>
      </c>
      <c r="X37" s="28">
        <v>17</v>
      </c>
      <c r="Y37" s="99" t="str">
        <f>IF(C37=0," ",VLOOKUP($C37,[1]Спортсмены!$B$1:$H$65536,7,FALSE))</f>
        <v>Рыбаков В.Ю.</v>
      </c>
    </row>
    <row r="38" spans="1:25" ht="33.75">
      <c r="A38" s="20">
        <v>3</v>
      </c>
      <c r="B38" s="203">
        <v>194</v>
      </c>
      <c r="C38" s="28">
        <v>454</v>
      </c>
      <c r="D38" s="101" t="str">
        <f>IF(C38=0," ",VLOOKUP(C38,[1]Спортсмены!B$1:I$65536,2,FALSE))</f>
        <v>Никитин Антон</v>
      </c>
      <c r="E38" s="168" t="str">
        <f>IF(C38=0," ",VLOOKUP($C38,[1]Спортсмены!$B$1:$H$65536,3,FALSE))</f>
        <v>1989</v>
      </c>
      <c r="F38" s="94" t="str">
        <f>IF(C38=0," ",IF(VLOOKUP($C38,[1]Спортсмены!$B$1:$H$65536,4,FALSE)=0," ",VLOOKUP($C38,[1]Спортсмены!$B$1:$H$65536,4,FALSE)))</f>
        <v>КМС</v>
      </c>
      <c r="G38" s="101" t="str">
        <f>IF(C38=0," ",VLOOKUP($C38,[1]Спортсмены!$B$1:$H$65536,5,FALSE))</f>
        <v>Ивановская</v>
      </c>
      <c r="H38" s="169" t="str">
        <f>IF(C38=0," ",VLOOKUP($C38,[1]Спортсмены!$B$1:$H$65536,6,FALSE))</f>
        <v>Иваново, СДЮСШОР-6</v>
      </c>
      <c r="I38" s="204" t="s">
        <v>121</v>
      </c>
      <c r="J38" s="204" t="s">
        <v>121</v>
      </c>
      <c r="K38" s="94" t="s">
        <v>121</v>
      </c>
      <c r="L38" s="204" t="s">
        <v>123</v>
      </c>
      <c r="M38" s="204" t="s">
        <v>101</v>
      </c>
      <c r="N38" s="204" t="s">
        <v>122</v>
      </c>
      <c r="O38" s="204"/>
      <c r="P38" s="204"/>
      <c r="Q38" s="204"/>
      <c r="R38" s="204"/>
      <c r="S38" s="204"/>
      <c r="T38" s="239">
        <v>2</v>
      </c>
      <c r="U38" s="239">
        <v>1</v>
      </c>
      <c r="V38" s="240">
        <v>2.06</v>
      </c>
      <c r="W38" s="28" t="str">
        <f>IF(V38=0," ",IF(V38&gt;=[1]Разряды!$C$15,[1]Разряды!$C$3,IF(V38&gt;=[1]Разряды!$D$15,[1]Разряды!$D$3,IF(V38&gt;=[1]Разряды!$E$15,[1]Разряды!$E$3,IF(V38&gt;=[1]Разряды!$F$15,[1]Разряды!$F$3,IF(V38&gt;=[1]Разряды!$G$15,[1]Разряды!$G$3,IF(V38&gt;=[1]Разряды!$H$15,[1]Разряды!$H$3,"б/р")))))))</f>
        <v>кмс</v>
      </c>
      <c r="X38" s="94">
        <v>15</v>
      </c>
      <c r="Y38" s="99" t="str">
        <f>IF(C38=0," ",VLOOKUP($C38,[1]Спортсмены!$B$1:$H$65536,7,FALSE))</f>
        <v>Кокшарова И.В., Гудова В.А.</v>
      </c>
    </row>
    <row r="39" spans="1:25">
      <c r="A39" s="20">
        <v>4</v>
      </c>
      <c r="B39" s="203">
        <v>194</v>
      </c>
      <c r="C39" s="94">
        <v>196</v>
      </c>
      <c r="D39" s="101" t="str">
        <f>IF(C39=0," ",VLOOKUP(C39,[1]Спортсмены!B$1:I$65536,2,FALSE))</f>
        <v>Гогочури Зураб</v>
      </c>
      <c r="E39" s="168" t="str">
        <f>IF(C39=0," ",VLOOKUP($C39,[1]Спортсмены!$B$1:$H$65536,3,FALSE))</f>
        <v>1990</v>
      </c>
      <c r="F39" s="94" t="str">
        <f>IF(C39=0," ",IF(VLOOKUP($C39,[1]Спортсмены!$B$1:$H$65536,4,FALSE)=0," ",VLOOKUP($C39,[1]Спортсмены!$B$1:$H$65536,4,FALSE)))</f>
        <v>МС</v>
      </c>
      <c r="G39" s="101" t="str">
        <f>IF(C39=0," ",VLOOKUP($C39,[1]Спортсмены!$B$1:$H$65536,5,FALSE))</f>
        <v>Ярославская</v>
      </c>
      <c r="H39" s="169" t="str">
        <f>IF(C39=0," ",VLOOKUP($C39,[1]Спортсмены!$B$1:$H$65536,6,FALSE))</f>
        <v>Ярославль, ШВСМ</v>
      </c>
      <c r="I39" s="204" t="s">
        <v>121</v>
      </c>
      <c r="J39" s="204" t="s">
        <v>121</v>
      </c>
      <c r="K39" s="94" t="s">
        <v>101</v>
      </c>
      <c r="L39" s="204"/>
      <c r="M39" s="204"/>
      <c r="N39" s="204"/>
      <c r="O39" s="204"/>
      <c r="P39" s="204"/>
      <c r="Q39" s="204"/>
      <c r="R39" s="204"/>
      <c r="S39" s="204"/>
      <c r="T39" s="239"/>
      <c r="U39" s="239"/>
      <c r="V39" s="240">
        <v>1.98</v>
      </c>
      <c r="W39" s="28">
        <v>0</v>
      </c>
      <c r="X39" s="94">
        <v>14</v>
      </c>
      <c r="Y39" s="169" t="str">
        <f>IF(C39=0," ",VLOOKUP($C39,[1]Спортсмены!$B$1:$H$65536,7,FALSE))</f>
        <v>Рыбаков В.Ю.</v>
      </c>
    </row>
    <row r="40" spans="1:25" ht="16.5" thickBot="1">
      <c r="A40" s="44"/>
      <c r="B40" s="234"/>
      <c r="C40" s="199"/>
      <c r="D40" s="235"/>
      <c r="E40" s="198"/>
      <c r="F40" s="175"/>
      <c r="G40" s="175"/>
      <c r="H40" s="175"/>
      <c r="I40" s="236"/>
      <c r="J40" s="236"/>
      <c r="K40" s="198"/>
      <c r="L40" s="236"/>
      <c r="M40" s="236"/>
      <c r="N40" s="236"/>
      <c r="O40" s="236"/>
      <c r="P40" s="236"/>
      <c r="Q40" s="236"/>
      <c r="R40" s="236"/>
      <c r="S40" s="236"/>
      <c r="T40" s="237"/>
      <c r="U40" s="237"/>
      <c r="V40" s="238"/>
      <c r="W40" s="197"/>
      <c r="X40" s="197"/>
      <c r="Y40" s="199"/>
    </row>
    <row r="41" spans="1:25" ht="16.5" thickTop="1">
      <c r="B41" s="191"/>
      <c r="C41" s="191"/>
      <c r="D41" s="192"/>
      <c r="E41" s="193"/>
      <c r="F41" s="193"/>
      <c r="G41" s="191"/>
      <c r="H41" s="192"/>
      <c r="I41" s="482"/>
      <c r="J41" s="186"/>
      <c r="K41" s="186"/>
    </row>
    <row r="42" spans="1:25" ht="15.75">
      <c r="B42" s="191"/>
      <c r="C42" s="191"/>
      <c r="D42" s="192"/>
      <c r="E42" s="193"/>
      <c r="F42" s="193"/>
      <c r="G42" s="191"/>
      <c r="H42" s="192"/>
      <c r="I42" s="482"/>
      <c r="J42" s="186"/>
      <c r="K42" s="186"/>
    </row>
    <row r="43" spans="1:25" ht="15.75">
      <c r="B43" s="191"/>
      <c r="C43" s="191"/>
      <c r="D43" s="192"/>
      <c r="E43" s="193"/>
      <c r="F43" s="193"/>
      <c r="G43" s="191"/>
      <c r="H43" s="192"/>
      <c r="I43" s="482"/>
      <c r="J43" s="186"/>
      <c r="K43" s="186"/>
    </row>
    <row r="44" spans="1:25" ht="15.75">
      <c r="B44" s="191"/>
      <c r="C44" s="191"/>
      <c r="D44" s="192"/>
      <c r="E44" s="193"/>
      <c r="F44" s="193"/>
      <c r="G44" s="191"/>
      <c r="H44" s="192"/>
      <c r="I44" s="482"/>
      <c r="J44" s="186"/>
      <c r="K44" s="186"/>
    </row>
    <row r="45" spans="1:25" ht="15.75">
      <c r="B45" s="191"/>
      <c r="C45" s="191"/>
      <c r="D45" s="192"/>
      <c r="E45" s="193"/>
      <c r="F45" s="193"/>
      <c r="G45" s="191"/>
      <c r="H45" s="192"/>
      <c r="I45" s="482"/>
      <c r="J45" s="186"/>
      <c r="K45" s="186"/>
    </row>
    <row r="46" spans="1:25" ht="15.75">
      <c r="B46" s="191"/>
      <c r="C46" s="191"/>
      <c r="D46" s="192"/>
      <c r="E46" s="193"/>
      <c r="F46" s="193"/>
      <c r="G46" s="191"/>
      <c r="H46" s="192"/>
      <c r="I46" s="482"/>
      <c r="J46" s="186"/>
      <c r="K46" s="186"/>
    </row>
    <row r="47" spans="1:25" ht="15.75">
      <c r="B47" s="191"/>
      <c r="C47" s="191"/>
      <c r="D47" s="192"/>
      <c r="E47" s="193"/>
      <c r="F47" s="193"/>
      <c r="G47" s="191"/>
      <c r="H47" s="192"/>
      <c r="I47" s="482"/>
      <c r="J47" s="186"/>
      <c r="K47" s="186"/>
    </row>
    <row r="48" spans="1:25" ht="15.75">
      <c r="B48" s="191"/>
      <c r="C48" s="191"/>
      <c r="D48" s="192"/>
      <c r="E48" s="193"/>
      <c r="F48" s="193"/>
      <c r="G48" s="191"/>
      <c r="H48" s="192"/>
      <c r="I48" s="482"/>
      <c r="J48" s="186"/>
      <c r="K48" s="186"/>
    </row>
    <row r="49" spans="2:11" ht="15.75">
      <c r="B49" s="191"/>
      <c r="C49" s="191"/>
      <c r="D49" s="192"/>
      <c r="E49" s="193"/>
      <c r="F49" s="193"/>
      <c r="G49" s="191"/>
      <c r="H49" s="192"/>
      <c r="I49" s="482"/>
      <c r="J49" s="186"/>
      <c r="K49" s="186"/>
    </row>
    <row r="50" spans="2:11" ht="15.75">
      <c r="B50" s="191"/>
      <c r="C50" s="191"/>
      <c r="D50" s="192"/>
      <c r="E50" s="193"/>
      <c r="F50" s="193"/>
      <c r="G50" s="191"/>
      <c r="H50" s="192"/>
      <c r="I50" s="482"/>
      <c r="J50" s="186"/>
      <c r="K50" s="186"/>
    </row>
    <row r="51" spans="2:11" ht="15.75">
      <c r="B51" s="191"/>
      <c r="C51" s="191"/>
      <c r="D51" s="192"/>
      <c r="E51" s="193"/>
      <c r="F51" s="193"/>
      <c r="G51" s="191"/>
      <c r="H51" s="192"/>
      <c r="I51" s="482"/>
      <c r="J51" s="186"/>
      <c r="K51" s="186"/>
    </row>
    <row r="52" spans="2:11" ht="15.75">
      <c r="B52" s="191"/>
      <c r="C52" s="191"/>
      <c r="D52" s="192"/>
      <c r="E52" s="193"/>
      <c r="F52" s="193"/>
      <c r="G52" s="191"/>
      <c r="H52" s="192"/>
      <c r="I52" s="482"/>
      <c r="J52" s="186"/>
      <c r="K52" s="186"/>
    </row>
    <row r="53" spans="2:11" ht="15.75">
      <c r="B53" s="191"/>
      <c r="C53" s="191"/>
      <c r="D53" s="192"/>
      <c r="E53" s="193"/>
      <c r="F53" s="193"/>
      <c r="G53" s="191"/>
      <c r="H53" s="192"/>
      <c r="I53" s="482"/>
      <c r="J53" s="186"/>
      <c r="K53" s="186"/>
    </row>
    <row r="54" spans="2:11" ht="15.75">
      <c r="B54" s="191"/>
      <c r="C54" s="191"/>
      <c r="D54" s="192"/>
      <c r="E54" s="193"/>
      <c r="F54" s="193"/>
      <c r="G54" s="191"/>
      <c r="H54" s="192"/>
      <c r="I54" s="482"/>
      <c r="J54" s="186"/>
      <c r="K54" s="186"/>
    </row>
    <row r="55" spans="2:11" ht="15.75">
      <c r="B55" s="191"/>
      <c r="C55" s="191"/>
      <c r="D55" s="192"/>
      <c r="E55" s="193"/>
      <c r="F55" s="193"/>
      <c r="G55" s="191"/>
      <c r="H55" s="192"/>
      <c r="I55" s="482"/>
      <c r="J55" s="186"/>
      <c r="K55" s="186"/>
    </row>
    <row r="56" spans="2:11" ht="15.75">
      <c r="B56" s="191"/>
      <c r="C56" s="191"/>
      <c r="D56" s="192"/>
      <c r="E56" s="193"/>
      <c r="F56" s="193"/>
      <c r="G56" s="191"/>
      <c r="H56" s="192"/>
      <c r="I56" s="482"/>
      <c r="J56" s="186"/>
      <c r="K56" s="186"/>
    </row>
    <row r="57" spans="2:11" ht="15.75">
      <c r="B57" s="191"/>
      <c r="C57" s="191"/>
      <c r="D57" s="192"/>
      <c r="E57" s="193"/>
      <c r="F57" s="193"/>
      <c r="G57" s="191"/>
      <c r="H57" s="192"/>
      <c r="I57" s="482"/>
      <c r="J57" s="186"/>
      <c r="K57" s="186"/>
    </row>
    <row r="58" spans="2:11" ht="15.75">
      <c r="B58" s="191"/>
      <c r="C58" s="191"/>
      <c r="D58" s="192"/>
      <c r="E58" s="193"/>
      <c r="F58" s="193"/>
      <c r="G58" s="191"/>
      <c r="H58" s="192"/>
      <c r="I58" s="482"/>
      <c r="J58" s="186"/>
      <c r="K58" s="186"/>
    </row>
    <row r="59" spans="2:11" ht="15.75">
      <c r="B59" s="191"/>
      <c r="C59" s="191"/>
      <c r="D59" s="192"/>
      <c r="E59" s="193"/>
      <c r="F59" s="193"/>
      <c r="G59" s="191"/>
      <c r="H59" s="192"/>
      <c r="I59" s="482"/>
      <c r="J59" s="186"/>
      <c r="K59" s="186"/>
    </row>
    <row r="60" spans="2:11" ht="15.75">
      <c r="B60" s="191"/>
      <c r="C60" s="191"/>
      <c r="D60" s="192"/>
      <c r="E60" s="193"/>
      <c r="F60" s="193"/>
      <c r="G60" s="191"/>
      <c r="H60" s="192"/>
      <c r="I60" s="482"/>
      <c r="J60" s="186"/>
      <c r="K60" s="186"/>
    </row>
    <row r="61" spans="2:11" ht="15.75">
      <c r="B61" s="191"/>
      <c r="C61" s="191"/>
      <c r="D61" s="192"/>
      <c r="E61" s="193"/>
      <c r="F61" s="193"/>
      <c r="G61" s="191"/>
      <c r="H61" s="192"/>
      <c r="I61" s="482"/>
      <c r="J61" s="186"/>
      <c r="K61" s="186"/>
    </row>
    <row r="62" spans="2:11" ht="15.75">
      <c r="B62" s="191"/>
      <c r="C62" s="191"/>
      <c r="D62" s="192"/>
      <c r="E62" s="193"/>
      <c r="F62" s="193"/>
      <c r="G62" s="191"/>
      <c r="H62" s="192"/>
      <c r="I62" s="482"/>
      <c r="J62" s="186"/>
      <c r="K62" s="186"/>
    </row>
    <row r="63" spans="2:11" ht="15.75">
      <c r="B63" s="191"/>
      <c r="C63" s="191"/>
      <c r="D63" s="192"/>
      <c r="E63" s="193"/>
      <c r="F63" s="193"/>
      <c r="G63" s="191"/>
      <c r="H63" s="192"/>
      <c r="I63" s="482"/>
      <c r="J63" s="186"/>
      <c r="K63" s="186"/>
    </row>
    <row r="64" spans="2:11" ht="15.75">
      <c r="B64" s="191"/>
      <c r="C64" s="191"/>
      <c r="D64" s="192"/>
      <c r="E64" s="193"/>
      <c r="F64" s="193"/>
      <c r="G64" s="191"/>
      <c r="H64" s="192"/>
      <c r="I64" s="482"/>
      <c r="J64" s="186"/>
      <c r="K64" s="186"/>
    </row>
    <row r="65" spans="1:25" ht="15.75">
      <c r="B65" s="191"/>
      <c r="C65" s="191"/>
      <c r="D65" s="192"/>
      <c r="E65" s="193"/>
      <c r="F65" s="193"/>
      <c r="G65" s="191"/>
      <c r="H65" s="192"/>
      <c r="I65" s="482"/>
      <c r="J65" s="186"/>
      <c r="K65" s="186"/>
    </row>
    <row r="66" spans="1:25" ht="15.75">
      <c r="B66" s="191"/>
      <c r="C66" s="191"/>
      <c r="D66" s="192"/>
      <c r="E66" s="193"/>
      <c r="F66" s="193"/>
      <c r="G66" s="191"/>
      <c r="H66" s="192"/>
      <c r="I66" s="482"/>
      <c r="J66" s="186"/>
      <c r="K66" s="186"/>
    </row>
    <row r="67" spans="1:25" ht="15.75">
      <c r="B67" s="191"/>
      <c r="C67" s="191"/>
      <c r="D67" s="192"/>
      <c r="E67" s="193"/>
      <c r="F67" s="193"/>
      <c r="G67" s="191"/>
      <c r="H67" s="192"/>
      <c r="I67" s="482"/>
      <c r="J67" s="186"/>
      <c r="K67" s="186"/>
    </row>
    <row r="68" spans="1:25" ht="15.75">
      <c r="B68" s="191"/>
      <c r="C68" s="191"/>
      <c r="D68" s="192"/>
      <c r="E68" s="193"/>
      <c r="F68" s="193"/>
      <c r="G68" s="191"/>
      <c r="H68" s="192"/>
      <c r="I68" s="482"/>
      <c r="J68" s="186"/>
      <c r="K68" s="186"/>
    </row>
    <row r="69" spans="1:25" ht="15.75">
      <c r="B69" s="191"/>
      <c r="C69" s="191"/>
      <c r="D69" s="192"/>
      <c r="E69" s="193"/>
      <c r="F69" s="193"/>
      <c r="G69" s="191"/>
      <c r="H69" s="192"/>
      <c r="I69" s="482"/>
      <c r="J69" s="186"/>
      <c r="K69" s="186"/>
    </row>
    <row r="70" spans="1:25" ht="22.5">
      <c r="A70" s="357" t="s">
        <v>27</v>
      </c>
      <c r="B70" s="357"/>
      <c r="C70" s="357"/>
      <c r="D70" s="357"/>
      <c r="E70" s="357"/>
      <c r="F70" s="357"/>
      <c r="G70" s="357"/>
      <c r="H70" s="357"/>
      <c r="I70" s="357"/>
      <c r="J70" s="357"/>
      <c r="K70" s="357"/>
      <c r="L70" s="357"/>
      <c r="M70" s="357"/>
      <c r="N70" s="357"/>
      <c r="O70" s="357"/>
      <c r="P70" s="357"/>
      <c r="Q70" s="357"/>
      <c r="R70" s="357"/>
      <c r="S70" s="357"/>
      <c r="T70" s="357"/>
      <c r="U70" s="357"/>
      <c r="V70" s="357"/>
      <c r="W70" s="357"/>
      <c r="X70" s="357"/>
      <c r="Y70" s="357"/>
    </row>
    <row r="71" spans="1:25" ht="20.25">
      <c r="A71" s="339" t="s">
        <v>28</v>
      </c>
      <c r="B71" s="339"/>
      <c r="C71" s="339"/>
      <c r="D71" s="339"/>
      <c r="E71" s="339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39"/>
      <c r="V71" s="339"/>
      <c r="W71" s="339"/>
      <c r="X71" s="339"/>
      <c r="Y71" s="339"/>
    </row>
    <row r="72" spans="1:25" ht="15.75">
      <c r="A72" s="381" t="s">
        <v>88</v>
      </c>
      <c r="B72" s="381"/>
      <c r="C72" s="381"/>
      <c r="D72" s="381"/>
      <c r="E72" s="381"/>
      <c r="F72" s="381"/>
      <c r="G72" s="381"/>
      <c r="H72" s="381"/>
      <c r="I72" s="381"/>
      <c r="J72" s="381"/>
      <c r="K72" s="381"/>
      <c r="L72" s="381"/>
      <c r="M72" s="381"/>
      <c r="N72" s="381"/>
      <c r="O72" s="381"/>
      <c r="P72" s="381"/>
      <c r="Q72" s="381"/>
      <c r="R72" s="381"/>
      <c r="S72" s="381"/>
      <c r="T72" s="381"/>
      <c r="U72" s="381"/>
      <c r="V72" s="381"/>
      <c r="W72" s="381"/>
      <c r="X72" s="381"/>
      <c r="Y72" s="381"/>
    </row>
    <row r="73" spans="1:25" ht="18">
      <c r="A73" s="382" t="s">
        <v>113</v>
      </c>
      <c r="B73" s="382"/>
      <c r="C73" s="382"/>
      <c r="D73" s="382"/>
      <c r="E73" s="382"/>
      <c r="F73" s="382"/>
      <c r="G73" s="382"/>
      <c r="H73" s="382"/>
      <c r="I73" s="382"/>
      <c r="J73" s="382"/>
      <c r="K73" s="382"/>
      <c r="L73" s="382"/>
      <c r="M73" s="382"/>
      <c r="N73" s="382"/>
      <c r="O73" s="382"/>
      <c r="P73" s="382"/>
      <c r="Q73" s="382"/>
      <c r="R73" s="382"/>
      <c r="S73" s="382"/>
      <c r="T73" s="382"/>
      <c r="U73" s="382"/>
      <c r="V73" s="382"/>
      <c r="W73" s="382"/>
      <c r="X73" s="382"/>
      <c r="Y73" s="382"/>
    </row>
    <row r="74" spans="1:25" ht="18">
      <c r="A74"/>
      <c r="B74" s="377"/>
      <c r="C74" s="377"/>
      <c r="D74" s="151"/>
      <c r="E74" s="151"/>
      <c r="F74" s="151"/>
      <c r="G74" s="399" t="s">
        <v>186</v>
      </c>
      <c r="H74" s="399"/>
      <c r="I74" s="399"/>
      <c r="J74" s="399"/>
      <c r="K74" s="399"/>
      <c r="L74" s="399"/>
      <c r="M74" s="399"/>
      <c r="N74" s="399"/>
      <c r="O74" s="399"/>
      <c r="P74" s="399"/>
      <c r="Q74" s="399"/>
      <c r="R74" s="320"/>
      <c r="S74" s="320"/>
      <c r="T74" s="9" t="s">
        <v>257</v>
      </c>
      <c r="U74" s="9"/>
      <c r="V74" s="9"/>
      <c r="W74" s="9"/>
      <c r="X74" s="9"/>
      <c r="Y74" s="9"/>
    </row>
    <row r="75" spans="1:25" ht="18">
      <c r="A75" s="1" t="s">
        <v>129</v>
      </c>
      <c r="B75" s="230"/>
      <c r="C75" s="148"/>
      <c r="D75" s="151"/>
      <c r="E75" s="151"/>
      <c r="F75" s="151"/>
      <c r="G75" s="156"/>
      <c r="H75" s="156"/>
      <c r="I75" s="156"/>
      <c r="J75" s="156"/>
      <c r="K75" s="156"/>
      <c r="L75" s="206" t="s">
        <v>93</v>
      </c>
      <c r="M75" s="206"/>
      <c r="N75" s="206"/>
      <c r="O75" s="206"/>
      <c r="P75" s="206"/>
      <c r="Q75" s="206"/>
      <c r="R75" s="206"/>
      <c r="S75" s="206"/>
      <c r="T75" s="231" t="s">
        <v>262</v>
      </c>
      <c r="U75" s="231"/>
      <c r="V75" s="206"/>
      <c r="W75" s="231"/>
      <c r="X75" s="231"/>
      <c r="Y75" s="231"/>
    </row>
    <row r="76" spans="1:25" ht="18">
      <c r="A76" s="396" t="s">
        <v>12</v>
      </c>
      <c r="B76" s="396" t="s">
        <v>115</v>
      </c>
      <c r="C76" s="345" t="s">
        <v>95</v>
      </c>
      <c r="D76" s="361" t="s">
        <v>14</v>
      </c>
      <c r="E76" s="396" t="s">
        <v>97</v>
      </c>
      <c r="F76" s="396" t="s">
        <v>98</v>
      </c>
      <c r="G76" s="345" t="s">
        <v>17</v>
      </c>
      <c r="H76" s="345" t="s">
        <v>99</v>
      </c>
      <c r="I76" s="401" t="s">
        <v>116</v>
      </c>
      <c r="J76" s="402"/>
      <c r="K76" s="402"/>
      <c r="L76" s="402"/>
      <c r="M76" s="402"/>
      <c r="N76" s="402"/>
      <c r="O76" s="402"/>
      <c r="P76" s="402"/>
      <c r="Q76" s="402"/>
      <c r="R76" s="402"/>
      <c r="S76" s="403"/>
      <c r="T76" s="390" t="s">
        <v>117</v>
      </c>
      <c r="U76" s="393" t="s">
        <v>118</v>
      </c>
      <c r="V76" s="361" t="s">
        <v>119</v>
      </c>
      <c r="W76" s="384" t="s">
        <v>20</v>
      </c>
      <c r="X76" s="343" t="s">
        <v>120</v>
      </c>
      <c r="Y76" s="361" t="s">
        <v>22</v>
      </c>
    </row>
    <row r="77" spans="1:25">
      <c r="A77" s="397"/>
      <c r="B77" s="397"/>
      <c r="C77" s="371"/>
      <c r="D77" s="376"/>
      <c r="E77" s="397"/>
      <c r="F77" s="397"/>
      <c r="G77" s="371"/>
      <c r="H77" s="371"/>
      <c r="I77" s="347"/>
      <c r="J77" s="347"/>
      <c r="K77" s="347"/>
      <c r="L77" s="347"/>
      <c r="M77" s="347"/>
      <c r="N77" s="347"/>
      <c r="O77" s="347"/>
      <c r="P77" s="347"/>
      <c r="Q77" s="347"/>
      <c r="R77" s="347"/>
      <c r="S77" s="347"/>
      <c r="T77" s="391"/>
      <c r="U77" s="394"/>
      <c r="V77" s="368"/>
      <c r="W77" s="385"/>
      <c r="X77" s="371"/>
      <c r="Y77" s="368"/>
    </row>
    <row r="78" spans="1:25">
      <c r="A78" s="398"/>
      <c r="B78" s="398"/>
      <c r="C78" s="344"/>
      <c r="D78" s="348"/>
      <c r="E78" s="398"/>
      <c r="F78" s="398"/>
      <c r="G78" s="344"/>
      <c r="H78" s="344"/>
      <c r="I78" s="348"/>
      <c r="J78" s="348"/>
      <c r="K78" s="348"/>
      <c r="L78" s="348"/>
      <c r="M78" s="348"/>
      <c r="N78" s="348"/>
      <c r="O78" s="348"/>
      <c r="P78" s="348"/>
      <c r="Q78" s="348"/>
      <c r="R78" s="348"/>
      <c r="S78" s="348"/>
      <c r="T78" s="392"/>
      <c r="U78" s="395"/>
      <c r="V78" s="362"/>
      <c r="W78" s="386"/>
      <c r="X78" s="344"/>
      <c r="Y78" s="362"/>
    </row>
    <row r="79" spans="1:25">
      <c r="A79" s="127"/>
      <c r="B79" s="202"/>
      <c r="C79" s="27"/>
      <c r="D79" s="22" t="str">
        <f>IF(C79=0," ",VLOOKUP(C79,[1]Спортсмены!B$1:I$65536,2,FALSE))</f>
        <v xml:space="preserve"> </v>
      </c>
      <c r="E79" s="162" t="str">
        <f>IF(C79=0," ",VLOOKUP($C79,[1]Спортсмены!$B$1:$H$65536,3,FALSE))</f>
        <v xml:space="preserve"> </v>
      </c>
      <c r="F79" s="24" t="str">
        <f>IF(C79=0," ",IF(VLOOKUP($C79,[1]Спортсмены!$B$1:$H$65536,4,FALSE)=0," ",VLOOKUP($C79,[1]Спортсмены!$B$1:$H$65536,4,FALSE)))</f>
        <v xml:space="preserve"> </v>
      </c>
      <c r="G79" s="103" t="str">
        <f>IF(C79=0," ",VLOOKUP($C79,[1]Спортсмены!$B$1:$H$65536,5,FALSE))</f>
        <v xml:space="preserve"> </v>
      </c>
      <c r="H79" s="103" t="str">
        <f>IF(C79=0," ",VLOOKUP($C79,[1]Спортсмены!$B$1:$H$65536,6,FALSE))</f>
        <v xml:space="preserve"> </v>
      </c>
      <c r="I79" s="201"/>
      <c r="J79" s="201"/>
      <c r="K79" s="24"/>
      <c r="L79" s="201"/>
      <c r="M79" s="201"/>
      <c r="N79" s="201"/>
      <c r="O79" s="201"/>
      <c r="P79" s="201"/>
      <c r="Q79" s="201"/>
      <c r="R79" s="201"/>
      <c r="S79" s="201"/>
      <c r="T79" s="232"/>
      <c r="U79" s="232"/>
      <c r="V79" s="233"/>
      <c r="W79" s="28" t="str">
        <f>IF(V79=0," ",IF(V79&gt;=[1]Разряды!$C$15,[1]Разряды!$C$3,IF(V79&gt;=[1]Разряды!$D$15,[1]Разряды!$D$3,IF(V79&gt;=[1]Разряды!$E$15,[1]Разряды!$E$3,IF(V79&gt;=[1]Разряды!$F$15,[1]Разряды!$F$3,IF(V79&gt;=[1]Разряды!$G$15,[1]Разряды!$G$3,IF(V79&gt;=[1]Разряды!$H$15,[1]Разряды!$H$3,"б/р")))))))</f>
        <v xml:space="preserve"> </v>
      </c>
      <c r="X79" s="203"/>
      <c r="Y79" s="106" t="str">
        <f>IF(C79=0," ",VLOOKUP($C79,[1]Спортсмены!$B$1:$H$65536,7,FALSE))</f>
        <v xml:space="preserve"> </v>
      </c>
    </row>
    <row r="80" spans="1:25">
      <c r="A80" s="127"/>
      <c r="B80" s="202"/>
      <c r="C80" s="27"/>
      <c r="D80" s="22" t="str">
        <f>IF(C80=0," ",VLOOKUP(C80,[1]Спортсмены!B$1:I$65536,2,FALSE))</f>
        <v xml:space="preserve"> </v>
      </c>
      <c r="E80" s="162" t="str">
        <f>IF(C80=0," ",VLOOKUP($C80,[1]Спортсмены!$B$1:$H$65536,3,FALSE))</f>
        <v xml:space="preserve"> </v>
      </c>
      <c r="F80" s="24" t="str">
        <f>IF(C80=0," ",IF(VLOOKUP($C80,[1]Спортсмены!$B$1:$H$65536,4,FALSE)=0," ",VLOOKUP($C80,[1]Спортсмены!$B$1:$H$65536,4,FALSE)))</f>
        <v xml:space="preserve"> </v>
      </c>
      <c r="G80" s="103" t="str">
        <f>IF(C80=0," ",VLOOKUP($C80,[1]Спортсмены!$B$1:$H$65536,5,FALSE))</f>
        <v xml:space="preserve"> </v>
      </c>
      <c r="H80" s="22" t="str">
        <f>IF(C80=0," ",VLOOKUP($C80,[1]Спортсмены!$B$1:$H$65536,6,FALSE))</f>
        <v xml:space="preserve"> </v>
      </c>
      <c r="I80" s="201"/>
      <c r="J80" s="201"/>
      <c r="K80" s="24"/>
      <c r="L80" s="201"/>
      <c r="M80" s="201"/>
      <c r="N80" s="201"/>
      <c r="O80" s="201"/>
      <c r="P80" s="201"/>
      <c r="Q80" s="201"/>
      <c r="R80" s="201"/>
      <c r="S80" s="201"/>
      <c r="T80" s="232"/>
      <c r="U80" s="232"/>
      <c r="V80" s="233"/>
      <c r="W80" s="28" t="str">
        <f>IF(V80=0," ",IF(V80&gt;=[1]Разряды!$C$15,[1]Разряды!$C$3,IF(V80&gt;=[1]Разряды!$D$15,[1]Разряды!$D$3,IF(V80&gt;=[1]Разряды!$E$15,[1]Разряды!$E$3,IF(V80&gt;=[1]Разряды!$F$15,[1]Разряды!$F$3,IF(V80&gt;=[1]Разряды!$G$15,[1]Разряды!$G$3,IF(V80&gt;=[1]Разряды!$H$15,[1]Разряды!$H$3,"б/р")))))))</f>
        <v xml:space="preserve"> </v>
      </c>
      <c r="X80" s="28"/>
      <c r="Y80" s="106" t="str">
        <f>IF(C80=0," ",VLOOKUP($C80,[1]Спортсмены!$B$1:$H$65536,7,FALSE))</f>
        <v xml:space="preserve"> </v>
      </c>
    </row>
    <row r="81" spans="1:25">
      <c r="A81" s="127"/>
      <c r="B81" s="202"/>
      <c r="C81" s="27"/>
      <c r="D81" s="22" t="str">
        <f>IF(C81=0," ",VLOOKUP(C81,[1]Спортсмены!B$1:I$65536,2,FALSE))</f>
        <v xml:space="preserve"> </v>
      </c>
      <c r="E81" s="162" t="str">
        <f>IF(C81=0," ",VLOOKUP($C81,[1]Спортсмены!$B$1:$H$65536,3,FALSE))</f>
        <v xml:space="preserve"> </v>
      </c>
      <c r="F81" s="24" t="str">
        <f>IF(C81=0," ",IF(VLOOKUP($C81,[1]Спортсмены!$B$1:$H$65536,4,FALSE)=0," ",VLOOKUP($C81,[1]Спортсмены!$B$1:$H$65536,4,FALSE)))</f>
        <v xml:space="preserve"> </v>
      </c>
      <c r="G81" s="103" t="str">
        <f>IF(C81=0," ",VLOOKUP($C81,[1]Спортсмены!$B$1:$H$65536,5,FALSE))</f>
        <v xml:space="preserve"> </v>
      </c>
      <c r="H81" s="22" t="str">
        <f>IF(C81=0," ",VLOOKUP($C81,[1]Спортсмены!$B$1:$H$65536,6,FALSE))</f>
        <v xml:space="preserve"> </v>
      </c>
      <c r="I81" s="201"/>
      <c r="J81" s="201"/>
      <c r="K81" s="24"/>
      <c r="L81" s="201"/>
      <c r="M81" s="201"/>
      <c r="N81" s="201"/>
      <c r="O81" s="201"/>
      <c r="P81" s="201"/>
      <c r="Q81" s="201"/>
      <c r="R81" s="201"/>
      <c r="S81" s="201"/>
      <c r="T81" s="232"/>
      <c r="U81" s="232"/>
      <c r="V81" s="233"/>
      <c r="W81" s="28" t="str">
        <f>IF(V81=0," ",IF(V81&gt;=[1]Разряды!$C$15,[1]Разряды!$C$3,IF(V81&gt;=[1]Разряды!$D$15,[1]Разряды!$D$3,IF(V81&gt;=[1]Разряды!$E$15,[1]Разряды!$E$3,IF(V81&gt;=[1]Разряды!$F$15,[1]Разряды!$F$3,IF(V81&gt;=[1]Разряды!$G$15,[1]Разряды!$G$3,IF(V81&gt;=[1]Разряды!$H$15,[1]Разряды!$H$3,"б/р")))))))</f>
        <v xml:space="preserve"> </v>
      </c>
      <c r="X81" s="28"/>
      <c r="Y81" s="106" t="str">
        <f>IF(C81=0," ",VLOOKUP($C81,[1]Спортсмены!$B$1:$H$65536,7,FALSE))</f>
        <v xml:space="preserve"> </v>
      </c>
    </row>
    <row r="82" spans="1:25">
      <c r="A82" s="89"/>
      <c r="B82" s="138"/>
      <c r="C82" s="92"/>
      <c r="D82" s="22" t="str">
        <f>IF(C82=0," ",VLOOKUP(C82,[1]Спортсмены!B$1:I$65536,2,FALSE))</f>
        <v xml:space="preserve"> </v>
      </c>
      <c r="E82" s="162" t="str">
        <f>IF(C82=0," ",VLOOKUP($C82,[1]Спортсмены!$B$1:$H$65536,3,FALSE))</f>
        <v xml:space="preserve"> </v>
      </c>
      <c r="F82" s="24" t="str">
        <f>IF(C82=0," ",IF(VLOOKUP($C82,[1]Спортсмены!$B$1:$H$65536,4,FALSE)=0," ",VLOOKUP($C82,[1]Спортсмены!$B$1:$H$65536,4,FALSE)))</f>
        <v xml:space="preserve"> </v>
      </c>
      <c r="G82" s="22" t="str">
        <f>IF(C82=0," ",VLOOKUP($C82,[1]Спортсмены!$B$1:$H$65536,5,FALSE))</f>
        <v xml:space="preserve"> </v>
      </c>
      <c r="H82" s="22" t="str">
        <f>IF(C82=0," ",VLOOKUP($C82,[1]Спортсмены!$B$1:$H$65536,6,FALSE))</f>
        <v xml:space="preserve"> </v>
      </c>
      <c r="I82" s="201"/>
      <c r="J82" s="201"/>
      <c r="K82" s="24"/>
      <c r="L82" s="201"/>
      <c r="M82" s="201"/>
      <c r="N82" s="201"/>
      <c r="O82" s="201"/>
      <c r="P82" s="201"/>
      <c r="Q82" s="201"/>
      <c r="R82" s="201"/>
      <c r="S82" s="201"/>
      <c r="T82" s="232"/>
      <c r="U82" s="232"/>
      <c r="V82" s="233"/>
      <c r="W82" s="28" t="str">
        <f>IF(V82=0," ",IF(V82&gt;=[1]Разряды!$C$15,[1]Разряды!$C$3,IF(V82&gt;=[1]Разряды!$D$15,[1]Разряды!$D$3,IF(V82&gt;=[1]Разряды!$E$15,[1]Разряды!$E$3,IF(V82&gt;=[1]Разряды!$F$15,[1]Разряды!$F$3,IF(V82&gt;=[1]Разряды!$G$15,[1]Разряды!$G$3,IF(V82&gt;=[1]Разряды!$H$15,[1]Разряды!$H$3,"б/р")))))))</f>
        <v xml:space="preserve"> </v>
      </c>
      <c r="X82" s="94"/>
      <c r="Y82" s="22" t="str">
        <f>IF(C82=0," ",VLOOKUP($C82,[1]Спортсмены!$B$1:$H$65536,7,FALSE))</f>
        <v xml:space="preserve"> </v>
      </c>
    </row>
    <row r="83" spans="1:25" ht="15.75" thickBot="1">
      <c r="A83" s="242"/>
      <c r="B83" s="124"/>
      <c r="C83" s="44"/>
      <c r="D83" s="32" t="str">
        <f>IF(C83=0," ",VLOOKUP(C83,[1]Спортсмены!B$1:I$65536,2,FALSE))</f>
        <v xml:space="preserve"> </v>
      </c>
      <c r="E83" s="213" t="str">
        <f>IF(C83=0," ",VLOOKUP($C83,[1]Спортсмены!$B$1:$H$65536,3,FALSE))</f>
        <v xml:space="preserve"> </v>
      </c>
      <c r="F83" s="34" t="str">
        <f>IF(C83=0," ",IF(VLOOKUP($C83,[1]Спортсмены!$B$1:$H$65536,4,FALSE)=0," ",VLOOKUP($C83,[1]Спортсмены!$B$1:$H$65536,4,FALSE)))</f>
        <v xml:space="preserve"> </v>
      </c>
      <c r="G83" s="209" t="str">
        <f>IF(C83=0," ",VLOOKUP($C83,[1]Спортсмены!$B$1:$H$65536,5,FALSE))</f>
        <v xml:space="preserve"> </v>
      </c>
      <c r="H83" s="209" t="str">
        <f>IF(C83=0," ",VLOOKUP($C83,[1]Спортсмены!$B$1:$H$65536,6,FALSE))</f>
        <v xml:space="preserve"> </v>
      </c>
      <c r="I83" s="243"/>
      <c r="J83" s="243"/>
      <c r="K83" s="34"/>
      <c r="L83" s="243"/>
      <c r="M83" s="243"/>
      <c r="N83" s="243"/>
      <c r="O83" s="243"/>
      <c r="P83" s="243"/>
      <c r="Q83" s="243"/>
      <c r="R83" s="243"/>
      <c r="S83" s="243"/>
      <c r="T83" s="244"/>
      <c r="U83" s="244"/>
      <c r="V83" s="245"/>
      <c r="W83" s="30" t="str">
        <f>IF(V83=0," ",IF(V83&gt;=[1]Разряды!$C$15,[1]Разряды!$C$3,IF(V83&gt;=[1]Разряды!$D$15,[1]Разряды!$D$3,IF(V83&gt;=[1]Разряды!$E$15,[1]Разряды!$E$3,IF(V83&gt;=[1]Разряды!$F$15,[1]Разряды!$F$3,IF(V83&gt;=[1]Разряды!$G$15,[1]Разряды!$G$3,IF(V83&gt;=[1]Разряды!$H$15,[1]Разряды!$H$3,"б/р")))))))</f>
        <v xml:space="preserve"> </v>
      </c>
      <c r="X83" s="30"/>
      <c r="Y83" s="246" t="str">
        <f>IF(C83=0," ",VLOOKUP($C83,[1]Спортсмены!$B$1:$H$65536,7,FALSE))</f>
        <v xml:space="preserve"> </v>
      </c>
    </row>
    <row r="84" spans="1:25" ht="18.75" thickTop="1">
      <c r="A84"/>
      <c r="B84" s="377"/>
      <c r="C84" s="377"/>
      <c r="D84" s="151"/>
      <c r="E84" s="151"/>
      <c r="F84" s="151"/>
      <c r="G84" s="399" t="s">
        <v>31</v>
      </c>
      <c r="H84" s="399"/>
      <c r="I84" s="399"/>
      <c r="J84" s="399"/>
      <c r="K84" s="399"/>
      <c r="L84" s="399"/>
      <c r="M84" s="399"/>
      <c r="N84" s="399"/>
      <c r="O84" s="399"/>
      <c r="P84" s="399"/>
      <c r="Q84" s="399"/>
      <c r="R84" s="320"/>
      <c r="S84" s="320"/>
      <c r="T84" s="9" t="s">
        <v>257</v>
      </c>
      <c r="U84" s="9"/>
      <c r="V84" s="9"/>
      <c r="W84" s="9"/>
      <c r="X84" s="9"/>
      <c r="Y84" s="9"/>
    </row>
    <row r="85" spans="1:25" ht="18">
      <c r="A85" s="1" t="s">
        <v>129</v>
      </c>
      <c r="B85" s="230"/>
      <c r="C85" s="148"/>
      <c r="D85" s="151"/>
      <c r="E85" s="151"/>
      <c r="F85" s="151"/>
      <c r="G85" s="156"/>
      <c r="H85" s="156"/>
      <c r="I85" s="156"/>
      <c r="J85" s="156"/>
      <c r="K85" s="156"/>
      <c r="L85" s="206" t="s">
        <v>93</v>
      </c>
      <c r="M85" s="206"/>
      <c r="N85" s="206"/>
      <c r="O85" s="206"/>
      <c r="P85" s="206"/>
      <c r="Q85" s="206"/>
      <c r="R85" s="206"/>
      <c r="S85" s="206"/>
      <c r="T85" s="231" t="s">
        <v>262</v>
      </c>
      <c r="U85" s="231"/>
      <c r="V85" s="206"/>
      <c r="W85" s="231"/>
      <c r="X85" s="231"/>
      <c r="Y85" s="231"/>
    </row>
    <row r="86" spans="1:25" ht="18">
      <c r="A86" s="396" t="s">
        <v>12</v>
      </c>
      <c r="B86" s="396" t="s">
        <v>115</v>
      </c>
      <c r="C86" s="345" t="s">
        <v>95</v>
      </c>
      <c r="D86" s="361" t="s">
        <v>14</v>
      </c>
      <c r="E86" s="396" t="s">
        <v>97</v>
      </c>
      <c r="F86" s="396" t="s">
        <v>98</v>
      </c>
      <c r="G86" s="345" t="s">
        <v>17</v>
      </c>
      <c r="H86" s="345" t="s">
        <v>99</v>
      </c>
      <c r="I86" s="387" t="s">
        <v>116</v>
      </c>
      <c r="J86" s="388"/>
      <c r="K86" s="388"/>
      <c r="L86" s="388"/>
      <c r="M86" s="388"/>
      <c r="N86" s="388"/>
      <c r="O86" s="388"/>
      <c r="P86" s="388"/>
      <c r="Q86" s="388"/>
      <c r="R86" s="388"/>
      <c r="S86" s="389"/>
      <c r="T86" s="390" t="s">
        <v>117</v>
      </c>
      <c r="U86" s="393" t="s">
        <v>118</v>
      </c>
      <c r="V86" s="361" t="s">
        <v>119</v>
      </c>
      <c r="W86" s="384" t="s">
        <v>20</v>
      </c>
      <c r="X86" s="343" t="s">
        <v>120</v>
      </c>
      <c r="Y86" s="361" t="s">
        <v>22</v>
      </c>
    </row>
    <row r="87" spans="1:25">
      <c r="A87" s="397"/>
      <c r="B87" s="397"/>
      <c r="C87" s="371"/>
      <c r="D87" s="376"/>
      <c r="E87" s="397"/>
      <c r="F87" s="397"/>
      <c r="G87" s="371"/>
      <c r="H87" s="371"/>
      <c r="I87" s="376"/>
      <c r="J87" s="376"/>
      <c r="K87" s="376"/>
      <c r="L87" s="376"/>
      <c r="M87" s="376"/>
      <c r="N87" s="376"/>
      <c r="O87" s="376"/>
      <c r="P87" s="376"/>
      <c r="Q87" s="376"/>
      <c r="R87" s="376"/>
      <c r="S87" s="347"/>
      <c r="T87" s="391"/>
      <c r="U87" s="394"/>
      <c r="V87" s="368"/>
      <c r="W87" s="385"/>
      <c r="X87" s="371"/>
      <c r="Y87" s="368"/>
    </row>
    <row r="88" spans="1:25">
      <c r="A88" s="398"/>
      <c r="B88" s="398"/>
      <c r="C88" s="344"/>
      <c r="D88" s="348"/>
      <c r="E88" s="398"/>
      <c r="F88" s="398"/>
      <c r="G88" s="344"/>
      <c r="H88" s="344"/>
      <c r="I88" s="348"/>
      <c r="J88" s="348"/>
      <c r="K88" s="348"/>
      <c r="L88" s="348"/>
      <c r="M88" s="348"/>
      <c r="N88" s="348"/>
      <c r="O88" s="348"/>
      <c r="P88" s="348"/>
      <c r="Q88" s="348"/>
      <c r="R88" s="348"/>
      <c r="S88" s="348"/>
      <c r="T88" s="392"/>
      <c r="U88" s="395"/>
      <c r="V88" s="362"/>
      <c r="W88" s="386"/>
      <c r="X88" s="344"/>
      <c r="Y88" s="362"/>
    </row>
    <row r="89" spans="1:25">
      <c r="A89" s="127"/>
      <c r="B89" s="202"/>
      <c r="C89" s="27"/>
      <c r="D89" s="22" t="str">
        <f>IF(C89=0," ",VLOOKUP(C89,[1]Спортсмены!B$1:I$65536,2,FALSE))</f>
        <v xml:space="preserve"> </v>
      </c>
      <c r="E89" s="162" t="str">
        <f>IF(C89=0," ",VLOOKUP($C89,[1]Спортсмены!$B$1:$H$65536,3,FALSE))</f>
        <v xml:space="preserve"> </v>
      </c>
      <c r="F89" s="24" t="str">
        <f>IF(C89=0," ",IF(VLOOKUP($C89,[1]Спортсмены!$B$1:$H$65536,4,FALSE)=0," ",VLOOKUP($C89,[1]Спортсмены!$B$1:$H$65536,4,FALSE)))</f>
        <v xml:space="preserve"> </v>
      </c>
      <c r="G89" s="22" t="str">
        <f>IF(C89=0," ",VLOOKUP($C89,[1]Спортсмены!$B$1:$H$65536,5,FALSE))</f>
        <v xml:space="preserve"> </v>
      </c>
      <c r="H89" s="103" t="str">
        <f>IF(C89=0," ",VLOOKUP($C89,[1]Спортсмены!$B$1:$H$65536,6,FALSE))</f>
        <v xml:space="preserve"> </v>
      </c>
      <c r="I89" s="201"/>
      <c r="J89" s="201"/>
      <c r="K89" s="24"/>
      <c r="L89" s="201"/>
      <c r="M89" s="201"/>
      <c r="N89" s="201"/>
      <c r="O89" s="201"/>
      <c r="P89" s="201"/>
      <c r="Q89" s="201"/>
      <c r="R89" s="201"/>
      <c r="S89" s="201"/>
      <c r="T89" s="232"/>
      <c r="U89" s="232"/>
      <c r="V89" s="233"/>
      <c r="W89" s="28" t="str">
        <f>IF(V89=0," ",IF(V89&gt;=[1]Разряды!$C$15,[1]Разряды!$C$3,IF(V89&gt;=[1]Разряды!$D$15,[1]Разряды!$D$3,IF(V89&gt;=[1]Разряды!$E$15,[1]Разряды!$E$3,IF(V89&gt;=[1]Разряды!$F$15,[1]Разряды!$F$3,IF(V89&gt;=[1]Разряды!$G$15,[1]Разряды!$G$3,IF(V89&gt;=[1]Разряды!$H$15,[1]Разряды!$H$3,"б/р")))))))</f>
        <v xml:space="preserve"> </v>
      </c>
      <c r="X89" s="203"/>
      <c r="Y89" s="22" t="str">
        <f>IF(C89=0," ",VLOOKUP($C89,[1]Спортсмены!$B$1:$H$65536,7,FALSE))</f>
        <v xml:space="preserve"> </v>
      </c>
    </row>
    <row r="90" spans="1:25">
      <c r="A90" s="127"/>
      <c r="B90" s="202"/>
      <c r="C90" s="27"/>
      <c r="D90" s="22" t="str">
        <f>IF(C90=0," ",VLOOKUP(C90,[1]Спортсмены!B$1:I$65536,2,FALSE))</f>
        <v xml:space="preserve"> </v>
      </c>
      <c r="E90" s="162" t="str">
        <f>IF(C90=0," ",VLOOKUP($C90,[1]Спортсмены!$B$1:$H$65536,3,FALSE))</f>
        <v xml:space="preserve"> </v>
      </c>
      <c r="F90" s="24" t="str">
        <f>IF(C90=0," ",IF(VLOOKUP($C90,[1]Спортсмены!$B$1:$H$65536,4,FALSE)=0," ",VLOOKUP($C90,[1]Спортсмены!$B$1:$H$65536,4,FALSE)))</f>
        <v xml:space="preserve"> </v>
      </c>
      <c r="G90" s="22" t="str">
        <f>IF(C90=0," ",VLOOKUP($C90,[1]Спортсмены!$B$1:$H$65536,5,FALSE))</f>
        <v xml:space="preserve"> </v>
      </c>
      <c r="H90" s="103" t="str">
        <f>IF(C90=0," ",VLOOKUP($C90,[1]Спортсмены!$B$1:$H$65536,6,FALSE))</f>
        <v xml:space="preserve"> </v>
      </c>
      <c r="I90" s="201"/>
      <c r="J90" s="201"/>
      <c r="K90" s="24"/>
      <c r="L90" s="201"/>
      <c r="M90" s="201"/>
      <c r="N90" s="201"/>
      <c r="O90" s="201"/>
      <c r="P90" s="201"/>
      <c r="Q90" s="201"/>
      <c r="R90" s="201"/>
      <c r="S90" s="201"/>
      <c r="T90" s="232"/>
      <c r="U90" s="232"/>
      <c r="V90" s="233"/>
      <c r="W90" s="28" t="str">
        <f>IF(V90=0," ",IF(V90&gt;=[1]Разряды!$C$15,[1]Разряды!$C$3,IF(V90&gt;=[1]Разряды!$D$15,[1]Разряды!$D$3,IF(V90&gt;=[1]Разряды!$E$15,[1]Разряды!$E$3,IF(V90&gt;=[1]Разряды!$F$15,[1]Разряды!$F$3,IF(V90&gt;=[1]Разряды!$G$15,[1]Разряды!$G$3,IF(V90&gt;=[1]Разряды!$H$15,[1]Разряды!$H$3,"б/р")))))))</f>
        <v xml:space="preserve"> </v>
      </c>
      <c r="X90" s="94"/>
      <c r="Y90" s="22" t="str">
        <f>IF(C90=0," ",VLOOKUP($C90,[1]Спортсмены!$B$1:$H$65536,7,FALSE))</f>
        <v xml:space="preserve"> </v>
      </c>
    </row>
    <row r="91" spans="1:25">
      <c r="A91" s="127"/>
      <c r="B91" s="202"/>
      <c r="C91" s="27"/>
      <c r="D91" s="22" t="str">
        <f>IF(C91=0," ",VLOOKUP(C91,[1]Спортсмены!B$1:I$65536,2,FALSE))</f>
        <v xml:space="preserve"> </v>
      </c>
      <c r="E91" s="162" t="str">
        <f>IF(C91=0," ",VLOOKUP($C91,[1]Спортсмены!$B$1:$H$65536,3,FALSE))</f>
        <v xml:space="preserve"> </v>
      </c>
      <c r="F91" s="24" t="str">
        <f>IF(C91=0," ",IF(VLOOKUP($C91,[1]Спортсмены!$B$1:$H$65536,4,FALSE)=0," ",VLOOKUP($C91,[1]Спортсмены!$B$1:$H$65536,4,FALSE)))</f>
        <v xml:space="preserve"> </v>
      </c>
      <c r="G91" s="22" t="str">
        <f>IF(C91=0," ",VLOOKUP($C91,[1]Спортсмены!$B$1:$H$65536,5,FALSE))</f>
        <v xml:space="preserve"> </v>
      </c>
      <c r="H91" s="103" t="str">
        <f>IF(C91=0," ",VLOOKUP($C91,[1]Спортсмены!$B$1:$H$65536,6,FALSE))</f>
        <v xml:space="preserve"> </v>
      </c>
      <c r="I91" s="201"/>
      <c r="J91" s="201"/>
      <c r="K91" s="24"/>
      <c r="L91" s="201"/>
      <c r="M91" s="201"/>
      <c r="N91" s="201"/>
      <c r="O91" s="201"/>
      <c r="P91" s="201"/>
      <c r="Q91" s="201"/>
      <c r="R91" s="201"/>
      <c r="S91" s="201"/>
      <c r="T91" s="232"/>
      <c r="U91" s="232"/>
      <c r="V91" s="233"/>
      <c r="W91" s="28" t="str">
        <f>IF(V91=0," ",IF(V91&gt;=[1]Разряды!$C$15,[1]Разряды!$C$3,IF(V91&gt;=[1]Разряды!$D$15,[1]Разряды!$D$3,IF(V91&gt;=[1]Разряды!$E$15,[1]Разряды!$E$3,IF(V91&gt;=[1]Разряды!$F$15,[1]Разряды!$F$3,IF(V91&gt;=[1]Разряды!$G$15,[1]Разряды!$G$3,IF(V91&gt;=[1]Разряды!$H$15,[1]Разряды!$H$3,"б/р")))))))</f>
        <v xml:space="preserve"> </v>
      </c>
      <c r="X91" s="203"/>
      <c r="Y91" s="106" t="str">
        <f>IF(C91=0," ",VLOOKUP($C91,[1]Спортсмены!$B$1:$H$65536,7,FALSE))</f>
        <v xml:space="preserve"> </v>
      </c>
    </row>
    <row r="92" spans="1:25">
      <c r="A92" s="127"/>
      <c r="B92" s="202"/>
      <c r="C92" s="27"/>
      <c r="D92" s="22" t="str">
        <f>IF(C92=0," ",VLOOKUP(C92,[1]Спортсмены!B$1:I$65536,2,FALSE))</f>
        <v xml:space="preserve"> </v>
      </c>
      <c r="E92" s="162" t="str">
        <f>IF(C92=0," ",VLOOKUP($C92,[1]Спортсмены!$B$1:$H$65536,3,FALSE))</f>
        <v xml:space="preserve"> </v>
      </c>
      <c r="F92" s="24" t="str">
        <f>IF(C92=0," ",IF(VLOOKUP($C92,[1]Спортсмены!$B$1:$H$65536,4,FALSE)=0," ",VLOOKUP($C92,[1]Спортсмены!$B$1:$H$65536,4,FALSE)))</f>
        <v xml:space="preserve"> </v>
      </c>
      <c r="G92" s="22" t="str">
        <f>IF(C92=0," ",VLOOKUP($C92,[1]Спортсмены!$B$1:$H$65536,5,FALSE))</f>
        <v xml:space="preserve"> </v>
      </c>
      <c r="H92" s="103" t="str">
        <f>IF(C92=0," ",VLOOKUP($C92,[1]Спортсмены!$B$1:$H$65536,6,FALSE))</f>
        <v xml:space="preserve"> </v>
      </c>
      <c r="I92" s="201"/>
      <c r="J92" s="201"/>
      <c r="K92" s="24"/>
      <c r="L92" s="201"/>
      <c r="M92" s="201"/>
      <c r="N92" s="201"/>
      <c r="O92" s="201"/>
      <c r="P92" s="201"/>
      <c r="Q92" s="201"/>
      <c r="R92" s="201"/>
      <c r="S92" s="201"/>
      <c r="T92" s="232"/>
      <c r="U92" s="232"/>
      <c r="V92" s="233"/>
      <c r="W92" s="28" t="str">
        <f>IF(V92=0," ",IF(V92&gt;=[1]Разряды!$C$15,[1]Разряды!$C$3,IF(V92&gt;=[1]Разряды!$D$15,[1]Разряды!$D$3,IF(V92&gt;=[1]Разряды!$E$15,[1]Разряды!$E$3,IF(V92&gt;=[1]Разряды!$F$15,[1]Разряды!$F$3,IF(V92&gt;=[1]Разряды!$G$15,[1]Разряды!$G$3,IF(V92&gt;=[1]Разряды!$H$15,[1]Разряды!$H$3,"б/р")))))))</f>
        <v xml:space="preserve"> </v>
      </c>
      <c r="X92" s="28"/>
      <c r="Y92" s="106" t="str">
        <f>IF(C92=0," ",VLOOKUP($C92,[1]Спортсмены!$B$1:$H$65536,7,FALSE))</f>
        <v xml:space="preserve"> </v>
      </c>
    </row>
    <row r="93" spans="1:25">
      <c r="A93" s="127"/>
      <c r="B93" s="202"/>
      <c r="C93" s="27"/>
      <c r="D93" s="22" t="str">
        <f>IF(C93=0," ",VLOOKUP(C93,[1]Спортсмены!B$1:I$65536,2,FALSE))</f>
        <v xml:space="preserve"> </v>
      </c>
      <c r="E93" s="23" t="str">
        <f>IF(C93=0," ",VLOOKUP($C93,[1]Спортсмены!$B$1:$H$65536,3,FALSE))</f>
        <v xml:space="preserve"> </v>
      </c>
      <c r="F93" s="24" t="str">
        <f>IF(C93=0," ",IF(VLOOKUP($C93,[1]Спортсмены!$B$1:$H$65536,4,FALSE)=0," ",VLOOKUP($C93,[1]Спортсмены!$B$1:$H$65536,4,FALSE)))</f>
        <v xml:space="preserve"> </v>
      </c>
      <c r="G93" s="22" t="str">
        <f>IF(C93=0," ",VLOOKUP($C93,[1]Спортсмены!$B$1:$H$65536,5,FALSE))</f>
        <v xml:space="preserve"> </v>
      </c>
      <c r="H93" s="103" t="str">
        <f>IF(C93=0," ",VLOOKUP($C93,[1]Спортсмены!$B$1:$H$65536,6,FALSE))</f>
        <v xml:space="preserve"> </v>
      </c>
      <c r="I93" s="201"/>
      <c r="J93" s="201"/>
      <c r="K93" s="24"/>
      <c r="L93" s="201"/>
      <c r="M93" s="201"/>
      <c r="N93" s="201"/>
      <c r="O93" s="201"/>
      <c r="P93" s="201"/>
      <c r="Q93" s="201"/>
      <c r="R93" s="201"/>
      <c r="S93" s="201"/>
      <c r="T93" s="232"/>
      <c r="U93" s="232"/>
      <c r="V93" s="233"/>
      <c r="W93" s="28" t="str">
        <f>IF(V93=0," ",IF(V93&gt;=[1]Разряды!$C$15,[1]Разряды!$C$3,IF(V93&gt;=[1]Разряды!$D$15,[1]Разряды!$D$3,IF(V93&gt;=[1]Разряды!$E$15,[1]Разряды!$E$3,IF(V93&gt;=[1]Разряды!$F$15,[1]Разряды!$F$3,IF(V93&gt;=[1]Разряды!$G$15,[1]Разряды!$G$3,IF(V93&gt;=[1]Разряды!$H$15,[1]Разряды!$H$3,"б/р")))))))</f>
        <v xml:space="preserve"> </v>
      </c>
      <c r="X93" s="94"/>
      <c r="Y93" s="106" t="str">
        <f>IF(C93=0," ",VLOOKUP($C93,[1]Спортсмены!$B$1:$H$65536,7,FALSE))</f>
        <v xml:space="preserve"> </v>
      </c>
    </row>
    <row r="94" spans="1:25" ht="16.5" thickBot="1">
      <c r="A94" s="44"/>
      <c r="B94" s="234"/>
      <c r="C94" s="199"/>
      <c r="D94" s="235"/>
      <c r="E94" s="198"/>
      <c r="F94" s="175"/>
      <c r="G94" s="175"/>
      <c r="H94" s="175"/>
      <c r="I94" s="236"/>
      <c r="J94" s="236"/>
      <c r="K94" s="198"/>
      <c r="L94" s="236"/>
      <c r="M94" s="236"/>
      <c r="N94" s="236"/>
      <c r="O94" s="236"/>
      <c r="P94" s="236"/>
      <c r="Q94" s="236"/>
      <c r="R94" s="236"/>
      <c r="S94" s="236"/>
      <c r="T94" s="237"/>
      <c r="U94" s="237"/>
      <c r="V94" s="238"/>
      <c r="W94" s="197"/>
      <c r="X94" s="197"/>
      <c r="Y94" s="199"/>
    </row>
    <row r="95" spans="1:25" ht="16.5" thickTop="1">
      <c r="A95" s="49"/>
      <c r="B95" s="316"/>
      <c r="C95" s="192"/>
      <c r="D95" s="193"/>
      <c r="E95" s="191"/>
      <c r="F95" s="129"/>
      <c r="G95" s="129"/>
      <c r="H95" s="129"/>
      <c r="I95" s="191"/>
      <c r="J95" s="191"/>
      <c r="K95" s="191"/>
      <c r="L95" s="191"/>
      <c r="M95" s="191"/>
      <c r="N95" s="191"/>
      <c r="O95" s="191"/>
      <c r="P95" s="241"/>
      <c r="Q95" s="200"/>
      <c r="R95" s="241"/>
      <c r="S95" s="200"/>
      <c r="T95" s="241"/>
      <c r="U95" s="200"/>
      <c r="V95" s="241"/>
      <c r="W95" s="200"/>
      <c r="X95" s="200"/>
      <c r="Y95" s="192"/>
    </row>
    <row r="96" spans="1:25" ht="15.75">
      <c r="A96" s="49"/>
      <c r="B96" s="316"/>
      <c r="C96" s="192"/>
      <c r="D96" s="193"/>
      <c r="E96" s="191"/>
      <c r="F96" s="129"/>
      <c r="G96" s="129"/>
      <c r="H96" s="129"/>
      <c r="I96" s="191"/>
      <c r="J96" s="191"/>
      <c r="K96" s="191"/>
      <c r="L96" s="191"/>
      <c r="M96" s="191"/>
      <c r="N96" s="191"/>
      <c r="O96" s="191"/>
      <c r="P96" s="241"/>
      <c r="Q96" s="200"/>
      <c r="R96" s="241"/>
      <c r="S96" s="200"/>
      <c r="T96" s="241"/>
      <c r="U96" s="200"/>
      <c r="V96" s="241"/>
      <c r="W96" s="200"/>
      <c r="X96" s="200"/>
      <c r="Y96" s="192"/>
    </row>
    <row r="97" spans="1:25" ht="15.75">
      <c r="A97" s="49"/>
      <c r="B97" s="316"/>
      <c r="C97" s="192"/>
      <c r="D97" s="193"/>
      <c r="E97" s="191"/>
      <c r="F97" s="129"/>
      <c r="G97" s="129"/>
      <c r="H97" s="129"/>
      <c r="I97" s="191"/>
      <c r="J97" s="191"/>
      <c r="K97" s="191"/>
      <c r="L97" s="191"/>
      <c r="M97" s="191"/>
      <c r="N97" s="191"/>
      <c r="O97" s="191"/>
      <c r="P97" s="241"/>
      <c r="Q97" s="200"/>
      <c r="R97" s="241"/>
      <c r="S97" s="200"/>
      <c r="T97" s="241"/>
      <c r="U97" s="200"/>
      <c r="V97" s="241"/>
      <c r="W97" s="200"/>
      <c r="X97" s="200"/>
      <c r="Y97" s="192"/>
    </row>
    <row r="98" spans="1:25" ht="15.75">
      <c r="A98" s="49"/>
      <c r="B98" s="316"/>
      <c r="C98" s="192"/>
      <c r="D98" s="193"/>
      <c r="E98" s="191"/>
      <c r="F98" s="129"/>
      <c r="G98" s="129"/>
      <c r="H98" s="129"/>
      <c r="I98" s="191"/>
      <c r="J98" s="191"/>
      <c r="K98" s="191"/>
      <c r="L98" s="191"/>
      <c r="M98" s="191"/>
      <c r="N98" s="191"/>
      <c r="O98" s="191"/>
      <c r="P98" s="241"/>
      <c r="Q98" s="200"/>
      <c r="R98" s="241"/>
      <c r="S98" s="200"/>
      <c r="T98" s="241"/>
      <c r="U98" s="200"/>
      <c r="V98" s="241"/>
      <c r="W98" s="200"/>
      <c r="X98" s="200"/>
      <c r="Y98" s="192"/>
    </row>
    <row r="99" spans="1:25" ht="15.75">
      <c r="A99" s="49"/>
      <c r="B99" s="316"/>
      <c r="C99" s="192"/>
      <c r="D99" s="193"/>
      <c r="E99" s="191"/>
      <c r="F99" s="129"/>
      <c r="G99" s="129"/>
      <c r="H99" s="129"/>
      <c r="I99" s="191"/>
      <c r="J99" s="191"/>
      <c r="K99" s="191"/>
      <c r="L99" s="191"/>
      <c r="M99" s="191"/>
      <c r="N99" s="191"/>
      <c r="O99" s="191"/>
      <c r="P99" s="241"/>
      <c r="Q99" s="200"/>
      <c r="R99" s="241"/>
      <c r="S99" s="200"/>
      <c r="T99" s="241"/>
      <c r="U99" s="200"/>
      <c r="V99" s="241"/>
      <c r="W99" s="200"/>
      <c r="X99" s="200"/>
      <c r="Y99" s="192"/>
    </row>
    <row r="100" spans="1:25" ht="15.75">
      <c r="A100" s="49"/>
      <c r="B100" s="316"/>
      <c r="C100" s="192"/>
      <c r="D100" s="193"/>
      <c r="E100" s="191"/>
      <c r="F100" s="129"/>
      <c r="G100" s="129"/>
      <c r="H100" s="129"/>
      <c r="I100" s="191"/>
      <c r="J100" s="191"/>
      <c r="K100" s="191"/>
      <c r="L100" s="191"/>
      <c r="M100" s="191"/>
      <c r="N100" s="191"/>
      <c r="O100" s="191"/>
      <c r="P100" s="241"/>
      <c r="Q100" s="200"/>
      <c r="R100" s="241"/>
      <c r="S100" s="200"/>
      <c r="T100" s="241"/>
      <c r="U100" s="200"/>
      <c r="V100" s="241"/>
      <c r="W100" s="200"/>
      <c r="X100" s="200"/>
      <c r="Y100" s="192"/>
    </row>
    <row r="101" spans="1:25" ht="15.75">
      <c r="A101" s="49"/>
      <c r="B101" s="316"/>
      <c r="C101" s="192"/>
      <c r="D101" s="193"/>
      <c r="E101" s="191"/>
      <c r="F101" s="129"/>
      <c r="G101" s="129"/>
      <c r="H101" s="129"/>
      <c r="I101" s="191"/>
      <c r="J101" s="191"/>
      <c r="K101" s="191"/>
      <c r="L101" s="191"/>
      <c r="M101" s="191"/>
      <c r="N101" s="191"/>
      <c r="O101" s="191"/>
      <c r="P101" s="241"/>
      <c r="Q101" s="200"/>
      <c r="R101" s="241"/>
      <c r="S101" s="200"/>
      <c r="T101" s="241"/>
      <c r="U101" s="200"/>
      <c r="V101" s="241"/>
      <c r="W101" s="200"/>
      <c r="X101" s="200"/>
      <c r="Y101" s="192"/>
    </row>
    <row r="102" spans="1:25" ht="15.75">
      <c r="A102" s="49"/>
      <c r="B102" s="316"/>
      <c r="C102" s="192"/>
      <c r="D102" s="193"/>
      <c r="E102" s="191"/>
      <c r="F102" s="129"/>
      <c r="G102" s="129"/>
      <c r="H102" s="129"/>
      <c r="I102" s="191"/>
      <c r="J102" s="191"/>
      <c r="K102" s="191"/>
      <c r="L102" s="191"/>
      <c r="M102" s="191"/>
      <c r="N102" s="191"/>
      <c r="O102" s="191"/>
      <c r="P102" s="241"/>
      <c r="Q102" s="200"/>
      <c r="R102" s="241"/>
      <c r="S102" s="200"/>
      <c r="T102" s="241"/>
      <c r="U102" s="200"/>
      <c r="V102" s="241"/>
      <c r="W102" s="200"/>
      <c r="X102" s="200"/>
      <c r="Y102" s="192"/>
    </row>
    <row r="103" spans="1:25" ht="15.75">
      <c r="A103" s="49"/>
      <c r="B103" s="316"/>
      <c r="C103" s="192"/>
      <c r="D103" s="193"/>
      <c r="E103" s="191"/>
      <c r="F103" s="129"/>
      <c r="G103" s="129"/>
      <c r="H103" s="129"/>
      <c r="I103" s="191"/>
      <c r="J103" s="191"/>
      <c r="K103" s="191"/>
      <c r="L103" s="191"/>
      <c r="M103" s="191"/>
      <c r="N103" s="191"/>
      <c r="O103" s="191"/>
      <c r="P103" s="241"/>
      <c r="Q103" s="200"/>
      <c r="R103" s="241"/>
      <c r="S103" s="200"/>
      <c r="T103" s="241"/>
      <c r="U103" s="200"/>
      <c r="V103" s="241"/>
      <c r="W103" s="200"/>
      <c r="X103" s="200"/>
      <c r="Y103" s="192"/>
    </row>
    <row r="104" spans="1:25" ht="15.75">
      <c r="A104" s="49"/>
      <c r="B104" s="316"/>
      <c r="C104" s="192"/>
      <c r="D104" s="193"/>
      <c r="E104" s="191"/>
      <c r="F104" s="129"/>
      <c r="G104" s="129"/>
      <c r="H104" s="129"/>
      <c r="I104" s="191"/>
      <c r="J104" s="191"/>
      <c r="K104" s="191"/>
      <c r="L104" s="191"/>
      <c r="M104" s="191"/>
      <c r="N104" s="191"/>
      <c r="O104" s="191"/>
      <c r="P104" s="241"/>
      <c r="Q104" s="200"/>
      <c r="R104" s="241"/>
      <c r="S104" s="200"/>
      <c r="T104" s="241"/>
      <c r="U104" s="200"/>
      <c r="V104" s="241"/>
      <c r="W104" s="200"/>
      <c r="X104" s="200"/>
      <c r="Y104" s="192"/>
    </row>
    <row r="105" spans="1:25" ht="15.75">
      <c r="A105" s="49"/>
      <c r="B105" s="316"/>
      <c r="C105" s="192"/>
      <c r="D105" s="193"/>
      <c r="E105" s="191"/>
      <c r="F105" s="129"/>
      <c r="G105" s="129"/>
      <c r="H105" s="129"/>
      <c r="I105" s="191"/>
      <c r="J105" s="191"/>
      <c r="K105" s="191"/>
      <c r="L105" s="191"/>
      <c r="M105" s="191"/>
      <c r="N105" s="191"/>
      <c r="O105" s="191"/>
      <c r="P105" s="241"/>
      <c r="Q105" s="200"/>
      <c r="R105" s="241"/>
      <c r="S105" s="200"/>
      <c r="T105" s="241"/>
      <c r="U105" s="200"/>
      <c r="V105" s="241"/>
      <c r="W105" s="200"/>
      <c r="X105" s="200"/>
      <c r="Y105" s="192"/>
    </row>
    <row r="106" spans="1:25" ht="15.75">
      <c r="A106" s="49"/>
      <c r="B106" s="316"/>
      <c r="C106" s="192"/>
      <c r="D106" s="193"/>
      <c r="E106" s="191"/>
      <c r="F106" s="129"/>
      <c r="G106" s="129"/>
      <c r="H106" s="129"/>
      <c r="I106" s="191"/>
      <c r="J106" s="191"/>
      <c r="K106" s="191"/>
      <c r="L106" s="191"/>
      <c r="M106" s="191"/>
      <c r="N106" s="191"/>
      <c r="O106" s="191"/>
      <c r="P106" s="241"/>
      <c r="Q106" s="200"/>
      <c r="R106" s="241"/>
      <c r="S106" s="200"/>
      <c r="T106" s="241"/>
      <c r="U106" s="200"/>
      <c r="V106" s="241"/>
      <c r="W106" s="200"/>
      <c r="X106" s="200"/>
      <c r="Y106" s="192"/>
    </row>
    <row r="107" spans="1:25" ht="15.75">
      <c r="A107" s="49"/>
      <c r="B107" s="316"/>
      <c r="C107" s="192"/>
      <c r="D107" s="193"/>
      <c r="E107" s="191"/>
      <c r="F107" s="129"/>
      <c r="G107" s="129"/>
      <c r="H107" s="129"/>
      <c r="I107" s="191"/>
      <c r="J107" s="191"/>
      <c r="K107" s="191"/>
      <c r="L107" s="191"/>
      <c r="M107" s="191"/>
      <c r="N107" s="191"/>
      <c r="O107" s="191"/>
      <c r="P107" s="241"/>
      <c r="Q107" s="200"/>
      <c r="R107" s="241"/>
      <c r="S107" s="200"/>
      <c r="T107" s="241"/>
      <c r="U107" s="200"/>
      <c r="V107" s="241"/>
      <c r="W107" s="200"/>
      <c r="X107" s="200"/>
      <c r="Y107" s="192"/>
    </row>
    <row r="108" spans="1:25" ht="15.75">
      <c r="A108" s="49"/>
      <c r="B108" s="316"/>
      <c r="C108" s="192"/>
      <c r="D108" s="193"/>
      <c r="E108" s="191"/>
      <c r="F108" s="129"/>
      <c r="G108" s="129"/>
      <c r="H108" s="129"/>
      <c r="I108" s="191"/>
      <c r="J108" s="191"/>
      <c r="K108" s="191"/>
      <c r="L108" s="191"/>
      <c r="M108" s="191"/>
      <c r="N108" s="191"/>
      <c r="O108" s="191"/>
      <c r="P108" s="241"/>
      <c r="Q108" s="200"/>
      <c r="R108" s="241"/>
      <c r="S108" s="200"/>
      <c r="T108" s="241"/>
      <c r="U108" s="200"/>
      <c r="V108" s="241"/>
      <c r="W108" s="200"/>
      <c r="X108" s="200"/>
      <c r="Y108" s="192"/>
    </row>
    <row r="109" spans="1:25" ht="15.75">
      <c r="A109" s="49"/>
      <c r="B109" s="316"/>
      <c r="C109" s="192"/>
      <c r="D109" s="193"/>
      <c r="E109" s="191"/>
      <c r="F109" s="129"/>
      <c r="G109" s="129"/>
      <c r="H109" s="129"/>
      <c r="I109" s="191"/>
      <c r="J109" s="191"/>
      <c r="K109" s="191"/>
      <c r="L109" s="191"/>
      <c r="M109" s="191"/>
      <c r="N109" s="191"/>
      <c r="O109" s="191"/>
      <c r="P109" s="241"/>
      <c r="Q109" s="200"/>
      <c r="R109" s="241"/>
      <c r="S109" s="200"/>
      <c r="T109" s="241"/>
      <c r="U109" s="200"/>
      <c r="V109" s="241"/>
      <c r="W109" s="200"/>
      <c r="X109" s="200"/>
      <c r="Y109" s="192"/>
    </row>
    <row r="110" spans="1:25" ht="15.75">
      <c r="A110" s="49"/>
      <c r="B110" s="316"/>
      <c r="C110" s="192"/>
      <c r="D110" s="193"/>
      <c r="E110" s="191"/>
      <c r="F110" s="129"/>
      <c r="G110" s="129"/>
      <c r="H110" s="129"/>
      <c r="I110" s="191"/>
      <c r="J110" s="191"/>
      <c r="K110" s="191"/>
      <c r="L110" s="191"/>
      <c r="M110" s="191"/>
      <c r="N110" s="191"/>
      <c r="O110" s="191"/>
      <c r="P110" s="241"/>
      <c r="Q110" s="200"/>
      <c r="R110" s="241"/>
      <c r="S110" s="200"/>
      <c r="T110" s="241"/>
      <c r="U110" s="200"/>
      <c r="V110" s="241"/>
      <c r="W110" s="200"/>
      <c r="X110" s="200"/>
      <c r="Y110" s="192"/>
    </row>
    <row r="111" spans="1:25" ht="15.75">
      <c r="A111" s="49"/>
      <c r="B111" s="316"/>
      <c r="C111" s="192"/>
      <c r="D111" s="193"/>
      <c r="E111" s="191"/>
      <c r="F111" s="129"/>
      <c r="G111" s="129"/>
      <c r="H111" s="129"/>
      <c r="I111" s="191"/>
      <c r="J111" s="191"/>
      <c r="K111" s="191"/>
      <c r="L111" s="191"/>
      <c r="M111" s="191"/>
      <c r="N111" s="191"/>
      <c r="O111" s="191"/>
      <c r="P111" s="241"/>
      <c r="Q111" s="200"/>
      <c r="R111" s="241"/>
      <c r="S111" s="200"/>
      <c r="T111" s="241"/>
      <c r="U111" s="200"/>
      <c r="V111" s="241"/>
      <c r="W111" s="200"/>
      <c r="X111" s="200"/>
      <c r="Y111" s="192"/>
    </row>
    <row r="112" spans="1:25" ht="15.75">
      <c r="A112" s="49"/>
      <c r="B112" s="316"/>
      <c r="C112" s="192"/>
      <c r="D112" s="193"/>
      <c r="E112" s="191"/>
      <c r="F112" s="129"/>
      <c r="G112" s="129"/>
      <c r="H112" s="129"/>
      <c r="I112" s="191"/>
      <c r="J112" s="191"/>
      <c r="K112" s="191"/>
      <c r="L112" s="191"/>
      <c r="M112" s="191"/>
      <c r="N112" s="191"/>
      <c r="O112" s="191"/>
      <c r="P112" s="241"/>
      <c r="Q112" s="200"/>
      <c r="R112" s="241"/>
      <c r="S112" s="200"/>
      <c r="T112" s="241"/>
      <c r="U112" s="200"/>
      <c r="V112" s="241"/>
      <c r="W112" s="200"/>
      <c r="X112" s="200"/>
      <c r="Y112" s="192"/>
    </row>
    <row r="113" spans="1:25" ht="15.75">
      <c r="A113" s="49"/>
      <c r="B113" s="316"/>
      <c r="C113" s="192"/>
      <c r="D113" s="193"/>
      <c r="E113" s="191"/>
      <c r="F113" s="129"/>
      <c r="G113" s="129"/>
      <c r="H113" s="129"/>
      <c r="I113" s="191"/>
      <c r="J113" s="191"/>
      <c r="K113" s="191"/>
      <c r="L113" s="191"/>
      <c r="M113" s="191"/>
      <c r="N113" s="191"/>
      <c r="O113" s="191"/>
      <c r="P113" s="241"/>
      <c r="Q113" s="200"/>
      <c r="R113" s="241"/>
      <c r="S113" s="200"/>
      <c r="T113" s="241"/>
      <c r="U113" s="200"/>
      <c r="V113" s="241"/>
      <c r="W113" s="200"/>
      <c r="X113" s="200"/>
      <c r="Y113" s="192"/>
    </row>
    <row r="114" spans="1:25" ht="15.75">
      <c r="A114" s="49"/>
      <c r="B114" s="316"/>
      <c r="C114" s="192"/>
      <c r="D114" s="193"/>
      <c r="E114" s="191"/>
      <c r="F114" s="129"/>
      <c r="G114" s="129"/>
      <c r="H114" s="129"/>
      <c r="I114" s="191"/>
      <c r="J114" s="191"/>
      <c r="K114" s="191"/>
      <c r="L114" s="191"/>
      <c r="M114" s="191"/>
      <c r="N114" s="191"/>
      <c r="O114" s="191"/>
      <c r="P114" s="241"/>
      <c r="Q114" s="200"/>
      <c r="R114" s="241"/>
      <c r="S114" s="200"/>
      <c r="T114" s="241"/>
      <c r="U114" s="200"/>
      <c r="V114" s="241"/>
      <c r="W114" s="200"/>
      <c r="X114" s="200"/>
      <c r="Y114" s="192"/>
    </row>
    <row r="115" spans="1:25" ht="15.75">
      <c r="A115" s="49"/>
      <c r="B115" s="316"/>
      <c r="C115" s="192"/>
      <c r="D115" s="193"/>
      <c r="E115" s="191"/>
      <c r="F115" s="129"/>
      <c r="G115" s="129"/>
      <c r="H115" s="129"/>
      <c r="I115" s="191"/>
      <c r="J115" s="191"/>
      <c r="K115" s="191"/>
      <c r="L115" s="191"/>
      <c r="M115" s="191"/>
      <c r="N115" s="191"/>
      <c r="O115" s="191"/>
      <c r="P115" s="241"/>
      <c r="Q115" s="200"/>
      <c r="R115" s="241"/>
      <c r="S115" s="200"/>
      <c r="T115" s="241"/>
      <c r="U115" s="200"/>
      <c r="V115" s="241"/>
      <c r="W115" s="200"/>
      <c r="X115" s="200"/>
      <c r="Y115" s="192"/>
    </row>
    <row r="116" spans="1:25" ht="15.75">
      <c r="A116" s="49"/>
      <c r="B116" s="316"/>
      <c r="C116" s="192"/>
      <c r="D116" s="193"/>
      <c r="E116" s="191"/>
      <c r="F116" s="129"/>
      <c r="G116" s="129"/>
      <c r="H116" s="129"/>
      <c r="I116" s="191"/>
      <c r="J116" s="191"/>
      <c r="K116" s="191"/>
      <c r="L116" s="191"/>
      <c r="M116" s="191"/>
      <c r="N116" s="191"/>
      <c r="O116" s="191"/>
      <c r="P116" s="241"/>
      <c r="Q116" s="200"/>
      <c r="R116" s="241"/>
      <c r="S116" s="200"/>
      <c r="T116" s="241"/>
      <c r="U116" s="200"/>
      <c r="V116" s="241"/>
      <c r="W116" s="200"/>
      <c r="X116" s="200"/>
      <c r="Y116" s="192"/>
    </row>
    <row r="117" spans="1:25" ht="15.75">
      <c r="A117" s="49"/>
      <c r="B117" s="316"/>
      <c r="C117" s="192"/>
      <c r="D117" s="193"/>
      <c r="E117" s="191"/>
      <c r="F117" s="129"/>
      <c r="G117" s="129"/>
      <c r="H117" s="129"/>
      <c r="I117" s="191"/>
      <c r="J117" s="191"/>
      <c r="K117" s="191"/>
      <c r="L117" s="191"/>
      <c r="M117" s="191"/>
      <c r="N117" s="191"/>
      <c r="O117" s="191"/>
      <c r="P117" s="241"/>
      <c r="Q117" s="200"/>
      <c r="R117" s="241"/>
      <c r="S117" s="200"/>
      <c r="T117" s="241"/>
      <c r="U117" s="200"/>
      <c r="V117" s="241"/>
      <c r="W117" s="200"/>
      <c r="X117" s="200"/>
      <c r="Y117" s="192"/>
    </row>
    <row r="118" spans="1:25" ht="15.75">
      <c r="A118" s="49"/>
      <c r="B118" s="316"/>
      <c r="C118" s="192"/>
      <c r="D118" s="193"/>
      <c r="E118" s="191"/>
      <c r="F118" s="129"/>
      <c r="G118" s="129"/>
      <c r="H118" s="129"/>
      <c r="I118" s="191"/>
      <c r="J118" s="191"/>
      <c r="K118" s="191"/>
      <c r="L118" s="191"/>
      <c r="M118" s="191"/>
      <c r="N118" s="191"/>
      <c r="O118" s="191"/>
      <c r="P118" s="241"/>
      <c r="Q118" s="200"/>
      <c r="R118" s="241"/>
      <c r="S118" s="200"/>
      <c r="T118" s="241"/>
      <c r="U118" s="200"/>
      <c r="V118" s="241"/>
      <c r="W118" s="200"/>
      <c r="X118" s="200"/>
      <c r="Y118" s="192"/>
    </row>
    <row r="119" spans="1:25" ht="15.75">
      <c r="A119" s="49"/>
      <c r="B119" s="316"/>
      <c r="C119" s="192"/>
      <c r="D119" s="193"/>
      <c r="E119" s="191"/>
      <c r="F119" s="129"/>
      <c r="G119" s="129"/>
      <c r="H119" s="129"/>
      <c r="I119" s="191"/>
      <c r="J119" s="191"/>
      <c r="K119" s="191"/>
      <c r="L119" s="191"/>
      <c r="M119" s="191"/>
      <c r="N119" s="191"/>
      <c r="O119" s="191"/>
      <c r="P119" s="241"/>
      <c r="Q119" s="200"/>
      <c r="R119" s="241"/>
      <c r="S119" s="200"/>
      <c r="T119" s="241"/>
      <c r="U119" s="200"/>
      <c r="V119" s="241"/>
      <c r="W119" s="200"/>
      <c r="X119" s="200"/>
      <c r="Y119" s="192"/>
    </row>
    <row r="120" spans="1:25" ht="15.75">
      <c r="A120" s="49"/>
      <c r="B120" s="316"/>
      <c r="C120" s="192"/>
      <c r="D120" s="193"/>
      <c r="E120" s="191"/>
      <c r="F120" s="129"/>
      <c r="G120" s="129"/>
      <c r="H120" s="129"/>
      <c r="I120" s="191"/>
      <c r="J120" s="191"/>
      <c r="K120" s="191"/>
      <c r="L120" s="191"/>
      <c r="M120" s="191"/>
      <c r="N120" s="191"/>
      <c r="O120" s="191"/>
      <c r="P120" s="241"/>
      <c r="Q120" s="200"/>
      <c r="R120" s="241"/>
      <c r="S120" s="200"/>
      <c r="T120" s="241"/>
      <c r="U120" s="200"/>
      <c r="V120" s="241"/>
      <c r="W120" s="200"/>
      <c r="X120" s="200"/>
      <c r="Y120" s="192"/>
    </row>
    <row r="121" spans="1:25" ht="15.75">
      <c r="A121" s="49"/>
      <c r="B121" s="316"/>
      <c r="C121" s="192"/>
      <c r="D121" s="193"/>
      <c r="E121" s="191"/>
      <c r="F121" s="129"/>
      <c r="G121" s="129"/>
      <c r="H121" s="129"/>
      <c r="I121" s="191"/>
      <c r="J121" s="191"/>
      <c r="K121" s="191"/>
      <c r="L121" s="191"/>
      <c r="M121" s="191"/>
      <c r="N121" s="191"/>
      <c r="O121" s="191"/>
      <c r="P121" s="241"/>
      <c r="Q121" s="200"/>
      <c r="R121" s="241"/>
      <c r="S121" s="200"/>
      <c r="T121" s="241"/>
      <c r="U121" s="200"/>
      <c r="V121" s="241"/>
      <c r="W121" s="200"/>
      <c r="X121" s="200"/>
      <c r="Y121" s="192"/>
    </row>
    <row r="122" spans="1:25" ht="15.75">
      <c r="A122" s="49"/>
      <c r="B122" s="316"/>
      <c r="C122" s="192"/>
      <c r="D122" s="193"/>
      <c r="E122" s="191"/>
      <c r="F122" s="129"/>
      <c r="G122" s="129"/>
      <c r="H122" s="129"/>
      <c r="I122" s="191"/>
      <c r="J122" s="191"/>
      <c r="K122" s="191"/>
      <c r="L122" s="191"/>
      <c r="M122" s="191"/>
      <c r="N122" s="191"/>
      <c r="O122" s="191"/>
      <c r="P122" s="241"/>
      <c r="Q122" s="200"/>
      <c r="R122" s="241"/>
      <c r="S122" s="200"/>
      <c r="T122" s="241"/>
      <c r="U122" s="200"/>
      <c r="V122" s="241"/>
      <c r="W122" s="200"/>
      <c r="X122" s="200"/>
      <c r="Y122" s="192"/>
    </row>
    <row r="123" spans="1:25" ht="15.75">
      <c r="A123" s="49"/>
      <c r="B123" s="316"/>
      <c r="C123" s="192"/>
      <c r="D123" s="193"/>
      <c r="E123" s="191"/>
      <c r="F123" s="129"/>
      <c r="G123" s="129"/>
      <c r="H123" s="129"/>
      <c r="I123" s="191"/>
      <c r="J123" s="191"/>
      <c r="K123" s="191"/>
      <c r="L123" s="191"/>
      <c r="M123" s="191"/>
      <c r="N123" s="191"/>
      <c r="O123" s="191"/>
      <c r="P123" s="241"/>
      <c r="Q123" s="200"/>
      <c r="R123" s="241"/>
      <c r="S123" s="200"/>
      <c r="T123" s="241"/>
      <c r="U123" s="200"/>
      <c r="V123" s="241"/>
      <c r="W123" s="200"/>
      <c r="X123" s="200"/>
      <c r="Y123" s="192"/>
    </row>
    <row r="124" spans="1:25" ht="15.75">
      <c r="A124" s="49"/>
      <c r="B124" s="316"/>
      <c r="C124" s="192"/>
      <c r="D124" s="193"/>
      <c r="E124" s="191"/>
      <c r="F124" s="129"/>
      <c r="G124" s="129"/>
      <c r="H124" s="129"/>
      <c r="I124" s="191"/>
      <c r="J124" s="191"/>
      <c r="K124" s="191"/>
      <c r="L124" s="191"/>
      <c r="M124" s="191"/>
      <c r="N124" s="191"/>
      <c r="O124" s="191"/>
      <c r="P124" s="241"/>
      <c r="Q124" s="200"/>
      <c r="R124" s="241"/>
      <c r="S124" s="200"/>
      <c r="T124" s="241"/>
      <c r="U124" s="200"/>
      <c r="V124" s="241"/>
      <c r="W124" s="200"/>
      <c r="X124" s="200"/>
      <c r="Y124" s="192"/>
    </row>
    <row r="125" spans="1:25" ht="15.75">
      <c r="A125" s="49"/>
      <c r="B125" s="316"/>
      <c r="C125" s="192"/>
      <c r="D125" s="193"/>
      <c r="E125" s="191"/>
      <c r="F125" s="129"/>
      <c r="G125" s="129"/>
      <c r="H125" s="129"/>
      <c r="I125" s="191"/>
      <c r="J125" s="191"/>
      <c r="K125" s="191"/>
      <c r="L125" s="191"/>
      <c r="M125" s="191"/>
      <c r="N125" s="191"/>
      <c r="O125" s="191"/>
      <c r="P125" s="241"/>
      <c r="Q125" s="200"/>
      <c r="R125" s="241"/>
      <c r="S125" s="200"/>
      <c r="T125" s="241"/>
      <c r="U125" s="200"/>
      <c r="V125" s="241"/>
      <c r="W125" s="200"/>
      <c r="X125" s="200"/>
      <c r="Y125" s="192"/>
    </row>
    <row r="126" spans="1:25" ht="15.75">
      <c r="A126" s="49"/>
      <c r="B126" s="316"/>
      <c r="C126" s="192"/>
      <c r="D126" s="193"/>
      <c r="E126" s="191"/>
      <c r="F126" s="129"/>
      <c r="G126" s="129"/>
      <c r="H126" s="129"/>
      <c r="I126" s="191"/>
      <c r="J126" s="191"/>
      <c r="K126" s="191"/>
      <c r="L126" s="191"/>
      <c r="M126" s="191"/>
      <c r="N126" s="191"/>
      <c r="O126" s="191"/>
      <c r="P126" s="241"/>
      <c r="Q126" s="200"/>
      <c r="R126" s="241"/>
      <c r="S126" s="200"/>
      <c r="T126" s="241"/>
      <c r="U126" s="200"/>
      <c r="V126" s="241"/>
      <c r="W126" s="200"/>
      <c r="X126" s="200"/>
      <c r="Y126" s="192"/>
    </row>
    <row r="127" spans="1:25" ht="15.75">
      <c r="A127" s="49"/>
      <c r="B127" s="316"/>
      <c r="C127" s="192"/>
      <c r="D127" s="193"/>
      <c r="E127" s="191"/>
      <c r="F127" s="129"/>
      <c r="G127" s="129"/>
      <c r="H127" s="129"/>
      <c r="I127" s="191"/>
      <c r="J127" s="191"/>
      <c r="K127" s="191"/>
      <c r="L127" s="191"/>
      <c r="M127" s="191"/>
      <c r="N127" s="191"/>
      <c r="O127" s="191"/>
      <c r="P127" s="241"/>
      <c r="Q127" s="200"/>
      <c r="R127" s="241"/>
      <c r="S127" s="200"/>
      <c r="T127" s="241"/>
      <c r="U127" s="200"/>
      <c r="V127" s="241"/>
      <c r="W127" s="200"/>
      <c r="X127" s="200"/>
      <c r="Y127" s="192"/>
    </row>
    <row r="128" spans="1:25" ht="15.75">
      <c r="A128" s="49"/>
      <c r="B128" s="316"/>
      <c r="C128" s="192"/>
      <c r="D128" s="193"/>
      <c r="E128" s="191"/>
      <c r="F128" s="129"/>
      <c r="G128" s="129"/>
      <c r="H128" s="129"/>
      <c r="I128" s="191"/>
      <c r="J128" s="191"/>
      <c r="K128" s="191"/>
      <c r="L128" s="191"/>
      <c r="M128" s="191"/>
      <c r="N128" s="191"/>
      <c r="O128" s="191"/>
      <c r="P128" s="241"/>
      <c r="Q128" s="200"/>
      <c r="R128" s="241"/>
      <c r="S128" s="200"/>
      <c r="T128" s="241"/>
      <c r="U128" s="200"/>
      <c r="V128" s="241"/>
      <c r="W128" s="200"/>
      <c r="X128" s="200"/>
      <c r="Y128" s="192"/>
    </row>
    <row r="129" spans="1:25" ht="15.75">
      <c r="A129" s="49"/>
      <c r="B129" s="316"/>
      <c r="C129" s="192"/>
      <c r="D129" s="193"/>
      <c r="E129" s="191"/>
      <c r="F129" s="129"/>
      <c r="G129" s="129"/>
      <c r="H129" s="129"/>
      <c r="I129" s="191"/>
      <c r="J129" s="191"/>
      <c r="K129" s="191"/>
      <c r="L129" s="191"/>
      <c r="M129" s="191"/>
      <c r="N129" s="191"/>
      <c r="O129" s="191"/>
      <c r="P129" s="241"/>
      <c r="Q129" s="200"/>
      <c r="R129" s="241"/>
      <c r="S129" s="200"/>
      <c r="T129" s="241"/>
      <c r="U129" s="200"/>
      <c r="V129" s="241"/>
      <c r="W129" s="200"/>
      <c r="X129" s="200"/>
      <c r="Y129" s="192"/>
    </row>
    <row r="130" spans="1:25" ht="15.75">
      <c r="A130" s="49"/>
      <c r="B130" s="316"/>
      <c r="C130" s="192"/>
      <c r="D130" s="193"/>
      <c r="E130" s="191"/>
      <c r="F130" s="129"/>
      <c r="G130" s="129"/>
      <c r="H130" s="129"/>
      <c r="I130" s="191"/>
      <c r="J130" s="191"/>
      <c r="K130" s="191"/>
      <c r="L130" s="191"/>
      <c r="M130" s="191"/>
      <c r="N130" s="191"/>
      <c r="O130" s="191"/>
      <c r="P130" s="241"/>
      <c r="Q130" s="200"/>
      <c r="R130" s="241"/>
      <c r="S130" s="200"/>
      <c r="T130" s="241"/>
      <c r="U130" s="200"/>
      <c r="V130" s="241"/>
      <c r="W130" s="200"/>
      <c r="X130" s="200"/>
      <c r="Y130" s="192"/>
    </row>
    <row r="131" spans="1:25" ht="15.75">
      <c r="A131" s="49"/>
      <c r="B131" s="316"/>
      <c r="C131" s="192"/>
      <c r="D131" s="193"/>
      <c r="E131" s="191"/>
      <c r="F131" s="129"/>
      <c r="G131" s="129"/>
      <c r="H131" s="129"/>
      <c r="I131" s="191"/>
      <c r="J131" s="191"/>
      <c r="K131" s="191"/>
      <c r="L131" s="191"/>
      <c r="M131" s="191"/>
      <c r="N131" s="191"/>
      <c r="O131" s="191"/>
      <c r="P131" s="241"/>
      <c r="Q131" s="200"/>
      <c r="R131" s="241"/>
      <c r="S131" s="200"/>
      <c r="T131" s="241"/>
      <c r="U131" s="200"/>
      <c r="V131" s="241"/>
      <c r="W131" s="200"/>
      <c r="X131" s="200"/>
      <c r="Y131" s="192"/>
    </row>
    <row r="132" spans="1:25" ht="15.75">
      <c r="A132" s="49"/>
      <c r="B132" s="316"/>
      <c r="C132" s="192"/>
      <c r="D132" s="193"/>
      <c r="E132" s="191"/>
      <c r="F132" s="129"/>
      <c r="G132" s="129"/>
      <c r="H132" s="129"/>
      <c r="I132" s="191"/>
      <c r="J132" s="191"/>
      <c r="K132" s="191"/>
      <c r="L132" s="191"/>
      <c r="M132" s="191"/>
      <c r="N132" s="191"/>
      <c r="O132" s="191"/>
      <c r="P132" s="241"/>
      <c r="Q132" s="200"/>
      <c r="R132" s="241"/>
      <c r="S132" s="200"/>
      <c r="T132" s="241"/>
      <c r="U132" s="200"/>
      <c r="V132" s="241"/>
      <c r="W132" s="200"/>
      <c r="X132" s="200"/>
      <c r="Y132" s="192"/>
    </row>
    <row r="133" spans="1:25" ht="15.75">
      <c r="A133" s="49"/>
      <c r="B133" s="316"/>
      <c r="C133" s="192"/>
      <c r="D133" s="193"/>
      <c r="E133" s="191"/>
      <c r="F133" s="129"/>
      <c r="G133" s="129"/>
      <c r="H133" s="129"/>
      <c r="I133" s="191"/>
      <c r="J133" s="191"/>
      <c r="K133" s="191"/>
      <c r="L133" s="191"/>
      <c r="M133" s="191"/>
      <c r="N133" s="191"/>
      <c r="O133" s="191"/>
      <c r="P133" s="241"/>
      <c r="Q133" s="200"/>
      <c r="R133" s="241"/>
      <c r="S133" s="200"/>
      <c r="T133" s="241"/>
      <c r="U133" s="200"/>
      <c r="V133" s="241"/>
      <c r="W133" s="200"/>
      <c r="X133" s="200"/>
      <c r="Y133" s="192"/>
    </row>
    <row r="134" spans="1:25" ht="15.75">
      <c r="A134" s="49"/>
      <c r="B134" s="316"/>
      <c r="C134" s="192"/>
      <c r="D134" s="193"/>
      <c r="E134" s="191"/>
      <c r="F134" s="129"/>
      <c r="G134" s="129"/>
      <c r="H134" s="129"/>
      <c r="I134" s="191"/>
      <c r="J134" s="191"/>
      <c r="K134" s="191"/>
      <c r="L134" s="191"/>
      <c r="M134" s="191"/>
      <c r="N134" s="191"/>
      <c r="O134" s="191"/>
      <c r="P134" s="241"/>
      <c r="Q134" s="200"/>
      <c r="R134" s="241"/>
      <c r="S134" s="200"/>
      <c r="T134" s="241"/>
      <c r="U134" s="200"/>
      <c r="V134" s="241"/>
      <c r="W134" s="200"/>
      <c r="X134" s="200"/>
      <c r="Y134" s="192"/>
    </row>
    <row r="135" spans="1:25" ht="15.75">
      <c r="A135" s="49"/>
      <c r="B135" s="316"/>
      <c r="C135" s="192"/>
      <c r="D135" s="193"/>
      <c r="E135" s="191"/>
      <c r="F135" s="129"/>
      <c r="G135" s="129"/>
      <c r="H135" s="129"/>
      <c r="I135" s="191"/>
      <c r="J135" s="191"/>
      <c r="K135" s="191"/>
      <c r="L135" s="191"/>
      <c r="M135" s="191"/>
      <c r="N135" s="191"/>
      <c r="O135" s="191"/>
      <c r="P135" s="241"/>
      <c r="Q135" s="200"/>
      <c r="R135" s="241"/>
      <c r="S135" s="200"/>
      <c r="T135" s="241"/>
      <c r="U135" s="200"/>
      <c r="V135" s="241"/>
      <c r="W135" s="200"/>
      <c r="X135" s="200"/>
      <c r="Y135" s="192"/>
    </row>
    <row r="136" spans="1:25" ht="15.75">
      <c r="A136" s="400" t="s">
        <v>263</v>
      </c>
      <c r="B136" s="400"/>
      <c r="C136" s="400"/>
      <c r="D136" s="400"/>
      <c r="E136" s="400"/>
      <c r="F136" s="400"/>
      <c r="G136" s="400"/>
      <c r="H136" s="400"/>
      <c r="I136" s="400"/>
      <c r="J136" s="400"/>
      <c r="K136" s="400"/>
      <c r="L136" s="400"/>
      <c r="M136" s="400"/>
      <c r="N136" s="400"/>
      <c r="O136" s="400"/>
      <c r="P136" s="400"/>
      <c r="Q136" s="400"/>
      <c r="R136" s="400"/>
      <c r="S136" s="400"/>
      <c r="T136" s="400"/>
      <c r="U136" s="400"/>
      <c r="V136" s="400"/>
      <c r="W136" s="200"/>
      <c r="X136" s="200"/>
      <c r="Y136" s="192"/>
    </row>
    <row r="137" spans="1:25" ht="15.75">
      <c r="W137" s="200"/>
      <c r="X137" s="200"/>
      <c r="Y137" s="192"/>
    </row>
    <row r="138" spans="1:25" ht="15.75">
      <c r="B138" s="191" t="s">
        <v>250</v>
      </c>
      <c r="C138" s="191"/>
      <c r="D138" s="192"/>
      <c r="E138" s="193"/>
      <c r="F138" s="193"/>
      <c r="G138" s="481" t="s">
        <v>217</v>
      </c>
      <c r="H138" s="192"/>
      <c r="I138" s="482"/>
      <c r="J138" s="186"/>
      <c r="K138" s="186"/>
      <c r="W138" s="200"/>
      <c r="X138" s="200"/>
      <c r="Y138" s="192"/>
    </row>
    <row r="139" spans="1:25" ht="15.75">
      <c r="B139" s="191"/>
      <c r="C139" s="191"/>
      <c r="D139" s="192"/>
      <c r="E139" s="193"/>
      <c r="F139" s="193"/>
      <c r="G139" s="191" t="s">
        <v>218</v>
      </c>
      <c r="H139" s="192"/>
      <c r="I139" s="482"/>
      <c r="J139" s="186"/>
      <c r="K139" s="186"/>
      <c r="W139" s="200"/>
      <c r="X139" s="200"/>
      <c r="Y139" s="192"/>
    </row>
    <row r="140" spans="1:25" ht="15.75">
      <c r="B140" s="191"/>
      <c r="C140" s="191"/>
      <c r="D140" s="192"/>
      <c r="E140" s="193"/>
      <c r="F140" s="193"/>
      <c r="G140" s="191"/>
      <c r="H140" s="192"/>
      <c r="I140" s="482"/>
      <c r="J140" s="186"/>
      <c r="K140" s="186"/>
      <c r="W140" s="200"/>
      <c r="X140" s="200"/>
      <c r="Y140" s="192"/>
    </row>
    <row r="141" spans="1:25" ht="15.75">
      <c r="B141" s="191" t="s">
        <v>219</v>
      </c>
      <c r="C141" s="191"/>
      <c r="D141" s="192"/>
      <c r="E141" s="193"/>
      <c r="F141" s="193"/>
      <c r="G141" s="481" t="s">
        <v>217</v>
      </c>
      <c r="H141" s="192"/>
      <c r="I141" s="482"/>
      <c r="J141" s="186"/>
      <c r="K141" s="186"/>
      <c r="W141" s="200"/>
      <c r="X141" s="200"/>
      <c r="Y141" s="192"/>
    </row>
    <row r="142" spans="1:25" ht="15.75">
      <c r="B142" s="191"/>
      <c r="C142" s="191"/>
      <c r="D142" s="192"/>
      <c r="E142" s="193"/>
      <c r="F142" s="193"/>
      <c r="G142" s="191" t="s">
        <v>218</v>
      </c>
      <c r="H142" s="192"/>
      <c r="I142" s="482"/>
      <c r="J142" s="186"/>
      <c r="K142" s="186"/>
      <c r="W142" s="200"/>
      <c r="X142" s="200"/>
      <c r="Y142" s="192"/>
    </row>
    <row r="143" spans="1:25" ht="15.75">
      <c r="A143" s="49"/>
      <c r="B143" s="316"/>
      <c r="C143" s="192"/>
      <c r="D143" s="193"/>
      <c r="E143" s="191"/>
      <c r="F143" s="129"/>
      <c r="G143" s="129"/>
      <c r="H143" s="129"/>
      <c r="I143" s="191"/>
      <c r="J143" s="191"/>
      <c r="K143" s="191"/>
      <c r="L143" s="191"/>
      <c r="M143" s="191"/>
      <c r="N143" s="191"/>
      <c r="O143" s="191"/>
      <c r="P143" s="191"/>
      <c r="Q143" s="200"/>
      <c r="R143" s="200"/>
      <c r="S143" s="200"/>
      <c r="T143" s="200"/>
      <c r="U143" s="200"/>
      <c r="V143" s="200"/>
      <c r="W143" s="200"/>
      <c r="X143" s="200"/>
      <c r="Y143" s="192"/>
    </row>
    <row r="144" spans="1:25" ht="15.75">
      <c r="A144" s="49"/>
      <c r="B144" s="316"/>
      <c r="C144" s="192"/>
      <c r="D144" s="193"/>
      <c r="E144" s="191"/>
      <c r="F144" s="129"/>
      <c r="G144" s="129"/>
      <c r="H144" s="129"/>
      <c r="I144" s="191"/>
      <c r="J144" s="191"/>
      <c r="K144" s="191"/>
      <c r="L144" s="191"/>
      <c r="M144" s="191"/>
      <c r="N144" s="191"/>
      <c r="O144" s="191"/>
      <c r="P144" s="191"/>
      <c r="Q144" s="200"/>
      <c r="R144" s="200"/>
      <c r="S144" s="200"/>
      <c r="T144" s="200"/>
      <c r="U144" s="200"/>
      <c r="V144" s="200"/>
      <c r="W144" s="200"/>
      <c r="X144" s="200"/>
      <c r="Y144" s="192"/>
    </row>
    <row r="145" spans="1:25" ht="15.75">
      <c r="A145" s="49"/>
      <c r="B145" s="316"/>
      <c r="C145" s="192"/>
      <c r="D145" s="193"/>
      <c r="E145" s="191"/>
      <c r="F145" s="129"/>
      <c r="G145" s="129"/>
      <c r="H145" s="129"/>
      <c r="I145" s="191"/>
      <c r="J145" s="191"/>
      <c r="K145" s="191"/>
      <c r="L145" s="191"/>
      <c r="M145" s="191"/>
      <c r="N145" s="191"/>
      <c r="O145" s="191"/>
      <c r="P145" s="191"/>
      <c r="Q145" s="200"/>
      <c r="R145" s="200"/>
      <c r="S145" s="200"/>
      <c r="T145" s="200"/>
      <c r="U145" s="200"/>
      <c r="V145" s="200"/>
      <c r="W145" s="200"/>
      <c r="X145" s="200"/>
      <c r="Y145" s="192"/>
    </row>
    <row r="146" spans="1:25" ht="15.75">
      <c r="A146" s="49"/>
      <c r="B146" s="316"/>
      <c r="C146" s="192"/>
      <c r="D146" s="193"/>
      <c r="E146" s="191"/>
      <c r="F146" s="129"/>
      <c r="G146" s="129"/>
      <c r="H146" s="129"/>
      <c r="I146" s="191"/>
      <c r="J146" s="191"/>
      <c r="K146" s="191"/>
      <c r="L146" s="191"/>
      <c r="M146" s="191"/>
      <c r="N146" s="191"/>
      <c r="O146" s="191"/>
      <c r="P146" s="191"/>
      <c r="Q146" s="200"/>
      <c r="R146" s="200"/>
      <c r="S146" s="200"/>
      <c r="T146" s="200"/>
      <c r="U146" s="200"/>
      <c r="V146" s="200"/>
      <c r="W146" s="200"/>
      <c r="X146" s="200"/>
      <c r="Y146" s="192"/>
    </row>
    <row r="147" spans="1:25" ht="15.75">
      <c r="A147" s="49"/>
      <c r="B147" s="316"/>
      <c r="C147" s="192"/>
      <c r="D147" s="193"/>
      <c r="E147" s="191"/>
      <c r="F147" s="129"/>
      <c r="G147" s="129"/>
      <c r="H147" s="129"/>
      <c r="I147" s="191"/>
      <c r="J147" s="191"/>
      <c r="K147" s="191"/>
      <c r="L147" s="191"/>
      <c r="M147" s="191"/>
      <c r="N147" s="191"/>
      <c r="O147" s="191"/>
      <c r="P147" s="191"/>
      <c r="Q147" s="200"/>
      <c r="R147" s="200"/>
      <c r="S147" s="200"/>
      <c r="T147" s="200"/>
      <c r="U147" s="200"/>
      <c r="V147" s="200"/>
      <c r="W147" s="200"/>
      <c r="X147" s="200"/>
      <c r="Y147" s="192"/>
    </row>
    <row r="148" spans="1:25" ht="22.5">
      <c r="A148" s="357" t="s">
        <v>27</v>
      </c>
      <c r="B148" s="357"/>
      <c r="C148" s="357"/>
      <c r="D148" s="357"/>
      <c r="E148" s="357"/>
      <c r="F148" s="357"/>
      <c r="G148" s="357"/>
      <c r="H148" s="357"/>
      <c r="I148" s="357"/>
      <c r="J148" s="357"/>
      <c r="K148" s="357"/>
      <c r="L148" s="357"/>
      <c r="M148" s="357"/>
      <c r="N148" s="357"/>
      <c r="O148" s="357"/>
      <c r="P148" s="357"/>
      <c r="Q148" s="357"/>
      <c r="R148" s="357"/>
      <c r="S148" s="357"/>
      <c r="T148" s="357"/>
      <c r="U148" s="357"/>
      <c r="V148" s="357"/>
      <c r="W148" s="357"/>
      <c r="X148" s="357"/>
      <c r="Y148" s="357"/>
    </row>
    <row r="149" spans="1:25" ht="20.25">
      <c r="A149" s="1" t="s">
        <v>254</v>
      </c>
      <c r="B149" s="61"/>
      <c r="C149" s="61"/>
      <c r="D149" s="61"/>
      <c r="E149" s="339" t="s">
        <v>28</v>
      </c>
      <c r="F149" s="339"/>
      <c r="G149" s="339"/>
      <c r="H149" s="339"/>
      <c r="I149" s="339"/>
      <c r="J149" s="339"/>
      <c r="K149" s="339"/>
      <c r="L149" s="339"/>
      <c r="M149" s="339"/>
      <c r="N149" s="339"/>
      <c r="O149" s="339"/>
      <c r="P149" s="339"/>
      <c r="Q149" s="339"/>
      <c r="R149" s="339"/>
      <c r="S149" s="339"/>
      <c r="T149" s="339"/>
      <c r="U149" s="339"/>
      <c r="V149" s="339"/>
      <c r="W149" s="339"/>
      <c r="X149" s="339"/>
      <c r="Y149" s="339"/>
    </row>
    <row r="150" spans="1:25" ht="15.75">
      <c r="A150" s="1" t="s">
        <v>255</v>
      </c>
      <c r="B150" s="147"/>
      <c r="C150" s="147"/>
      <c r="D150" s="147"/>
      <c r="E150" s="381" t="s">
        <v>88</v>
      </c>
      <c r="F150" s="381"/>
      <c r="G150" s="381"/>
      <c r="H150" s="381"/>
      <c r="I150" s="381"/>
      <c r="J150" s="381"/>
      <c r="K150" s="381"/>
      <c r="L150" s="381"/>
      <c r="M150" s="381"/>
      <c r="N150" s="381"/>
      <c r="O150" s="381"/>
      <c r="P150" s="381"/>
      <c r="Q150" s="381"/>
      <c r="R150" s="381"/>
      <c r="S150" s="381"/>
      <c r="T150" s="381"/>
      <c r="U150" s="381"/>
      <c r="V150" s="381"/>
      <c r="W150" s="381"/>
      <c r="X150" s="381"/>
      <c r="Y150" s="381"/>
    </row>
    <row r="151" spans="1:25" ht="18">
      <c r="A151" s="1" t="s">
        <v>256</v>
      </c>
      <c r="B151" s="148"/>
      <c r="C151" s="148"/>
      <c r="D151" s="148"/>
      <c r="E151" s="382" t="s">
        <v>113</v>
      </c>
      <c r="F151" s="382"/>
      <c r="G151" s="382"/>
      <c r="H151" s="382"/>
      <c r="I151" s="382"/>
      <c r="J151" s="382"/>
      <c r="K151" s="382"/>
      <c r="L151" s="382"/>
      <c r="M151" s="382"/>
      <c r="N151" s="382"/>
      <c r="O151" s="382"/>
      <c r="P151" s="382"/>
      <c r="Q151" s="382"/>
      <c r="R151" s="382"/>
      <c r="S151" s="382"/>
      <c r="T151" s="382"/>
      <c r="U151" s="382"/>
      <c r="V151" s="382"/>
      <c r="W151" s="382"/>
      <c r="X151" s="382"/>
      <c r="Y151" s="382"/>
    </row>
    <row r="152" spans="1:25" ht="18">
      <c r="A152" s="10" t="s">
        <v>114</v>
      </c>
      <c r="B152" s="194"/>
      <c r="C152" s="194"/>
      <c r="D152" s="151"/>
      <c r="E152" s="151"/>
      <c r="F152" s="151"/>
      <c r="G152" s="399" t="s">
        <v>264</v>
      </c>
      <c r="H152" s="399"/>
      <c r="I152" s="399"/>
      <c r="J152" s="399"/>
      <c r="K152" s="399"/>
      <c r="L152" s="399"/>
      <c r="M152" s="399"/>
      <c r="N152" s="399"/>
      <c r="O152" s="399"/>
      <c r="P152" s="399"/>
      <c r="Q152" s="399"/>
      <c r="R152" s="320"/>
      <c r="S152" s="320"/>
      <c r="T152" s="9" t="s">
        <v>265</v>
      </c>
      <c r="U152" s="9"/>
      <c r="V152" s="9"/>
      <c r="W152" s="9"/>
      <c r="X152" s="9"/>
      <c r="Y152" s="9"/>
    </row>
    <row r="153" spans="1:25" ht="18">
      <c r="A153" s="1" t="s">
        <v>258</v>
      </c>
      <c r="B153" s="230"/>
      <c r="C153" s="148"/>
      <c r="D153" s="151"/>
      <c r="E153" s="151"/>
      <c r="F153" s="151"/>
      <c r="G153" s="156"/>
      <c r="H153" s="156"/>
      <c r="I153" s="156"/>
      <c r="J153" s="156"/>
      <c r="K153" s="156"/>
      <c r="L153" s="206" t="s">
        <v>93</v>
      </c>
      <c r="M153" s="206"/>
      <c r="N153" s="206"/>
      <c r="O153" s="206"/>
      <c r="P153" s="206"/>
      <c r="Q153" s="206"/>
      <c r="R153" s="206"/>
      <c r="S153" s="206"/>
      <c r="T153" s="231" t="s">
        <v>266</v>
      </c>
      <c r="U153" s="206"/>
      <c r="V153" s="206"/>
      <c r="X153" s="231"/>
      <c r="Y153" s="231"/>
    </row>
    <row r="154" spans="1:25" ht="18">
      <c r="A154" s="396" t="s">
        <v>12</v>
      </c>
      <c r="B154" s="396" t="s">
        <v>115</v>
      </c>
      <c r="C154" s="345" t="s">
        <v>95</v>
      </c>
      <c r="D154" s="361" t="s">
        <v>14</v>
      </c>
      <c r="E154" s="396" t="s">
        <v>97</v>
      </c>
      <c r="F154" s="396" t="s">
        <v>98</v>
      </c>
      <c r="G154" s="345" t="s">
        <v>17</v>
      </c>
      <c r="H154" s="345" t="s">
        <v>99</v>
      </c>
      <c r="I154" s="401" t="s">
        <v>116</v>
      </c>
      <c r="J154" s="402"/>
      <c r="K154" s="402"/>
      <c r="L154" s="402"/>
      <c r="M154" s="402"/>
      <c r="N154" s="402"/>
      <c r="O154" s="402"/>
      <c r="P154" s="402"/>
      <c r="Q154" s="402"/>
      <c r="R154" s="403"/>
      <c r="S154" s="322"/>
      <c r="T154" s="390" t="s">
        <v>117</v>
      </c>
      <c r="U154" s="393" t="s">
        <v>118</v>
      </c>
      <c r="V154" s="361" t="s">
        <v>119</v>
      </c>
      <c r="W154" s="384" t="s">
        <v>20</v>
      </c>
      <c r="X154" s="343" t="s">
        <v>120</v>
      </c>
      <c r="Y154" s="361" t="s">
        <v>22</v>
      </c>
    </row>
    <row r="155" spans="1:25">
      <c r="A155" s="397"/>
      <c r="B155" s="397"/>
      <c r="C155" s="371"/>
      <c r="D155" s="376"/>
      <c r="E155" s="397"/>
      <c r="F155" s="397"/>
      <c r="G155" s="371"/>
      <c r="H155" s="371"/>
      <c r="I155" s="347">
        <v>135</v>
      </c>
      <c r="J155" s="347">
        <v>140</v>
      </c>
      <c r="K155" s="347">
        <v>145</v>
      </c>
      <c r="L155" s="347">
        <v>150</v>
      </c>
      <c r="M155" s="347">
        <v>155</v>
      </c>
      <c r="N155" s="347">
        <v>159</v>
      </c>
      <c r="O155" s="347">
        <v>163</v>
      </c>
      <c r="P155" s="347">
        <v>167</v>
      </c>
      <c r="Q155" s="347"/>
      <c r="R155" s="347"/>
      <c r="S155" s="319"/>
      <c r="T155" s="391"/>
      <c r="U155" s="394"/>
      <c r="V155" s="368"/>
      <c r="W155" s="385"/>
      <c r="X155" s="371"/>
      <c r="Y155" s="368"/>
    </row>
    <row r="156" spans="1:25">
      <c r="A156" s="398"/>
      <c r="B156" s="398"/>
      <c r="C156" s="344"/>
      <c r="D156" s="348"/>
      <c r="E156" s="398"/>
      <c r="F156" s="398"/>
      <c r="G156" s="344"/>
      <c r="H156" s="344"/>
      <c r="I156" s="348"/>
      <c r="J156" s="348"/>
      <c r="K156" s="348"/>
      <c r="L156" s="348"/>
      <c r="M156" s="348"/>
      <c r="N156" s="348"/>
      <c r="O156" s="348"/>
      <c r="P156" s="348"/>
      <c r="Q156" s="348"/>
      <c r="R156" s="348"/>
      <c r="S156" s="313"/>
      <c r="T156" s="392"/>
      <c r="U156" s="395"/>
      <c r="V156" s="362"/>
      <c r="W156" s="386"/>
      <c r="X156" s="344"/>
      <c r="Y156" s="362"/>
    </row>
    <row r="157" spans="1:25">
      <c r="A157" s="127">
        <v>1</v>
      </c>
      <c r="B157" s="202">
        <v>150</v>
      </c>
      <c r="C157" s="24">
        <v>152</v>
      </c>
      <c r="D157" s="22" t="str">
        <f>IF(C157=0," ",VLOOKUP(C157,[1]Женщины!B$1:I$65536,2,FALSE))</f>
        <v>Карманова Кристина</v>
      </c>
      <c r="E157" s="162" t="str">
        <f>IF(C157=0," ",VLOOKUP($C157,[1]Женщины!$B$1:$H$65536,3,FALSE))</f>
        <v>1994</v>
      </c>
      <c r="F157" s="24" t="str">
        <f>IF(C157=0," ",IF(VLOOKUP($C157,[1]Женщины!$B$1:$H$65536,4,FALSE)=0," ",VLOOKUP($C157,[1]Женщины!$B$1:$H$65536,4,FALSE)))</f>
        <v>3р</v>
      </c>
      <c r="G157" s="22" t="str">
        <f>IF(C157=0," ",VLOOKUP($C157,[1]Женщины!$B$1:$H$65536,5,FALSE))</f>
        <v>Ярославская</v>
      </c>
      <c r="H157" s="103" t="str">
        <f>IF(C157=0," ",VLOOKUP($C157,[1]Женщины!$B$1:$H$65536,6,FALSE))</f>
        <v>Рыбинск, СДЮСШОР-2</v>
      </c>
      <c r="I157" s="201"/>
      <c r="J157" s="201"/>
      <c r="K157" s="24"/>
      <c r="L157" s="201" t="s">
        <v>121</v>
      </c>
      <c r="M157" s="201" t="s">
        <v>121</v>
      </c>
      <c r="N157" s="201" t="s">
        <v>121</v>
      </c>
      <c r="O157" s="201" t="s">
        <v>121</v>
      </c>
      <c r="P157" s="201" t="s">
        <v>122</v>
      </c>
      <c r="Q157" s="201"/>
      <c r="R157" s="201"/>
      <c r="S157" s="201"/>
      <c r="T157" s="232">
        <v>1</v>
      </c>
      <c r="U157" s="232"/>
      <c r="V157" s="233">
        <v>1.63</v>
      </c>
      <c r="W157" s="27" t="str">
        <f>IF(V157=0," ",IF(V157&gt;=[1]Разряды!$D$41,[1]Разряды!$D$3,IF(V157&gt;=[1]Разряды!$E$41,[1]Разряды!$E$3,IF(V157&gt;=[1]Разряды!$F$41,[1]Разряды!$F$3,IF(V157&gt;=[1]Разряды!$G$41,[1]Разряды!$G$3,IF(V157&gt;=[1]Разряды!$H$41,[1]Разряды!$H$3,IF(V157&gt;=[1]Разряды!$I$41,[1]Разряды!$I$3,IF(V157&gt;=[1]Разряды!$J$41,[1]Разряды!$J$3,"б/р"))))))))</f>
        <v>1р</v>
      </c>
      <c r="X157" s="27">
        <v>20</v>
      </c>
      <c r="Y157" s="22" t="str">
        <f>IF(C157=0," ",VLOOKUP($C157,[1]Женщины!$B$1:$H$65536,7,FALSE))</f>
        <v>Зюзин В.Н.</v>
      </c>
    </row>
    <row r="158" spans="1:25">
      <c r="A158" s="127">
        <v>2</v>
      </c>
      <c r="B158" s="202">
        <v>145</v>
      </c>
      <c r="C158" s="24">
        <v>174</v>
      </c>
      <c r="D158" s="22" t="e">
        <f>IF(C158=0," ",VLOOKUP(C158,[1]Женщины!B$1:I$65536,2,FALSE))</f>
        <v>#N/A</v>
      </c>
      <c r="E158" s="162" t="e">
        <f>IF(C158=0," ",VLOOKUP($C158,[1]Женщины!$B$1:$H$65536,3,FALSE))</f>
        <v>#N/A</v>
      </c>
      <c r="F158" s="24" t="e">
        <f>IF(C158=0," ",IF(VLOOKUP($C158,[1]Женщины!$B$1:$H$65536,4,FALSE)=0," ",VLOOKUP($C158,[1]Женщины!$B$1:$H$65536,4,FALSE)))</f>
        <v>#N/A</v>
      </c>
      <c r="G158" s="22" t="e">
        <f>IF(C158=0," ",VLOOKUP($C158,[1]Женщины!$B$1:$H$65536,5,FALSE))</f>
        <v>#N/A</v>
      </c>
      <c r="H158" s="103" t="e">
        <f>IF(C158=0," ",VLOOKUP($C158,[1]Женщины!$B$1:$H$65536,6,FALSE))</f>
        <v>#N/A</v>
      </c>
      <c r="I158" s="201"/>
      <c r="J158" s="201"/>
      <c r="K158" s="24" t="s">
        <v>121</v>
      </c>
      <c r="L158" s="201" t="s">
        <v>121</v>
      </c>
      <c r="M158" s="201" t="s">
        <v>121</v>
      </c>
      <c r="N158" s="201" t="s">
        <v>121</v>
      </c>
      <c r="O158" s="201" t="s">
        <v>122</v>
      </c>
      <c r="P158" s="201"/>
      <c r="Q158" s="201"/>
      <c r="R158" s="201"/>
      <c r="S158" s="201"/>
      <c r="T158" s="232">
        <v>1</v>
      </c>
      <c r="U158" s="232"/>
      <c r="V158" s="233">
        <v>1.59</v>
      </c>
      <c r="W158" s="27" t="str">
        <f>IF(V158=0," ",IF(V158&gt;=[1]Разряды!$D$41,[1]Разряды!$D$3,IF(V158&gt;=[1]Разряды!$E$41,[1]Разряды!$E$3,IF(V158&gt;=[1]Разряды!$F$41,[1]Разряды!$F$3,IF(V158&gt;=[1]Разряды!$G$41,[1]Разряды!$G$3,IF(V158&gt;=[1]Разряды!$H$41,[1]Разряды!$H$3,IF(V158&gt;=[1]Разряды!$I$41,[1]Разряды!$I$3,IF(V158&gt;=[1]Разряды!$J$41,[1]Разряды!$J$3,"б/р"))))))))</f>
        <v>2р</v>
      </c>
      <c r="X158" s="24" t="s">
        <v>26</v>
      </c>
      <c r="Y158" s="22" t="e">
        <f>IF(C158=0," ",VLOOKUP($C158,[1]Женщины!$B$1:$H$65536,7,FALSE))</f>
        <v>#N/A</v>
      </c>
    </row>
    <row r="159" spans="1:25">
      <c r="A159" s="127">
        <v>3</v>
      </c>
      <c r="B159" s="202">
        <v>140</v>
      </c>
      <c r="C159" s="24">
        <v>173</v>
      </c>
      <c r="D159" s="22" t="e">
        <f>IF(C159=0," ",VLOOKUP(C159,[1]Женщины!B$1:I$65536,2,FALSE))</f>
        <v>#N/A</v>
      </c>
      <c r="E159" s="162" t="e">
        <f>IF(C159=0," ",VLOOKUP($C159,[1]Женщины!$B$1:$H$65536,3,FALSE))</f>
        <v>#N/A</v>
      </c>
      <c r="F159" s="24" t="e">
        <f>IF(C159=0," ",IF(VLOOKUP($C159,[1]Женщины!$B$1:$H$65536,4,FALSE)=0," ",VLOOKUP($C159,[1]Женщины!$B$1:$H$65536,4,FALSE)))</f>
        <v>#N/A</v>
      </c>
      <c r="G159" s="22" t="e">
        <f>IF(C159=0," ",VLOOKUP($C159,[1]Женщины!$B$1:$H$65536,5,FALSE))</f>
        <v>#N/A</v>
      </c>
      <c r="H159" s="103" t="e">
        <f>IF(C159=0," ",VLOOKUP($C159,[1]Женщины!$B$1:$H$65536,6,FALSE))</f>
        <v>#N/A</v>
      </c>
      <c r="I159" s="201"/>
      <c r="J159" s="201" t="s">
        <v>121</v>
      </c>
      <c r="K159" s="24" t="s">
        <v>121</v>
      </c>
      <c r="L159" s="201" t="s">
        <v>123</v>
      </c>
      <c r="M159" s="201" t="s">
        <v>123</v>
      </c>
      <c r="N159" s="201" t="s">
        <v>124</v>
      </c>
      <c r="O159" s="201" t="s">
        <v>122</v>
      </c>
      <c r="P159" s="201"/>
      <c r="Q159" s="201"/>
      <c r="R159" s="201"/>
      <c r="S159" s="201"/>
      <c r="T159" s="232">
        <v>3</v>
      </c>
      <c r="U159" s="232">
        <v>4</v>
      </c>
      <c r="V159" s="233">
        <v>1.59</v>
      </c>
      <c r="W159" s="27" t="str">
        <f>IF(V159=0," ",IF(V159&gt;=[1]Разряды!$D$41,[1]Разряды!$D$3,IF(V159&gt;=[1]Разряды!$E$41,[1]Разряды!$E$3,IF(V159&gt;=[1]Разряды!$F$41,[1]Разряды!$F$3,IF(V159&gt;=[1]Разряды!$G$41,[1]Разряды!$G$3,IF(V159&gt;=[1]Разряды!$H$41,[1]Разряды!$H$3,IF(V159&gt;=[1]Разряды!$I$41,[1]Разряды!$I$3,IF(V159&gt;=[1]Разряды!$J$41,[1]Разряды!$J$3,"б/р"))))))))</f>
        <v>2р</v>
      </c>
      <c r="X159" s="24" t="s">
        <v>26</v>
      </c>
      <c r="Y159" s="22" t="e">
        <f>IF(C159=0," ",VLOOKUP($C159,[1]Женщины!$B$1:$H$65536,7,FALSE))</f>
        <v>#N/A</v>
      </c>
    </row>
    <row r="160" spans="1:25">
      <c r="A160" s="24">
        <v>4</v>
      </c>
      <c r="B160" s="202">
        <v>140</v>
      </c>
      <c r="C160" s="24">
        <v>185</v>
      </c>
      <c r="D160" s="22" t="str">
        <f>IF(C160=0," ",VLOOKUP(C160,[1]Женщины!B$1:I$65536,2,FALSE))</f>
        <v>Киселева Мария</v>
      </c>
      <c r="E160" s="162" t="str">
        <f>IF(C160=0," ",VLOOKUP($C160,[1]Женщины!$B$1:$H$65536,3,FALSE))</f>
        <v>1997</v>
      </c>
      <c r="F160" s="24" t="str">
        <f>IF(C160=0," ",IF(VLOOKUP($C160,[1]Женщины!$B$1:$H$65536,4,FALSE)=0," ",VLOOKUP($C160,[1]Женщины!$B$1:$H$65536,4,FALSE)))</f>
        <v>2р</v>
      </c>
      <c r="G160" s="22" t="str">
        <f>IF(C160=0," ",VLOOKUP($C160,[1]Женщины!$B$1:$H$65536,5,FALSE))</f>
        <v>Ярославская</v>
      </c>
      <c r="H160" s="103" t="str">
        <f>IF(C160=0," ",VLOOKUP($C160,[1]Женщины!$B$1:$H$65536,6,FALSE))</f>
        <v>Рыбинск, СДЮСШОР-2</v>
      </c>
      <c r="I160" s="201"/>
      <c r="J160" s="201" t="s">
        <v>121</v>
      </c>
      <c r="K160" s="24" t="s">
        <v>121</v>
      </c>
      <c r="L160" s="201" t="s">
        <v>121</v>
      </c>
      <c r="M160" s="201" t="s">
        <v>124</v>
      </c>
      <c r="N160" s="201" t="s">
        <v>267</v>
      </c>
      <c r="O160" s="201"/>
      <c r="P160" s="201"/>
      <c r="Q160" s="201"/>
      <c r="R160" s="201"/>
      <c r="S160" s="201"/>
      <c r="T160" s="232">
        <v>3</v>
      </c>
      <c r="U160" s="232">
        <v>2</v>
      </c>
      <c r="V160" s="233">
        <v>1.55</v>
      </c>
      <c r="W160" s="27" t="str">
        <f>IF(V160=0," ",IF(V160&gt;=[1]Разряды!$D$41,[1]Разряды!$D$3,IF(V160&gt;=[1]Разряды!$E$41,[1]Разряды!$E$3,IF(V160&gt;=[1]Разряды!$F$41,[1]Разряды!$F$3,IF(V160&gt;=[1]Разряды!$G$41,[1]Разряды!$G$3,IF(V160&gt;=[1]Разряды!$H$41,[1]Разряды!$H$3,IF(V160&gt;=[1]Разряды!$I$41,[1]Разряды!$I$3,IF(V160&gt;=[1]Разряды!$J$41,[1]Разряды!$J$3,"б/р"))))))))</f>
        <v>2р</v>
      </c>
      <c r="X160" s="24" t="s">
        <v>26</v>
      </c>
      <c r="Y160" s="22" t="str">
        <f>IF(C160=0," ",VLOOKUP($C160,[1]Женщины!$B$1:$H$65536,7,FALSE))</f>
        <v>Кузнецова А.Л.</v>
      </c>
    </row>
    <row r="161" spans="1:25">
      <c r="A161" s="89">
        <v>5</v>
      </c>
      <c r="B161" s="138">
        <v>135</v>
      </c>
      <c r="C161" s="24">
        <v>97</v>
      </c>
      <c r="D161" s="22" t="e">
        <f>IF(C161=0," ",VLOOKUP(C161,[1]Женщины!B$1:I$65536,2,FALSE))</f>
        <v>#N/A</v>
      </c>
      <c r="E161" s="162" t="e">
        <f>IF(C161=0," ",VLOOKUP($C161,[1]Женщины!$B$1:$H$65536,3,FALSE))</f>
        <v>#N/A</v>
      </c>
      <c r="F161" s="24" t="e">
        <f>IF(C161=0," ",IF(VLOOKUP($C161,[1]Женщины!$B$1:$H$65536,4,FALSE)=0," ",VLOOKUP($C161,[1]Женщины!$B$1:$H$65536,4,FALSE)))</f>
        <v>#N/A</v>
      </c>
      <c r="G161" s="103" t="e">
        <f>IF(C161=0," ",VLOOKUP($C161,[1]Женщины!$B$1:$H$65536,5,FALSE))</f>
        <v>#N/A</v>
      </c>
      <c r="H161" s="103" t="e">
        <f>IF(C161=0," ",VLOOKUP($C161,[1]Женщины!$B$1:$H$65536,6,FALSE))</f>
        <v>#N/A</v>
      </c>
      <c r="I161" s="201" t="s">
        <v>121</v>
      </c>
      <c r="J161" s="201" t="s">
        <v>121</v>
      </c>
      <c r="K161" s="24" t="s">
        <v>121</v>
      </c>
      <c r="L161" s="201" t="s">
        <v>121</v>
      </c>
      <c r="M161" s="201" t="s">
        <v>122</v>
      </c>
      <c r="N161" s="201"/>
      <c r="O161" s="201"/>
      <c r="P161" s="201"/>
      <c r="Q161" s="201"/>
      <c r="R161" s="201"/>
      <c r="S161" s="201"/>
      <c r="T161" s="232">
        <v>1</v>
      </c>
      <c r="U161" s="232"/>
      <c r="V161" s="233">
        <v>1.5</v>
      </c>
      <c r="W161" s="27" t="str">
        <f>IF(V161=0," ",IF(V161&gt;=[1]Разряды!$D$41,[1]Разряды!$D$3,IF(V161&gt;=[1]Разряды!$E$41,[1]Разряды!$E$3,IF(V161&gt;=[1]Разряды!$F$41,[1]Разряды!$F$3,IF(V161&gt;=[1]Разряды!$G$41,[1]Разряды!$G$3,IF(V161&gt;=[1]Разряды!$H$41,[1]Разряды!$H$3,IF(V161&gt;=[1]Разряды!$I$41,[1]Разряды!$I$3,IF(V161&gt;=[1]Разряды!$J$41,[1]Разряды!$J$3,"б/р"))))))))</f>
        <v>2р</v>
      </c>
      <c r="X161" s="24" t="s">
        <v>26</v>
      </c>
      <c r="Y161" s="22" t="e">
        <f>IF(C161=0," ",VLOOKUP($C161,[1]Женщины!$B$1:$H$65536,7,FALSE))</f>
        <v>#N/A</v>
      </c>
    </row>
    <row r="162" spans="1:25" ht="16.5" thickBot="1">
      <c r="A162" s="44"/>
      <c r="B162" s="234"/>
      <c r="C162" s="199"/>
      <c r="D162" s="235"/>
      <c r="E162" s="198"/>
      <c r="F162" s="175"/>
      <c r="G162" s="175"/>
      <c r="H162" s="175"/>
      <c r="I162" s="236"/>
      <c r="J162" s="236"/>
      <c r="K162" s="198"/>
      <c r="L162" s="236"/>
      <c r="M162" s="236"/>
      <c r="N162" s="236"/>
      <c r="O162" s="236"/>
      <c r="P162" s="236"/>
      <c r="Q162" s="236"/>
      <c r="R162" s="236"/>
      <c r="S162" s="236"/>
      <c r="T162" s="237"/>
      <c r="U162" s="237"/>
      <c r="V162" s="238"/>
      <c r="W162" s="197"/>
      <c r="X162" s="197"/>
      <c r="Y162" s="199"/>
    </row>
    <row r="163" spans="1:25" ht="18.75" thickTop="1">
      <c r="A163" s="10"/>
      <c r="B163" s="194"/>
      <c r="C163" s="194"/>
      <c r="D163" s="151"/>
      <c r="E163" s="151"/>
      <c r="F163" s="151"/>
      <c r="G163" s="399" t="s">
        <v>268</v>
      </c>
      <c r="H163" s="399"/>
      <c r="I163" s="399"/>
      <c r="J163" s="399"/>
      <c r="K163" s="399"/>
      <c r="L163" s="399"/>
      <c r="M163" s="399"/>
      <c r="N163" s="399"/>
      <c r="O163" s="399"/>
      <c r="P163" s="399"/>
      <c r="Q163" s="399"/>
      <c r="R163" s="320"/>
      <c r="S163" s="320"/>
      <c r="T163" s="9" t="s">
        <v>265</v>
      </c>
      <c r="U163" s="9"/>
      <c r="V163" s="9"/>
      <c r="W163" s="9"/>
      <c r="X163" s="9"/>
      <c r="Y163" s="9"/>
    </row>
    <row r="164" spans="1:25" ht="18">
      <c r="A164" s="1" t="s">
        <v>258</v>
      </c>
      <c r="B164" s="230"/>
      <c r="C164" s="148"/>
      <c r="D164" s="151"/>
      <c r="E164" s="151"/>
      <c r="F164" s="151"/>
      <c r="G164" s="156"/>
      <c r="H164" s="156"/>
      <c r="I164" s="156"/>
      <c r="J164" s="156"/>
      <c r="K164" s="156"/>
      <c r="L164" s="206" t="s">
        <v>93</v>
      </c>
      <c r="M164" s="206"/>
      <c r="N164" s="206"/>
      <c r="O164" s="206"/>
      <c r="P164" s="206"/>
      <c r="Q164" s="206"/>
      <c r="R164" s="206"/>
      <c r="S164" s="206"/>
      <c r="T164" s="231" t="s">
        <v>269</v>
      </c>
      <c r="U164" s="206"/>
      <c r="V164" s="231"/>
      <c r="W164" s="206"/>
      <c r="X164" s="231"/>
      <c r="Y164" s="206"/>
    </row>
    <row r="165" spans="1:25" ht="18">
      <c r="A165" s="396" t="s">
        <v>12</v>
      </c>
      <c r="B165" s="396" t="s">
        <v>115</v>
      </c>
      <c r="C165" s="345" t="s">
        <v>95</v>
      </c>
      <c r="D165" s="361" t="s">
        <v>14</v>
      </c>
      <c r="E165" s="396" t="s">
        <v>97</v>
      </c>
      <c r="F165" s="396" t="s">
        <v>98</v>
      </c>
      <c r="G165" s="345" t="s">
        <v>17</v>
      </c>
      <c r="H165" s="345" t="s">
        <v>99</v>
      </c>
      <c r="I165" s="401" t="s">
        <v>116</v>
      </c>
      <c r="J165" s="402"/>
      <c r="K165" s="402"/>
      <c r="L165" s="402"/>
      <c r="M165" s="402"/>
      <c r="N165" s="402"/>
      <c r="O165" s="402"/>
      <c r="P165" s="402"/>
      <c r="Q165" s="402"/>
      <c r="R165" s="403"/>
      <c r="S165" s="322"/>
      <c r="T165" s="390" t="s">
        <v>117</v>
      </c>
      <c r="U165" s="393" t="s">
        <v>118</v>
      </c>
      <c r="V165" s="361" t="s">
        <v>119</v>
      </c>
      <c r="W165" s="384" t="s">
        <v>20</v>
      </c>
      <c r="X165" s="343" t="s">
        <v>120</v>
      </c>
      <c r="Y165" s="361" t="s">
        <v>22</v>
      </c>
    </row>
    <row r="166" spans="1:25">
      <c r="A166" s="397"/>
      <c r="B166" s="397"/>
      <c r="C166" s="371"/>
      <c r="D166" s="376"/>
      <c r="E166" s="397"/>
      <c r="F166" s="397"/>
      <c r="G166" s="371"/>
      <c r="H166" s="371"/>
      <c r="I166" s="347">
        <v>150</v>
      </c>
      <c r="J166" s="347">
        <v>155</v>
      </c>
      <c r="K166" s="347">
        <v>159</v>
      </c>
      <c r="L166" s="347">
        <v>163</v>
      </c>
      <c r="M166" s="347">
        <v>167</v>
      </c>
      <c r="N166" s="347">
        <v>170</v>
      </c>
      <c r="O166" s="347"/>
      <c r="P166" s="347"/>
      <c r="Q166" s="347"/>
      <c r="R166" s="347"/>
      <c r="S166" s="319"/>
      <c r="T166" s="391"/>
      <c r="U166" s="394"/>
      <c r="V166" s="368"/>
      <c r="W166" s="385"/>
      <c r="X166" s="371"/>
      <c r="Y166" s="368"/>
    </row>
    <row r="167" spans="1:25">
      <c r="A167" s="398"/>
      <c r="B167" s="398"/>
      <c r="C167" s="344"/>
      <c r="D167" s="348"/>
      <c r="E167" s="398"/>
      <c r="F167" s="398"/>
      <c r="G167" s="344"/>
      <c r="H167" s="344"/>
      <c r="I167" s="348"/>
      <c r="J167" s="348"/>
      <c r="K167" s="348"/>
      <c r="L167" s="348"/>
      <c r="M167" s="348"/>
      <c r="N167" s="348"/>
      <c r="O167" s="348"/>
      <c r="P167" s="348"/>
      <c r="Q167" s="348"/>
      <c r="R167" s="348"/>
      <c r="S167" s="313"/>
      <c r="T167" s="392"/>
      <c r="U167" s="395"/>
      <c r="V167" s="362"/>
      <c r="W167" s="386"/>
      <c r="X167" s="344"/>
      <c r="Y167" s="362"/>
    </row>
    <row r="168" spans="1:25">
      <c r="A168" s="127">
        <v>1</v>
      </c>
      <c r="B168" s="202">
        <v>150</v>
      </c>
      <c r="C168" s="27">
        <v>53</v>
      </c>
      <c r="D168" s="22" t="e">
        <f>IF(C168=0," ",VLOOKUP(C168,[1]Женщины!B$1:I$65536,2,FALSE))</f>
        <v>#N/A</v>
      </c>
      <c r="E168" s="162" t="e">
        <f>IF(C168=0," ",VLOOKUP($C168,[1]Женщины!$B$1:$H$65536,3,FALSE))</f>
        <v>#N/A</v>
      </c>
      <c r="F168" s="24" t="e">
        <f>IF(C168=0," ",IF(VLOOKUP($C168,[1]Женщины!$B$1:$H$65536,4,FALSE)=0," ",VLOOKUP($C168,[1]Женщины!$B$1:$H$65536,4,FALSE)))</f>
        <v>#N/A</v>
      </c>
      <c r="G168" s="22" t="e">
        <f>IF(C168=0," ",VLOOKUP($C168,[1]Женщины!$B$1:$H$65536,5,FALSE))</f>
        <v>#N/A</v>
      </c>
      <c r="H168" s="103" t="e">
        <f>IF(C168=0," ",VLOOKUP($C168,[1]Женщины!$B$1:$H$65536,6,FALSE))</f>
        <v>#N/A</v>
      </c>
      <c r="I168" s="201" t="s">
        <v>121</v>
      </c>
      <c r="J168" s="201" t="s">
        <v>121</v>
      </c>
      <c r="K168" s="24" t="s">
        <v>121</v>
      </c>
      <c r="L168" s="201" t="s">
        <v>124</v>
      </c>
      <c r="M168" s="201" t="s">
        <v>123</v>
      </c>
      <c r="N168" s="201" t="s">
        <v>109</v>
      </c>
      <c r="O168" s="201"/>
      <c r="P168" s="201"/>
      <c r="Q168" s="201"/>
      <c r="R168" s="201"/>
      <c r="S168" s="201"/>
      <c r="T168" s="232">
        <v>2</v>
      </c>
      <c r="U168" s="232">
        <v>3</v>
      </c>
      <c r="V168" s="233">
        <v>1.67</v>
      </c>
      <c r="W168" s="27" t="str">
        <f>IF(V168=0," ",IF(V168&gt;=[1]Разряды!$D$41,[1]Разряды!$D$3,IF(V168&gt;=[1]Разряды!$E$41,[1]Разряды!$E$3,IF(V168&gt;=[1]Разряды!$F$41,[1]Разряды!$F$3,IF(V168&gt;=[1]Разряды!$G$41,[1]Разряды!$G$3,IF(V168&gt;=[1]Разряды!$H$41,[1]Разряды!$H$3,IF(V168&gt;=[1]Разряды!$I$41,[1]Разряды!$I$3,IF(V168&gt;=[1]Разряды!$J$41,[1]Разряды!$J$3,"б/р"))))))))</f>
        <v>1р</v>
      </c>
      <c r="X168" s="24">
        <v>20</v>
      </c>
      <c r="Y168" s="22" t="e">
        <f>IF(C168=0," ",VLOOKUP($C168,[1]Женщины!$B$1:$H$65536,7,FALSE))</f>
        <v>#N/A</v>
      </c>
    </row>
    <row r="169" spans="1:25">
      <c r="A169" s="127">
        <v>2</v>
      </c>
      <c r="B169" s="202">
        <v>150</v>
      </c>
      <c r="C169" s="27">
        <v>337</v>
      </c>
      <c r="D169" s="22" t="str">
        <f>IF(C169=0," ",VLOOKUP(C169,[1]Женщины!B$1:I$65536,2,FALSE))</f>
        <v>Москвина Кристина</v>
      </c>
      <c r="E169" s="162" t="str">
        <f>IF(C169=0," ",VLOOKUP($C169,[1]Женщины!$B$1:$H$65536,3,FALSE))</f>
        <v>07.06.1999</v>
      </c>
      <c r="F169" s="24" t="str">
        <f>IF(C169=0," ",IF(VLOOKUP($C169,[1]Женщины!$B$1:$H$65536,4,FALSE)=0," ",VLOOKUP($C169,[1]Женщины!$B$1:$H$65536,4,FALSE)))</f>
        <v>2р</v>
      </c>
      <c r="G169" s="22" t="str">
        <f>IF(C169=0," ",VLOOKUP($C169,[1]Женщины!$B$1:$H$65536,5,FALSE))</f>
        <v>Костромская</v>
      </c>
      <c r="H169" s="103" t="str">
        <f>IF(C169=0," ",VLOOKUP($C169,[1]Женщины!$B$1:$H$65536,6,FALSE))</f>
        <v>Кострома, КОСДЮСШОР</v>
      </c>
      <c r="I169" s="201" t="s">
        <v>121</v>
      </c>
      <c r="J169" s="201" t="s">
        <v>121</v>
      </c>
      <c r="K169" s="24" t="s">
        <v>121</v>
      </c>
      <c r="L169" s="201" t="s">
        <v>121</v>
      </c>
      <c r="M169" s="201" t="s">
        <v>122</v>
      </c>
      <c r="N169" s="201"/>
      <c r="O169" s="201"/>
      <c r="P169" s="201"/>
      <c r="Q169" s="201"/>
      <c r="R169" s="201"/>
      <c r="S169" s="201"/>
      <c r="T169" s="232">
        <v>1</v>
      </c>
      <c r="U169" s="232"/>
      <c r="V169" s="233">
        <v>1.63</v>
      </c>
      <c r="W169" s="27" t="str">
        <f>IF(V169=0," ",IF(V169&gt;=[1]Разряды!$D$41,[1]Разряды!$D$3,IF(V169&gt;=[1]Разряды!$E$41,[1]Разряды!$E$3,IF(V169&gt;=[1]Разряды!$F$41,[1]Разряды!$F$3,IF(V169&gt;=[1]Разряды!$G$41,[1]Разряды!$G$3,IF(V169&gt;=[1]Разряды!$H$41,[1]Разряды!$H$3,IF(V169&gt;=[1]Разряды!$I$41,[1]Разряды!$I$3,IF(V169&gt;=[1]Разряды!$J$41,[1]Разряды!$J$3,"б/р"))))))))</f>
        <v>1р</v>
      </c>
      <c r="X169" s="27">
        <v>17</v>
      </c>
      <c r="Y169" s="22" t="str">
        <f>IF(C169=0," ",VLOOKUP($C169,[1]Женщины!$B$1:$H$65536,7,FALSE))</f>
        <v>Макаров В.Н.</v>
      </c>
    </row>
    <row r="170" spans="1:25">
      <c r="A170" s="512">
        <v>3</v>
      </c>
      <c r="B170" s="138">
        <v>150</v>
      </c>
      <c r="C170" s="27">
        <v>95</v>
      </c>
      <c r="D170" s="22" t="e">
        <f>IF(C170=0," ",VLOOKUP(C170,[1]Женщины!B$1:I$65536,2,FALSE))</f>
        <v>#N/A</v>
      </c>
      <c r="E170" s="162" t="e">
        <f>IF(C170=0," ",VLOOKUP($C170,[1]Женщины!$B$1:$H$65536,3,FALSE))</f>
        <v>#N/A</v>
      </c>
      <c r="F170" s="24" t="e">
        <f>IF(C170=0," ",IF(VLOOKUP($C170,[1]Женщины!$B$1:$H$65536,4,FALSE)=0," ",VLOOKUP($C170,[1]Женщины!$B$1:$H$65536,4,FALSE)))</f>
        <v>#N/A</v>
      </c>
      <c r="G170" s="22" t="e">
        <f>IF(C170=0," ",VLOOKUP($C170,[1]Женщины!$B$1:$H$65536,5,FALSE))</f>
        <v>#N/A</v>
      </c>
      <c r="H170" s="103" t="e">
        <f>IF(C170=0," ",VLOOKUP($C170,[1]Женщины!$B$1:$H$65536,6,FALSE))</f>
        <v>#N/A</v>
      </c>
      <c r="I170" s="201" t="s">
        <v>121</v>
      </c>
      <c r="J170" s="201" t="s">
        <v>124</v>
      </c>
      <c r="K170" s="24" t="s">
        <v>121</v>
      </c>
      <c r="L170" s="201" t="s">
        <v>122</v>
      </c>
      <c r="M170" s="201"/>
      <c r="N170" s="201"/>
      <c r="O170" s="201"/>
      <c r="P170" s="201"/>
      <c r="Q170" s="201"/>
      <c r="R170" s="201"/>
      <c r="S170" s="201"/>
      <c r="T170" s="232">
        <v>1</v>
      </c>
      <c r="U170" s="232">
        <v>2</v>
      </c>
      <c r="V170" s="233">
        <v>1.59</v>
      </c>
      <c r="W170" s="27" t="str">
        <f>IF(V170=0," ",IF(V170&gt;=[1]Разряды!$D$41,[1]Разряды!$D$3,IF(V170&gt;=[1]Разряды!$E$41,[1]Разряды!$E$3,IF(V170&gt;=[1]Разряды!$F$41,[1]Разряды!$F$3,IF(V170&gt;=[1]Разряды!$G$41,[1]Разряды!$G$3,IF(V170&gt;=[1]Разряды!$H$41,[1]Разряды!$H$3,IF(V170&gt;=[1]Разряды!$I$41,[1]Разряды!$I$3,IF(V170&gt;=[1]Разряды!$J$41,[1]Разряды!$J$3,"б/р"))))))))</f>
        <v>2р</v>
      </c>
      <c r="X170" s="24" t="s">
        <v>26</v>
      </c>
      <c r="Y170" s="22" t="e">
        <f>IF(C170=0," ",VLOOKUP($C170,[1]Женщины!$B$1:$H$65536,7,FALSE))</f>
        <v>#N/A</v>
      </c>
    </row>
    <row r="171" spans="1:25" ht="16.5" thickBot="1">
      <c r="A171" s="44"/>
      <c r="B171" s="234"/>
      <c r="C171" s="199"/>
      <c r="D171" s="235"/>
      <c r="E171" s="198"/>
      <c r="F171" s="175"/>
      <c r="G171" s="175"/>
      <c r="H171" s="175"/>
      <c r="I171" s="236"/>
      <c r="J171" s="236"/>
      <c r="K171" s="198"/>
      <c r="L171" s="236"/>
      <c r="M171" s="236"/>
      <c r="N171" s="236"/>
      <c r="O171" s="236"/>
      <c r="P171" s="236"/>
      <c r="Q171" s="236"/>
      <c r="R171" s="236"/>
      <c r="S171" s="236"/>
      <c r="T171" s="237"/>
      <c r="U171" s="237"/>
      <c r="V171" s="238"/>
      <c r="W171" s="197"/>
      <c r="X171" s="197"/>
      <c r="Y171" s="199"/>
    </row>
    <row r="172" spans="1:25" ht="18.75" thickTop="1">
      <c r="A172" s="10"/>
      <c r="B172" s="194"/>
      <c r="C172" s="194"/>
      <c r="D172" s="151"/>
      <c r="E172" s="151"/>
      <c r="F172" s="151"/>
      <c r="G172" s="399" t="s">
        <v>270</v>
      </c>
      <c r="H172" s="399"/>
      <c r="I172" s="399"/>
      <c r="J172" s="399"/>
      <c r="K172" s="399"/>
      <c r="L172" s="399"/>
      <c r="M172" s="399"/>
      <c r="N172" s="399"/>
      <c r="O172" s="399"/>
      <c r="P172" s="399"/>
      <c r="Q172" s="399"/>
      <c r="R172" s="320"/>
      <c r="S172" s="320"/>
      <c r="T172" s="360" t="s">
        <v>265</v>
      </c>
      <c r="U172" s="360"/>
      <c r="V172" s="360"/>
      <c r="W172" s="360"/>
      <c r="X172" s="360"/>
      <c r="Y172" s="360"/>
    </row>
    <row r="173" spans="1:25" ht="18">
      <c r="A173" s="1" t="s">
        <v>258</v>
      </c>
      <c r="B173" s="230"/>
      <c r="C173" s="148"/>
      <c r="D173" s="151"/>
      <c r="E173" s="151"/>
      <c r="F173" s="151"/>
      <c r="G173" s="156"/>
      <c r="H173" s="156"/>
      <c r="I173" s="156"/>
      <c r="J173" s="156"/>
      <c r="K173" s="156"/>
      <c r="L173" s="508"/>
      <c r="M173" s="508"/>
      <c r="N173" s="508"/>
      <c r="O173" s="508"/>
      <c r="P173" s="508"/>
      <c r="Q173" s="508"/>
      <c r="R173" s="508"/>
      <c r="S173" s="508"/>
      <c r="T173" s="508"/>
      <c r="U173" s="508"/>
      <c r="V173" s="508"/>
      <c r="W173" s="410" t="s">
        <v>269</v>
      </c>
      <c r="X173" s="410"/>
      <c r="Y173" s="410"/>
    </row>
    <row r="174" spans="1:25" ht="18">
      <c r="A174" s="396" t="s">
        <v>12</v>
      </c>
      <c r="B174" s="396" t="s">
        <v>115</v>
      </c>
      <c r="C174" s="345" t="s">
        <v>95</v>
      </c>
      <c r="D174" s="361" t="s">
        <v>14</v>
      </c>
      <c r="E174" s="396" t="s">
        <v>97</v>
      </c>
      <c r="F174" s="396" t="s">
        <v>98</v>
      </c>
      <c r="G174" s="345" t="s">
        <v>17</v>
      </c>
      <c r="H174" s="345" t="s">
        <v>99</v>
      </c>
      <c r="I174" s="401" t="s">
        <v>116</v>
      </c>
      <c r="J174" s="402"/>
      <c r="K174" s="402"/>
      <c r="L174" s="402"/>
      <c r="M174" s="402"/>
      <c r="N174" s="402"/>
      <c r="O174" s="402"/>
      <c r="P174" s="402"/>
      <c r="Q174" s="402"/>
      <c r="R174" s="403"/>
      <c r="S174" s="322"/>
      <c r="T174" s="390" t="s">
        <v>117</v>
      </c>
      <c r="U174" s="393" t="s">
        <v>118</v>
      </c>
      <c r="V174" s="361" t="s">
        <v>119</v>
      </c>
      <c r="W174" s="384" t="s">
        <v>20</v>
      </c>
      <c r="X174" s="343" t="s">
        <v>120</v>
      </c>
      <c r="Y174" s="361" t="s">
        <v>22</v>
      </c>
    </row>
    <row r="175" spans="1:25">
      <c r="A175" s="397"/>
      <c r="B175" s="397"/>
      <c r="C175" s="371"/>
      <c r="D175" s="376"/>
      <c r="E175" s="397"/>
      <c r="F175" s="397"/>
      <c r="G175" s="371"/>
      <c r="H175" s="371"/>
      <c r="I175" s="347">
        <v>145</v>
      </c>
      <c r="J175" s="347">
        <v>150</v>
      </c>
      <c r="K175" s="347">
        <v>155</v>
      </c>
      <c r="L175" s="347">
        <v>159</v>
      </c>
      <c r="M175" s="347">
        <v>163</v>
      </c>
      <c r="N175" s="347">
        <v>167</v>
      </c>
      <c r="O175" s="347"/>
      <c r="P175" s="347"/>
      <c r="Q175" s="347"/>
      <c r="R175" s="347"/>
      <c r="S175" s="319"/>
      <c r="T175" s="391"/>
      <c r="U175" s="394"/>
      <c r="V175" s="368"/>
      <c r="W175" s="385"/>
      <c r="X175" s="371"/>
      <c r="Y175" s="368"/>
    </row>
    <row r="176" spans="1:25">
      <c r="A176" s="398"/>
      <c r="B176" s="398"/>
      <c r="C176" s="344"/>
      <c r="D176" s="348"/>
      <c r="E176" s="398"/>
      <c r="F176" s="398"/>
      <c r="G176" s="344"/>
      <c r="H176" s="344"/>
      <c r="I176" s="348"/>
      <c r="J176" s="348"/>
      <c r="K176" s="348"/>
      <c r="L176" s="348"/>
      <c r="M176" s="348"/>
      <c r="N176" s="348"/>
      <c r="O176" s="348"/>
      <c r="P176" s="348"/>
      <c r="Q176" s="348"/>
      <c r="R176" s="348"/>
      <c r="S176" s="313"/>
      <c r="T176" s="392"/>
      <c r="U176" s="395"/>
      <c r="V176" s="362"/>
      <c r="W176" s="386"/>
      <c r="X176" s="344"/>
      <c r="Y176" s="362"/>
    </row>
    <row r="177" spans="1:25">
      <c r="A177" s="20">
        <v>1</v>
      </c>
      <c r="B177" s="203">
        <v>145</v>
      </c>
      <c r="C177" s="94">
        <v>78</v>
      </c>
      <c r="D177" s="101" t="e">
        <f>IF(C177=0," ",VLOOKUP(C177,[1]Женщины!B$1:I$65536,2,FALSE))</f>
        <v>#N/A</v>
      </c>
      <c r="E177" s="168" t="e">
        <f>IF(C177=0," ",VLOOKUP($C177,[1]Женщины!$B$1:$H$65536,3,FALSE))</f>
        <v>#N/A</v>
      </c>
      <c r="F177" s="94" t="e">
        <f>IF(C177=0," ",IF(VLOOKUP($C177,[1]Женщины!$B$1:$H$65536,4,FALSE)=0," ",VLOOKUP($C177,[1]Женщины!$B$1:$H$65536,4,FALSE)))</f>
        <v>#N/A</v>
      </c>
      <c r="G177" s="169" t="e">
        <f>IF(C177=0," ",VLOOKUP($C177,[1]Женщины!$B$1:$H$65536,5,FALSE))</f>
        <v>#N/A</v>
      </c>
      <c r="H177" s="101" t="e">
        <f>IF(C177=0," ",VLOOKUP($C177,[1]Женщины!$B$1:$H$65536,6,FALSE))</f>
        <v>#N/A</v>
      </c>
      <c r="I177" s="204" t="s">
        <v>121</v>
      </c>
      <c r="J177" s="204" t="s">
        <v>121</v>
      </c>
      <c r="K177" s="94" t="s">
        <v>121</v>
      </c>
      <c r="L177" s="204" t="s">
        <v>123</v>
      </c>
      <c r="M177" s="204" t="s">
        <v>124</v>
      </c>
      <c r="N177" s="204" t="s">
        <v>122</v>
      </c>
      <c r="O177" s="204"/>
      <c r="P177" s="204"/>
      <c r="Q177" s="204"/>
      <c r="R177" s="204"/>
      <c r="S177" s="204"/>
      <c r="T177" s="239">
        <v>3</v>
      </c>
      <c r="U177" s="239">
        <v>3</v>
      </c>
      <c r="V177" s="240">
        <v>1.63</v>
      </c>
      <c r="W177" s="28" t="str">
        <f>IF(V177=0," ",IF(V177&gt;=[1]Разряды!$D$41,[1]Разряды!$D$3,IF(V177&gt;=[1]Разряды!$E$41,[1]Разряды!$E$3,IF(V177&gt;=[1]Разряды!$F$41,[1]Разряды!$F$3,IF(V177&gt;=[1]Разряды!$G$41,[1]Разряды!$G$3,IF(V177&gt;=[1]Разряды!$H$41,[1]Разряды!$H$3,IF(V177&gt;=[1]Разряды!$I$41,[1]Разряды!$I$3,IF(V177&gt;=[1]Разряды!$J$41,[1]Разряды!$J$3,"б/р"))))))))</f>
        <v>1р</v>
      </c>
      <c r="X177" s="94" t="s">
        <v>26</v>
      </c>
      <c r="Y177" s="188" t="e">
        <f>IF(C177=0," ",VLOOKUP($C177,[1]Женщины!$B$1:$H$65536,7,FALSE))</f>
        <v>#N/A</v>
      </c>
    </row>
    <row r="178" spans="1:25" ht="16.5" thickBot="1">
      <c r="A178" s="44"/>
      <c r="B178" s="234"/>
      <c r="C178" s="199"/>
      <c r="D178" s="235"/>
      <c r="E178" s="198"/>
      <c r="F178" s="175"/>
      <c r="G178" s="175"/>
      <c r="H178" s="175"/>
      <c r="I178" s="236"/>
      <c r="J178" s="236"/>
      <c r="K178" s="198"/>
      <c r="L178" s="236"/>
      <c r="M178" s="236"/>
      <c r="N178" s="236"/>
      <c r="O178" s="236"/>
      <c r="P178" s="236"/>
      <c r="Q178" s="236"/>
      <c r="R178" s="236"/>
      <c r="S178" s="236"/>
      <c r="T178" s="237"/>
      <c r="U178" s="237"/>
      <c r="V178" s="238"/>
      <c r="W178" s="197"/>
      <c r="X178" s="197"/>
      <c r="Y178" s="199"/>
    </row>
    <row r="179" spans="1:25" ht="15.75" thickTop="1"/>
    <row r="198" spans="1:25" ht="22.5">
      <c r="A198" s="357" t="s">
        <v>27</v>
      </c>
      <c r="B198" s="357"/>
      <c r="C198" s="357"/>
      <c r="D198" s="357"/>
      <c r="E198" s="357"/>
      <c r="F198" s="357"/>
      <c r="G198" s="357"/>
      <c r="H198" s="357"/>
      <c r="I198" s="357"/>
      <c r="J198" s="357"/>
      <c r="K198" s="357"/>
      <c r="L198" s="357"/>
      <c r="M198" s="357"/>
      <c r="N198" s="357"/>
      <c r="O198" s="357"/>
      <c r="P198" s="357"/>
      <c r="Q198" s="357"/>
      <c r="R198" s="357"/>
      <c r="S198" s="357"/>
      <c r="T198" s="357"/>
      <c r="U198" s="357"/>
      <c r="V198" s="357"/>
      <c r="W198" s="357"/>
      <c r="X198" s="357"/>
      <c r="Y198" s="357"/>
    </row>
    <row r="199" spans="1:25" ht="20.25">
      <c r="A199" s="339" t="s">
        <v>28</v>
      </c>
      <c r="B199" s="339"/>
      <c r="C199" s="339"/>
      <c r="D199" s="339"/>
      <c r="E199" s="339"/>
      <c r="F199" s="339"/>
      <c r="G199" s="339"/>
      <c r="H199" s="339"/>
      <c r="I199" s="339"/>
      <c r="J199" s="339"/>
      <c r="K199" s="339"/>
      <c r="L199" s="339"/>
      <c r="M199" s="339"/>
      <c r="N199" s="339"/>
      <c r="O199" s="339"/>
      <c r="P199" s="339"/>
      <c r="Q199" s="339"/>
      <c r="R199" s="339"/>
      <c r="S199" s="339"/>
      <c r="T199" s="339"/>
      <c r="U199" s="339"/>
      <c r="V199" s="339"/>
      <c r="W199" s="339"/>
      <c r="X199" s="339"/>
      <c r="Y199" s="339"/>
    </row>
    <row r="200" spans="1:25" ht="15.75">
      <c r="A200" s="381" t="s">
        <v>88</v>
      </c>
      <c r="B200" s="381"/>
      <c r="C200" s="381"/>
      <c r="D200" s="381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81"/>
      <c r="T200" s="381"/>
      <c r="U200" s="381"/>
      <c r="V200" s="381"/>
      <c r="W200" s="381"/>
      <c r="X200" s="381"/>
      <c r="Y200" s="381"/>
    </row>
    <row r="201" spans="1:25" ht="18">
      <c r="A201" s="382" t="s">
        <v>113</v>
      </c>
      <c r="B201" s="382"/>
      <c r="C201" s="382"/>
      <c r="D201" s="382"/>
      <c r="E201" s="382"/>
      <c r="F201" s="382"/>
      <c r="G201" s="382"/>
      <c r="H201" s="382"/>
      <c r="I201" s="382"/>
      <c r="J201" s="382"/>
      <c r="K201" s="382"/>
      <c r="L201" s="382"/>
      <c r="M201" s="382"/>
      <c r="N201" s="382"/>
      <c r="O201" s="382"/>
      <c r="P201" s="382"/>
      <c r="Q201" s="382"/>
      <c r="R201" s="382"/>
      <c r="S201" s="382"/>
      <c r="T201" s="382"/>
      <c r="U201" s="382"/>
      <c r="V201" s="382"/>
      <c r="W201" s="382"/>
      <c r="X201" s="382"/>
      <c r="Y201" s="382"/>
    </row>
    <row r="202" spans="1:25" ht="18">
      <c r="A202"/>
      <c r="B202" s="377"/>
      <c r="C202" s="377"/>
      <c r="D202" s="151"/>
      <c r="E202" s="151"/>
      <c r="F202" s="151"/>
      <c r="G202" s="399" t="s">
        <v>271</v>
      </c>
      <c r="H202" s="399"/>
      <c r="I202" s="399"/>
      <c r="J202" s="399"/>
      <c r="K202" s="399"/>
      <c r="L202" s="399"/>
      <c r="M202" s="399"/>
      <c r="N202" s="399"/>
      <c r="O202" s="399"/>
      <c r="P202" s="399"/>
      <c r="Q202" s="399"/>
      <c r="R202" s="320"/>
      <c r="S202" s="320"/>
      <c r="T202" s="9" t="s">
        <v>272</v>
      </c>
      <c r="U202" s="9"/>
      <c r="V202" s="9"/>
      <c r="W202" s="9"/>
      <c r="X202" s="9"/>
      <c r="Y202" s="9"/>
    </row>
    <row r="203" spans="1:25" ht="18">
      <c r="A203" s="1" t="s">
        <v>129</v>
      </c>
      <c r="B203" s="230"/>
      <c r="C203" s="148"/>
      <c r="D203" s="151"/>
      <c r="E203" s="151"/>
      <c r="F203" s="151"/>
      <c r="G203" s="156"/>
      <c r="H203" s="156"/>
      <c r="I203" s="156"/>
      <c r="J203" s="156"/>
      <c r="K203" s="156"/>
      <c r="L203" s="206" t="s">
        <v>93</v>
      </c>
      <c r="M203" s="206"/>
      <c r="N203" s="206"/>
      <c r="O203" s="206"/>
      <c r="P203" s="206"/>
      <c r="Q203" s="206"/>
      <c r="R203" s="206"/>
      <c r="S203" s="206"/>
      <c r="T203" s="231"/>
      <c r="U203" s="231" t="s">
        <v>273</v>
      </c>
      <c r="V203" s="206"/>
      <c r="W203" s="231"/>
      <c r="X203" s="231"/>
      <c r="Y203" s="231"/>
    </row>
    <row r="204" spans="1:25" ht="18">
      <c r="A204" s="396" t="s">
        <v>12</v>
      </c>
      <c r="B204" s="396" t="s">
        <v>115</v>
      </c>
      <c r="C204" s="345" t="s">
        <v>95</v>
      </c>
      <c r="D204" s="361" t="s">
        <v>14</v>
      </c>
      <c r="E204" s="396" t="s">
        <v>97</v>
      </c>
      <c r="F204" s="396" t="s">
        <v>98</v>
      </c>
      <c r="G204" s="345" t="s">
        <v>17</v>
      </c>
      <c r="H204" s="345" t="s">
        <v>99</v>
      </c>
      <c r="I204" s="387" t="s">
        <v>116</v>
      </c>
      <c r="J204" s="388"/>
      <c r="K204" s="388"/>
      <c r="L204" s="388"/>
      <c r="M204" s="388"/>
      <c r="N204" s="388"/>
      <c r="O204" s="388"/>
      <c r="P204" s="388"/>
      <c r="Q204" s="388"/>
      <c r="R204" s="321"/>
      <c r="S204" s="321"/>
      <c r="T204" s="390" t="s">
        <v>117</v>
      </c>
      <c r="U204" s="393" t="s">
        <v>118</v>
      </c>
      <c r="V204" s="361" t="s">
        <v>119</v>
      </c>
      <c r="W204" s="384" t="s">
        <v>20</v>
      </c>
      <c r="X204" s="343" t="s">
        <v>120</v>
      </c>
      <c r="Y204" s="361" t="s">
        <v>22</v>
      </c>
    </row>
    <row r="205" spans="1:25">
      <c r="A205" s="397"/>
      <c r="B205" s="397"/>
      <c r="C205" s="371"/>
      <c r="D205" s="376"/>
      <c r="E205" s="397"/>
      <c r="F205" s="397"/>
      <c r="G205" s="371"/>
      <c r="H205" s="371"/>
      <c r="I205" s="347">
        <v>180</v>
      </c>
      <c r="J205" s="347">
        <v>185</v>
      </c>
      <c r="K205" s="347">
        <v>190</v>
      </c>
      <c r="L205" s="347">
        <v>194</v>
      </c>
      <c r="M205" s="347">
        <v>198</v>
      </c>
      <c r="N205" s="347"/>
      <c r="O205" s="347"/>
      <c r="P205" s="347"/>
      <c r="Q205" s="347"/>
      <c r="R205" s="319"/>
      <c r="S205" s="319"/>
      <c r="T205" s="391"/>
      <c r="U205" s="394"/>
      <c r="V205" s="368"/>
      <c r="W205" s="385"/>
      <c r="X205" s="371"/>
      <c r="Y205" s="368"/>
    </row>
    <row r="206" spans="1:25">
      <c r="A206" s="398"/>
      <c r="B206" s="398"/>
      <c r="C206" s="344"/>
      <c r="D206" s="348"/>
      <c r="E206" s="398"/>
      <c r="F206" s="398"/>
      <c r="G206" s="344"/>
      <c r="H206" s="344"/>
      <c r="I206" s="348"/>
      <c r="J206" s="348"/>
      <c r="K206" s="348"/>
      <c r="L206" s="348"/>
      <c r="M206" s="348"/>
      <c r="N206" s="348"/>
      <c r="O206" s="348"/>
      <c r="P206" s="348"/>
      <c r="Q206" s="348"/>
      <c r="R206" s="313"/>
      <c r="S206" s="313"/>
      <c r="T206" s="392"/>
      <c r="U206" s="395"/>
      <c r="V206" s="362"/>
      <c r="W206" s="386"/>
      <c r="X206" s="344"/>
      <c r="Y206" s="362"/>
    </row>
    <row r="207" spans="1:25">
      <c r="A207" s="127">
        <v>1</v>
      </c>
      <c r="B207" s="202">
        <v>190</v>
      </c>
      <c r="C207" s="27">
        <v>366</v>
      </c>
      <c r="D207" s="22" t="str">
        <f>IF(C207=0," ",VLOOKUP(C207,[1]Спортсмены!B$1:I$65536,2,FALSE))</f>
        <v>Бусыгин Вячеслав</v>
      </c>
      <c r="E207" s="513" t="str">
        <f>IF(C207=0," ",VLOOKUP($C207,[1]Спортсмены!$B$1:$H$65536,3,FALSE))</f>
        <v>05.05.1997</v>
      </c>
      <c r="F207" s="24" t="str">
        <f>IF(C207=0," ",IF(VLOOKUP($C207,[1]Спортсмены!$B$1:$H$65536,4,FALSE)=0," ",VLOOKUP($C207,[1]Спортсмены!$B$1:$H$65536,4,FALSE)))</f>
        <v>2р</v>
      </c>
      <c r="G207" s="22" t="str">
        <f>IF(C207=0," ",VLOOKUP($C207,[1]Спортсмены!$B$1:$H$65536,5,FALSE))</f>
        <v>Костромская</v>
      </c>
      <c r="H207" s="22" t="str">
        <f>IF(C207=0," ",VLOOKUP($C207,[1]Спортсмены!$B$1:$H$65536,6,FALSE))</f>
        <v>Шарья, СДЮСШОР</v>
      </c>
      <c r="I207" s="201"/>
      <c r="J207" s="201"/>
      <c r="K207" s="24" t="s">
        <v>121</v>
      </c>
      <c r="L207" s="201" t="s">
        <v>124</v>
      </c>
      <c r="M207" s="201" t="s">
        <v>122</v>
      </c>
      <c r="N207" s="201"/>
      <c r="O207" s="201"/>
      <c r="P207" s="201"/>
      <c r="Q207" s="201"/>
      <c r="R207" s="201"/>
      <c r="S207" s="201"/>
      <c r="T207" s="232">
        <v>3</v>
      </c>
      <c r="U207" s="232">
        <v>2</v>
      </c>
      <c r="V207" s="233">
        <v>1.94</v>
      </c>
      <c r="W207" s="28" t="str">
        <f>IF(V207=0," ",IF(V207&gt;=[1]Разряды!$C$15,[1]Разряды!$C$3,IF(V207&gt;=[1]Разряды!$D$15,[1]Разряды!$D$3,IF(V207&gt;=[1]Разряды!$E$15,[1]Разряды!$E$3,IF(V207&gt;=[1]Разряды!$F$15,[1]Разряды!$F$3,IF(V207&gt;=[1]Разряды!$G$15,[1]Разряды!$G$3,IF(V207&gt;=[1]Разряды!$H$15,[1]Разряды!$H$3,"б/р")))))))</f>
        <v>1р</v>
      </c>
      <c r="X207" s="28">
        <v>20</v>
      </c>
      <c r="Y207" s="22" t="str">
        <f>IF(C207=0," ",VLOOKUP($C207,[1]Спортсмены!$B$1:$H$65536,7,FALSE))</f>
        <v>Аскеров А.М.</v>
      </c>
    </row>
    <row r="208" spans="1:25">
      <c r="A208" s="127">
        <v>2</v>
      </c>
      <c r="B208" s="202">
        <v>180</v>
      </c>
      <c r="C208" s="27">
        <v>408</v>
      </c>
      <c r="D208" s="22" t="e">
        <f>IF(C208=0," ",VLOOKUP(C208,[1]Спортсмены!B$1:I$65536,2,FALSE))</f>
        <v>#N/A</v>
      </c>
      <c r="E208" s="513" t="e">
        <f>IF(C208=0," ",VLOOKUP($C208,[1]Спортсмены!$B$1:$H$65536,3,FALSE))</f>
        <v>#N/A</v>
      </c>
      <c r="F208" s="24" t="e">
        <f>IF(C208=0," ",IF(VLOOKUP($C208,[1]Спортсмены!$B$1:$H$65536,4,FALSE)=0," ",VLOOKUP($C208,[1]Спортсмены!$B$1:$H$65536,4,FALSE)))</f>
        <v>#N/A</v>
      </c>
      <c r="G208" s="103" t="e">
        <f>IF(C208=0," ",VLOOKUP($C208,[1]Спортсмены!$B$1:$H$65536,5,FALSE))</f>
        <v>#N/A</v>
      </c>
      <c r="H208" s="22" t="e">
        <f>IF(C208=0," ",VLOOKUP($C208,[1]Спортсмены!$B$1:$H$65536,6,FALSE))</f>
        <v>#N/A</v>
      </c>
      <c r="I208" s="201" t="s">
        <v>121</v>
      </c>
      <c r="J208" s="201" t="s">
        <v>121</v>
      </c>
      <c r="K208" s="24" t="s">
        <v>122</v>
      </c>
      <c r="L208" s="201"/>
      <c r="M208" s="201"/>
      <c r="N208" s="201"/>
      <c r="O208" s="201"/>
      <c r="P208" s="201"/>
      <c r="Q208" s="201"/>
      <c r="R208" s="201"/>
      <c r="S208" s="201"/>
      <c r="T208" s="232">
        <v>1</v>
      </c>
      <c r="U208" s="232">
        <v>0</v>
      </c>
      <c r="V208" s="233">
        <v>1.85</v>
      </c>
      <c r="W208" s="28" t="str">
        <f>IF(V208=0," ",IF(V208&gt;=[1]Разряды!$C$15,[1]Разряды!$C$3,IF(V208&gt;=[1]Разряды!$D$15,[1]Разряды!$D$3,IF(V208&gt;=[1]Разряды!$E$15,[1]Разряды!$E$3,IF(V208&gt;=[1]Разряды!$F$15,[1]Разряды!$F$3,IF(V208&gt;=[1]Разряды!$G$15,[1]Разряды!$G$3,IF(V208&gt;=[1]Разряды!$H$15,[1]Разряды!$H$3,"б/р")))))))</f>
        <v>2р</v>
      </c>
      <c r="X208" s="28">
        <v>0</v>
      </c>
      <c r="Y208" s="106" t="e">
        <f>IF(C208=0," ",VLOOKUP($C208,[1]Спортсмены!$B$1:$H$65536,7,FALSE))</f>
        <v>#N/A</v>
      </c>
    </row>
    <row r="209" spans="1:25" ht="16.5" thickBot="1">
      <c r="A209" s="44"/>
      <c r="B209" s="234"/>
      <c r="C209" s="199"/>
      <c r="D209" s="235"/>
      <c r="E209" s="198"/>
      <c r="F209" s="175"/>
      <c r="G209" s="175"/>
      <c r="H209" s="175"/>
      <c r="I209" s="236"/>
      <c r="J209" s="236"/>
      <c r="K209" s="198"/>
      <c r="L209" s="236"/>
      <c r="M209" s="236"/>
      <c r="N209" s="236"/>
      <c r="O209" s="236"/>
      <c r="P209" s="236"/>
      <c r="Q209" s="236"/>
      <c r="R209" s="236"/>
      <c r="S209" s="236"/>
      <c r="T209" s="237"/>
      <c r="U209" s="237"/>
      <c r="V209" s="238"/>
      <c r="W209" s="197"/>
      <c r="X209" s="197"/>
      <c r="Y209" s="199"/>
    </row>
    <row r="210" spans="1:25" ht="15.75" thickTop="1"/>
    <row r="212" spans="1:25" ht="18">
      <c r="A212"/>
      <c r="B212" s="377"/>
      <c r="C212" s="377"/>
      <c r="D212" s="151"/>
      <c r="E212" s="151"/>
      <c r="F212" s="151"/>
      <c r="G212" s="399" t="s">
        <v>31</v>
      </c>
      <c r="H212" s="399"/>
      <c r="I212" s="399"/>
      <c r="J212" s="399"/>
      <c r="K212" s="399"/>
      <c r="L212" s="399"/>
      <c r="M212" s="399"/>
      <c r="N212" s="399"/>
      <c r="O212" s="399"/>
      <c r="P212" s="399"/>
      <c r="Q212" s="399"/>
      <c r="R212" s="320"/>
      <c r="S212" s="320"/>
      <c r="T212" s="9" t="s">
        <v>272</v>
      </c>
      <c r="U212" s="9"/>
      <c r="V212" s="9"/>
      <c r="W212" s="9"/>
      <c r="X212" s="9"/>
      <c r="Y212" s="9"/>
    </row>
    <row r="213" spans="1:25" ht="18">
      <c r="A213" s="1" t="s">
        <v>129</v>
      </c>
      <c r="B213" s="230"/>
      <c r="C213" s="148"/>
      <c r="D213" s="151"/>
      <c r="E213" s="151"/>
      <c r="F213" s="151"/>
      <c r="G213" s="156"/>
      <c r="H213" s="156"/>
      <c r="I213" s="156"/>
      <c r="J213" s="156"/>
      <c r="K213" s="156"/>
      <c r="L213" s="206" t="s">
        <v>93</v>
      </c>
      <c r="M213" s="206"/>
      <c r="N213" s="206"/>
      <c r="O213" s="206"/>
      <c r="P213" s="206"/>
      <c r="Q213" s="206"/>
      <c r="R213" s="206"/>
      <c r="S213" s="206"/>
      <c r="T213" s="206"/>
      <c r="U213" s="231" t="s">
        <v>273</v>
      </c>
      <c r="V213" s="206"/>
      <c r="W213" s="231"/>
      <c r="X213" s="231"/>
      <c r="Y213" s="231"/>
    </row>
    <row r="214" spans="1:25" ht="18">
      <c r="A214" s="396" t="s">
        <v>12</v>
      </c>
      <c r="B214" s="396" t="s">
        <v>115</v>
      </c>
      <c r="C214" s="345" t="s">
        <v>95</v>
      </c>
      <c r="D214" s="361" t="s">
        <v>14</v>
      </c>
      <c r="E214" s="396" t="s">
        <v>97</v>
      </c>
      <c r="F214" s="396" t="s">
        <v>98</v>
      </c>
      <c r="G214" s="345" t="s">
        <v>17</v>
      </c>
      <c r="H214" s="345" t="s">
        <v>99</v>
      </c>
      <c r="I214" s="401" t="s">
        <v>116</v>
      </c>
      <c r="J214" s="402"/>
      <c r="K214" s="402"/>
      <c r="L214" s="402"/>
      <c r="M214" s="402"/>
      <c r="N214" s="402"/>
      <c r="O214" s="402"/>
      <c r="P214" s="402"/>
      <c r="Q214" s="402"/>
      <c r="R214" s="403"/>
      <c r="S214" s="322"/>
      <c r="T214" s="390" t="s">
        <v>117</v>
      </c>
      <c r="U214" s="393" t="s">
        <v>118</v>
      </c>
      <c r="V214" s="361" t="s">
        <v>119</v>
      </c>
      <c r="W214" s="384" t="s">
        <v>20</v>
      </c>
      <c r="X214" s="343" t="s">
        <v>120</v>
      </c>
      <c r="Y214" s="361" t="s">
        <v>22</v>
      </c>
    </row>
    <row r="215" spans="1:25">
      <c r="A215" s="397"/>
      <c r="B215" s="397"/>
      <c r="C215" s="371"/>
      <c r="D215" s="376"/>
      <c r="E215" s="397"/>
      <c r="F215" s="397"/>
      <c r="G215" s="371"/>
      <c r="H215" s="371"/>
      <c r="I215" s="347">
        <v>180</v>
      </c>
      <c r="J215" s="347">
        <v>185</v>
      </c>
      <c r="K215" s="347">
        <v>190</v>
      </c>
      <c r="L215" s="347">
        <v>194</v>
      </c>
      <c r="M215" s="347">
        <v>198</v>
      </c>
      <c r="N215" s="347">
        <v>202</v>
      </c>
      <c r="O215" s="347">
        <v>205</v>
      </c>
      <c r="P215" s="347">
        <v>208</v>
      </c>
      <c r="Q215" s="347">
        <v>211</v>
      </c>
      <c r="R215" s="347">
        <v>214</v>
      </c>
      <c r="S215" s="319"/>
      <c r="T215" s="391"/>
      <c r="U215" s="394"/>
      <c r="V215" s="368"/>
      <c r="W215" s="385"/>
      <c r="X215" s="371"/>
      <c r="Y215" s="368"/>
    </row>
    <row r="216" spans="1:25">
      <c r="A216" s="398"/>
      <c r="B216" s="398"/>
      <c r="C216" s="344"/>
      <c r="D216" s="348"/>
      <c r="E216" s="398"/>
      <c r="F216" s="398"/>
      <c r="G216" s="344"/>
      <c r="H216" s="344"/>
      <c r="I216" s="348"/>
      <c r="J216" s="348"/>
      <c r="K216" s="348"/>
      <c r="L216" s="348"/>
      <c r="M216" s="348"/>
      <c r="N216" s="348"/>
      <c r="O216" s="348"/>
      <c r="P216" s="348"/>
      <c r="Q216" s="348"/>
      <c r="R216" s="348"/>
      <c r="S216" s="313"/>
      <c r="T216" s="392"/>
      <c r="U216" s="395"/>
      <c r="V216" s="362"/>
      <c r="W216" s="386"/>
      <c r="X216" s="344"/>
      <c r="Y216" s="362"/>
    </row>
    <row r="217" spans="1:25">
      <c r="A217" s="127">
        <v>1</v>
      </c>
      <c r="B217" s="202">
        <v>190</v>
      </c>
      <c r="C217" s="27">
        <v>323</v>
      </c>
      <c r="D217" s="22" t="str">
        <f>IF(C217=0," ",VLOOKUP(C217,[1]Спортсмены!B$1:I$65536,2,FALSE))</f>
        <v>Ремезов Алексей</v>
      </c>
      <c r="E217" s="513" t="str">
        <f>IF(C217=0," ",VLOOKUP($C217,[1]Спортсмены!$B$1:$H$65536,3,FALSE))</f>
        <v>13.05.1989</v>
      </c>
      <c r="F217" s="24" t="str">
        <f>IF(C217=0," ",IF(VLOOKUP($C217,[1]Спортсмены!$B$1:$H$65536,4,FALSE)=0," ",VLOOKUP($C217,[1]Спортсмены!$B$1:$H$65536,4,FALSE)))</f>
        <v>МС</v>
      </c>
      <c r="G217" s="22" t="str">
        <f>IF(C217=0," ",VLOOKUP($C217,[1]Спортсмены!$B$1:$H$65536,5,FALSE))</f>
        <v>Костромская</v>
      </c>
      <c r="H217" s="103" t="str">
        <f>IF(C217=0," ",VLOOKUP($C217,[1]Спортсмены!$B$1:$H$65536,6,FALSE))</f>
        <v>Кострома, КОСДЮСШОР</v>
      </c>
      <c r="I217" s="201"/>
      <c r="J217" s="201"/>
      <c r="K217" s="24" t="s">
        <v>121</v>
      </c>
      <c r="L217" s="201" t="s">
        <v>123</v>
      </c>
      <c r="M217" s="201" t="s">
        <v>121</v>
      </c>
      <c r="N217" s="201"/>
      <c r="O217" s="201" t="s">
        <v>274</v>
      </c>
      <c r="P217" s="201"/>
      <c r="Q217" s="201"/>
      <c r="R217" s="201"/>
      <c r="S217" s="201"/>
      <c r="T217" s="232"/>
      <c r="U217" s="232"/>
      <c r="V217" s="233">
        <v>1.98</v>
      </c>
      <c r="W217" s="28" t="str">
        <f>IF(V217=0," ",IF(V217&gt;=[1]Разряды!$C$15,[1]Разряды!$C$3,IF(V217&gt;=[1]Разряды!$D$15,[1]Разряды!$D$3,IF(V217&gt;=[1]Разряды!$E$15,[1]Разряды!$E$3,IF(V217&gt;=[1]Разряды!$F$15,[1]Разряды!$F$3,IF(V217&gt;=[1]Разряды!$G$15,[1]Разряды!$G$3,IF(V217&gt;=[1]Разряды!$H$15,[1]Разряды!$H$3,"б/р")))))))</f>
        <v>1р</v>
      </c>
      <c r="X217" s="28">
        <v>0</v>
      </c>
      <c r="Y217" s="22" t="str">
        <f>IF(C217=0," ",VLOOKUP($C217,[1]Спортсмены!$B$1:$H$65536,7,FALSE))</f>
        <v>Дружков А.Н.</v>
      </c>
    </row>
    <row r="218" spans="1:25">
      <c r="A218" s="127">
        <v>2</v>
      </c>
      <c r="B218" s="202">
        <v>190</v>
      </c>
      <c r="C218" s="27">
        <v>396</v>
      </c>
      <c r="D218" s="22" t="e">
        <f>IF(C218=0," ",VLOOKUP(C218,[1]Спортсмены!B$1:I$65536,2,FALSE))</f>
        <v>#N/A</v>
      </c>
      <c r="E218" s="513" t="e">
        <f>IF(C218=0," ",VLOOKUP($C218,[1]Спортсмены!$B$1:$H$65536,3,FALSE))</f>
        <v>#N/A</v>
      </c>
      <c r="F218" s="24" t="e">
        <f>IF(C218=0," ",IF(VLOOKUP($C218,[1]Спортсмены!$B$1:$H$65536,4,FALSE)=0," ",VLOOKUP($C218,[1]Спортсмены!$B$1:$H$65536,4,FALSE)))</f>
        <v>#N/A</v>
      </c>
      <c r="G218" s="103" t="e">
        <f>IF(C218=0," ",VLOOKUP($C218,[1]Спортсмены!$B$1:$H$65536,5,FALSE))</f>
        <v>#N/A</v>
      </c>
      <c r="H218" s="103" t="e">
        <f>IF(C218=0," ",VLOOKUP($C218,[1]Спортсмены!$B$1:$H$65536,6,FALSE))</f>
        <v>#N/A</v>
      </c>
      <c r="I218" s="201"/>
      <c r="J218" s="201"/>
      <c r="K218" s="24" t="s">
        <v>121</v>
      </c>
      <c r="L218" s="201" t="s">
        <v>121</v>
      </c>
      <c r="M218" s="201" t="s">
        <v>122</v>
      </c>
      <c r="N218" s="201"/>
      <c r="O218" s="201"/>
      <c r="P218" s="201"/>
      <c r="Q218" s="201"/>
      <c r="R218" s="201"/>
      <c r="S218" s="201"/>
      <c r="T218" s="232"/>
      <c r="U218" s="232"/>
      <c r="V218" s="233">
        <v>1.94</v>
      </c>
      <c r="W218" s="28" t="str">
        <f>IF(V218=0," ",IF(V218&gt;=[1]Разряды!$C$15,[1]Разряды!$C$3,IF(V218&gt;=[1]Разряды!$D$15,[1]Разряды!$D$3,IF(V218&gt;=[1]Разряды!$E$15,[1]Разряды!$E$3,IF(V218&gt;=[1]Разряды!$F$15,[1]Разряды!$F$3,IF(V218&gt;=[1]Разряды!$G$15,[1]Разряды!$G$3,IF(V218&gt;=[1]Разряды!$H$15,[1]Разряды!$H$3,"б/р")))))))</f>
        <v>1р</v>
      </c>
      <c r="X218" s="28">
        <v>0</v>
      </c>
      <c r="Y218" s="106" t="e">
        <f>IF(C218=0," ",VLOOKUP($C218,[1]Спортсмены!$B$1:$H$65536,7,FALSE))</f>
        <v>#N/A</v>
      </c>
    </row>
    <row r="219" spans="1:25" ht="16.5" thickBot="1">
      <c r="A219" s="44"/>
      <c r="B219" s="234"/>
      <c r="C219" s="199"/>
      <c r="D219" s="235"/>
      <c r="E219" s="198"/>
      <c r="F219" s="175"/>
      <c r="G219" s="175"/>
      <c r="H219" s="175"/>
      <c r="I219" s="236"/>
      <c r="J219" s="236"/>
      <c r="K219" s="198"/>
      <c r="L219" s="236"/>
      <c r="M219" s="236"/>
      <c r="N219" s="236"/>
      <c r="O219" s="236"/>
      <c r="P219" s="236"/>
      <c r="Q219" s="236"/>
      <c r="R219" s="236"/>
      <c r="S219" s="236"/>
      <c r="T219" s="237"/>
      <c r="U219" s="237"/>
      <c r="V219" s="238"/>
      <c r="W219" s="197"/>
      <c r="X219" s="197"/>
      <c r="Y219" s="199"/>
    </row>
    <row r="220" spans="1:25" ht="16.5" thickTop="1">
      <c r="A220" s="49"/>
      <c r="B220" s="316"/>
      <c r="C220" s="192"/>
      <c r="D220" s="193"/>
      <c r="E220" s="191"/>
      <c r="F220" s="129"/>
      <c r="G220" s="129"/>
      <c r="H220" s="129"/>
      <c r="I220" s="191"/>
      <c r="J220" s="191"/>
      <c r="K220" s="191"/>
      <c r="L220" s="191"/>
      <c r="M220" s="191"/>
      <c r="N220" s="191"/>
      <c r="O220" s="191"/>
      <c r="P220" s="191"/>
      <c r="Q220" s="200"/>
      <c r="R220" s="200"/>
      <c r="S220" s="200"/>
      <c r="T220" s="200"/>
      <c r="U220" s="200"/>
      <c r="V220" s="200"/>
      <c r="W220" s="200"/>
      <c r="X220" s="200"/>
      <c r="Y220" s="192"/>
    </row>
    <row r="221" spans="1:25" ht="15.75">
      <c r="A221" s="49"/>
      <c r="B221" s="316"/>
      <c r="C221" s="192"/>
      <c r="D221" s="193"/>
      <c r="E221" s="191"/>
      <c r="F221" s="129"/>
      <c r="G221" s="129"/>
      <c r="H221" s="129"/>
      <c r="I221" s="191"/>
      <c r="J221" s="191"/>
      <c r="K221" s="191"/>
      <c r="L221" s="191"/>
      <c r="M221" s="191"/>
      <c r="N221" s="191"/>
      <c r="O221" s="191"/>
      <c r="P221" s="191"/>
      <c r="Q221" s="200"/>
      <c r="R221" s="200"/>
      <c r="S221" s="200"/>
      <c r="T221" s="200"/>
      <c r="U221" s="200"/>
      <c r="V221" s="200"/>
      <c r="W221" s="200"/>
      <c r="X221" s="200"/>
      <c r="Y221" s="192"/>
    </row>
    <row r="222" spans="1:25" ht="15.75">
      <c r="A222" s="49"/>
      <c r="B222" s="316"/>
      <c r="C222" s="192"/>
      <c r="D222" s="193"/>
      <c r="E222" s="191"/>
      <c r="F222" s="129"/>
      <c r="G222" s="129"/>
      <c r="H222" s="129"/>
      <c r="I222" s="191"/>
      <c r="J222" s="191"/>
      <c r="K222" s="191"/>
      <c r="L222" s="191"/>
      <c r="M222" s="191"/>
      <c r="N222" s="191"/>
      <c r="O222" s="191"/>
      <c r="P222" s="191"/>
      <c r="Q222" s="200"/>
      <c r="R222" s="200"/>
      <c r="S222" s="200"/>
      <c r="T222" s="200"/>
      <c r="U222" s="200"/>
      <c r="V222" s="200"/>
      <c r="W222" s="200"/>
      <c r="X222" s="200"/>
      <c r="Y222" s="192"/>
    </row>
    <row r="223" spans="1:25" ht="15.75">
      <c r="A223" s="49"/>
      <c r="B223" s="316"/>
      <c r="C223" s="192"/>
      <c r="D223" s="193"/>
      <c r="E223" s="191"/>
      <c r="F223" s="129"/>
      <c r="G223" s="129"/>
      <c r="H223" s="129"/>
      <c r="I223" s="191"/>
      <c r="J223" s="191"/>
      <c r="K223" s="191"/>
      <c r="L223" s="191"/>
      <c r="M223" s="191"/>
      <c r="N223" s="191"/>
      <c r="O223" s="191"/>
      <c r="P223" s="191"/>
      <c r="Q223" s="200"/>
      <c r="R223" s="200"/>
      <c r="S223" s="200"/>
      <c r="T223" s="200"/>
      <c r="U223" s="200"/>
      <c r="V223" s="200"/>
      <c r="W223" s="200"/>
      <c r="X223" s="200"/>
      <c r="Y223" s="192"/>
    </row>
    <row r="224" spans="1:25" ht="15.75">
      <c r="A224" s="49"/>
      <c r="B224" s="316"/>
      <c r="C224" s="192"/>
      <c r="D224" s="193"/>
      <c r="E224" s="191"/>
      <c r="F224" s="129"/>
      <c r="G224" s="129"/>
      <c r="H224" s="129"/>
      <c r="I224" s="191"/>
      <c r="J224" s="191"/>
      <c r="K224" s="191"/>
      <c r="L224" s="191"/>
      <c r="M224" s="191"/>
      <c r="N224" s="191"/>
      <c r="O224" s="191"/>
      <c r="P224" s="191"/>
      <c r="Q224" s="200"/>
      <c r="R224" s="200"/>
      <c r="S224" s="200"/>
      <c r="T224" s="200"/>
      <c r="U224" s="200"/>
      <c r="V224" s="200"/>
      <c r="W224" s="200"/>
      <c r="X224" s="200"/>
      <c r="Y224" s="192"/>
    </row>
    <row r="225" spans="1:25" ht="15.75">
      <c r="A225" s="400" t="s">
        <v>263</v>
      </c>
      <c r="B225" s="400"/>
      <c r="C225" s="400"/>
      <c r="D225" s="400"/>
      <c r="E225" s="400"/>
      <c r="F225" s="400"/>
      <c r="G225" s="400"/>
      <c r="H225" s="400"/>
      <c r="I225" s="400"/>
      <c r="J225" s="400"/>
      <c r="K225" s="400"/>
      <c r="L225" s="400"/>
      <c r="M225" s="400"/>
      <c r="N225" s="400"/>
      <c r="O225" s="400"/>
      <c r="P225" s="400"/>
      <c r="Q225" s="400"/>
      <c r="R225" s="400"/>
      <c r="S225" s="400"/>
      <c r="T225" s="400"/>
      <c r="U225" s="400"/>
      <c r="V225" s="400"/>
      <c r="W225" s="200"/>
      <c r="X225" s="200"/>
      <c r="Y225" s="192"/>
    </row>
    <row r="226" spans="1:25" ht="15.75">
      <c r="W226" s="200"/>
      <c r="X226" s="200"/>
      <c r="Y226" s="192"/>
    </row>
    <row r="227" spans="1:25" ht="15.75">
      <c r="B227" s="191" t="s">
        <v>250</v>
      </c>
      <c r="C227" s="191"/>
      <c r="D227" s="192"/>
      <c r="E227" s="193"/>
      <c r="F227" s="193"/>
      <c r="G227" s="481" t="s">
        <v>217</v>
      </c>
      <c r="H227" s="192"/>
      <c r="I227" s="482"/>
      <c r="J227" s="186"/>
      <c r="K227" s="186"/>
      <c r="W227" s="200"/>
      <c r="X227" s="200"/>
      <c r="Y227" s="192"/>
    </row>
    <row r="228" spans="1:25" ht="15.75">
      <c r="B228" s="191"/>
      <c r="C228" s="191"/>
      <c r="D228" s="192"/>
      <c r="E228" s="193"/>
      <c r="F228" s="193"/>
      <c r="G228" s="191" t="s">
        <v>218</v>
      </c>
      <c r="H228" s="192"/>
      <c r="I228" s="482"/>
      <c r="J228" s="186"/>
      <c r="K228" s="186"/>
      <c r="W228" s="200"/>
      <c r="X228" s="200"/>
      <c r="Y228" s="192"/>
    </row>
    <row r="229" spans="1:25" ht="15.75">
      <c r="B229" s="191"/>
      <c r="C229" s="191"/>
      <c r="D229" s="192"/>
      <c r="E229" s="193"/>
      <c r="F229" s="193"/>
      <c r="G229" s="191"/>
      <c r="H229" s="192"/>
      <c r="I229" s="482"/>
      <c r="J229" s="186"/>
      <c r="K229" s="186"/>
      <c r="W229" s="200"/>
      <c r="X229" s="200"/>
      <c r="Y229" s="192"/>
    </row>
    <row r="230" spans="1:25" ht="15.75">
      <c r="B230" s="191" t="s">
        <v>219</v>
      </c>
      <c r="C230" s="191"/>
      <c r="D230" s="192"/>
      <c r="E230" s="193"/>
      <c r="F230" s="193"/>
      <c r="G230" s="481" t="s">
        <v>217</v>
      </c>
      <c r="H230" s="192"/>
      <c r="I230" s="482"/>
      <c r="J230" s="186"/>
      <c r="K230" s="186"/>
      <c r="W230" s="200"/>
      <c r="X230" s="200"/>
      <c r="Y230" s="192"/>
    </row>
    <row r="231" spans="1:25" ht="15.75">
      <c r="B231" s="191"/>
      <c r="C231" s="191"/>
      <c r="D231" s="192"/>
      <c r="E231" s="193"/>
      <c r="F231" s="193"/>
      <c r="G231" s="191" t="s">
        <v>218</v>
      </c>
      <c r="H231" s="192"/>
      <c r="I231" s="482"/>
      <c r="J231" s="186"/>
      <c r="K231" s="186"/>
      <c r="W231" s="200"/>
      <c r="X231" s="200"/>
      <c r="Y231" s="192"/>
    </row>
    <row r="232" spans="1:25" ht="15.75">
      <c r="B232" s="191"/>
      <c r="C232" s="191"/>
      <c r="D232" s="192"/>
      <c r="E232" s="193"/>
      <c r="F232" s="193"/>
      <c r="G232" s="191"/>
      <c r="H232" s="192"/>
      <c r="I232" s="482"/>
      <c r="J232" s="186"/>
      <c r="K232" s="186"/>
      <c r="W232" s="200"/>
      <c r="X232" s="200"/>
      <c r="Y232" s="192"/>
    </row>
    <row r="233" spans="1:25" ht="15.75">
      <c r="A233" s="49"/>
      <c r="B233" s="316"/>
      <c r="C233" s="192"/>
      <c r="D233" s="193"/>
      <c r="E233" s="191"/>
      <c r="F233" s="129"/>
      <c r="G233" s="129"/>
      <c r="H233" s="129"/>
      <c r="I233" s="191"/>
      <c r="J233" s="191"/>
      <c r="K233" s="191"/>
      <c r="L233" s="191"/>
      <c r="M233" s="191"/>
      <c r="N233" s="191"/>
      <c r="O233" s="191"/>
      <c r="P233" s="191"/>
      <c r="Q233" s="200"/>
      <c r="R233" s="200"/>
      <c r="S233" s="200"/>
      <c r="T233" s="200"/>
      <c r="U233" s="200"/>
      <c r="V233" s="200"/>
      <c r="W233" s="200"/>
      <c r="X233" s="200"/>
      <c r="Y233" s="192"/>
    </row>
    <row r="234" spans="1:25" ht="15.75">
      <c r="A234" s="49"/>
      <c r="B234" s="316"/>
      <c r="C234" s="192"/>
      <c r="D234" s="193"/>
      <c r="E234" s="191"/>
      <c r="F234" s="129"/>
      <c r="G234" s="129"/>
      <c r="H234" s="129"/>
      <c r="I234" s="191"/>
      <c r="J234" s="191"/>
      <c r="K234" s="191"/>
      <c r="L234" s="191"/>
      <c r="M234" s="191"/>
      <c r="N234" s="191"/>
      <c r="O234" s="191"/>
      <c r="P234" s="191"/>
      <c r="Q234" s="200"/>
      <c r="R234" s="200"/>
      <c r="S234" s="200"/>
      <c r="T234" s="200"/>
      <c r="U234" s="200"/>
      <c r="V234" s="200"/>
      <c r="W234" s="200"/>
      <c r="X234" s="200"/>
      <c r="Y234" s="192"/>
    </row>
    <row r="235" spans="1:25" ht="15.75">
      <c r="A235" s="49"/>
      <c r="B235" s="316"/>
      <c r="C235" s="192"/>
      <c r="D235" s="193"/>
      <c r="E235" s="191"/>
      <c r="F235" s="129"/>
      <c r="G235" s="129"/>
      <c r="H235" s="129"/>
      <c r="I235" s="191"/>
      <c r="J235" s="191"/>
      <c r="K235" s="191"/>
      <c r="L235" s="191"/>
      <c r="M235" s="191"/>
      <c r="N235" s="191"/>
      <c r="O235" s="191"/>
      <c r="P235" s="191"/>
      <c r="Q235" s="200"/>
      <c r="R235" s="200"/>
      <c r="S235" s="200"/>
      <c r="T235" s="200"/>
      <c r="U235" s="200"/>
      <c r="V235" s="200"/>
      <c r="W235" s="200"/>
      <c r="X235" s="200"/>
      <c r="Y235" s="192"/>
    </row>
    <row r="236" spans="1:25" ht="15.75">
      <c r="A236" s="49"/>
      <c r="B236" s="316"/>
      <c r="C236" s="192"/>
      <c r="D236" s="193"/>
      <c r="E236" s="191"/>
      <c r="F236" s="129"/>
      <c r="G236" s="129"/>
      <c r="H236" s="129"/>
      <c r="I236" s="191"/>
      <c r="J236" s="191"/>
      <c r="K236" s="191"/>
      <c r="L236" s="191"/>
      <c r="M236" s="191"/>
      <c r="N236" s="191"/>
      <c r="O236" s="191"/>
      <c r="P236" s="191"/>
      <c r="Q236" s="200"/>
      <c r="R236" s="200"/>
      <c r="S236" s="200"/>
      <c r="T236" s="200"/>
      <c r="U236" s="200"/>
      <c r="V236" s="200"/>
      <c r="W236" s="200"/>
      <c r="X236" s="200"/>
      <c r="Y236" s="192"/>
    </row>
    <row r="237" spans="1:25" ht="15.75">
      <c r="A237" s="49"/>
      <c r="B237" s="316"/>
      <c r="C237" s="192"/>
      <c r="D237" s="193"/>
      <c r="E237" s="191"/>
      <c r="F237" s="129"/>
      <c r="G237" s="129"/>
      <c r="H237" s="129"/>
      <c r="I237" s="191"/>
      <c r="J237" s="191"/>
      <c r="K237" s="191"/>
      <c r="L237" s="191"/>
      <c r="M237" s="191"/>
      <c r="N237" s="191"/>
      <c r="O237" s="191"/>
      <c r="P237" s="191"/>
      <c r="Q237" s="200"/>
      <c r="R237" s="200"/>
      <c r="S237" s="200"/>
      <c r="T237" s="200"/>
      <c r="U237" s="200"/>
      <c r="V237" s="200"/>
      <c r="W237" s="200"/>
      <c r="X237" s="200"/>
      <c r="Y237" s="192"/>
    </row>
  </sheetData>
  <mergeCells count="315">
    <mergeCell ref="A225:V225"/>
    <mergeCell ref="T214:T216"/>
    <mergeCell ref="U214:U216"/>
    <mergeCell ref="V214:V216"/>
    <mergeCell ref="W214:W216"/>
    <mergeCell ref="X214:X216"/>
    <mergeCell ref="Y214:Y216"/>
    <mergeCell ref="I215:I216"/>
    <mergeCell ref="J215:J216"/>
    <mergeCell ref="K215:K216"/>
    <mergeCell ref="L215:L216"/>
    <mergeCell ref="M215:M216"/>
    <mergeCell ref="N215:N216"/>
    <mergeCell ref="O215:O216"/>
    <mergeCell ref="P215:P216"/>
    <mergeCell ref="Q215:Q216"/>
    <mergeCell ref="R215:R216"/>
    <mergeCell ref="B212:C212"/>
    <mergeCell ref="G212:Q212"/>
    <mergeCell ref="A214:A216"/>
    <mergeCell ref="B214:B216"/>
    <mergeCell ref="C214:C216"/>
    <mergeCell ref="D214:D216"/>
    <mergeCell ref="E214:E216"/>
    <mergeCell ref="F214:F216"/>
    <mergeCell ref="G214:G216"/>
    <mergeCell ref="H214:H216"/>
    <mergeCell ref="I214:R214"/>
    <mergeCell ref="T204:T206"/>
    <mergeCell ref="U204:U206"/>
    <mergeCell ref="V204:V206"/>
    <mergeCell ref="W204:W206"/>
    <mergeCell ref="X204:X206"/>
    <mergeCell ref="Y204:Y206"/>
    <mergeCell ref="I205:I206"/>
    <mergeCell ref="J205:J206"/>
    <mergeCell ref="K205:K206"/>
    <mergeCell ref="L205:L206"/>
    <mergeCell ref="M205:M206"/>
    <mergeCell ref="N205:N206"/>
    <mergeCell ref="O205:O206"/>
    <mergeCell ref="P205:P206"/>
    <mergeCell ref="Q205:Q206"/>
    <mergeCell ref="B202:C202"/>
    <mergeCell ref="G202:Q202"/>
    <mergeCell ref="A204:A206"/>
    <mergeCell ref="B204:B206"/>
    <mergeCell ref="C204:C206"/>
    <mergeCell ref="D204:D206"/>
    <mergeCell ref="E204:E206"/>
    <mergeCell ref="F204:F206"/>
    <mergeCell ref="G204:G206"/>
    <mergeCell ref="H204:H206"/>
    <mergeCell ref="I204:Q204"/>
    <mergeCell ref="N175:N176"/>
    <mergeCell ref="O175:O176"/>
    <mergeCell ref="P175:P176"/>
    <mergeCell ref="Q175:Q176"/>
    <mergeCell ref="R175:R176"/>
    <mergeCell ref="A198:Y198"/>
    <mergeCell ref="A199:Y199"/>
    <mergeCell ref="A200:Y200"/>
    <mergeCell ref="A201:Y201"/>
    <mergeCell ref="G172:Q172"/>
    <mergeCell ref="T172:Y172"/>
    <mergeCell ref="L173:V173"/>
    <mergeCell ref="W173:Y173"/>
    <mergeCell ref="A174:A176"/>
    <mergeCell ref="B174:B176"/>
    <mergeCell ref="C174:C176"/>
    <mergeCell ref="D174:D176"/>
    <mergeCell ref="E174:E176"/>
    <mergeCell ref="F174:F176"/>
    <mergeCell ref="G174:G176"/>
    <mergeCell ref="H174:H176"/>
    <mergeCell ref="I174:R174"/>
    <mergeCell ref="T174:T176"/>
    <mergeCell ref="U174:U176"/>
    <mergeCell ref="V174:V176"/>
    <mergeCell ref="W174:W176"/>
    <mergeCell ref="X174:X176"/>
    <mergeCell ref="Y174:Y176"/>
    <mergeCell ref="I175:I176"/>
    <mergeCell ref="J175:J176"/>
    <mergeCell ref="K175:K176"/>
    <mergeCell ref="L175:L176"/>
    <mergeCell ref="M175:M176"/>
    <mergeCell ref="T165:T167"/>
    <mergeCell ref="U165:U167"/>
    <mergeCell ref="V165:V167"/>
    <mergeCell ref="W165:W167"/>
    <mergeCell ref="X165:X167"/>
    <mergeCell ref="Y165:Y167"/>
    <mergeCell ref="I166:I167"/>
    <mergeCell ref="J166:J167"/>
    <mergeCell ref="K166:K167"/>
    <mergeCell ref="L166:L167"/>
    <mergeCell ref="M166:M167"/>
    <mergeCell ref="N166:N167"/>
    <mergeCell ref="O166:O167"/>
    <mergeCell ref="P166:P167"/>
    <mergeCell ref="Q166:Q167"/>
    <mergeCell ref="R166:R167"/>
    <mergeCell ref="L155:L156"/>
    <mergeCell ref="M155:M156"/>
    <mergeCell ref="N155:N156"/>
    <mergeCell ref="O155:O156"/>
    <mergeCell ref="P155:P156"/>
    <mergeCell ref="Q155:Q156"/>
    <mergeCell ref="R155:R156"/>
    <mergeCell ref="G163:Q163"/>
    <mergeCell ref="A165:A167"/>
    <mergeCell ref="B165:B167"/>
    <mergeCell ref="C165:C167"/>
    <mergeCell ref="D165:D167"/>
    <mergeCell ref="E165:E167"/>
    <mergeCell ref="F165:F167"/>
    <mergeCell ref="G165:G167"/>
    <mergeCell ref="H165:H167"/>
    <mergeCell ref="I165:R165"/>
    <mergeCell ref="A136:V136"/>
    <mergeCell ref="A148:Y148"/>
    <mergeCell ref="E149:Y149"/>
    <mergeCell ref="E150:Y150"/>
    <mergeCell ref="E151:Y151"/>
    <mergeCell ref="G152:Q152"/>
    <mergeCell ref="A154:A156"/>
    <mergeCell ref="B154:B156"/>
    <mergeCell ref="C154:C156"/>
    <mergeCell ref="D154:D156"/>
    <mergeCell ref="E154:E156"/>
    <mergeCell ref="F154:F156"/>
    <mergeCell ref="G154:G156"/>
    <mergeCell ref="H154:H156"/>
    <mergeCell ref="I154:R154"/>
    <mergeCell ref="T154:T156"/>
    <mergeCell ref="U154:U156"/>
    <mergeCell ref="V154:V156"/>
    <mergeCell ref="W154:W156"/>
    <mergeCell ref="X154:X156"/>
    <mergeCell ref="Y154:Y156"/>
    <mergeCell ref="I155:I156"/>
    <mergeCell ref="J155:J156"/>
    <mergeCell ref="K155:K156"/>
    <mergeCell ref="T86:T88"/>
    <mergeCell ref="U86:U88"/>
    <mergeCell ref="V86:V88"/>
    <mergeCell ref="W86:W88"/>
    <mergeCell ref="X86:X88"/>
    <mergeCell ref="Y86:Y88"/>
    <mergeCell ref="I87:I88"/>
    <mergeCell ref="J87:J88"/>
    <mergeCell ref="K87:K88"/>
    <mergeCell ref="L87:L88"/>
    <mergeCell ref="M87:M88"/>
    <mergeCell ref="N87:N88"/>
    <mergeCell ref="O87:O88"/>
    <mergeCell ref="P87:P88"/>
    <mergeCell ref="Q87:Q88"/>
    <mergeCell ref="R87:R88"/>
    <mergeCell ref="S87:S88"/>
    <mergeCell ref="N77:N78"/>
    <mergeCell ref="O77:O78"/>
    <mergeCell ref="P77:P78"/>
    <mergeCell ref="Q77:Q78"/>
    <mergeCell ref="R77:R78"/>
    <mergeCell ref="S77:S78"/>
    <mergeCell ref="B84:C84"/>
    <mergeCell ref="G84:Q84"/>
    <mergeCell ref="A86:A88"/>
    <mergeCell ref="B86:B88"/>
    <mergeCell ref="C86:C88"/>
    <mergeCell ref="D86:D88"/>
    <mergeCell ref="E86:E88"/>
    <mergeCell ref="F86:F88"/>
    <mergeCell ref="G86:G88"/>
    <mergeCell ref="H86:H88"/>
    <mergeCell ref="I86:S86"/>
    <mergeCell ref="A72:Y72"/>
    <mergeCell ref="A73:Y73"/>
    <mergeCell ref="B74:C74"/>
    <mergeCell ref="G74:Q74"/>
    <mergeCell ref="A76:A78"/>
    <mergeCell ref="B76:B78"/>
    <mergeCell ref="C76:C78"/>
    <mergeCell ref="D76:D78"/>
    <mergeCell ref="E76:E78"/>
    <mergeCell ref="F76:F78"/>
    <mergeCell ref="G76:G78"/>
    <mergeCell ref="H76:H78"/>
    <mergeCell ref="I76:S76"/>
    <mergeCell ref="T76:T78"/>
    <mergeCell ref="U76:U78"/>
    <mergeCell ref="V76:V78"/>
    <mergeCell ref="W76:W78"/>
    <mergeCell ref="X76:X78"/>
    <mergeCell ref="Y76:Y78"/>
    <mergeCell ref="I77:I78"/>
    <mergeCell ref="J77:J78"/>
    <mergeCell ref="K77:K78"/>
    <mergeCell ref="L77:L78"/>
    <mergeCell ref="M77:M78"/>
    <mergeCell ref="L34:L35"/>
    <mergeCell ref="M34:M35"/>
    <mergeCell ref="N34:N35"/>
    <mergeCell ref="O34:O35"/>
    <mergeCell ref="P34:P35"/>
    <mergeCell ref="Q34:Q35"/>
    <mergeCell ref="R34:R35"/>
    <mergeCell ref="A70:Y70"/>
    <mergeCell ref="A71:Y71"/>
    <mergeCell ref="B31:C31"/>
    <mergeCell ref="G31:Q31"/>
    <mergeCell ref="A33:A35"/>
    <mergeCell ref="B33:B35"/>
    <mergeCell ref="C33:C35"/>
    <mergeCell ref="D33:D35"/>
    <mergeCell ref="E33:E35"/>
    <mergeCell ref="F33:F35"/>
    <mergeCell ref="G33:G35"/>
    <mergeCell ref="H33:H35"/>
    <mergeCell ref="I33:R33"/>
    <mergeCell ref="T33:T35"/>
    <mergeCell ref="U33:U35"/>
    <mergeCell ref="V33:V35"/>
    <mergeCell ref="W33:W35"/>
    <mergeCell ref="X33:X35"/>
    <mergeCell ref="Y33:Y35"/>
    <mergeCell ref="I34:I35"/>
    <mergeCell ref="J34:J35"/>
    <mergeCell ref="K34:K35"/>
    <mergeCell ref="T23:T25"/>
    <mergeCell ref="U23:U25"/>
    <mergeCell ref="V23:V25"/>
    <mergeCell ref="W23:W25"/>
    <mergeCell ref="X23:X25"/>
    <mergeCell ref="Y23:Y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B21:C21"/>
    <mergeCell ref="G21:Q21"/>
    <mergeCell ref="A23:A25"/>
    <mergeCell ref="B23:B25"/>
    <mergeCell ref="C23:C25"/>
    <mergeCell ref="D23:D25"/>
    <mergeCell ref="E23:E25"/>
    <mergeCell ref="F23:F25"/>
    <mergeCell ref="G23:G25"/>
    <mergeCell ref="H23:H25"/>
    <mergeCell ref="I23:R23"/>
    <mergeCell ref="T12:T14"/>
    <mergeCell ref="U12:U14"/>
    <mergeCell ref="V12:V14"/>
    <mergeCell ref="W12:W14"/>
    <mergeCell ref="X12:X14"/>
    <mergeCell ref="Y12:Y14"/>
    <mergeCell ref="I13:I14"/>
    <mergeCell ref="J13:J14"/>
    <mergeCell ref="K13:K14"/>
    <mergeCell ref="L13:L14"/>
    <mergeCell ref="M13:M14"/>
    <mergeCell ref="N13:N14"/>
    <mergeCell ref="O13:O14"/>
    <mergeCell ref="P13:P14"/>
    <mergeCell ref="Q13:Q14"/>
    <mergeCell ref="R13:R14"/>
    <mergeCell ref="S13:S14"/>
    <mergeCell ref="M8:M9"/>
    <mergeCell ref="N8:N9"/>
    <mergeCell ref="O8:O9"/>
    <mergeCell ref="P8:P9"/>
    <mergeCell ref="Q8:Q9"/>
    <mergeCell ref="R8:R9"/>
    <mergeCell ref="S8:S9"/>
    <mergeCell ref="A12:A14"/>
    <mergeCell ref="B12:B14"/>
    <mergeCell ref="C12:C14"/>
    <mergeCell ref="D12:D14"/>
    <mergeCell ref="E12:E14"/>
    <mergeCell ref="F12:F14"/>
    <mergeCell ref="G12:G14"/>
    <mergeCell ref="H12:H14"/>
    <mergeCell ref="I12:R12"/>
    <mergeCell ref="E1:Y1"/>
    <mergeCell ref="E2:Y2"/>
    <mergeCell ref="E3:Y3"/>
    <mergeCell ref="E4:Y4"/>
    <mergeCell ref="G5:Q5"/>
    <mergeCell ref="A7:A9"/>
    <mergeCell ref="B7:B9"/>
    <mergeCell ref="C7:C9"/>
    <mergeCell ref="D7:D9"/>
    <mergeCell ref="E7:E9"/>
    <mergeCell ref="F7:F9"/>
    <mergeCell ref="G7:G9"/>
    <mergeCell ref="H7:H9"/>
    <mergeCell ref="I7:R7"/>
    <mergeCell ref="T7:T9"/>
    <mergeCell ref="U7:U9"/>
    <mergeCell ref="V7:V9"/>
    <mergeCell ref="W7:W9"/>
    <mergeCell ref="X7:X9"/>
    <mergeCell ref="Y7:Y9"/>
    <mergeCell ref="I8:I9"/>
    <mergeCell ref="J8:J9"/>
    <mergeCell ref="K8:K9"/>
    <mergeCell ref="L8:L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56"/>
  <sheetViews>
    <sheetView topLeftCell="A4" workbookViewId="0">
      <selection activeCell="A24" sqref="A24"/>
    </sheetView>
  </sheetViews>
  <sheetFormatPr defaultRowHeight="15"/>
  <cols>
    <col min="1" max="1" width="4.5703125" customWidth="1"/>
    <col min="2" max="2" width="5.28515625" customWidth="1"/>
    <col min="3" max="3" width="4.5703125" customWidth="1"/>
    <col min="4" max="4" width="20.42578125" customWidth="1"/>
    <col min="5" max="5" width="9.28515625" customWidth="1"/>
    <col min="6" max="6" width="5.7109375" customWidth="1"/>
    <col min="7" max="7" width="13.140625" bestFit="1" customWidth="1"/>
    <col min="8" max="8" width="25" customWidth="1"/>
    <col min="9" max="15" width="4" bestFit="1" customWidth="1"/>
    <col min="16" max="19" width="4" customWidth="1"/>
    <col min="20" max="20" width="4" bestFit="1" customWidth="1"/>
    <col min="21" max="21" width="4.28515625" customWidth="1"/>
    <col min="22" max="22" width="6" customWidth="1"/>
    <col min="23" max="24" width="4.7109375" customWidth="1"/>
    <col min="25" max="25" width="18.28515625" customWidth="1"/>
  </cols>
  <sheetData>
    <row r="1" spans="1:25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  <c r="S1" s="449"/>
      <c r="T1" s="449"/>
      <c r="U1" s="449"/>
      <c r="V1" s="449"/>
      <c r="W1" s="449"/>
      <c r="X1" s="449"/>
      <c r="Y1" s="449"/>
    </row>
    <row r="2" spans="1:25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</row>
    <row r="3" spans="1:25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</row>
    <row r="4" spans="1:25" ht="20.25">
      <c r="A4" s="1" t="s">
        <v>132</v>
      </c>
      <c r="B4" s="61"/>
      <c r="C4" s="61"/>
      <c r="D4" s="61"/>
      <c r="E4" s="61"/>
      <c r="F4" s="339" t="s">
        <v>78</v>
      </c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</row>
    <row r="5" spans="1:25" ht="15.75">
      <c r="A5" s="1" t="s">
        <v>133</v>
      </c>
      <c r="B5" s="147"/>
      <c r="C5" s="147"/>
      <c r="D5" s="147"/>
      <c r="E5" s="147"/>
      <c r="F5" s="381" t="s">
        <v>88</v>
      </c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</row>
    <row r="6" spans="1:25" ht="18">
      <c r="A6" s="1" t="s">
        <v>134</v>
      </c>
      <c r="B6" s="148"/>
      <c r="C6" s="148"/>
      <c r="D6" s="148"/>
      <c r="E6" s="148"/>
      <c r="F6" s="382" t="s">
        <v>131</v>
      </c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</row>
    <row r="7" spans="1:25" ht="18">
      <c r="A7" s="10" t="s">
        <v>135</v>
      </c>
      <c r="B7" s="194"/>
      <c r="C7" s="194"/>
      <c r="D7" s="151"/>
      <c r="E7" s="151"/>
      <c r="F7" s="151"/>
      <c r="G7" s="399" t="s">
        <v>178</v>
      </c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60" t="s">
        <v>174</v>
      </c>
      <c r="U7" s="360"/>
      <c r="V7" s="360"/>
      <c r="W7" s="360"/>
      <c r="X7" s="360"/>
      <c r="Y7" s="360"/>
    </row>
    <row r="8" spans="1:25" ht="18">
      <c r="A8" s="1" t="s">
        <v>275</v>
      </c>
      <c r="B8" s="230"/>
      <c r="C8" s="148"/>
      <c r="D8" s="151"/>
      <c r="E8" s="151"/>
      <c r="F8" s="151"/>
      <c r="G8" s="156"/>
      <c r="H8" s="156"/>
      <c r="I8" s="156"/>
      <c r="J8" s="156"/>
      <c r="K8" s="156"/>
      <c r="L8" s="206" t="s">
        <v>93</v>
      </c>
      <c r="M8" s="206"/>
      <c r="N8" s="206"/>
      <c r="O8" s="206"/>
      <c r="P8" s="206"/>
      <c r="Q8" s="206"/>
      <c r="R8" s="206"/>
      <c r="S8" s="206"/>
      <c r="T8" s="231"/>
      <c r="U8" s="247" t="s">
        <v>261</v>
      </c>
      <c r="V8" s="206"/>
      <c r="W8" s="231"/>
      <c r="X8" s="231"/>
      <c r="Y8" s="231"/>
    </row>
    <row r="9" spans="1:25" ht="18">
      <c r="A9" s="396" t="s">
        <v>12</v>
      </c>
      <c r="B9" s="396" t="s">
        <v>115</v>
      </c>
      <c r="C9" s="345" t="s">
        <v>95</v>
      </c>
      <c r="D9" s="345" t="s">
        <v>14</v>
      </c>
      <c r="E9" s="396" t="s">
        <v>97</v>
      </c>
      <c r="F9" s="396" t="s">
        <v>98</v>
      </c>
      <c r="G9" s="345" t="s">
        <v>17</v>
      </c>
      <c r="H9" s="345" t="s">
        <v>99</v>
      </c>
      <c r="I9" s="387" t="s">
        <v>116</v>
      </c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90" t="s">
        <v>117</v>
      </c>
      <c r="U9" s="393" t="s">
        <v>118</v>
      </c>
      <c r="V9" s="361" t="s">
        <v>119</v>
      </c>
      <c r="W9" s="404" t="s">
        <v>20</v>
      </c>
      <c r="X9" s="407" t="s">
        <v>21</v>
      </c>
      <c r="Y9" s="361" t="s">
        <v>22</v>
      </c>
    </row>
    <row r="10" spans="1:25">
      <c r="A10" s="397"/>
      <c r="B10" s="397"/>
      <c r="C10" s="371"/>
      <c r="D10" s="371"/>
      <c r="E10" s="397"/>
      <c r="F10" s="397"/>
      <c r="G10" s="371"/>
      <c r="H10" s="371"/>
      <c r="I10" s="347">
        <v>380</v>
      </c>
      <c r="J10" s="347">
        <v>400</v>
      </c>
      <c r="K10" s="347"/>
      <c r="L10" s="347"/>
      <c r="M10" s="347"/>
      <c r="N10" s="347"/>
      <c r="O10" s="347"/>
      <c r="P10" s="347"/>
      <c r="Q10" s="347"/>
      <c r="R10" s="347"/>
      <c r="S10" s="347"/>
      <c r="T10" s="391"/>
      <c r="U10" s="394"/>
      <c r="V10" s="368"/>
      <c r="W10" s="405"/>
      <c r="X10" s="408"/>
      <c r="Y10" s="368"/>
    </row>
    <row r="11" spans="1:25">
      <c r="A11" s="398"/>
      <c r="B11" s="398"/>
      <c r="C11" s="344"/>
      <c r="D11" s="344"/>
      <c r="E11" s="398"/>
      <c r="F11" s="398"/>
      <c r="G11" s="344"/>
      <c r="H11" s="344"/>
      <c r="I11" s="348"/>
      <c r="J11" s="348"/>
      <c r="K11" s="348"/>
      <c r="L11" s="348"/>
      <c r="M11" s="348"/>
      <c r="N11" s="348"/>
      <c r="O11" s="348"/>
      <c r="P11" s="348"/>
      <c r="Q11" s="348"/>
      <c r="R11" s="348"/>
      <c r="S11" s="348"/>
      <c r="T11" s="392"/>
      <c r="U11" s="395"/>
      <c r="V11" s="362"/>
      <c r="W11" s="406"/>
      <c r="X11" s="409"/>
      <c r="Y11" s="362"/>
    </row>
    <row r="12" spans="1:25" ht="23.25">
      <c r="A12" s="127">
        <v>1</v>
      </c>
      <c r="B12" s="202" t="s">
        <v>276</v>
      </c>
      <c r="C12" s="27">
        <v>106</v>
      </c>
      <c r="D12" s="22" t="str">
        <f>IF(C12=0," ",VLOOKUP(C12,[1]Спортсмены!B$1:I$65536,2,FALSE))</f>
        <v>Домоседов Александр</v>
      </c>
      <c r="E12" s="162" t="str">
        <f>IF(C12=0," ",VLOOKUP($C12,[1]Спортсмены!$B$1:$H$65536,3,FALSE))</f>
        <v>13.01.1997</v>
      </c>
      <c r="F12" s="24" t="str">
        <f>IF(C12=0," ",IF(VLOOKUP($C12,[1]Спортсмены!$B$1:$H$65536,4,FALSE)=0," ",VLOOKUP($C12,[1]Спортсмены!$B$1:$H$65536,4,FALSE)))</f>
        <v>2р</v>
      </c>
      <c r="G12" s="22" t="str">
        <f>IF(C12=0," ",VLOOKUP($C12,[1]Спортсмены!$B$1:$H$65536,5,FALSE))</f>
        <v>Ярославская</v>
      </c>
      <c r="H12" s="106" t="str">
        <f>IF(C12=0," ",VLOOKUP($C12,[1]Спортсмены!$B$1:$H$65536,6,FALSE))</f>
        <v>Ярославль, ГОБУ ЯО СДЮСШОР</v>
      </c>
      <c r="I12" s="201" t="s">
        <v>124</v>
      </c>
      <c r="J12" s="201" t="s">
        <v>122</v>
      </c>
      <c r="K12" s="24"/>
      <c r="L12" s="201"/>
      <c r="M12" s="201"/>
      <c r="N12" s="201"/>
      <c r="O12" s="201"/>
      <c r="P12" s="201"/>
      <c r="Q12" s="201"/>
      <c r="R12" s="201"/>
      <c r="S12" s="201"/>
      <c r="T12" s="232">
        <v>3</v>
      </c>
      <c r="U12" s="232">
        <v>2</v>
      </c>
      <c r="V12" s="233">
        <v>3.8</v>
      </c>
      <c r="W12" s="27" t="str">
        <f>IF(V12=0," ",IF(V12&gt;=[1]Разряды!$D$18,[1]Разряды!$D$3,IF(V12&gt;=[1]Разряды!$E$18,[1]Разряды!$E$3,IF(V12&gt;=[1]Разряды!$F$18,[1]Разряды!$F$3,IF(V12&gt;=[1]Разряды!$G$18,[1]Разряды!$G$3,IF(V12&gt;=[1]Разряды!$H$18,[1]Разряды!$H$3,IF(V12&gt;=[1]Разряды!$I$18,[1]Разряды!$I$3,IF(V12&gt;=[1]Разряды!$J$18,[1]Разряды!$J$3,"б/р"))))))))</f>
        <v>2р</v>
      </c>
      <c r="X12" s="27">
        <v>20</v>
      </c>
      <c r="Y12" s="103" t="str">
        <f>IF(C12=0," ",VLOOKUP($C12,[1]Спортсмены!$B$1:$H$65536,7,FALSE))</f>
        <v>Скулябин А.Б.</v>
      </c>
    </row>
    <row r="13" spans="1:25" ht="15.75" thickBot="1">
      <c r="A13" s="44"/>
      <c r="B13" s="124"/>
      <c r="C13" s="44"/>
      <c r="D13" s="32" t="str">
        <f>IF(C13=0," ",VLOOKUP(C13,[1]Спортсмены!B$1:I$65536,2,FALSE))</f>
        <v xml:space="preserve"> </v>
      </c>
      <c r="E13" s="213" t="str">
        <f>IF(C13=0," ",VLOOKUP($C13,[1]Спортсмены!$B$1:$H$65536,3,FALSE))</f>
        <v xml:space="preserve"> </v>
      </c>
      <c r="F13" s="34" t="str">
        <f>IF(C13=0," ",IF(VLOOKUP($C13,[1]Спортсмены!$B$1:$H$65536,4,FALSE)=0," ",VLOOKUP($C13,[1]Спортсмены!$B$1:$H$65536,4,FALSE)))</f>
        <v xml:space="preserve"> </v>
      </c>
      <c r="G13" s="32" t="str">
        <f>IF(C13=0," ",VLOOKUP($C13,[1]Спортсмены!$B$1:$H$65536,5,FALSE))</f>
        <v xml:space="preserve"> </v>
      </c>
      <c r="H13" s="246" t="str">
        <f>IF(C13=0," ",VLOOKUP($C13,[1]Спортсмены!$B$1:$H$65536,6,FALSE))</f>
        <v xml:space="preserve"> </v>
      </c>
      <c r="I13" s="243"/>
      <c r="J13" s="243"/>
      <c r="K13" s="34"/>
      <c r="L13" s="243"/>
      <c r="M13" s="243"/>
      <c r="N13" s="243"/>
      <c r="O13" s="243"/>
      <c r="P13" s="243"/>
      <c r="Q13" s="243"/>
      <c r="R13" s="243"/>
      <c r="S13" s="243"/>
      <c r="T13" s="244"/>
      <c r="U13" s="244"/>
      <c r="V13" s="245"/>
      <c r="W13" s="44" t="str">
        <f>IF(V13=0," ",IF(V13&gt;=[1]Разряды!$D$18,[1]Разряды!$D$3,IF(V13&gt;=[1]Разряды!$E$18,[1]Разряды!$E$3,IF(V13&gt;=[1]Разряды!$F$18,[1]Разряды!$F$3,IF(V13&gt;=[1]Разряды!$G$18,[1]Разряды!$G$3,IF(V13&gt;=[1]Разряды!$H$18,[1]Разряды!$H$3,IF(V13&gt;=[1]Разряды!$I$18,[1]Разряды!$I$3,IF(V13&gt;=[1]Разряды!$J$18,[1]Разряды!$J$3,"б/р"))))))))</f>
        <v xml:space="preserve"> </v>
      </c>
      <c r="X13" s="44"/>
      <c r="Y13" s="209" t="str">
        <f>IF(C13=0," ",VLOOKUP($C13,[1]Спортсмены!$B$1:$H$65536,7,FALSE))</f>
        <v xml:space="preserve"> </v>
      </c>
    </row>
    <row r="14" spans="1:25" ht="18.75" thickTop="1">
      <c r="B14" s="377"/>
      <c r="C14" s="377"/>
      <c r="D14" s="151"/>
      <c r="E14" s="151"/>
      <c r="F14" s="151"/>
      <c r="G14" s="399" t="s">
        <v>182</v>
      </c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9"/>
      <c r="U14" s="9"/>
      <c r="V14" s="9"/>
      <c r="W14" s="9"/>
      <c r="X14" s="9"/>
      <c r="Y14" s="9"/>
    </row>
    <row r="15" spans="1:25" ht="18">
      <c r="A15" s="1"/>
      <c r="B15" s="230"/>
      <c r="C15" s="148"/>
      <c r="D15" s="151"/>
      <c r="E15" s="151"/>
      <c r="F15" s="151"/>
      <c r="G15" s="156"/>
      <c r="H15" s="156"/>
      <c r="I15" s="156"/>
      <c r="J15" s="156"/>
      <c r="K15" s="156"/>
      <c r="L15" s="206" t="s">
        <v>93</v>
      </c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410" t="s">
        <v>261</v>
      </c>
      <c r="X15" s="410"/>
      <c r="Y15" s="410"/>
    </row>
    <row r="16" spans="1:25" ht="18">
      <c r="A16" s="396" t="s">
        <v>12</v>
      </c>
      <c r="B16" s="396" t="s">
        <v>115</v>
      </c>
      <c r="C16" s="345" t="s">
        <v>95</v>
      </c>
      <c r="D16" s="345" t="s">
        <v>14</v>
      </c>
      <c r="E16" s="396" t="s">
        <v>97</v>
      </c>
      <c r="F16" s="396" t="s">
        <v>98</v>
      </c>
      <c r="G16" s="345" t="s">
        <v>17</v>
      </c>
      <c r="H16" s="345" t="s">
        <v>99</v>
      </c>
      <c r="I16" s="387" t="s">
        <v>116</v>
      </c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90" t="s">
        <v>117</v>
      </c>
      <c r="U16" s="393" t="s">
        <v>118</v>
      </c>
      <c r="V16" s="361" t="s">
        <v>119</v>
      </c>
      <c r="W16" s="404" t="s">
        <v>20</v>
      </c>
      <c r="X16" s="407" t="s">
        <v>21</v>
      </c>
      <c r="Y16" s="361" t="s">
        <v>22</v>
      </c>
    </row>
    <row r="17" spans="1:25">
      <c r="A17" s="397"/>
      <c r="B17" s="397"/>
      <c r="C17" s="371"/>
      <c r="D17" s="371"/>
      <c r="E17" s="397"/>
      <c r="F17" s="397"/>
      <c r="G17" s="371"/>
      <c r="H17" s="371"/>
      <c r="I17" s="347">
        <v>320</v>
      </c>
      <c r="J17" s="347">
        <v>330</v>
      </c>
      <c r="K17" s="347">
        <v>340</v>
      </c>
      <c r="L17" s="347">
        <v>350</v>
      </c>
      <c r="M17" s="347">
        <v>360</v>
      </c>
      <c r="N17" s="347">
        <v>430</v>
      </c>
      <c r="O17" s="347">
        <v>440</v>
      </c>
      <c r="P17" s="347">
        <v>450</v>
      </c>
      <c r="Q17" s="347">
        <v>460</v>
      </c>
      <c r="R17" s="347">
        <v>480</v>
      </c>
      <c r="S17" s="347">
        <v>500</v>
      </c>
      <c r="T17" s="391"/>
      <c r="U17" s="394"/>
      <c r="V17" s="368"/>
      <c r="W17" s="405"/>
      <c r="X17" s="408"/>
      <c r="Y17" s="368"/>
    </row>
    <row r="18" spans="1:25">
      <c r="A18" s="398"/>
      <c r="B18" s="398"/>
      <c r="C18" s="344"/>
      <c r="D18" s="344"/>
      <c r="E18" s="398"/>
      <c r="F18" s="398"/>
      <c r="G18" s="344"/>
      <c r="H18" s="344"/>
      <c r="I18" s="348"/>
      <c r="J18" s="348"/>
      <c r="K18" s="348"/>
      <c r="L18" s="348"/>
      <c r="M18" s="348"/>
      <c r="N18" s="348"/>
      <c r="O18" s="348"/>
      <c r="P18" s="348"/>
      <c r="Q18" s="348"/>
      <c r="R18" s="348"/>
      <c r="S18" s="348"/>
      <c r="T18" s="392"/>
      <c r="U18" s="395"/>
      <c r="V18" s="362"/>
      <c r="W18" s="406"/>
      <c r="X18" s="409"/>
      <c r="Y18" s="362"/>
    </row>
    <row r="19" spans="1:25" ht="22.5">
      <c r="A19" s="20">
        <v>1</v>
      </c>
      <c r="B19" s="203" t="s">
        <v>277</v>
      </c>
      <c r="C19" s="28">
        <v>100</v>
      </c>
      <c r="D19" s="101" t="str">
        <f>IF(C19=0," ",VLOOKUP(C19,[1]Спортсмены!B$1:I$65536,2,FALSE))</f>
        <v>Просвирин Илья</v>
      </c>
      <c r="E19" s="168" t="str">
        <f>IF(C19=0," ",VLOOKUP($C19,[1]Спортсмены!$B$1:$H$65536,3,FALSE))</f>
        <v>27.02.1995</v>
      </c>
      <c r="F19" s="94" t="str">
        <f>IF(C19=0," ",IF(VLOOKUP($C19,[1]Спортсмены!$B$1:$H$65536,4,FALSE)=0," ",VLOOKUP($C19,[1]Спортсмены!$B$1:$H$65536,4,FALSE)))</f>
        <v>КМС</v>
      </c>
      <c r="G19" s="101" t="str">
        <f>IF(C19=0," ",VLOOKUP($C19,[1]Спортсмены!$B$1:$H$65536,5,FALSE))</f>
        <v>Ярославская</v>
      </c>
      <c r="H19" s="99" t="str">
        <f>IF(C19=0," ",VLOOKUP($C19,[1]Спортсмены!$B$1:$H$65536,6,FALSE))</f>
        <v>Ярославль-Рыбинск, ГОБУ ЯО СДЮСШОР, СДЮСШОР-2</v>
      </c>
      <c r="I19" s="204"/>
      <c r="J19" s="204"/>
      <c r="K19" s="94"/>
      <c r="L19" s="204"/>
      <c r="M19" s="204"/>
      <c r="N19" s="204"/>
      <c r="O19" s="204" t="s">
        <v>121</v>
      </c>
      <c r="P19" s="204" t="s">
        <v>101</v>
      </c>
      <c r="Q19" s="204" t="s">
        <v>121</v>
      </c>
      <c r="R19" s="204" t="s">
        <v>124</v>
      </c>
      <c r="S19" s="204" t="s">
        <v>122</v>
      </c>
      <c r="T19" s="239">
        <v>3</v>
      </c>
      <c r="U19" s="239">
        <v>2</v>
      </c>
      <c r="V19" s="240">
        <v>4.8</v>
      </c>
      <c r="W19" s="28" t="str">
        <f>IF(V19=0," ",IF(V19&gt;=[1]Разряды!$D$18,[1]Разряды!$D$3,IF(V19&gt;=[1]Разряды!$E$18,[1]Разряды!$E$3,IF(V19&gt;=[1]Разряды!$F$18,[1]Разряды!$F$3,IF(V19&gt;=[1]Разряды!$G$18,[1]Разряды!$G$3,IF(V19&gt;=[1]Разряды!$H$18,[1]Разряды!$H$3,IF(V19&gt;=[1]Разряды!$I$18,[1]Разряды!$I$3,IF(V19&gt;=[1]Разряды!$J$18,[1]Разряды!$J$3,"б/р"))))))))</f>
        <v>кмс</v>
      </c>
      <c r="X19" s="28">
        <v>20</v>
      </c>
      <c r="Y19" s="99" t="str">
        <f>IF(C19=0," ",VLOOKUP($C19,[1]Спортсмены!$B$1:$H$65536,7,FALSE))</f>
        <v>Руденко В.Г., Огвоздина Т.В.</v>
      </c>
    </row>
    <row r="20" spans="1:25" ht="23.25">
      <c r="A20" s="514">
        <v>2</v>
      </c>
      <c r="B20" s="515" t="s">
        <v>278</v>
      </c>
      <c r="C20" s="49">
        <v>105</v>
      </c>
      <c r="D20" s="22" t="str">
        <f>IF(C20=0," ",VLOOKUP(C20,[1]Спортсмены!B$1:I$65536,2,FALSE))</f>
        <v>Церковный Владислав</v>
      </c>
      <c r="E20" s="162" t="str">
        <f>IF(C20=0," ",VLOOKUP($C20,[1]Спортсмены!$B$1:$H$65536,3,FALSE))</f>
        <v>04.12.1995</v>
      </c>
      <c r="F20" s="24" t="str">
        <f>IF(C20=0," ",IF(VLOOKUP($C20,[1]Спортсмены!$B$1:$H$65536,4,FALSE)=0," ",VLOOKUP($C20,[1]Спортсмены!$B$1:$H$65536,4,FALSE)))</f>
        <v>КМС</v>
      </c>
      <c r="G20" s="22" t="str">
        <f>IF(C20=0," ",VLOOKUP($C20,[1]Спортсмены!$B$1:$H$65536,5,FALSE))</f>
        <v>Ярославская</v>
      </c>
      <c r="H20" s="106" t="str">
        <f>IF(C20=0," ",VLOOKUP($C20,[1]Спортсмены!$B$1:$H$65536,6,FALSE))</f>
        <v>Ярославль, ГОБУ ЯО СДЮСШОР</v>
      </c>
      <c r="I20" s="201"/>
      <c r="J20" s="201"/>
      <c r="K20" s="24"/>
      <c r="L20" s="201"/>
      <c r="M20" s="201"/>
      <c r="N20" s="201" t="s">
        <v>123</v>
      </c>
      <c r="O20" s="201" t="s">
        <v>101</v>
      </c>
      <c r="P20" s="201" t="s">
        <v>121</v>
      </c>
      <c r="Q20" s="201" t="s">
        <v>122</v>
      </c>
      <c r="R20" s="201"/>
      <c r="S20" s="201"/>
      <c r="T20" s="232">
        <v>2</v>
      </c>
      <c r="U20" s="232">
        <v>1</v>
      </c>
      <c r="V20" s="233">
        <v>4.5</v>
      </c>
      <c r="W20" s="27" t="str">
        <f>IF(V20=0," ",IF(V20&gt;=[1]Разряды!$D$18,[1]Разряды!$D$3,IF(V20&gt;=[1]Разряды!$E$18,[1]Разряды!$E$3,IF(V20&gt;=[1]Разряды!$F$18,[1]Разряды!$F$3,IF(V20&gt;=[1]Разряды!$G$18,[1]Разряды!$G$3,IF(V20&gt;=[1]Разряды!$H$18,[1]Разряды!$H$3,IF(V20&gt;=[1]Разряды!$I$18,[1]Разряды!$I$3,IF(V20&gt;=[1]Разряды!$J$18,[1]Разряды!$J$3,"б/р"))))))))</f>
        <v>1р</v>
      </c>
      <c r="X20" s="27">
        <v>17</v>
      </c>
      <c r="Y20" s="106" t="str">
        <f>IF(C20=0," ",VLOOKUP($C20,[1]Спортсмены!$B$1:$H$65536,7,FALSE))</f>
        <v>Скулябин А.Б.</v>
      </c>
    </row>
    <row r="21" spans="1:25" ht="33.75">
      <c r="A21" s="50">
        <v>3</v>
      </c>
      <c r="B21" s="516" t="s">
        <v>279</v>
      </c>
      <c r="C21" s="65">
        <v>422</v>
      </c>
      <c r="D21" s="101" t="str">
        <f>IF(C21=0," ",VLOOKUP(C21,[1]Спортсмены!B$1:I$65536,2,FALSE))</f>
        <v>Маклыгин Мартин</v>
      </c>
      <c r="E21" s="168" t="str">
        <f>IF(C21=0," ",VLOOKUP($C21,[1]Спортсмены!$B$1:$H$65536,3,FALSE))</f>
        <v>01.05.1996</v>
      </c>
      <c r="F21" s="94" t="str">
        <f>IF(C21=0," ",IF(VLOOKUP($C21,[1]Спортсмены!$B$1:$H$65536,4,FALSE)=0," ",VLOOKUP($C21,[1]Спортсмены!$B$1:$H$65536,4,FALSE)))</f>
        <v>КМС</v>
      </c>
      <c r="G21" s="101" t="str">
        <f>IF(C21=0," ",VLOOKUP($C21,[1]Спортсмены!$B$1:$H$65536,5,FALSE))</f>
        <v>Калининградская</v>
      </c>
      <c r="H21" s="99" t="str">
        <f>IF(C21=0," ",VLOOKUP($C21,[1]Спортсмены!$B$1:$H$65536,6,FALSE))</f>
        <v>Светлый, УОР</v>
      </c>
      <c r="I21" s="204" t="s">
        <v>121</v>
      </c>
      <c r="J21" s="204" t="s">
        <v>123</v>
      </c>
      <c r="K21" s="94" t="s">
        <v>124</v>
      </c>
      <c r="L21" s="204" t="s">
        <v>121</v>
      </c>
      <c r="M21" s="204" t="s">
        <v>122</v>
      </c>
      <c r="N21" s="204"/>
      <c r="O21" s="204"/>
      <c r="P21" s="204"/>
      <c r="Q21" s="204"/>
      <c r="R21" s="204"/>
      <c r="S21" s="204"/>
      <c r="T21" s="239">
        <v>3</v>
      </c>
      <c r="U21" s="239">
        <v>3</v>
      </c>
      <c r="V21" s="240">
        <v>3.5</v>
      </c>
      <c r="W21" s="28" t="str">
        <f>IF(V21=0," ",IF(V21&gt;=[1]Разряды!$D$18,[1]Разряды!$D$3,IF(V21&gt;=[1]Разряды!$E$18,[1]Разряды!$E$3,IF(V21&gt;=[1]Разряды!$F$18,[1]Разряды!$F$3,IF(V21&gt;=[1]Разряды!$G$18,[1]Разряды!$G$3,IF(V21&gt;=[1]Разряды!$H$18,[1]Разряды!$H$3,IF(V21&gt;=[1]Разряды!$I$18,[1]Разряды!$I$3,IF(V21&gt;=[1]Разряды!$J$18,[1]Разряды!$J$3,"б/р"))))))))</f>
        <v>3р</v>
      </c>
      <c r="X21" s="28">
        <v>15</v>
      </c>
      <c r="Y21" s="99" t="str">
        <f>IF(C21=0," ",VLOOKUP($C21,[1]Спортсмены!$B$1:$H$65536,7,FALSE))</f>
        <v>ЗТР Антунович Г.П., Лобков В.Г., Лещинский В.В.</v>
      </c>
    </row>
    <row r="22" spans="1:25" ht="15.75" thickBot="1">
      <c r="A22" s="44"/>
      <c r="B22" s="124"/>
      <c r="C22" s="44"/>
      <c r="D22" s="32" t="str">
        <f>IF(C22=0," ",VLOOKUP(C22,[1]Спортсмены!B$1:I$65536,2,FALSE))</f>
        <v xml:space="preserve"> </v>
      </c>
      <c r="E22" s="213" t="str">
        <f>IF(C22=0," ",VLOOKUP($C22,[1]Спортсмены!$B$1:$H$65536,3,FALSE))</f>
        <v xml:space="preserve"> </v>
      </c>
      <c r="F22" s="34" t="str">
        <f>IF(C22=0," ",IF(VLOOKUP($C22,[1]Спортсмены!$B$1:$H$65536,4,FALSE)=0," ",VLOOKUP($C22,[1]Спортсмены!$B$1:$H$65536,4,FALSE)))</f>
        <v xml:space="preserve"> </v>
      </c>
      <c r="G22" s="32" t="str">
        <f>IF(C22=0," ",VLOOKUP($C22,[1]Спортсмены!$B$1:$H$65536,5,FALSE))</f>
        <v xml:space="preserve"> </v>
      </c>
      <c r="H22" s="246" t="str">
        <f>IF(C22=0," ",VLOOKUP($C22,[1]Спортсмены!$B$1:$H$65536,6,FALSE))</f>
        <v xml:space="preserve"> </v>
      </c>
      <c r="I22" s="243"/>
      <c r="J22" s="243"/>
      <c r="K22" s="34"/>
      <c r="L22" s="243"/>
      <c r="M22" s="243"/>
      <c r="N22" s="243"/>
      <c r="O22" s="243"/>
      <c r="P22" s="243"/>
      <c r="Q22" s="243"/>
      <c r="R22" s="243"/>
      <c r="S22" s="243"/>
      <c r="T22" s="244"/>
      <c r="U22" s="244"/>
      <c r="V22" s="245"/>
      <c r="W22" s="44" t="str">
        <f>IF(V22=0," ",IF(V22&gt;=[1]Разряды!$D$18,[1]Разряды!$D$3,IF(V22&gt;=[1]Разряды!$E$18,[1]Разряды!$E$3,IF(V22&gt;=[1]Разряды!$F$18,[1]Разряды!$F$3,IF(V22&gt;=[1]Разряды!$G$18,[1]Разряды!$G$3,IF(V22&gt;=[1]Разряды!$H$18,[1]Разряды!$H$3,IF(V22&gt;=[1]Разряды!$I$18,[1]Разряды!$I$3,IF(V22&gt;=[1]Разряды!$J$18,[1]Разряды!$J$3,"б/р"))))))))</f>
        <v xml:space="preserve"> </v>
      </c>
      <c r="X22" s="44"/>
      <c r="Y22" s="32" t="str">
        <f>IF(C22=0," ",VLOOKUP($C22,[1]Спортсмены!$B$1:$H$65536,7,FALSE))</f>
        <v xml:space="preserve"> </v>
      </c>
    </row>
    <row r="23" spans="1:25" ht="18.75" thickTop="1">
      <c r="B23" s="377"/>
      <c r="C23" s="377"/>
      <c r="D23" s="151"/>
      <c r="E23" s="151"/>
      <c r="F23" s="151"/>
      <c r="G23" s="399" t="s">
        <v>31</v>
      </c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60" t="s">
        <v>174</v>
      </c>
      <c r="U23" s="360"/>
      <c r="V23" s="360"/>
      <c r="W23" s="360"/>
      <c r="X23" s="360"/>
      <c r="Y23" s="360"/>
    </row>
    <row r="24" spans="1:25" ht="18">
      <c r="A24" s="1"/>
      <c r="B24" s="230"/>
      <c r="C24" s="148"/>
      <c r="D24" s="151"/>
      <c r="E24" s="151"/>
      <c r="F24" s="151"/>
      <c r="G24" s="156"/>
      <c r="H24" s="156"/>
      <c r="I24" s="156"/>
      <c r="J24" s="156"/>
      <c r="K24" s="156"/>
      <c r="L24" s="206" t="s">
        <v>93</v>
      </c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410" t="s">
        <v>261</v>
      </c>
      <c r="X24" s="410"/>
      <c r="Y24" s="410"/>
    </row>
    <row r="25" spans="1:25" ht="18">
      <c r="A25" s="396" t="s">
        <v>12</v>
      </c>
      <c r="B25" s="396" t="s">
        <v>115</v>
      </c>
      <c r="C25" s="345" t="s">
        <v>95</v>
      </c>
      <c r="D25" s="345" t="s">
        <v>14</v>
      </c>
      <c r="E25" s="396" t="s">
        <v>97</v>
      </c>
      <c r="F25" s="396" t="s">
        <v>98</v>
      </c>
      <c r="G25" s="345" t="s">
        <v>17</v>
      </c>
      <c r="H25" s="345" t="s">
        <v>99</v>
      </c>
      <c r="I25" s="387" t="s">
        <v>116</v>
      </c>
      <c r="J25" s="388"/>
      <c r="K25" s="388"/>
      <c r="L25" s="388"/>
      <c r="M25" s="388"/>
      <c r="N25" s="388"/>
      <c r="O25" s="388"/>
      <c r="P25" s="388"/>
      <c r="Q25" s="388"/>
      <c r="R25" s="388"/>
      <c r="S25" s="388"/>
      <c r="T25" s="390" t="s">
        <v>117</v>
      </c>
      <c r="U25" s="393" t="s">
        <v>118</v>
      </c>
      <c r="V25" s="361" t="s">
        <v>119</v>
      </c>
      <c r="W25" s="404" t="s">
        <v>20</v>
      </c>
      <c r="X25" s="407" t="s">
        <v>21</v>
      </c>
      <c r="Y25" s="361" t="s">
        <v>22</v>
      </c>
    </row>
    <row r="26" spans="1:25">
      <c r="A26" s="397"/>
      <c r="B26" s="397"/>
      <c r="C26" s="371"/>
      <c r="D26" s="371"/>
      <c r="E26" s="397"/>
      <c r="F26" s="397"/>
      <c r="G26" s="371"/>
      <c r="H26" s="371"/>
      <c r="I26" s="347">
        <v>480</v>
      </c>
      <c r="J26" s="347">
        <v>490</v>
      </c>
      <c r="K26" s="347">
        <v>500</v>
      </c>
      <c r="L26" s="347">
        <v>510</v>
      </c>
      <c r="M26" s="347">
        <v>520</v>
      </c>
      <c r="N26" s="347">
        <v>560</v>
      </c>
      <c r="O26" s="347"/>
      <c r="P26" s="347"/>
      <c r="Q26" s="347"/>
      <c r="R26" s="347"/>
      <c r="S26" s="347"/>
      <c r="T26" s="391"/>
      <c r="U26" s="394"/>
      <c r="V26" s="368"/>
      <c r="W26" s="405"/>
      <c r="X26" s="408"/>
      <c r="Y26" s="368"/>
    </row>
    <row r="27" spans="1:25">
      <c r="A27" s="398"/>
      <c r="B27" s="398"/>
      <c r="C27" s="344"/>
      <c r="D27" s="344"/>
      <c r="E27" s="398"/>
      <c r="F27" s="398"/>
      <c r="G27" s="344"/>
      <c r="H27" s="344"/>
      <c r="I27" s="348"/>
      <c r="J27" s="348"/>
      <c r="K27" s="348"/>
      <c r="L27" s="348"/>
      <c r="M27" s="348"/>
      <c r="N27" s="348"/>
      <c r="O27" s="348"/>
      <c r="P27" s="348"/>
      <c r="Q27" s="348"/>
      <c r="R27" s="348"/>
      <c r="S27" s="348"/>
      <c r="T27" s="392"/>
      <c r="U27" s="395"/>
      <c r="V27" s="362"/>
      <c r="W27" s="406"/>
      <c r="X27" s="409"/>
      <c r="Y27" s="362"/>
    </row>
    <row r="28" spans="1:25" ht="23.25">
      <c r="A28" s="501">
        <v>1</v>
      </c>
      <c r="B28" s="517" t="s">
        <v>280</v>
      </c>
      <c r="C28" s="214">
        <v>101</v>
      </c>
      <c r="D28" s="144" t="str">
        <f>IF(C28=0," ",VLOOKUP(C28,[1]Спортсмены!B$1:I$65536,2,FALSE))</f>
        <v>Мудров Илья</v>
      </c>
      <c r="E28" s="215" t="str">
        <f>IF(C28=0," ",VLOOKUP($C28,[1]Спортсмены!$B$1:$H$65536,3,FALSE))</f>
        <v>17.11.1991</v>
      </c>
      <c r="F28" s="216" t="str">
        <f>IF(C28=0," ",IF(VLOOKUP($C28,[1]Спортсмены!$B$1:$H$65536,4,FALSE)=0," ",VLOOKUP($C28,[1]Спортсмены!$B$1:$H$65536,4,FALSE)))</f>
        <v>МС</v>
      </c>
      <c r="G28" s="144" t="str">
        <f>IF(C28=0," ",VLOOKUP($C28,[1]Спортсмены!$B$1:$H$65536,5,FALSE))</f>
        <v>Ярославская</v>
      </c>
      <c r="H28" s="518" t="str">
        <f>IF(C28=0," ",VLOOKUP($C28,[1]Спортсмены!$B$1:$H$65536,6,FALSE))</f>
        <v>Ярославль, ГОБУ ЯО СДЮСШОР</v>
      </c>
      <c r="I28" s="519"/>
      <c r="J28" s="519"/>
      <c r="K28" s="216" t="s">
        <v>121</v>
      </c>
      <c r="L28" s="519" t="s">
        <v>121</v>
      </c>
      <c r="M28" s="519" t="s">
        <v>101</v>
      </c>
      <c r="N28" s="519" t="s">
        <v>122</v>
      </c>
      <c r="O28" s="519"/>
      <c r="P28" s="519"/>
      <c r="Q28" s="519"/>
      <c r="R28" s="519"/>
      <c r="S28" s="519"/>
      <c r="T28" s="520">
        <v>1</v>
      </c>
      <c r="U28" s="520"/>
      <c r="V28" s="521">
        <v>5.0999999999999996</v>
      </c>
      <c r="W28" s="214" t="str">
        <f>IF(V28=0," ",IF(V28&gt;=[1]Разряды!$D$18,[1]Разряды!$D$3,IF(V28&gt;=[1]Разряды!$E$18,[1]Разряды!$E$3,IF(V28&gt;=[1]Разряды!$F$18,[1]Разряды!$F$3,IF(V28&gt;=[1]Разряды!$G$18,[1]Разряды!$G$3,IF(V28&gt;=[1]Разряды!$H$18,[1]Разряды!$H$3,IF(V28&gt;=[1]Разряды!$I$18,[1]Разряды!$I$3,IF(V28&gt;=[1]Разряды!$J$18,[1]Разряды!$J$3,"б/р"))))))))</f>
        <v>кмс</v>
      </c>
      <c r="X28" s="214">
        <v>20</v>
      </c>
      <c r="Y28" s="518" t="str">
        <f>IF(C28=0," ",VLOOKUP($C28,[1]Спортсмены!$B$1:$H$65536,7,FALSE))</f>
        <v>Руденко В.Г.</v>
      </c>
    </row>
    <row r="29" spans="1:25" ht="23.25">
      <c r="A29" s="522">
        <v>2</v>
      </c>
      <c r="B29" s="523" t="s">
        <v>281</v>
      </c>
      <c r="C29" s="524">
        <v>102</v>
      </c>
      <c r="D29" s="75" t="str">
        <f>IF(C29=0," ",VLOOKUP(C29,[1]Спортсмены!B$1:I$65536,2,FALSE))</f>
        <v>Головцов Михаил</v>
      </c>
      <c r="E29" s="263" t="str">
        <f>IF(C29=0," ",VLOOKUP($C29,[1]Спортсмены!$B$1:$H$65536,3,FALSE))</f>
        <v>08.06.1986</v>
      </c>
      <c r="F29" s="16" t="str">
        <f>IF(C29=0," ",IF(VLOOKUP($C29,[1]Спортсмены!$B$1:$H$65536,4,FALSE)=0," ",VLOOKUP($C29,[1]Спортсмены!$B$1:$H$65536,4,FALSE)))</f>
        <v>МС</v>
      </c>
      <c r="G29" s="75" t="str">
        <f>IF(C29=0," ",VLOOKUP($C29,[1]Спортсмены!$B$1:$H$65536,5,FALSE))</f>
        <v>Ярославская</v>
      </c>
      <c r="H29" s="525" t="str">
        <f>IF(C29=0," ",VLOOKUP($C29,[1]Спортсмены!$B$1:$H$65536,6,FALSE))</f>
        <v>Ярославль, ГОБУ ЯО СДЮСШОР</v>
      </c>
      <c r="I29" s="526" t="s">
        <v>121</v>
      </c>
      <c r="J29" s="526" t="s">
        <v>121</v>
      </c>
      <c r="K29" s="16" t="s">
        <v>121</v>
      </c>
      <c r="L29" s="526" t="s">
        <v>121</v>
      </c>
      <c r="M29" s="526" t="s">
        <v>122</v>
      </c>
      <c r="N29" s="526"/>
      <c r="O29" s="526"/>
      <c r="P29" s="526"/>
      <c r="Q29" s="526"/>
      <c r="R29" s="526"/>
      <c r="S29" s="526"/>
      <c r="T29" s="527">
        <v>1</v>
      </c>
      <c r="U29" s="527"/>
      <c r="V29" s="528">
        <v>5.0999999999999996</v>
      </c>
      <c r="W29" s="17" t="str">
        <f>IF(V29=0," ",IF(V29&gt;=[1]Разряды!$D$18,[1]Разряды!$D$3,IF(V29&gt;=[1]Разряды!$E$18,[1]Разряды!$E$3,IF(V29&gt;=[1]Разряды!$F$18,[1]Разряды!$F$3,IF(V29&gt;=[1]Разряды!$G$18,[1]Разряды!$G$3,IF(V29&gt;=[1]Разряды!$H$18,[1]Разряды!$H$3,IF(V29&gt;=[1]Разряды!$I$18,[1]Разряды!$I$3,IF(V29&gt;=[1]Разряды!$J$18,[1]Разряды!$J$3,"б/р"))))))))</f>
        <v>кмс</v>
      </c>
      <c r="X29" s="17">
        <v>17</v>
      </c>
      <c r="Y29" s="525" t="str">
        <f>IF(C29=0," ",VLOOKUP($C29,[1]Спортсмены!$B$1:$H$65536,7,FALSE))</f>
        <v>Руденко В.Г.</v>
      </c>
    </row>
    <row r="30" spans="1:25" ht="15.75" thickBot="1">
      <c r="A30" s="529"/>
      <c r="B30" s="530"/>
      <c r="C30" s="487"/>
      <c r="D30" s="142"/>
      <c r="E30" s="531"/>
      <c r="F30" s="143"/>
      <c r="G30" s="142"/>
      <c r="H30" s="532"/>
      <c r="I30" s="533"/>
      <c r="J30" s="533"/>
      <c r="K30" s="143"/>
      <c r="L30" s="533"/>
      <c r="M30" s="533"/>
      <c r="N30" s="533"/>
      <c r="O30" s="533"/>
      <c r="P30" s="533"/>
      <c r="Q30" s="533"/>
      <c r="R30" s="533"/>
      <c r="S30" s="533"/>
      <c r="T30" s="534"/>
      <c r="U30" s="534"/>
      <c r="V30" s="535"/>
      <c r="W30" s="487"/>
      <c r="X30" s="487"/>
      <c r="Y30" s="532"/>
    </row>
    <row r="31" spans="1:25" ht="15.75" thickTop="1">
      <c r="A31" s="514"/>
      <c r="B31" s="515"/>
      <c r="C31" s="49"/>
      <c r="D31" s="37"/>
      <c r="E31" s="536"/>
      <c r="F31" s="39"/>
      <c r="G31" s="37"/>
      <c r="H31" s="537"/>
      <c r="I31" s="39"/>
      <c r="J31" s="39"/>
      <c r="K31" s="39"/>
      <c r="L31" s="39"/>
      <c r="M31" s="39"/>
      <c r="N31" s="506"/>
      <c r="O31" s="506"/>
      <c r="P31" s="506"/>
      <c r="Q31" s="506"/>
      <c r="R31" s="506"/>
      <c r="S31" s="506"/>
      <c r="T31" s="506"/>
      <c r="U31" s="506"/>
      <c r="V31" s="506"/>
      <c r="W31" s="49"/>
      <c r="X31" s="49"/>
      <c r="Y31" s="537"/>
    </row>
    <row r="32" spans="1:25">
      <c r="A32" s="514"/>
      <c r="B32" s="515"/>
      <c r="C32" s="49"/>
      <c r="D32" s="37"/>
      <c r="E32" s="536"/>
      <c r="F32" s="39"/>
      <c r="G32" s="37"/>
      <c r="H32" s="537"/>
      <c r="I32" s="39"/>
      <c r="J32" s="39"/>
      <c r="K32" s="39"/>
      <c r="L32" s="39"/>
      <c r="M32" s="39"/>
      <c r="N32" s="506"/>
      <c r="O32" s="506"/>
      <c r="P32" s="506"/>
      <c r="Q32" s="506"/>
      <c r="R32" s="506"/>
      <c r="S32" s="506"/>
      <c r="T32" s="506"/>
      <c r="U32" s="506"/>
      <c r="V32" s="506"/>
      <c r="W32" s="49"/>
      <c r="X32" s="49"/>
      <c r="Y32" s="537"/>
    </row>
    <row r="33" spans="1:25">
      <c r="A33" s="514"/>
      <c r="B33" s="515"/>
      <c r="C33" s="49"/>
      <c r="D33" s="37"/>
      <c r="E33" s="536"/>
      <c r="F33" s="39"/>
      <c r="G33" s="37"/>
      <c r="H33" s="537"/>
      <c r="I33" s="39"/>
      <c r="J33" s="39"/>
      <c r="K33" s="39"/>
      <c r="L33" s="39"/>
      <c r="M33" s="39"/>
      <c r="N33" s="506"/>
      <c r="O33" s="506"/>
      <c r="P33" s="506"/>
      <c r="Q33" s="506"/>
      <c r="R33" s="506"/>
      <c r="S33" s="506"/>
      <c r="T33" s="506"/>
      <c r="U33" s="506"/>
      <c r="V33" s="506"/>
      <c r="W33" s="49"/>
      <c r="X33" s="49"/>
      <c r="Y33" s="537"/>
    </row>
    <row r="34" spans="1:25">
      <c r="A34" s="514"/>
      <c r="B34" s="515"/>
      <c r="C34" s="49"/>
      <c r="D34" s="37"/>
      <c r="E34" s="536"/>
      <c r="F34" s="39"/>
      <c r="G34" s="37"/>
      <c r="H34" s="537"/>
      <c r="I34" s="39"/>
      <c r="J34" s="39"/>
      <c r="K34" s="39"/>
      <c r="L34" s="39"/>
      <c r="M34" s="39"/>
      <c r="N34" s="506"/>
      <c r="O34" s="506"/>
      <c r="P34" s="506"/>
      <c r="Q34" s="506"/>
      <c r="R34" s="506"/>
      <c r="S34" s="506"/>
      <c r="T34" s="506"/>
      <c r="U34" s="506"/>
      <c r="V34" s="506"/>
      <c r="W34" s="49"/>
      <c r="X34" s="49"/>
      <c r="Y34" s="537"/>
    </row>
    <row r="35" spans="1:25">
      <c r="A35" s="514"/>
      <c r="B35" s="515"/>
      <c r="C35" s="49"/>
      <c r="D35" s="37"/>
      <c r="E35" s="536"/>
      <c r="F35" s="39"/>
      <c r="G35" s="37"/>
      <c r="H35" s="537"/>
      <c r="I35" s="39"/>
      <c r="J35" s="39"/>
      <c r="K35" s="39"/>
      <c r="L35" s="39"/>
      <c r="M35" s="39"/>
      <c r="N35" s="506"/>
      <c r="O35" s="506"/>
      <c r="P35" s="506"/>
      <c r="Q35" s="506"/>
      <c r="R35" s="506"/>
      <c r="S35" s="506"/>
      <c r="T35" s="506"/>
      <c r="U35" s="506"/>
      <c r="V35" s="506"/>
      <c r="W35" s="49"/>
      <c r="X35" s="49"/>
      <c r="Y35" s="537"/>
    </row>
    <row r="36" spans="1:25">
      <c r="A36" s="514"/>
      <c r="B36" s="515"/>
      <c r="C36" s="49"/>
      <c r="D36" s="37"/>
      <c r="E36" s="536"/>
      <c r="F36" s="39"/>
      <c r="G36" s="37"/>
      <c r="H36" s="537"/>
      <c r="I36" s="39"/>
      <c r="J36" s="39"/>
      <c r="K36" s="39"/>
      <c r="L36" s="39"/>
      <c r="M36" s="39"/>
      <c r="N36" s="506"/>
      <c r="O36" s="506"/>
      <c r="P36" s="506"/>
      <c r="Q36" s="506"/>
      <c r="R36" s="506"/>
      <c r="S36" s="506"/>
      <c r="T36" s="506"/>
      <c r="U36" s="506"/>
      <c r="V36" s="506"/>
      <c r="W36" s="49"/>
      <c r="X36" s="49"/>
      <c r="Y36" s="537"/>
    </row>
    <row r="37" spans="1:25">
      <c r="A37" s="514"/>
      <c r="B37" s="515"/>
      <c r="C37" s="49"/>
      <c r="D37" s="37"/>
      <c r="E37" s="536"/>
      <c r="F37" s="39"/>
      <c r="G37" s="37"/>
      <c r="H37" s="537"/>
      <c r="I37" s="39"/>
      <c r="J37" s="39"/>
      <c r="K37" s="39"/>
      <c r="L37" s="39"/>
      <c r="M37" s="39"/>
      <c r="N37" s="506"/>
      <c r="O37" s="506"/>
      <c r="P37" s="506"/>
      <c r="Q37" s="506"/>
      <c r="R37" s="506"/>
      <c r="S37" s="506"/>
      <c r="T37" s="506"/>
      <c r="U37" s="506"/>
      <c r="V37" s="506"/>
      <c r="W37" s="49"/>
      <c r="X37" s="49"/>
      <c r="Y37" s="537"/>
    </row>
    <row r="38" spans="1:25">
      <c r="A38" s="514"/>
      <c r="B38" s="515"/>
      <c r="C38" s="49"/>
      <c r="D38" s="37"/>
      <c r="E38" s="536"/>
      <c r="F38" s="39"/>
      <c r="G38" s="37"/>
      <c r="H38" s="537"/>
      <c r="I38" s="39"/>
      <c r="J38" s="39"/>
      <c r="K38" s="39"/>
      <c r="L38" s="39"/>
      <c r="M38" s="39"/>
      <c r="N38" s="506"/>
      <c r="O38" s="506"/>
      <c r="P38" s="506"/>
      <c r="Q38" s="506"/>
      <c r="R38" s="506"/>
      <c r="S38" s="506"/>
      <c r="T38" s="506"/>
      <c r="U38" s="506"/>
      <c r="V38" s="506"/>
      <c r="W38" s="49"/>
      <c r="X38" s="49"/>
      <c r="Y38" s="537"/>
    </row>
    <row r="39" spans="1:25">
      <c r="A39" s="514"/>
      <c r="B39" s="515"/>
      <c r="C39" s="49"/>
      <c r="D39" s="37"/>
      <c r="E39" s="536"/>
      <c r="F39" s="39"/>
      <c r="G39" s="37"/>
      <c r="H39" s="537"/>
      <c r="I39" s="39"/>
      <c r="J39" s="39"/>
      <c r="K39" s="39"/>
      <c r="L39" s="39"/>
      <c r="M39" s="39"/>
      <c r="N39" s="506"/>
      <c r="O39" s="506"/>
      <c r="P39" s="506"/>
      <c r="Q39" s="506"/>
      <c r="R39" s="506"/>
      <c r="S39" s="506"/>
      <c r="T39" s="506"/>
      <c r="U39" s="506"/>
      <c r="V39" s="506"/>
      <c r="W39" s="49"/>
      <c r="X39" s="49"/>
      <c r="Y39" s="537"/>
    </row>
    <row r="40" spans="1:25">
      <c r="A40" s="514"/>
      <c r="B40" s="515"/>
      <c r="C40" s="49"/>
      <c r="D40" s="37"/>
      <c r="E40" s="536"/>
      <c r="F40" s="39"/>
      <c r="G40" s="37"/>
      <c r="H40" s="537"/>
      <c r="I40" s="39"/>
      <c r="J40" s="39"/>
      <c r="K40" s="39"/>
      <c r="L40" s="39"/>
      <c r="M40" s="39"/>
      <c r="N40" s="506"/>
      <c r="O40" s="506"/>
      <c r="P40" s="506"/>
      <c r="Q40" s="506"/>
      <c r="R40" s="506"/>
      <c r="S40" s="506"/>
      <c r="T40" s="506"/>
      <c r="U40" s="506"/>
      <c r="V40" s="506"/>
      <c r="W40" s="49"/>
      <c r="X40" s="49"/>
      <c r="Y40" s="537"/>
    </row>
    <row r="41" spans="1:25">
      <c r="A41" s="400" t="s">
        <v>263</v>
      </c>
      <c r="B41" s="400"/>
      <c r="C41" s="400"/>
      <c r="D41" s="400"/>
      <c r="E41" s="400"/>
      <c r="F41" s="400"/>
      <c r="G41" s="400"/>
      <c r="H41" s="400"/>
      <c r="I41" s="400"/>
      <c r="J41" s="400"/>
      <c r="K41" s="400"/>
      <c r="L41" s="400"/>
      <c r="M41" s="400"/>
      <c r="N41" s="400"/>
      <c r="O41" s="400"/>
      <c r="P41" s="400"/>
      <c r="Q41" s="400"/>
      <c r="R41" s="400"/>
      <c r="S41" s="400"/>
      <c r="T41" s="400"/>
      <c r="U41" s="400"/>
    </row>
    <row r="42" spans="1:25">
      <c r="A42" s="76"/>
      <c r="B42" s="76"/>
      <c r="D42" s="76"/>
      <c r="E42" s="76"/>
      <c r="I42" s="205"/>
    </row>
    <row r="43" spans="1:25" ht="15.75">
      <c r="A43" s="76"/>
      <c r="B43" s="76"/>
      <c r="C43" s="76"/>
      <c r="D43" s="191" t="s">
        <v>250</v>
      </c>
      <c r="E43" s="191"/>
      <c r="F43" s="192"/>
      <c r="G43" s="193"/>
      <c r="H43" s="193"/>
      <c r="I43" s="481" t="s">
        <v>217</v>
      </c>
      <c r="J43" s="192"/>
      <c r="K43" s="482"/>
    </row>
    <row r="44" spans="1:25" ht="15.75">
      <c r="A44" s="76"/>
      <c r="B44" s="76"/>
      <c r="C44" s="76"/>
      <c r="D44" s="191"/>
      <c r="E44" s="191"/>
      <c r="F44" s="192"/>
      <c r="G44" s="193"/>
      <c r="H44" s="193"/>
      <c r="I44" s="191" t="s">
        <v>218</v>
      </c>
      <c r="J44" s="192"/>
      <c r="K44" s="482"/>
    </row>
    <row r="45" spans="1:25" ht="15.75">
      <c r="A45" s="76"/>
      <c r="B45" s="76"/>
      <c r="C45" s="76"/>
      <c r="D45" s="191"/>
      <c r="E45" s="191"/>
      <c r="F45" s="192"/>
      <c r="G45" s="193"/>
      <c r="H45" s="193"/>
      <c r="I45" s="191"/>
      <c r="J45" s="192"/>
      <c r="K45" s="482"/>
    </row>
    <row r="46" spans="1:25" ht="15.75">
      <c r="A46" s="76"/>
      <c r="B46" s="76"/>
      <c r="C46" s="76"/>
      <c r="D46" s="191" t="s">
        <v>219</v>
      </c>
      <c r="E46" s="191"/>
      <c r="F46" s="192"/>
      <c r="G46" s="193"/>
      <c r="H46" s="193"/>
      <c r="I46" s="481" t="s">
        <v>217</v>
      </c>
      <c r="J46" s="192"/>
      <c r="K46" s="482"/>
    </row>
    <row r="47" spans="1:25" ht="15.75">
      <c r="A47" s="76"/>
      <c r="B47" s="76"/>
      <c r="C47" s="76"/>
      <c r="D47" s="191"/>
      <c r="E47" s="191"/>
      <c r="F47" s="192"/>
      <c r="G47" s="193"/>
      <c r="H47" s="193"/>
      <c r="I47" s="191" t="s">
        <v>218</v>
      </c>
      <c r="J47" s="192"/>
      <c r="K47" s="482"/>
    </row>
    <row r="48" spans="1:25">
      <c r="A48" s="76"/>
      <c r="B48" s="76"/>
      <c r="D48" s="76"/>
      <c r="E48" s="76"/>
      <c r="I48" s="205"/>
    </row>
    <row r="49" spans="1:25">
      <c r="A49" s="76"/>
      <c r="B49" s="76"/>
      <c r="D49" s="76"/>
      <c r="E49" s="76"/>
      <c r="I49" s="205"/>
    </row>
    <row r="50" spans="1:25" ht="22.5">
      <c r="A50" s="357" t="s">
        <v>27</v>
      </c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O50" s="357"/>
      <c r="P50" s="357"/>
      <c r="Q50" s="357"/>
      <c r="R50" s="357"/>
      <c r="S50" s="357"/>
      <c r="T50" s="357"/>
      <c r="U50" s="357"/>
      <c r="V50" s="357"/>
      <c r="W50" s="357"/>
      <c r="X50" s="357"/>
      <c r="Y50" s="357"/>
    </row>
    <row r="51" spans="1:25" ht="20.25">
      <c r="A51" s="61"/>
      <c r="B51" s="61"/>
      <c r="C51" s="61"/>
      <c r="D51" s="61"/>
      <c r="E51" s="61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  <c r="S51" s="339"/>
      <c r="T51" s="339"/>
      <c r="U51" s="339"/>
      <c r="V51" s="339"/>
      <c r="W51" s="339"/>
      <c r="X51" s="339"/>
      <c r="Y51" s="339"/>
    </row>
    <row r="52" spans="1:25" ht="20.25">
      <c r="A52" s="1" t="s">
        <v>132</v>
      </c>
      <c r="B52" s="61"/>
      <c r="C52" s="61"/>
      <c r="D52" s="61"/>
      <c r="E52" s="61"/>
      <c r="F52" s="339" t="s">
        <v>78</v>
      </c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</row>
    <row r="53" spans="1:25" ht="15.75">
      <c r="A53" s="1" t="s">
        <v>133</v>
      </c>
      <c r="B53" s="147"/>
      <c r="C53" s="147"/>
      <c r="D53" s="147"/>
      <c r="E53" s="147"/>
      <c r="F53" s="381" t="s">
        <v>88</v>
      </c>
      <c r="G53" s="381"/>
      <c r="H53" s="381"/>
      <c r="I53" s="381"/>
      <c r="J53" s="381"/>
      <c r="K53" s="381"/>
      <c r="L53" s="381"/>
      <c r="M53" s="381"/>
      <c r="N53" s="381"/>
      <c r="O53" s="381"/>
      <c r="P53" s="381"/>
      <c r="Q53" s="381"/>
      <c r="R53" s="381"/>
      <c r="S53" s="381"/>
      <c r="T53" s="381"/>
      <c r="U53" s="381"/>
      <c r="V53" s="381"/>
      <c r="W53" s="381"/>
      <c r="X53" s="381"/>
      <c r="Y53" s="381"/>
    </row>
    <row r="54" spans="1:25" ht="18">
      <c r="A54" s="1" t="s">
        <v>134</v>
      </c>
      <c r="B54" s="148"/>
      <c r="C54" s="148"/>
      <c r="D54" s="148"/>
      <c r="E54" s="148"/>
      <c r="F54" s="382" t="s">
        <v>131</v>
      </c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2"/>
      <c r="R54" s="382"/>
      <c r="S54" s="382"/>
      <c r="T54" s="382"/>
      <c r="U54" s="382"/>
      <c r="V54" s="382"/>
      <c r="W54" s="382"/>
      <c r="X54" s="382"/>
      <c r="Y54" s="382"/>
    </row>
    <row r="55" spans="1:25" ht="18">
      <c r="A55" s="10" t="s">
        <v>135</v>
      </c>
      <c r="B55" s="194"/>
      <c r="C55" s="194"/>
      <c r="D55" s="151"/>
      <c r="E55" s="151"/>
      <c r="F55" s="151"/>
      <c r="G55" s="399" t="s">
        <v>178</v>
      </c>
      <c r="H55" s="399"/>
      <c r="I55" s="399"/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60" t="s">
        <v>174</v>
      </c>
      <c r="U55" s="360"/>
      <c r="V55" s="360"/>
      <c r="W55" s="360"/>
      <c r="X55" s="360"/>
      <c r="Y55" s="360"/>
    </row>
    <row r="56" spans="1:25" ht="18">
      <c r="A56" s="1" t="s">
        <v>275</v>
      </c>
      <c r="B56" s="230"/>
      <c r="C56" s="148"/>
      <c r="D56" s="151"/>
      <c r="E56" s="151"/>
      <c r="F56" s="151"/>
      <c r="G56" s="156"/>
      <c r="H56" s="156"/>
      <c r="I56" s="156"/>
      <c r="J56" s="156"/>
      <c r="K56" s="156"/>
      <c r="L56" s="206" t="s">
        <v>93</v>
      </c>
      <c r="M56" s="206"/>
      <c r="N56" s="206"/>
      <c r="O56" s="206"/>
      <c r="P56" s="206"/>
      <c r="Q56" s="206"/>
      <c r="R56" s="206"/>
      <c r="S56" s="206"/>
      <c r="T56" s="231"/>
      <c r="U56" s="247" t="s">
        <v>282</v>
      </c>
      <c r="V56" s="206"/>
      <c r="W56" s="231"/>
      <c r="X56" s="231"/>
      <c r="Y56" s="231"/>
    </row>
    <row r="57" spans="1:25" ht="18">
      <c r="A57" s="396" t="s">
        <v>12</v>
      </c>
      <c r="B57" s="396" t="s">
        <v>115</v>
      </c>
      <c r="C57" s="345" t="s">
        <v>95</v>
      </c>
      <c r="D57" s="345" t="s">
        <v>14</v>
      </c>
      <c r="E57" s="396" t="s">
        <v>97</v>
      </c>
      <c r="F57" s="396" t="s">
        <v>98</v>
      </c>
      <c r="G57" s="345" t="s">
        <v>17</v>
      </c>
      <c r="H57" s="345" t="s">
        <v>99</v>
      </c>
      <c r="I57" s="387" t="s">
        <v>116</v>
      </c>
      <c r="J57" s="388"/>
      <c r="K57" s="388"/>
      <c r="L57" s="388"/>
      <c r="M57" s="388"/>
      <c r="N57" s="388"/>
      <c r="O57" s="388"/>
      <c r="P57" s="388"/>
      <c r="Q57" s="388"/>
      <c r="R57" s="388"/>
      <c r="S57" s="388"/>
      <c r="T57" s="390" t="s">
        <v>117</v>
      </c>
      <c r="U57" s="393" t="s">
        <v>118</v>
      </c>
      <c r="V57" s="361" t="s">
        <v>119</v>
      </c>
      <c r="W57" s="404" t="s">
        <v>20</v>
      </c>
      <c r="X57" s="407" t="s">
        <v>21</v>
      </c>
      <c r="Y57" s="361" t="s">
        <v>22</v>
      </c>
    </row>
    <row r="58" spans="1:25">
      <c r="A58" s="397"/>
      <c r="B58" s="397"/>
      <c r="C58" s="371"/>
      <c r="D58" s="371"/>
      <c r="E58" s="397"/>
      <c r="F58" s="397"/>
      <c r="G58" s="371"/>
      <c r="H58" s="371"/>
      <c r="I58" s="347"/>
      <c r="J58" s="347"/>
      <c r="K58" s="347"/>
      <c r="L58" s="347"/>
      <c r="M58" s="347"/>
      <c r="N58" s="347"/>
      <c r="O58" s="347"/>
      <c r="P58" s="347"/>
      <c r="Q58" s="347"/>
      <c r="R58" s="347"/>
      <c r="S58" s="347"/>
      <c r="T58" s="391"/>
      <c r="U58" s="394"/>
      <c r="V58" s="368"/>
      <c r="W58" s="405"/>
      <c r="X58" s="408"/>
      <c r="Y58" s="368"/>
    </row>
    <row r="59" spans="1:25">
      <c r="A59" s="398"/>
      <c r="B59" s="398"/>
      <c r="C59" s="344"/>
      <c r="D59" s="344"/>
      <c r="E59" s="398"/>
      <c r="F59" s="398"/>
      <c r="G59" s="344"/>
      <c r="H59" s="344"/>
      <c r="I59" s="348"/>
      <c r="J59" s="348"/>
      <c r="K59" s="348"/>
      <c r="L59" s="348"/>
      <c r="M59" s="348"/>
      <c r="N59" s="348"/>
      <c r="O59" s="348"/>
      <c r="P59" s="348"/>
      <c r="Q59" s="348"/>
      <c r="R59" s="348"/>
      <c r="S59" s="348"/>
      <c r="T59" s="392"/>
      <c r="U59" s="395"/>
      <c r="V59" s="362"/>
      <c r="W59" s="406"/>
      <c r="X59" s="409"/>
      <c r="Y59" s="362"/>
    </row>
    <row r="60" spans="1:25">
      <c r="A60" s="127"/>
      <c r="B60" s="202"/>
      <c r="C60" s="27"/>
      <c r="D60" s="22" t="str">
        <f>IF(C60=0," ",VLOOKUP(C60,[1]Спортсмены!B$1:I$65536,2,FALSE))</f>
        <v xml:space="preserve"> </v>
      </c>
      <c r="E60" s="162" t="str">
        <f>IF(C60=0," ",VLOOKUP($C60,[1]Спортсмены!$B$1:$H$65536,3,FALSE))</f>
        <v xml:space="preserve"> </v>
      </c>
      <c r="F60" s="24" t="str">
        <f>IF(C60=0," ",IF(VLOOKUP($C60,[1]Спортсмены!$B$1:$H$65536,4,FALSE)=0," ",VLOOKUP($C60,[1]Спортсмены!$B$1:$H$65536,4,FALSE)))</f>
        <v xml:space="preserve"> </v>
      </c>
      <c r="G60" s="22" t="str">
        <f>IF(C60=0," ",VLOOKUP($C60,[1]Спортсмены!$B$1:$H$65536,5,FALSE))</f>
        <v xml:space="preserve"> </v>
      </c>
      <c r="H60" s="106" t="str">
        <f>IF(C60=0," ",VLOOKUP($C60,[1]Спортсмены!$B$1:$H$65536,6,FALSE))</f>
        <v xml:space="preserve"> </v>
      </c>
      <c r="I60" s="201"/>
      <c r="J60" s="201"/>
      <c r="K60" s="24"/>
      <c r="L60" s="201"/>
      <c r="M60" s="201"/>
      <c r="N60" s="201"/>
      <c r="O60" s="201"/>
      <c r="P60" s="201"/>
      <c r="Q60" s="201"/>
      <c r="R60" s="201"/>
      <c r="S60" s="201"/>
      <c r="T60" s="232"/>
      <c r="U60" s="232"/>
      <c r="V60" s="233"/>
      <c r="W60" s="27" t="str">
        <f>IF(V60=0," ",IF(V60&gt;=[1]Разряды!$D$18,[1]Разряды!$D$3,IF(V60&gt;=[1]Разряды!$E$18,[1]Разряды!$E$3,IF(V60&gt;=[1]Разряды!$F$18,[1]Разряды!$F$3,IF(V60&gt;=[1]Разряды!$G$18,[1]Разряды!$G$3,IF(V60&gt;=[1]Разряды!$H$18,[1]Разряды!$H$3,IF(V60&gt;=[1]Разряды!$I$18,[1]Разряды!$I$3,IF(V60&gt;=[1]Разряды!$J$18,[1]Разряды!$J$3,"б/р"))))))))</f>
        <v xml:space="preserve"> </v>
      </c>
      <c r="X60" s="27"/>
      <c r="Y60" s="103" t="str">
        <f>IF(C60=0," ",VLOOKUP($C60,[1]Спортсмены!$B$1:$H$65536,7,FALSE))</f>
        <v xml:space="preserve"> </v>
      </c>
    </row>
    <row r="61" spans="1:25" ht="15.75" thickBot="1">
      <c r="A61" s="44"/>
      <c r="B61" s="124"/>
      <c r="C61" s="44"/>
      <c r="D61" s="32" t="str">
        <f>IF(C61=0," ",VLOOKUP(C61,[1]Спортсмены!B$1:I$65536,2,FALSE))</f>
        <v xml:space="preserve"> </v>
      </c>
      <c r="E61" s="213" t="str">
        <f>IF(C61=0," ",VLOOKUP($C61,[1]Спортсмены!$B$1:$H$65536,3,FALSE))</f>
        <v xml:space="preserve"> </v>
      </c>
      <c r="F61" s="34" t="str">
        <f>IF(C61=0," ",IF(VLOOKUP($C61,[1]Спортсмены!$B$1:$H$65536,4,FALSE)=0," ",VLOOKUP($C61,[1]Спортсмены!$B$1:$H$65536,4,FALSE)))</f>
        <v xml:space="preserve"> </v>
      </c>
      <c r="G61" s="32" t="str">
        <f>IF(C61=0," ",VLOOKUP($C61,[1]Спортсмены!$B$1:$H$65536,5,FALSE))</f>
        <v xml:space="preserve"> </v>
      </c>
      <c r="H61" s="246" t="str">
        <f>IF(C61=0," ",VLOOKUP($C61,[1]Спортсмены!$B$1:$H$65536,6,FALSE))</f>
        <v xml:space="preserve"> </v>
      </c>
      <c r="I61" s="243"/>
      <c r="J61" s="243"/>
      <c r="K61" s="34"/>
      <c r="L61" s="243"/>
      <c r="M61" s="243"/>
      <c r="N61" s="243"/>
      <c r="O61" s="243"/>
      <c r="P61" s="243"/>
      <c r="Q61" s="243"/>
      <c r="R61" s="243"/>
      <c r="S61" s="243"/>
      <c r="T61" s="244"/>
      <c r="U61" s="244"/>
      <c r="V61" s="245"/>
      <c r="W61" s="44" t="str">
        <f>IF(V61=0," ",IF(V61&gt;=[1]Разряды!$D$18,[1]Разряды!$D$3,IF(V61&gt;=[1]Разряды!$E$18,[1]Разряды!$E$3,IF(V61&gt;=[1]Разряды!$F$18,[1]Разряды!$F$3,IF(V61&gt;=[1]Разряды!$G$18,[1]Разряды!$G$3,IF(V61&gt;=[1]Разряды!$H$18,[1]Разряды!$H$3,IF(V61&gt;=[1]Разряды!$I$18,[1]Разряды!$I$3,IF(V61&gt;=[1]Разряды!$J$18,[1]Разряды!$J$3,"б/р"))))))))</f>
        <v xml:space="preserve"> </v>
      </c>
      <c r="X61" s="44"/>
      <c r="Y61" s="209" t="str">
        <f>IF(C61=0," ",VLOOKUP($C61,[1]Спортсмены!$B$1:$H$65536,7,FALSE))</f>
        <v xml:space="preserve"> </v>
      </c>
    </row>
    <row r="62" spans="1:25" ht="18.75" thickTop="1">
      <c r="B62" s="377"/>
      <c r="C62" s="377"/>
      <c r="D62" s="151"/>
      <c r="E62" s="151"/>
      <c r="F62" s="151"/>
      <c r="G62" s="399" t="s">
        <v>182</v>
      </c>
      <c r="H62" s="399"/>
      <c r="I62" s="399"/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9"/>
      <c r="U62" s="9"/>
      <c r="V62" s="9"/>
      <c r="W62" s="9"/>
      <c r="X62" s="9"/>
      <c r="Y62" s="9"/>
    </row>
    <row r="63" spans="1:25" ht="18">
      <c r="A63" s="1" t="s">
        <v>275</v>
      </c>
      <c r="B63" s="230"/>
      <c r="C63" s="148"/>
      <c r="D63" s="151"/>
      <c r="E63" s="151"/>
      <c r="F63" s="151"/>
      <c r="G63" s="156"/>
      <c r="H63" s="156"/>
      <c r="I63" s="156"/>
      <c r="J63" s="156"/>
      <c r="K63" s="156"/>
      <c r="L63" s="206" t="s">
        <v>93</v>
      </c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410" t="s">
        <v>282</v>
      </c>
      <c r="X63" s="410"/>
      <c r="Y63" s="410"/>
    </row>
    <row r="64" spans="1:25" ht="18">
      <c r="A64" s="396" t="s">
        <v>12</v>
      </c>
      <c r="B64" s="396" t="s">
        <v>115</v>
      </c>
      <c r="C64" s="345" t="s">
        <v>95</v>
      </c>
      <c r="D64" s="345" t="s">
        <v>14</v>
      </c>
      <c r="E64" s="396" t="s">
        <v>97</v>
      </c>
      <c r="F64" s="396" t="s">
        <v>98</v>
      </c>
      <c r="G64" s="345" t="s">
        <v>17</v>
      </c>
      <c r="H64" s="345" t="s">
        <v>99</v>
      </c>
      <c r="I64" s="387" t="s">
        <v>116</v>
      </c>
      <c r="J64" s="388"/>
      <c r="K64" s="388"/>
      <c r="L64" s="388"/>
      <c r="M64" s="388"/>
      <c r="N64" s="388"/>
      <c r="O64" s="388"/>
      <c r="P64" s="388"/>
      <c r="Q64" s="388"/>
      <c r="R64" s="388"/>
      <c r="S64" s="388"/>
      <c r="T64" s="390" t="s">
        <v>117</v>
      </c>
      <c r="U64" s="393" t="s">
        <v>118</v>
      </c>
      <c r="V64" s="361" t="s">
        <v>119</v>
      </c>
      <c r="W64" s="404" t="s">
        <v>20</v>
      </c>
      <c r="X64" s="407" t="s">
        <v>21</v>
      </c>
      <c r="Y64" s="361" t="s">
        <v>22</v>
      </c>
    </row>
    <row r="65" spans="1:25">
      <c r="A65" s="397"/>
      <c r="B65" s="397"/>
      <c r="C65" s="371"/>
      <c r="D65" s="371"/>
      <c r="E65" s="397"/>
      <c r="F65" s="397"/>
      <c r="G65" s="371"/>
      <c r="H65" s="371"/>
      <c r="I65" s="347"/>
      <c r="J65" s="347"/>
      <c r="K65" s="347"/>
      <c r="L65" s="347"/>
      <c r="M65" s="347"/>
      <c r="N65" s="347"/>
      <c r="O65" s="347"/>
      <c r="P65" s="347"/>
      <c r="Q65" s="347"/>
      <c r="R65" s="347"/>
      <c r="S65" s="347"/>
      <c r="T65" s="391"/>
      <c r="U65" s="394"/>
      <c r="V65" s="368"/>
      <c r="W65" s="405"/>
      <c r="X65" s="408"/>
      <c r="Y65" s="368"/>
    </row>
    <row r="66" spans="1:25">
      <c r="A66" s="398"/>
      <c r="B66" s="398"/>
      <c r="C66" s="344"/>
      <c r="D66" s="344"/>
      <c r="E66" s="398"/>
      <c r="F66" s="398"/>
      <c r="G66" s="344"/>
      <c r="H66" s="344"/>
      <c r="I66" s="348"/>
      <c r="J66" s="348"/>
      <c r="K66" s="348"/>
      <c r="L66" s="348"/>
      <c r="M66" s="348"/>
      <c r="N66" s="348"/>
      <c r="O66" s="348"/>
      <c r="P66" s="348"/>
      <c r="Q66" s="348"/>
      <c r="R66" s="348"/>
      <c r="S66" s="348"/>
      <c r="T66" s="392"/>
      <c r="U66" s="395"/>
      <c r="V66" s="362"/>
      <c r="W66" s="406"/>
      <c r="X66" s="409"/>
      <c r="Y66" s="362"/>
    </row>
    <row r="67" spans="1:25">
      <c r="A67" s="127"/>
      <c r="B67" s="202"/>
      <c r="C67" s="27"/>
      <c r="D67" s="22" t="str">
        <f>IF(C67=0," ",VLOOKUP(C67,[1]Спортсмены!B$1:I$65536,2,FALSE))</f>
        <v xml:space="preserve"> </v>
      </c>
      <c r="E67" s="162" t="str">
        <f>IF(C67=0," ",VLOOKUP($C67,[1]Спортсмены!$B$1:$H$65536,3,FALSE))</f>
        <v xml:space="preserve"> </v>
      </c>
      <c r="F67" s="24" t="str">
        <f>IF(C67=0," ",IF(VLOOKUP($C67,[1]Спортсмены!$B$1:$H$65536,4,FALSE)=0," ",VLOOKUP($C67,[1]Спортсмены!$B$1:$H$65536,4,FALSE)))</f>
        <v xml:space="preserve"> </v>
      </c>
      <c r="G67" s="22" t="str">
        <f>IF(C67=0," ",VLOOKUP($C67,[1]Спортсмены!$B$1:$H$65536,5,FALSE))</f>
        <v xml:space="preserve"> </v>
      </c>
      <c r="H67" s="106" t="str">
        <f>IF(C67=0," ",VLOOKUP($C67,[1]Спортсмены!$B$1:$H$65536,6,FALSE))</f>
        <v xml:space="preserve"> </v>
      </c>
      <c r="I67" s="201"/>
      <c r="J67" s="201"/>
      <c r="K67" s="24"/>
      <c r="L67" s="201"/>
      <c r="M67" s="201"/>
      <c r="N67" s="201"/>
      <c r="O67" s="201"/>
      <c r="P67" s="201"/>
      <c r="Q67" s="201"/>
      <c r="R67" s="201"/>
      <c r="S67" s="201"/>
      <c r="T67" s="232"/>
      <c r="U67" s="232"/>
      <c r="V67" s="233"/>
      <c r="W67" s="27" t="str">
        <f>IF(V67=0," ",IF(V67&gt;=[1]Разряды!$D$18,[1]Разряды!$D$3,IF(V67&gt;=[1]Разряды!$E$18,[1]Разряды!$E$3,IF(V67&gt;=[1]Разряды!$F$18,[1]Разряды!$F$3,IF(V67&gt;=[1]Разряды!$G$18,[1]Разряды!$G$3,IF(V67&gt;=[1]Разряды!$H$18,[1]Разряды!$H$3,IF(V67&gt;=[1]Разряды!$I$18,[1]Разряды!$I$3,IF(V67&gt;=[1]Разряды!$J$18,[1]Разряды!$J$3,"б/р"))))))))</f>
        <v xml:space="preserve"> </v>
      </c>
      <c r="X67" s="27"/>
      <c r="Y67" s="248" t="str">
        <f>IF(C67=0," ",VLOOKUP($C67,[1]Спортсмены!$B$1:$H$65536,7,FALSE))</f>
        <v xml:space="preserve"> </v>
      </c>
    </row>
    <row r="68" spans="1:25">
      <c r="A68" s="326"/>
      <c r="B68" s="326"/>
      <c r="C68" s="324"/>
      <c r="D68" s="22" t="str">
        <f>IF(C68=0," ",VLOOKUP(C68,[1]Спортсмены!B$1:I$65536,2,FALSE))</f>
        <v xml:space="preserve"> </v>
      </c>
      <c r="E68" s="162" t="str">
        <f>IF(C68=0," ",VLOOKUP($C68,[1]Спортсмены!$B$1:$H$65536,3,FALSE))</f>
        <v xml:space="preserve"> </v>
      </c>
      <c r="F68" s="24" t="str">
        <f>IF(C68=0," ",IF(VLOOKUP($C68,[1]Спортсмены!$B$1:$H$65536,4,FALSE)=0," ",VLOOKUP($C68,[1]Спортсмены!$B$1:$H$65536,4,FALSE)))</f>
        <v xml:space="preserve"> </v>
      </c>
      <c r="G68" s="22" t="str">
        <f>IF(C68=0," ",VLOOKUP($C68,[1]Спортсмены!$B$1:$H$65536,5,FALSE))</f>
        <v xml:space="preserve"> </v>
      </c>
      <c r="H68" s="106" t="str">
        <f>IF(C68=0," ",VLOOKUP($C68,[1]Спортсмены!$B$1:$H$65536,6,FALSE))</f>
        <v xml:space="preserve"> </v>
      </c>
      <c r="I68" s="201"/>
      <c r="J68" s="201"/>
      <c r="K68" s="24"/>
      <c r="L68" s="201"/>
      <c r="M68" s="201"/>
      <c r="N68" s="201"/>
      <c r="O68" s="201"/>
      <c r="P68" s="201"/>
      <c r="Q68" s="201"/>
      <c r="R68" s="201"/>
      <c r="S68" s="201"/>
      <c r="T68" s="232"/>
      <c r="U68" s="232"/>
      <c r="V68" s="233"/>
      <c r="W68" s="27" t="str">
        <f>IF(V68=0," ",IF(V68&gt;=[1]Разряды!$D$18,[1]Разряды!$D$3,IF(V68&gt;=[1]Разряды!$E$18,[1]Разряды!$E$3,IF(V68&gt;=[1]Разряды!$F$18,[1]Разряды!$F$3,IF(V68&gt;=[1]Разряды!$G$18,[1]Разряды!$G$3,IF(V68&gt;=[1]Разряды!$H$18,[1]Разряды!$H$3,IF(V68&gt;=[1]Разряды!$I$18,[1]Разряды!$I$3,IF(V68&gt;=[1]Разряды!$J$18,[1]Разряды!$J$3,"б/р"))))))))</f>
        <v xml:space="preserve"> </v>
      </c>
      <c r="X68" s="27"/>
      <c r="Y68" s="106" t="str">
        <f>IF(C68=0," ",VLOOKUP($C68,[1]Спортсмены!$B$1:$H$65536,7,FALSE))</f>
        <v xml:space="preserve"> </v>
      </c>
    </row>
    <row r="69" spans="1:25">
      <c r="A69" s="28"/>
      <c r="B69" s="203"/>
      <c r="C69" s="28"/>
      <c r="D69" s="101" t="str">
        <f>IF(C69=0," ",VLOOKUP(C69,[1]Спортсмены!B$1:I$65536,2,FALSE))</f>
        <v xml:space="preserve"> </v>
      </c>
      <c r="E69" s="168" t="str">
        <f>IF(C69=0," ",VLOOKUP($C69,[1]Спортсмены!$B$1:$H$65536,3,FALSE))</f>
        <v xml:space="preserve"> </v>
      </c>
      <c r="F69" s="94" t="str">
        <f>IF(C69=0," ",IF(VLOOKUP($C69,[1]Спортсмены!$B$1:$H$65536,4,FALSE)=0," ",VLOOKUP($C69,[1]Спортсмены!$B$1:$H$65536,4,FALSE)))</f>
        <v xml:space="preserve"> </v>
      </c>
      <c r="G69" s="101" t="str">
        <f>IF(C69=0," ",VLOOKUP($C69,[1]Спортсмены!$B$1:$H$65536,5,FALSE))</f>
        <v xml:space="preserve"> </v>
      </c>
      <c r="H69" s="99" t="str">
        <f>IF(C69=0," ",VLOOKUP($C69,[1]Спортсмены!$B$1:$H$65536,6,FALSE))</f>
        <v xml:space="preserve"> </v>
      </c>
      <c r="I69" s="204"/>
      <c r="J69" s="204"/>
      <c r="K69" s="94"/>
      <c r="L69" s="204"/>
      <c r="M69" s="204"/>
      <c r="N69" s="204"/>
      <c r="O69" s="204"/>
      <c r="P69" s="204"/>
      <c r="Q69" s="204"/>
      <c r="R69" s="204"/>
      <c r="S69" s="204"/>
      <c r="T69" s="239"/>
      <c r="U69" s="239"/>
      <c r="V69" s="240"/>
      <c r="W69" s="28" t="str">
        <f>IF(V69=0," ",IF(V69&gt;=[1]Разряды!$D$18,[1]Разряды!$D$3,IF(V69&gt;=[1]Разряды!$E$18,[1]Разряды!$E$3,IF(V69&gt;=[1]Разряды!$F$18,[1]Разряды!$F$3,IF(V69&gt;=[1]Разряды!$G$18,[1]Разряды!$G$3,IF(V69&gt;=[1]Разряды!$H$18,[1]Разряды!$H$3,IF(V69&gt;=[1]Разряды!$I$18,[1]Разряды!$I$3,IF(V69&gt;=[1]Разряды!$J$18,[1]Разряды!$J$3,"б/р"))))))))</f>
        <v xml:space="preserve"> </v>
      </c>
      <c r="X69" s="28"/>
      <c r="Y69" s="99" t="str">
        <f>IF(C69=0," ",VLOOKUP($C69,[1]Спортсмены!$B$1:$H$65536,7,FALSE))</f>
        <v xml:space="preserve"> </v>
      </c>
    </row>
    <row r="70" spans="1:25" ht="15.75" thickBot="1">
      <c r="A70" s="44"/>
      <c r="B70" s="124"/>
      <c r="C70" s="44"/>
      <c r="D70" s="32" t="str">
        <f>IF(C70=0," ",VLOOKUP(C70,[1]Спортсмены!B$1:I$65536,2,FALSE))</f>
        <v xml:space="preserve"> </v>
      </c>
      <c r="E70" s="213" t="str">
        <f>IF(C70=0," ",VLOOKUP($C70,[1]Спортсмены!$B$1:$H$65536,3,FALSE))</f>
        <v xml:space="preserve"> </v>
      </c>
      <c r="F70" s="34" t="str">
        <f>IF(C70=0," ",IF(VLOOKUP($C70,[1]Спортсмены!$B$1:$H$65536,4,FALSE)=0," ",VLOOKUP($C70,[1]Спортсмены!$B$1:$H$65536,4,FALSE)))</f>
        <v xml:space="preserve"> </v>
      </c>
      <c r="G70" s="32" t="str">
        <f>IF(C70=0," ",VLOOKUP($C70,[1]Спортсмены!$B$1:$H$65536,5,FALSE))</f>
        <v xml:space="preserve"> </v>
      </c>
      <c r="H70" s="246" t="str">
        <f>IF(C70=0," ",VLOOKUP($C70,[1]Спортсмены!$B$1:$H$65536,6,FALSE))</f>
        <v xml:space="preserve"> </v>
      </c>
      <c r="I70" s="243"/>
      <c r="J70" s="243"/>
      <c r="K70" s="34"/>
      <c r="L70" s="243"/>
      <c r="M70" s="243"/>
      <c r="N70" s="243"/>
      <c r="O70" s="243"/>
      <c r="P70" s="243"/>
      <c r="Q70" s="243"/>
      <c r="R70" s="243"/>
      <c r="S70" s="243"/>
      <c r="T70" s="244"/>
      <c r="U70" s="244"/>
      <c r="V70" s="245"/>
      <c r="W70" s="44" t="str">
        <f>IF(V70=0," ",IF(V70&gt;=[1]Разряды!$D$18,[1]Разряды!$D$3,IF(V70&gt;=[1]Разряды!$E$18,[1]Разряды!$E$3,IF(V70&gt;=[1]Разряды!$F$18,[1]Разряды!$F$3,IF(V70&gt;=[1]Разряды!$G$18,[1]Разряды!$G$3,IF(V70&gt;=[1]Разряды!$H$18,[1]Разряды!$H$3,IF(V70&gt;=[1]Разряды!$I$18,[1]Разряды!$I$3,IF(V70&gt;=[1]Разряды!$J$18,[1]Разряды!$J$3,"б/р"))))))))</f>
        <v xml:space="preserve"> </v>
      </c>
      <c r="X70" s="44"/>
      <c r="Y70" s="32" t="str">
        <f>IF(C70=0," ",VLOOKUP($C70,[1]Спортсмены!$B$1:$H$65536,7,FALSE))</f>
        <v xml:space="preserve"> </v>
      </c>
    </row>
    <row r="71" spans="1:25" ht="18.75" thickTop="1">
      <c r="B71" s="377"/>
      <c r="C71" s="377"/>
      <c r="D71" s="151"/>
      <c r="E71" s="151"/>
      <c r="F71" s="151"/>
      <c r="G71" s="399" t="s">
        <v>186</v>
      </c>
      <c r="H71" s="399"/>
      <c r="I71" s="399"/>
      <c r="J71" s="399"/>
      <c r="K71" s="399"/>
      <c r="L71" s="399"/>
      <c r="M71" s="399"/>
      <c r="N71" s="399"/>
      <c r="O71" s="399"/>
      <c r="P71" s="399"/>
      <c r="Q71" s="399"/>
      <c r="R71" s="399"/>
      <c r="S71" s="399"/>
      <c r="T71" s="360" t="s">
        <v>174</v>
      </c>
      <c r="U71" s="360"/>
      <c r="V71" s="360"/>
      <c r="W71" s="360"/>
      <c r="X71" s="360"/>
      <c r="Y71" s="360"/>
    </row>
    <row r="72" spans="1:25" ht="18">
      <c r="A72" s="1" t="s">
        <v>275</v>
      </c>
      <c r="B72" s="230"/>
      <c r="C72" s="148"/>
      <c r="D72" s="151"/>
      <c r="E72" s="151"/>
      <c r="F72" s="151"/>
      <c r="G72" s="156"/>
      <c r="H72" s="156"/>
      <c r="I72" s="156"/>
      <c r="J72" s="156"/>
      <c r="K72" s="156"/>
      <c r="L72" s="206" t="s">
        <v>93</v>
      </c>
      <c r="M72" s="206"/>
      <c r="N72" s="206"/>
      <c r="O72" s="206"/>
      <c r="P72" s="206"/>
      <c r="Q72" s="206"/>
      <c r="R72" s="206"/>
      <c r="S72" s="206"/>
      <c r="T72" s="206"/>
      <c r="U72" s="206"/>
      <c r="V72" s="206"/>
      <c r="W72" s="410" t="s">
        <v>282</v>
      </c>
      <c r="X72" s="410"/>
      <c r="Y72" s="410"/>
    </row>
    <row r="73" spans="1:25" ht="18">
      <c r="A73" s="396" t="s">
        <v>12</v>
      </c>
      <c r="B73" s="396" t="s">
        <v>115</v>
      </c>
      <c r="C73" s="345" t="s">
        <v>95</v>
      </c>
      <c r="D73" s="345" t="s">
        <v>14</v>
      </c>
      <c r="E73" s="396" t="s">
        <v>97</v>
      </c>
      <c r="F73" s="396" t="s">
        <v>98</v>
      </c>
      <c r="G73" s="345" t="s">
        <v>17</v>
      </c>
      <c r="H73" s="345" t="s">
        <v>99</v>
      </c>
      <c r="I73" s="387" t="s">
        <v>116</v>
      </c>
      <c r="J73" s="388"/>
      <c r="K73" s="388"/>
      <c r="L73" s="388"/>
      <c r="M73" s="388"/>
      <c r="N73" s="388"/>
      <c r="O73" s="388"/>
      <c r="P73" s="388"/>
      <c r="Q73" s="388"/>
      <c r="R73" s="388"/>
      <c r="S73" s="388"/>
      <c r="T73" s="390" t="s">
        <v>117</v>
      </c>
      <c r="U73" s="393" t="s">
        <v>118</v>
      </c>
      <c r="V73" s="361" t="s">
        <v>119</v>
      </c>
      <c r="W73" s="404" t="s">
        <v>20</v>
      </c>
      <c r="X73" s="407" t="s">
        <v>21</v>
      </c>
      <c r="Y73" s="361" t="s">
        <v>22</v>
      </c>
    </row>
    <row r="74" spans="1:25">
      <c r="A74" s="397"/>
      <c r="B74" s="397"/>
      <c r="C74" s="371"/>
      <c r="D74" s="371"/>
      <c r="E74" s="397"/>
      <c r="F74" s="397"/>
      <c r="G74" s="371"/>
      <c r="H74" s="371"/>
      <c r="I74" s="347"/>
      <c r="J74" s="347"/>
      <c r="K74" s="347"/>
      <c r="L74" s="347"/>
      <c r="M74" s="347"/>
      <c r="N74" s="347"/>
      <c r="O74" s="347"/>
      <c r="P74" s="347"/>
      <c r="Q74" s="347"/>
      <c r="R74" s="347"/>
      <c r="S74" s="347"/>
      <c r="T74" s="391"/>
      <c r="U74" s="394"/>
      <c r="V74" s="368"/>
      <c r="W74" s="405"/>
      <c r="X74" s="408"/>
      <c r="Y74" s="368"/>
    </row>
    <row r="75" spans="1:25">
      <c r="A75" s="398"/>
      <c r="B75" s="398"/>
      <c r="C75" s="344"/>
      <c r="D75" s="344"/>
      <c r="E75" s="398"/>
      <c r="F75" s="398"/>
      <c r="G75" s="344"/>
      <c r="H75" s="344"/>
      <c r="I75" s="348"/>
      <c r="J75" s="348"/>
      <c r="K75" s="348"/>
      <c r="L75" s="348"/>
      <c r="M75" s="348"/>
      <c r="N75" s="348"/>
      <c r="O75" s="348"/>
      <c r="P75" s="348"/>
      <c r="Q75" s="348"/>
      <c r="R75" s="348"/>
      <c r="S75" s="348"/>
      <c r="T75" s="392"/>
      <c r="U75" s="395"/>
      <c r="V75" s="362"/>
      <c r="W75" s="406"/>
      <c r="X75" s="409"/>
      <c r="Y75" s="362"/>
    </row>
    <row r="76" spans="1:25" ht="15.75" thickBot="1">
      <c r="A76" s="249"/>
      <c r="B76" s="250"/>
      <c r="C76" s="224"/>
      <c r="D76" s="225" t="str">
        <f>IF(C76=0," ",VLOOKUP(C76,[1]Спортсмены!B$1:I$65536,2,FALSE))</f>
        <v xml:space="preserve"> </v>
      </c>
      <c r="E76" s="251" t="str">
        <f>IF(C76=0," ",VLOOKUP($C76,[1]Спортсмены!$B$1:$H$65536,3,FALSE))</f>
        <v xml:space="preserve"> </v>
      </c>
      <c r="F76" s="226" t="str">
        <f>IF(C76=0," ",IF(VLOOKUP($C76,[1]Спортсмены!$B$1:$H$65536,4,FALSE)=0," ",VLOOKUP($C76,[1]Спортсмены!$B$1:$H$65536,4,FALSE)))</f>
        <v xml:space="preserve"> </v>
      </c>
      <c r="G76" s="225" t="str">
        <f>IF(C76=0," ",VLOOKUP($C76,[1]Спортсмены!$B$1:$H$65536,5,FALSE))</f>
        <v xml:space="preserve"> </v>
      </c>
      <c r="H76" s="252" t="str">
        <f>IF(C76=0," ",VLOOKUP($C76,[1]Спортсмены!$B$1:$H$65536,6,FALSE))</f>
        <v xml:space="preserve"> </v>
      </c>
      <c r="I76" s="253"/>
      <c r="J76" s="253"/>
      <c r="K76" s="226"/>
      <c r="L76" s="253"/>
      <c r="M76" s="253"/>
      <c r="N76" s="253"/>
      <c r="O76" s="253"/>
      <c r="P76" s="253"/>
      <c r="Q76" s="253"/>
      <c r="R76" s="253"/>
      <c r="S76" s="253"/>
      <c r="T76" s="254"/>
      <c r="U76" s="254"/>
      <c r="V76" s="255"/>
      <c r="W76" s="224" t="str">
        <f>IF(V76=0," ",IF(V76&gt;=[1]Разряды!$D$18,[1]Разряды!$D$3,IF(V76&gt;=[1]Разряды!$E$18,[1]Разряды!$E$3,IF(V76&gt;=[1]Разряды!$F$18,[1]Разряды!$F$3,IF(V76&gt;=[1]Разряды!$G$18,[1]Разряды!$G$3,IF(V76&gt;=[1]Разряды!$H$18,[1]Разряды!$H$3,IF(V76&gt;=[1]Разряды!$I$18,[1]Разряды!$I$3,IF(V76&gt;=[1]Разряды!$J$18,[1]Разряды!$J$3,"б/р"))))))))</f>
        <v xml:space="preserve"> </v>
      </c>
      <c r="X76" s="224"/>
      <c r="Y76" s="252" t="str">
        <f>IF(C76=0," ",VLOOKUP($C76,[1]Спортсмены!$B$1:$H$65536,7,FALSE))</f>
        <v xml:space="preserve"> </v>
      </c>
    </row>
    <row r="77" spans="1:25" ht="15.75" thickTop="1">
      <c r="A77" s="76"/>
      <c r="B77" s="76"/>
      <c r="D77" s="76"/>
      <c r="E77" s="76"/>
      <c r="I77" s="205"/>
    </row>
    <row r="78" spans="1:25">
      <c r="A78" s="76"/>
      <c r="B78" s="76"/>
      <c r="D78" s="76"/>
      <c r="E78" s="76"/>
      <c r="I78" s="205"/>
    </row>
    <row r="79" spans="1:25">
      <c r="A79" s="76"/>
      <c r="B79" s="76"/>
      <c r="D79" s="76"/>
      <c r="E79" s="76"/>
      <c r="I79" s="205"/>
    </row>
    <row r="80" spans="1:25">
      <c r="A80" s="76"/>
      <c r="B80" s="76"/>
      <c r="D80" s="76"/>
      <c r="E80" s="76"/>
      <c r="I80" s="205"/>
    </row>
    <row r="81" spans="1:25">
      <c r="A81" s="76"/>
      <c r="B81" s="76"/>
      <c r="D81" s="76"/>
      <c r="E81" s="76"/>
      <c r="I81" s="205"/>
    </row>
    <row r="82" spans="1:25">
      <c r="A82" s="76"/>
      <c r="B82" s="76"/>
      <c r="D82" s="76"/>
      <c r="E82" s="76"/>
      <c r="I82" s="205"/>
    </row>
    <row r="83" spans="1:25">
      <c r="A83" s="76"/>
      <c r="B83" s="76"/>
      <c r="D83" s="76"/>
      <c r="E83" s="76"/>
      <c r="I83" s="205"/>
    </row>
    <row r="84" spans="1:25">
      <c r="A84" s="400" t="s">
        <v>263</v>
      </c>
      <c r="B84" s="400"/>
      <c r="C84" s="400"/>
      <c r="D84" s="400"/>
      <c r="E84" s="400"/>
      <c r="F84" s="400"/>
      <c r="G84" s="400"/>
      <c r="H84" s="400"/>
      <c r="I84" s="400"/>
      <c r="J84" s="400"/>
      <c r="K84" s="400"/>
      <c r="L84" s="400"/>
      <c r="M84" s="400"/>
      <c r="N84" s="400"/>
      <c r="O84" s="400"/>
      <c r="P84" s="400"/>
      <c r="Q84" s="400"/>
      <c r="R84" s="400"/>
      <c r="S84" s="400"/>
      <c r="T84" s="400"/>
      <c r="U84" s="400"/>
    </row>
    <row r="85" spans="1:25" ht="15.75">
      <c r="A85" s="76"/>
      <c r="B85" s="76"/>
      <c r="D85" s="191" t="s">
        <v>250</v>
      </c>
      <c r="E85" s="191"/>
      <c r="F85" s="192"/>
      <c r="G85" s="193"/>
      <c r="H85" s="193"/>
      <c r="I85" s="481" t="s">
        <v>217</v>
      </c>
      <c r="J85" s="192"/>
      <c r="K85" s="482"/>
      <c r="L85" s="186"/>
      <c r="M85" s="186"/>
    </row>
    <row r="86" spans="1:25" ht="15.75">
      <c r="A86" s="76"/>
      <c r="B86" s="76"/>
      <c r="D86" s="191"/>
      <c r="E86" s="191"/>
      <c r="F86" s="192"/>
      <c r="G86" s="193"/>
      <c r="H86" s="193"/>
      <c r="I86" s="191" t="s">
        <v>218</v>
      </c>
      <c r="J86" s="192"/>
      <c r="K86" s="482"/>
      <c r="L86" s="186"/>
      <c r="M86" s="186"/>
    </row>
    <row r="87" spans="1:25" ht="15.75">
      <c r="A87" s="76"/>
      <c r="B87" s="76"/>
      <c r="D87" s="191"/>
      <c r="E87" s="191"/>
      <c r="F87" s="192"/>
      <c r="G87" s="193"/>
      <c r="H87" s="193"/>
      <c r="I87" s="191"/>
      <c r="J87" s="192"/>
      <c r="K87" s="482"/>
      <c r="L87" s="186"/>
      <c r="M87" s="186"/>
    </row>
    <row r="88" spans="1:25" ht="15.75">
      <c r="A88" s="76"/>
      <c r="B88" s="76"/>
      <c r="D88" s="191" t="s">
        <v>219</v>
      </c>
      <c r="E88" s="191"/>
      <c r="F88" s="192"/>
      <c r="G88" s="193"/>
      <c r="H88" s="193"/>
      <c r="I88" s="481" t="s">
        <v>217</v>
      </c>
      <c r="J88" s="192"/>
      <c r="K88" s="482"/>
      <c r="L88" s="186"/>
      <c r="M88" s="186"/>
    </row>
    <row r="89" spans="1:25" ht="15.75">
      <c r="A89" s="76"/>
      <c r="B89" s="76"/>
      <c r="D89" s="191"/>
      <c r="E89" s="191"/>
      <c r="F89" s="192"/>
      <c r="G89" s="193"/>
      <c r="H89" s="193"/>
      <c r="I89" s="191" t="s">
        <v>218</v>
      </c>
      <c r="J89" s="192"/>
      <c r="K89" s="482"/>
      <c r="L89" s="186"/>
      <c r="M89" s="186"/>
    </row>
    <row r="90" spans="1:25">
      <c r="A90" s="76"/>
      <c r="B90" s="76"/>
      <c r="D90" s="76"/>
      <c r="E90" s="76"/>
      <c r="I90" s="205"/>
    </row>
    <row r="91" spans="1:25">
      <c r="A91" s="76"/>
      <c r="B91" s="76"/>
      <c r="D91" s="76"/>
      <c r="E91" s="76"/>
      <c r="I91" s="205"/>
    </row>
    <row r="92" spans="1:25">
      <c r="A92" s="76"/>
      <c r="B92" s="76"/>
      <c r="D92" s="76"/>
      <c r="E92" s="76"/>
      <c r="I92" s="205"/>
    </row>
    <row r="93" spans="1:25">
      <c r="A93" s="76"/>
      <c r="B93" s="76"/>
      <c r="D93" s="76"/>
      <c r="E93" s="76"/>
      <c r="I93" s="205"/>
    </row>
    <row r="94" spans="1:25">
      <c r="A94" s="76"/>
      <c r="B94" s="76"/>
      <c r="D94" s="76"/>
      <c r="E94" s="76"/>
      <c r="I94" s="205"/>
    </row>
    <row r="95" spans="1:25">
      <c r="A95" s="76"/>
      <c r="B95" s="76"/>
      <c r="D95" s="76"/>
      <c r="E95" s="76"/>
      <c r="I95" s="205"/>
    </row>
    <row r="96" spans="1:25" ht="20.25">
      <c r="A96" s="449" t="s">
        <v>283</v>
      </c>
      <c r="B96" s="449"/>
      <c r="C96" s="449"/>
      <c r="D96" s="449"/>
      <c r="E96" s="449"/>
      <c r="F96" s="449"/>
      <c r="G96" s="449"/>
      <c r="H96" s="449"/>
      <c r="I96" s="449"/>
      <c r="J96" s="449"/>
      <c r="K96" s="449"/>
      <c r="L96" s="449"/>
      <c r="M96" s="449"/>
      <c r="N96" s="449"/>
      <c r="O96" s="449"/>
      <c r="P96" s="449"/>
      <c r="Q96" s="449"/>
      <c r="R96" s="449"/>
      <c r="S96" s="449"/>
      <c r="T96" s="449"/>
      <c r="U96" s="449"/>
      <c r="V96" s="449"/>
      <c r="W96" s="449"/>
      <c r="X96" s="449"/>
      <c r="Y96" s="449"/>
    </row>
    <row r="97" spans="1:25" ht="22.5">
      <c r="A97" s="357" t="s">
        <v>27</v>
      </c>
      <c r="B97" s="357"/>
      <c r="C97" s="357"/>
      <c r="D97" s="357"/>
      <c r="E97" s="357"/>
      <c r="F97" s="357"/>
      <c r="G97" s="357"/>
      <c r="H97" s="357"/>
      <c r="I97" s="357"/>
      <c r="J97" s="357"/>
      <c r="K97" s="357"/>
      <c r="L97" s="357"/>
      <c r="M97" s="357"/>
      <c r="N97" s="357"/>
      <c r="O97" s="357"/>
      <c r="P97" s="357"/>
      <c r="Q97" s="357"/>
      <c r="R97" s="357"/>
      <c r="S97" s="357"/>
      <c r="T97" s="357"/>
      <c r="U97" s="357"/>
      <c r="V97" s="357"/>
      <c r="W97" s="357"/>
      <c r="X97" s="357"/>
      <c r="Y97" s="357"/>
    </row>
    <row r="98" spans="1:25" ht="20.25">
      <c r="A98" s="339"/>
      <c r="B98" s="339"/>
      <c r="C98" s="339"/>
      <c r="D98" s="339"/>
      <c r="E98" s="339"/>
      <c r="F98" s="339"/>
      <c r="G98" s="339"/>
      <c r="H98" s="339"/>
      <c r="I98" s="339"/>
      <c r="J98" s="339"/>
      <c r="K98" s="339"/>
      <c r="L98" s="339"/>
      <c r="M98" s="339"/>
      <c r="N98" s="339"/>
      <c r="O98" s="339"/>
      <c r="P98" s="339"/>
      <c r="Q98" s="339"/>
      <c r="R98" s="339"/>
      <c r="S98" s="339"/>
      <c r="T98" s="339"/>
      <c r="U98" s="339"/>
      <c r="V98" s="339"/>
      <c r="W98" s="339"/>
      <c r="X98" s="339"/>
      <c r="Y98" s="339"/>
    </row>
    <row r="99" spans="1:25" ht="20.25">
      <c r="A99" s="339" t="s">
        <v>1</v>
      </c>
      <c r="B99" s="339"/>
      <c r="C99" s="339"/>
      <c r="D99" s="339"/>
      <c r="E99" s="339"/>
      <c r="F99" s="339"/>
      <c r="G99" s="339"/>
      <c r="H99" s="339"/>
      <c r="I99" s="339"/>
      <c r="J99" s="339"/>
      <c r="K99" s="339"/>
      <c r="L99" s="339"/>
      <c r="M99" s="339"/>
      <c r="N99" s="339"/>
      <c r="O99" s="339"/>
      <c r="P99" s="339"/>
      <c r="Q99" s="339"/>
      <c r="R99" s="339"/>
      <c r="S99" s="339"/>
      <c r="T99" s="339"/>
      <c r="U99" s="339"/>
      <c r="V99" s="339"/>
      <c r="W99" s="339"/>
      <c r="X99" s="339"/>
      <c r="Y99" s="339"/>
    </row>
    <row r="100" spans="1:25" ht="15.75">
      <c r="A100" s="381" t="s">
        <v>88</v>
      </c>
      <c r="B100" s="381"/>
      <c r="C100" s="381"/>
      <c r="D100" s="381"/>
      <c r="E100" s="381"/>
      <c r="F100" s="381"/>
      <c r="G100" s="381"/>
      <c r="H100" s="381"/>
      <c r="I100" s="381"/>
      <c r="J100" s="381"/>
      <c r="K100" s="381"/>
      <c r="L100" s="381"/>
      <c r="M100" s="381"/>
      <c r="N100" s="381"/>
      <c r="O100" s="381"/>
      <c r="P100" s="381"/>
      <c r="Q100" s="381"/>
      <c r="R100" s="381"/>
      <c r="S100" s="381"/>
      <c r="T100" s="381"/>
      <c r="U100" s="381"/>
      <c r="V100" s="381"/>
      <c r="W100" s="381"/>
      <c r="X100" s="381"/>
      <c r="Y100" s="381"/>
    </row>
    <row r="101" spans="1:25" ht="18">
      <c r="A101" s="382" t="s">
        <v>284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  <c r="Q101" s="382"/>
      <c r="R101" s="382"/>
      <c r="S101" s="382"/>
      <c r="T101" s="382"/>
      <c r="U101" s="382"/>
      <c r="V101" s="382"/>
      <c r="W101" s="382"/>
      <c r="X101" s="382"/>
      <c r="Y101" s="382"/>
    </row>
    <row r="102" spans="1:25" ht="18">
      <c r="B102" s="377"/>
      <c r="C102" s="377"/>
      <c r="D102" s="151"/>
      <c r="E102" s="151"/>
      <c r="F102" s="151"/>
      <c r="G102" s="399" t="s">
        <v>182</v>
      </c>
      <c r="H102" s="399"/>
      <c r="I102" s="399"/>
      <c r="J102" s="399"/>
      <c r="K102" s="399"/>
      <c r="L102" s="399"/>
      <c r="M102" s="399"/>
      <c r="N102" s="399"/>
      <c r="O102" s="399"/>
      <c r="P102" s="399"/>
      <c r="Q102" s="399"/>
      <c r="R102" s="399"/>
      <c r="S102" s="399"/>
      <c r="T102" s="360" t="s">
        <v>272</v>
      </c>
      <c r="U102" s="360"/>
      <c r="V102" s="360"/>
      <c r="W102" s="360"/>
      <c r="X102" s="360"/>
      <c r="Y102" s="360"/>
    </row>
    <row r="103" spans="1:25" ht="18">
      <c r="B103" s="230"/>
      <c r="C103" s="148"/>
      <c r="D103" s="151"/>
      <c r="E103" s="151"/>
      <c r="F103" s="151"/>
      <c r="G103" s="156"/>
      <c r="H103" s="156"/>
      <c r="I103" s="156"/>
      <c r="J103" s="156"/>
      <c r="K103" s="156"/>
      <c r="L103" s="508" t="s">
        <v>93</v>
      </c>
      <c r="M103" s="508"/>
      <c r="N103" s="508"/>
      <c r="O103" s="508"/>
      <c r="P103" s="508"/>
      <c r="Q103" s="508"/>
      <c r="R103" s="508"/>
      <c r="S103" s="508"/>
      <c r="T103" s="508"/>
      <c r="U103" s="508"/>
      <c r="V103" s="508"/>
      <c r="W103" s="410" t="s">
        <v>285</v>
      </c>
      <c r="X103" s="410"/>
      <c r="Y103" s="410"/>
    </row>
    <row r="104" spans="1:25" ht="18">
      <c r="A104" s="396" t="s">
        <v>12</v>
      </c>
      <c r="B104" s="396" t="s">
        <v>115</v>
      </c>
      <c r="C104" s="345" t="s">
        <v>95</v>
      </c>
      <c r="D104" s="361" t="s">
        <v>14</v>
      </c>
      <c r="E104" s="396" t="s">
        <v>97</v>
      </c>
      <c r="F104" s="396" t="s">
        <v>98</v>
      </c>
      <c r="G104" s="345" t="s">
        <v>17</v>
      </c>
      <c r="H104" s="345" t="s">
        <v>99</v>
      </c>
      <c r="I104" s="387" t="s">
        <v>116</v>
      </c>
      <c r="J104" s="388"/>
      <c r="K104" s="388"/>
      <c r="L104" s="388"/>
      <c r="M104" s="388"/>
      <c r="N104" s="388"/>
      <c r="O104" s="388"/>
      <c r="P104" s="388"/>
      <c r="Q104" s="388"/>
      <c r="R104" s="388"/>
      <c r="S104" s="388"/>
      <c r="T104" s="390" t="s">
        <v>117</v>
      </c>
      <c r="U104" s="393" t="s">
        <v>118</v>
      </c>
      <c r="V104" s="361" t="s">
        <v>119</v>
      </c>
      <c r="W104" s="384" t="s">
        <v>20</v>
      </c>
      <c r="X104" s="323"/>
      <c r="Y104" s="361" t="s">
        <v>22</v>
      </c>
    </row>
    <row r="105" spans="1:25">
      <c r="A105" s="397"/>
      <c r="B105" s="397"/>
      <c r="C105" s="371"/>
      <c r="D105" s="376"/>
      <c r="E105" s="397"/>
      <c r="F105" s="397"/>
      <c r="G105" s="371"/>
      <c r="H105" s="371"/>
      <c r="I105" s="347"/>
      <c r="J105" s="347"/>
      <c r="K105" s="347"/>
      <c r="L105" s="347"/>
      <c r="M105" s="347"/>
      <c r="N105" s="347"/>
      <c r="O105" s="347"/>
      <c r="P105" s="347"/>
      <c r="Q105" s="347"/>
      <c r="R105" s="347"/>
      <c r="S105" s="347"/>
      <c r="T105" s="391"/>
      <c r="U105" s="394"/>
      <c r="V105" s="368"/>
      <c r="W105" s="385"/>
      <c r="X105" s="324"/>
      <c r="Y105" s="368"/>
    </row>
    <row r="106" spans="1:25">
      <c r="A106" s="398"/>
      <c r="B106" s="398"/>
      <c r="C106" s="344"/>
      <c r="D106" s="348"/>
      <c r="E106" s="398"/>
      <c r="F106" s="398"/>
      <c r="G106" s="344"/>
      <c r="H106" s="344"/>
      <c r="I106" s="348"/>
      <c r="J106" s="348"/>
      <c r="K106" s="348"/>
      <c r="L106" s="348"/>
      <c r="M106" s="348"/>
      <c r="N106" s="348"/>
      <c r="O106" s="348"/>
      <c r="P106" s="348"/>
      <c r="Q106" s="348"/>
      <c r="R106" s="348"/>
      <c r="S106" s="348"/>
      <c r="T106" s="392"/>
      <c r="U106" s="395"/>
      <c r="V106" s="362"/>
      <c r="W106" s="386"/>
      <c r="X106" s="325"/>
      <c r="Y106" s="362"/>
    </row>
    <row r="107" spans="1:25" ht="15.75">
      <c r="A107" s="27"/>
      <c r="B107" s="538"/>
      <c r="C107" s="27">
        <v>128</v>
      </c>
      <c r="D107" s="22" t="str">
        <f>IF(C107=0," ",VLOOKUP(C107,[1]Спортсмены!B$1:I$65536,2,FALSE))</f>
        <v>Палажко Александр</v>
      </c>
      <c r="E107" s="513" t="str">
        <f>IF(C107=0," ",VLOOKUP($C107,[1]Спортсмены!$B$1:$H$65536,3,FALSE))</f>
        <v>1996</v>
      </c>
      <c r="F107" s="24" t="str">
        <f>IF(C107=0," ",IF(VLOOKUP($C107,[1]Спортсмены!$B$1:$H$65536,4,FALSE)=0," ",VLOOKUP($C107,[1]Спортсмены!$B$1:$H$65536,4,FALSE)))</f>
        <v>1р</v>
      </c>
      <c r="G107" s="22" t="str">
        <f>IF(C107=0," ",VLOOKUP($C107,[1]Спортсмены!$B$1:$H$65536,5,FALSE))</f>
        <v>Ярославская</v>
      </c>
      <c r="H107" s="22" t="str">
        <f>IF(C107=0," ",VLOOKUP($C107,[1]Спортсмены!$B$1:$H$65536,6,FALSE))</f>
        <v>Рыбинск, СДЮСШОР-2, РМО ДЮСШ</v>
      </c>
      <c r="I107" s="201"/>
      <c r="J107" s="201"/>
      <c r="K107" s="24"/>
      <c r="L107" s="201"/>
      <c r="M107" s="201"/>
      <c r="N107" s="201"/>
      <c r="O107" s="201"/>
      <c r="P107" s="201"/>
      <c r="Q107" s="201"/>
      <c r="R107" s="201"/>
      <c r="S107" s="201"/>
      <c r="T107" s="232"/>
      <c r="U107" s="232"/>
      <c r="V107" s="233"/>
      <c r="W107" s="27"/>
      <c r="X107" s="27"/>
      <c r="Y107" s="22" t="str">
        <f>IF(C107=0," ",VLOOKUP($C107,[1]Спортсмены!$B$1:$H$65536,7,FALSE))</f>
        <v>Пивентьевы С.А., И.В.</v>
      </c>
    </row>
    <row r="108" spans="1:25" ht="15.75">
      <c r="A108" s="27"/>
      <c r="B108" s="538"/>
      <c r="C108" s="27">
        <v>147</v>
      </c>
      <c r="D108" s="22" t="str">
        <f>IF(C108=0," ",VLOOKUP(C108,[1]Спортсмены!B$1:I$65536,2,FALSE))</f>
        <v>Фридфельдт Даниил</v>
      </c>
      <c r="E108" s="513" t="str">
        <f>IF(C108=0," ",VLOOKUP($C108,[1]Спортсмены!$B$1:$H$65536,3,FALSE))</f>
        <v>1995</v>
      </c>
      <c r="F108" s="24" t="str">
        <f>IF(C108=0," ",IF(VLOOKUP($C108,[1]Спортсмены!$B$1:$H$65536,4,FALSE)=0," ",VLOOKUP($C108,[1]Спортсмены!$B$1:$H$65536,4,FALSE)))</f>
        <v>КМС</v>
      </c>
      <c r="G108" s="22" t="str">
        <f>IF(C108=0," ",VLOOKUP($C108,[1]Спортсмены!$B$1:$H$65536,5,FALSE))</f>
        <v>Ярославская</v>
      </c>
      <c r="H108" s="22" t="str">
        <f>IF(C108=0," ",VLOOKUP($C108,[1]Спортсмены!$B$1:$H$65536,6,FALSE))</f>
        <v>Рыбинск, СДЮСШОР-2</v>
      </c>
      <c r="I108" s="201"/>
      <c r="J108" s="201"/>
      <c r="K108" s="24"/>
      <c r="L108" s="201"/>
      <c r="M108" s="201"/>
      <c r="N108" s="201"/>
      <c r="O108" s="201"/>
      <c r="P108" s="201"/>
      <c r="Q108" s="201"/>
      <c r="R108" s="201"/>
      <c r="S108" s="201"/>
      <c r="T108" s="232"/>
      <c r="U108" s="232"/>
      <c r="V108" s="233"/>
      <c r="W108" s="27"/>
      <c r="X108" s="27"/>
      <c r="Y108" s="22" t="str">
        <f>IF(C108=0," ",VLOOKUP($C108,[1]Спортсмены!$B$1:$H$65536,7,FALSE))</f>
        <v>Сергеева Е.В.</v>
      </c>
    </row>
    <row r="109" spans="1:25" ht="15.75">
      <c r="A109" s="27"/>
      <c r="B109" s="538"/>
      <c r="C109" s="27">
        <v>146</v>
      </c>
      <c r="D109" s="22" t="str">
        <f>IF(C109=0," ",VLOOKUP(C109,[1]Спортсмены!B$1:I$65536,2,FALSE))</f>
        <v>Куликов Сергей</v>
      </c>
      <c r="E109" s="513" t="str">
        <f>IF(C109=0," ",VLOOKUP($C109,[1]Спортсмены!$B$1:$H$65536,3,FALSE))</f>
        <v>1995</v>
      </c>
      <c r="F109" s="24" t="str">
        <f>IF(C109=0," ",IF(VLOOKUP($C109,[1]Спортсмены!$B$1:$H$65536,4,FALSE)=0," ",VLOOKUP($C109,[1]Спортсмены!$B$1:$H$65536,4,FALSE)))</f>
        <v>КМС</v>
      </c>
      <c r="G109" s="22" t="str">
        <f>IF(C109=0," ",VLOOKUP($C109,[1]Спортсмены!$B$1:$H$65536,5,FALSE))</f>
        <v>Ярославская</v>
      </c>
      <c r="H109" s="22" t="str">
        <f>IF(C109=0," ",VLOOKUP($C109,[1]Спортсмены!$B$1:$H$65536,6,FALSE))</f>
        <v>Рыбинск, СДЮСШОР-2</v>
      </c>
      <c r="I109" s="201"/>
      <c r="J109" s="201"/>
      <c r="K109" s="24"/>
      <c r="L109" s="201"/>
      <c r="M109" s="201"/>
      <c r="N109" s="201"/>
      <c r="O109" s="201"/>
      <c r="P109" s="201"/>
      <c r="Q109" s="201"/>
      <c r="R109" s="201"/>
      <c r="S109" s="201"/>
      <c r="T109" s="232"/>
      <c r="U109" s="232"/>
      <c r="V109" s="233"/>
      <c r="W109" s="27"/>
      <c r="X109" s="27"/>
      <c r="Y109" s="22" t="str">
        <f>IF(C109=0," ",VLOOKUP($C109,[1]Спортсмены!$B$1:$H$65536,7,FALSE))</f>
        <v>Сергеева Е.В.</v>
      </c>
    </row>
    <row r="110" spans="1:25" ht="15.75">
      <c r="A110" s="27"/>
      <c r="B110" s="539"/>
      <c r="C110" s="27"/>
      <c r="D110" s="22" t="str">
        <f>IF(C110=0," ",VLOOKUP(C110,[1]Спортсмены!B$1:I$65536,2,FALSE))</f>
        <v xml:space="preserve"> </v>
      </c>
      <c r="E110" s="513" t="str">
        <f>IF(C110=0," ",VLOOKUP($C110,[1]Спортсмены!$B$1:$H$65536,3,FALSE))</f>
        <v xml:space="preserve"> </v>
      </c>
      <c r="F110" s="24" t="str">
        <f>IF(C110=0," ",IF(VLOOKUP($C110,[1]Спортсмены!$B$1:$H$65536,4,FALSE)=0," ",VLOOKUP($C110,[1]Спортсмены!$B$1:$H$65536,4,FALSE)))</f>
        <v xml:space="preserve"> </v>
      </c>
      <c r="G110" s="22" t="str">
        <f>IF(C110=0," ",VLOOKUP($C110,[1]Спортсмены!$B$1:$H$65536,5,FALSE))</f>
        <v xml:space="preserve"> </v>
      </c>
      <c r="H110" s="22" t="str">
        <f>IF(C110=0," ",VLOOKUP($C110,[1]Спортсмены!$B$1:$H$65536,6,FALSE))</f>
        <v xml:space="preserve"> </v>
      </c>
      <c r="I110" s="201"/>
      <c r="J110" s="201"/>
      <c r="K110" s="24"/>
      <c r="L110" s="201"/>
      <c r="M110" s="201"/>
      <c r="N110" s="201"/>
      <c r="O110" s="201"/>
      <c r="P110" s="201"/>
      <c r="Q110" s="201"/>
      <c r="R110" s="201"/>
      <c r="S110" s="201"/>
      <c r="T110" s="232"/>
      <c r="U110" s="232"/>
      <c r="V110" s="233"/>
      <c r="W110" s="27"/>
      <c r="X110" s="27"/>
      <c r="Y110" s="22" t="str">
        <f>IF(C110=0," ",VLOOKUP($C110,[1]Спортсмены!$B$1:$H$65536,7,FALSE))</f>
        <v xml:space="preserve"> </v>
      </c>
    </row>
    <row r="111" spans="1:25" ht="15.75">
      <c r="A111" s="92"/>
      <c r="B111" s="540"/>
      <c r="C111" s="92"/>
      <c r="D111" s="22" t="str">
        <f>IF(C111=0," ",VLOOKUP(C111,[1]Спортсмены!B$1:I$65536,2,FALSE))</f>
        <v xml:space="preserve"> </v>
      </c>
      <c r="E111" s="513" t="str">
        <f>IF(C111=0," ",VLOOKUP($C111,[1]Спортсмены!$B$1:$H$65536,3,FALSE))</f>
        <v xml:space="preserve"> </v>
      </c>
      <c r="F111" s="24" t="str">
        <f>IF(C111=0," ",IF(VLOOKUP($C111,[1]Спортсмены!$B$1:$H$65536,4,FALSE)=0," ",VLOOKUP($C111,[1]Спортсмены!$B$1:$H$65536,4,FALSE)))</f>
        <v xml:space="preserve"> </v>
      </c>
      <c r="G111" s="22" t="str">
        <f>IF(C111=0," ",VLOOKUP($C111,[1]Спортсмены!$B$1:$H$65536,5,FALSE))</f>
        <v xml:space="preserve"> </v>
      </c>
      <c r="H111" s="22" t="str">
        <f>IF(C111=0," ",VLOOKUP($C111,[1]Спортсмены!$B$1:$H$65536,6,FALSE))</f>
        <v xml:space="preserve"> </v>
      </c>
      <c r="I111" s="201"/>
      <c r="J111" s="201"/>
      <c r="K111" s="24"/>
      <c r="L111" s="201"/>
      <c r="M111" s="201"/>
      <c r="N111" s="201"/>
      <c r="O111" s="201"/>
      <c r="P111" s="201"/>
      <c r="Q111" s="201"/>
      <c r="R111" s="201"/>
      <c r="S111" s="201"/>
      <c r="T111" s="232"/>
      <c r="U111" s="232"/>
      <c r="V111" s="233"/>
      <c r="W111" s="27"/>
      <c r="X111" s="27"/>
      <c r="Y111" s="22" t="str">
        <f>IF(C111=0," ",VLOOKUP($C111,[1]Спортсмены!$B$1:$H$65536,7,FALSE))</f>
        <v xml:space="preserve"> </v>
      </c>
    </row>
    <row r="112" spans="1:25" ht="15.75">
      <c r="A112" s="27"/>
      <c r="B112" s="538"/>
      <c r="C112" s="24"/>
      <c r="D112" s="22" t="str">
        <f>IF(C112=0," ",VLOOKUP(C112,[1]Спортсмены!B$1:I$65536,2,FALSE))</f>
        <v xml:space="preserve"> </v>
      </c>
      <c r="E112" s="513" t="str">
        <f>IF(C112=0," ",VLOOKUP($C112,[1]Спортсмены!$B$1:$H$65536,3,FALSE))</f>
        <v xml:space="preserve"> </v>
      </c>
      <c r="F112" s="24" t="str">
        <f>IF(C112=0," ",IF(VLOOKUP($C112,[1]Спортсмены!$B$1:$H$65536,4,FALSE)=0," ",VLOOKUP($C112,[1]Спортсмены!$B$1:$H$65536,4,FALSE)))</f>
        <v xml:space="preserve"> </v>
      </c>
      <c r="G112" s="22" t="str">
        <f>IF(C112=0," ",VLOOKUP($C112,[1]Спортсмены!$B$1:$H$65536,5,FALSE))</f>
        <v xml:space="preserve"> </v>
      </c>
      <c r="H112" s="22" t="str">
        <f>IF(C112=0," ",VLOOKUP($C112,[1]Спортсмены!$B$1:$H$65536,6,FALSE))</f>
        <v xml:space="preserve"> </v>
      </c>
      <c r="I112" s="201"/>
      <c r="J112" s="201"/>
      <c r="K112" s="24"/>
      <c r="L112" s="201"/>
      <c r="M112" s="201"/>
      <c r="N112" s="201"/>
      <c r="O112" s="201"/>
      <c r="P112" s="201"/>
      <c r="Q112" s="201"/>
      <c r="R112" s="201"/>
      <c r="S112" s="201"/>
      <c r="T112" s="232"/>
      <c r="U112" s="232"/>
      <c r="V112" s="233"/>
      <c r="W112" s="27"/>
      <c r="X112" s="27"/>
      <c r="Y112" s="22" t="str">
        <f>IF(C112=0," ",VLOOKUP($C112,[1]Спортсмены!$B$1:$H$65536,7,FALSE))</f>
        <v xml:space="preserve"> </v>
      </c>
    </row>
    <row r="113" spans="1:25" ht="16.5" thickBot="1">
      <c r="A113" s="487"/>
      <c r="B113" s="541"/>
      <c r="C113" s="143"/>
      <c r="D113" s="142"/>
      <c r="E113" s="143"/>
      <c r="F113" s="143"/>
      <c r="G113" s="142"/>
      <c r="H113" s="32"/>
      <c r="I113" s="243"/>
      <c r="J113" s="243"/>
      <c r="K113" s="34"/>
      <c r="L113" s="243"/>
      <c r="M113" s="243"/>
      <c r="N113" s="243"/>
      <c r="O113" s="243"/>
      <c r="P113" s="243"/>
      <c r="Q113" s="243"/>
      <c r="R113" s="243"/>
      <c r="S113" s="243"/>
      <c r="T113" s="244"/>
      <c r="U113" s="244"/>
      <c r="V113" s="535"/>
      <c r="W113" s="487"/>
      <c r="X113" s="487"/>
      <c r="Y113" s="142"/>
    </row>
    <row r="114" spans="1:25" ht="15.75" thickTop="1">
      <c r="A114" s="400" t="s">
        <v>263</v>
      </c>
      <c r="B114" s="400"/>
      <c r="C114" s="400"/>
      <c r="D114" s="400"/>
      <c r="E114" s="400"/>
      <c r="F114" s="400"/>
      <c r="G114" s="400"/>
      <c r="H114" s="400"/>
      <c r="I114" s="400"/>
      <c r="J114" s="400"/>
      <c r="K114" s="400"/>
      <c r="L114" s="400"/>
      <c r="M114" s="400"/>
      <c r="N114" s="400"/>
      <c r="O114" s="400"/>
      <c r="P114" s="400"/>
      <c r="Q114" s="400"/>
      <c r="R114" s="400"/>
      <c r="S114" s="400"/>
      <c r="T114" s="400"/>
      <c r="U114" s="400"/>
    </row>
    <row r="115" spans="1:25">
      <c r="A115" s="76"/>
      <c r="B115" s="76"/>
      <c r="D115" s="76"/>
      <c r="E115" s="76"/>
      <c r="I115" s="205"/>
    </row>
    <row r="116" spans="1:25">
      <c r="A116" s="76"/>
      <c r="B116" s="76"/>
      <c r="D116" s="76"/>
      <c r="E116" s="76"/>
      <c r="I116" s="205"/>
    </row>
    <row r="128" spans="1:25" ht="15.75">
      <c r="C128" s="191" t="s">
        <v>250</v>
      </c>
      <c r="D128" s="191"/>
      <c r="E128" s="192"/>
      <c r="F128" s="193"/>
      <c r="G128" s="193"/>
      <c r="H128" s="481" t="s">
        <v>217</v>
      </c>
      <c r="I128" s="192"/>
      <c r="J128" s="482"/>
      <c r="K128" s="186"/>
      <c r="L128" s="186"/>
    </row>
    <row r="129" spans="1:25" ht="15.75">
      <c r="C129" s="191"/>
      <c r="D129" s="191"/>
      <c r="E129" s="192"/>
      <c r="F129" s="193"/>
      <c r="G129" s="193"/>
      <c r="H129" s="191" t="s">
        <v>218</v>
      </c>
      <c r="I129" s="192"/>
      <c r="J129" s="482"/>
      <c r="K129" s="186"/>
      <c r="L129" s="186"/>
    </row>
    <row r="130" spans="1:25" ht="15.75">
      <c r="C130" s="191"/>
      <c r="D130" s="191"/>
      <c r="E130" s="192"/>
      <c r="F130" s="193"/>
      <c r="G130" s="193"/>
      <c r="H130" s="191"/>
      <c r="I130" s="192"/>
      <c r="J130" s="482"/>
      <c r="K130" s="186"/>
      <c r="L130" s="186"/>
    </row>
    <row r="131" spans="1:25" ht="15.75">
      <c r="C131" s="191" t="s">
        <v>219</v>
      </c>
      <c r="D131" s="191"/>
      <c r="E131" s="192"/>
      <c r="F131" s="193"/>
      <c r="G131" s="193"/>
      <c r="H131" s="481" t="s">
        <v>217</v>
      </c>
      <c r="I131" s="192"/>
      <c r="J131" s="482"/>
      <c r="K131" s="186"/>
      <c r="L131" s="186"/>
    </row>
    <row r="132" spans="1:25" ht="15.75">
      <c r="C132" s="191"/>
      <c r="D132" s="191"/>
      <c r="E132" s="192"/>
      <c r="F132" s="193"/>
      <c r="G132" s="193"/>
      <c r="H132" s="191" t="s">
        <v>218</v>
      </c>
      <c r="I132" s="192"/>
      <c r="J132" s="482"/>
      <c r="K132" s="186"/>
      <c r="L132" s="186"/>
    </row>
    <row r="133" spans="1:25">
      <c r="C133" s="76"/>
      <c r="D133" s="76"/>
      <c r="H133" s="205"/>
    </row>
    <row r="134" spans="1:25">
      <c r="C134" s="76"/>
      <c r="D134" s="76"/>
      <c r="H134" s="205"/>
    </row>
    <row r="135" spans="1:25">
      <c r="C135" s="76"/>
      <c r="D135" s="76"/>
      <c r="H135" s="205"/>
    </row>
    <row r="136" spans="1:25">
      <c r="C136" s="76"/>
      <c r="D136" s="76"/>
      <c r="H136" s="205"/>
    </row>
    <row r="137" spans="1:25">
      <c r="C137" s="76"/>
      <c r="D137" s="76"/>
      <c r="H137" s="205"/>
    </row>
    <row r="138" spans="1:25">
      <c r="C138" s="76"/>
      <c r="D138" s="76"/>
      <c r="H138" s="205"/>
    </row>
    <row r="139" spans="1:25">
      <c r="C139" s="76"/>
      <c r="D139" s="76"/>
      <c r="H139" s="205"/>
    </row>
    <row r="140" spans="1:25" ht="20.25">
      <c r="A140" s="339" t="s">
        <v>0</v>
      </c>
      <c r="B140" s="339"/>
      <c r="C140" s="339"/>
      <c r="D140" s="339"/>
      <c r="E140" s="339"/>
      <c r="F140" s="339"/>
      <c r="G140" s="339"/>
      <c r="H140" s="339"/>
      <c r="I140" s="339"/>
      <c r="J140" s="339"/>
      <c r="K140" s="339"/>
      <c r="L140" s="339"/>
      <c r="M140" s="339"/>
      <c r="N140" s="339"/>
      <c r="O140" s="339"/>
      <c r="P140" s="339"/>
      <c r="Q140" s="339"/>
      <c r="R140" s="339"/>
      <c r="S140" s="339"/>
      <c r="T140" s="339"/>
      <c r="U140" s="339"/>
      <c r="V140" s="339"/>
      <c r="W140" s="339"/>
      <c r="X140" s="339"/>
      <c r="Y140" s="339"/>
    </row>
    <row r="141" spans="1:25" ht="20.25">
      <c r="A141" s="339" t="s">
        <v>1</v>
      </c>
      <c r="B141" s="339"/>
      <c r="C141" s="339"/>
      <c r="D141" s="339"/>
      <c r="E141" s="339"/>
      <c r="F141" s="339"/>
      <c r="G141" s="339"/>
      <c r="H141" s="339"/>
      <c r="I141" s="339"/>
      <c r="J141" s="339"/>
      <c r="K141" s="339"/>
      <c r="L141" s="339"/>
      <c r="M141" s="339"/>
      <c r="N141" s="339"/>
      <c r="O141" s="339"/>
      <c r="P141" s="339"/>
      <c r="Q141" s="339"/>
      <c r="R141" s="339"/>
      <c r="S141" s="339"/>
      <c r="T141" s="339"/>
      <c r="U141" s="339"/>
      <c r="V141" s="339"/>
      <c r="W141" s="339"/>
      <c r="X141" s="339"/>
      <c r="Y141" s="339"/>
    </row>
    <row r="142" spans="1:25" ht="15.75">
      <c r="A142" s="381" t="s">
        <v>88</v>
      </c>
      <c r="B142" s="381"/>
      <c r="C142" s="381"/>
      <c r="D142" s="381"/>
      <c r="E142" s="381"/>
      <c r="F142" s="381"/>
      <c r="G142" s="381"/>
      <c r="H142" s="381"/>
      <c r="I142" s="381"/>
      <c r="J142" s="381"/>
      <c r="K142" s="381"/>
      <c r="L142" s="381"/>
      <c r="M142" s="381"/>
      <c r="N142" s="381"/>
      <c r="O142" s="381"/>
      <c r="P142" s="381"/>
      <c r="Q142" s="381"/>
      <c r="R142" s="381"/>
      <c r="S142" s="381"/>
      <c r="T142" s="381"/>
      <c r="U142" s="381"/>
      <c r="V142" s="381"/>
      <c r="W142" s="381"/>
      <c r="X142" s="381"/>
      <c r="Y142" s="381"/>
    </row>
    <row r="143" spans="1:25" ht="18">
      <c r="A143" s="382" t="s">
        <v>286</v>
      </c>
      <c r="B143" s="382"/>
      <c r="C143" s="382"/>
      <c r="D143" s="382"/>
      <c r="E143" s="382"/>
      <c r="F143" s="382"/>
      <c r="G143" s="382"/>
      <c r="H143" s="382"/>
      <c r="I143" s="382"/>
      <c r="J143" s="382"/>
      <c r="K143" s="382"/>
      <c r="L143" s="382"/>
      <c r="M143" s="382"/>
      <c r="N143" s="382"/>
      <c r="O143" s="382"/>
      <c r="P143" s="382"/>
      <c r="Q143" s="382"/>
      <c r="R143" s="382"/>
      <c r="S143" s="382"/>
      <c r="T143" s="382"/>
      <c r="U143" s="382"/>
      <c r="V143" s="382"/>
      <c r="W143" s="382"/>
      <c r="X143" s="382"/>
      <c r="Y143" s="382"/>
    </row>
    <row r="144" spans="1:25" ht="18">
      <c r="B144" s="377"/>
      <c r="C144" s="377"/>
      <c r="D144" s="151"/>
      <c r="E144" s="151"/>
      <c r="F144" s="151"/>
      <c r="G144" s="399" t="s">
        <v>287</v>
      </c>
      <c r="H144" s="399"/>
      <c r="I144" s="399"/>
      <c r="J144" s="399"/>
      <c r="K144" s="399"/>
      <c r="L144" s="399"/>
      <c r="M144" s="399"/>
      <c r="N144" s="399"/>
      <c r="O144" s="399"/>
      <c r="P144" s="399"/>
      <c r="Q144" s="399"/>
      <c r="R144" s="399"/>
      <c r="S144" s="399"/>
      <c r="T144" s="360" t="s">
        <v>272</v>
      </c>
      <c r="U144" s="360"/>
      <c r="V144" s="360"/>
      <c r="W144" s="360"/>
      <c r="X144" s="360"/>
      <c r="Y144" s="360"/>
    </row>
    <row r="145" spans="1:25" ht="18">
      <c r="B145" s="230"/>
      <c r="C145" s="148"/>
      <c r="D145" s="151"/>
      <c r="E145" s="151"/>
      <c r="F145" s="151"/>
      <c r="G145" s="156"/>
      <c r="H145" s="156"/>
      <c r="I145" s="156"/>
      <c r="J145" s="156"/>
      <c r="K145" s="156"/>
      <c r="L145" s="508"/>
      <c r="M145" s="508"/>
      <c r="N145" s="508"/>
      <c r="O145" s="508"/>
      <c r="P145" s="508"/>
      <c r="Q145" s="508"/>
      <c r="R145" s="508"/>
      <c r="S145" s="508"/>
      <c r="T145" s="508"/>
      <c r="U145" s="508"/>
      <c r="V145" s="508"/>
      <c r="W145" s="410"/>
      <c r="X145" s="410"/>
      <c r="Y145" s="410"/>
    </row>
    <row r="146" spans="1:25" ht="18">
      <c r="A146" s="396" t="s">
        <v>12</v>
      </c>
      <c r="B146" s="396" t="s">
        <v>115</v>
      </c>
      <c r="C146" s="345" t="s">
        <v>95</v>
      </c>
      <c r="D146" s="361" t="s">
        <v>14</v>
      </c>
      <c r="E146" s="396" t="s">
        <v>97</v>
      </c>
      <c r="F146" s="396" t="s">
        <v>98</v>
      </c>
      <c r="G146" s="345" t="s">
        <v>17</v>
      </c>
      <c r="H146" s="345" t="s">
        <v>99</v>
      </c>
      <c r="I146" s="387" t="s">
        <v>116</v>
      </c>
      <c r="J146" s="388"/>
      <c r="K146" s="388"/>
      <c r="L146" s="388"/>
      <c r="M146" s="388"/>
      <c r="N146" s="388"/>
      <c r="O146" s="388"/>
      <c r="P146" s="388"/>
      <c r="Q146" s="388"/>
      <c r="R146" s="388"/>
      <c r="S146" s="388"/>
      <c r="T146" s="390" t="s">
        <v>117</v>
      </c>
      <c r="U146" s="393" t="s">
        <v>118</v>
      </c>
      <c r="V146" s="361" t="s">
        <v>119</v>
      </c>
      <c r="W146" s="384" t="s">
        <v>20</v>
      </c>
      <c r="X146" s="323"/>
      <c r="Y146" s="361" t="s">
        <v>22</v>
      </c>
    </row>
    <row r="147" spans="1:25">
      <c r="A147" s="397"/>
      <c r="B147" s="397"/>
      <c r="C147" s="371"/>
      <c r="D147" s="376"/>
      <c r="E147" s="397"/>
      <c r="F147" s="397"/>
      <c r="G147" s="371"/>
      <c r="H147" s="371"/>
      <c r="I147" s="347"/>
      <c r="J147" s="347"/>
      <c r="K147" s="347"/>
      <c r="L147" s="347"/>
      <c r="M147" s="347"/>
      <c r="N147" s="347"/>
      <c r="O147" s="347"/>
      <c r="P147" s="347"/>
      <c r="Q147" s="347"/>
      <c r="R147" s="347"/>
      <c r="S147" s="347"/>
      <c r="T147" s="391"/>
      <c r="U147" s="394"/>
      <c r="V147" s="368"/>
      <c r="W147" s="385"/>
      <c r="X147" s="324"/>
      <c r="Y147" s="368"/>
    </row>
    <row r="148" spans="1:25">
      <c r="A148" s="398"/>
      <c r="B148" s="398"/>
      <c r="C148" s="344"/>
      <c r="D148" s="348"/>
      <c r="E148" s="398"/>
      <c r="F148" s="398"/>
      <c r="G148" s="344"/>
      <c r="H148" s="344"/>
      <c r="I148" s="348"/>
      <c r="J148" s="348"/>
      <c r="K148" s="348"/>
      <c r="L148" s="348"/>
      <c r="M148" s="348"/>
      <c r="N148" s="348"/>
      <c r="O148" s="348"/>
      <c r="P148" s="348"/>
      <c r="Q148" s="348"/>
      <c r="R148" s="348"/>
      <c r="S148" s="348"/>
      <c r="T148" s="392"/>
      <c r="U148" s="395"/>
      <c r="V148" s="362"/>
      <c r="W148" s="386"/>
      <c r="X148" s="325"/>
      <c r="Y148" s="362"/>
    </row>
    <row r="149" spans="1:25" ht="15.75">
      <c r="A149" s="27"/>
      <c r="B149" s="538"/>
      <c r="C149" s="27">
        <v>546</v>
      </c>
      <c r="D149" s="22" t="str">
        <f>IF(C149=0," ",VLOOKUP(C149,[1]Спортсмены!B$1:I$65536,2,FALSE))</f>
        <v>Светлов Даниил</v>
      </c>
      <c r="E149" s="513" t="str">
        <f>IF(C149=0," ",VLOOKUP($C149,[1]Спортсмены!$B$1:$H$65536,3,FALSE))</f>
        <v>19.11.1999</v>
      </c>
      <c r="F149" s="24" t="str">
        <f>IF(C149=0," ",IF(VLOOKUP($C149,[1]Спортсмены!$B$1:$H$65536,4,FALSE)=0," ",VLOOKUP($C149,[1]Спортсмены!$B$1:$H$65536,4,FALSE)))</f>
        <v>3р</v>
      </c>
      <c r="G149" s="22" t="str">
        <f>IF(C149=0," ",VLOOKUP($C149,[1]Спортсмены!$B$1:$H$65536,5,FALSE))</f>
        <v>Ярославская</v>
      </c>
      <c r="H149" s="22" t="str">
        <f>IF(C149=0," ",VLOOKUP($C149,[1]Спортсмены!$B$1:$H$65536,6,FALSE))</f>
        <v>Рыбинск, СДЮСШОР-8</v>
      </c>
      <c r="I149" s="201"/>
      <c r="J149" s="201"/>
      <c r="K149" s="24"/>
      <c r="L149" s="201"/>
      <c r="M149" s="201"/>
      <c r="N149" s="201"/>
      <c r="O149" s="201"/>
      <c r="P149" s="201"/>
      <c r="Q149" s="201"/>
      <c r="R149" s="201"/>
      <c r="S149" s="201"/>
      <c r="T149" s="232">
        <v>1</v>
      </c>
      <c r="U149" s="232">
        <v>3</v>
      </c>
      <c r="V149" s="233">
        <v>2.15</v>
      </c>
      <c r="W149" s="27"/>
      <c r="X149" s="27"/>
      <c r="Y149" s="22" t="str">
        <f>IF(C149=0," ",VLOOKUP($C149,[1]Спортсмены!$B$1:$H$65536,7,FALSE))</f>
        <v>Зверев В.Н.</v>
      </c>
    </row>
    <row r="150" spans="1:25" ht="15.75">
      <c r="A150" s="27"/>
      <c r="B150" s="538"/>
      <c r="C150" s="27"/>
      <c r="D150" s="22" t="str">
        <f>IF(C150=0," ",VLOOKUP(C150,[1]Спортсмены!B$1:I$65536,2,FALSE))</f>
        <v xml:space="preserve"> </v>
      </c>
      <c r="E150" s="24" t="str">
        <f>IF(C150=0," ",VLOOKUP($C150,[1]Спортсмены!$B$1:$H$65536,3,FALSE))</f>
        <v xml:space="preserve"> </v>
      </c>
      <c r="F150" s="24" t="str">
        <f>IF(C150=0," ",IF(VLOOKUP($C150,[1]Спортсмены!$B$1:$H$65536,4,FALSE)=0," ",VLOOKUP($C150,[1]Спортсмены!$B$1:$H$65536,4,FALSE)))</f>
        <v xml:space="preserve"> </v>
      </c>
      <c r="G150" s="22" t="str">
        <f>IF(C150=0," ",VLOOKUP($C150,[1]Спортсмены!$B$1:$H$65536,5,FALSE))</f>
        <v xml:space="preserve"> </v>
      </c>
      <c r="H150" s="22" t="str">
        <f>IF(C150=0," ",VLOOKUP($C150,[1]Спортсмены!$B$1:$H$65536,6,FALSE))</f>
        <v xml:space="preserve"> </v>
      </c>
      <c r="I150" s="201"/>
      <c r="J150" s="201"/>
      <c r="K150" s="24"/>
      <c r="L150" s="201"/>
      <c r="M150" s="201"/>
      <c r="N150" s="201"/>
      <c r="O150" s="201"/>
      <c r="P150" s="201"/>
      <c r="Q150" s="201"/>
      <c r="R150" s="201"/>
      <c r="S150" s="201"/>
      <c r="T150" s="232">
        <v>1</v>
      </c>
      <c r="U150" s="232">
        <v>3</v>
      </c>
      <c r="V150" s="233">
        <v>2.15</v>
      </c>
      <c r="W150" s="27"/>
      <c r="X150" s="27"/>
      <c r="Y150" s="22" t="str">
        <f>IF(C150=0," ",VLOOKUP($C150,[1]Спортсмены!$B$1:$H$65536,7,FALSE))</f>
        <v xml:space="preserve"> </v>
      </c>
    </row>
    <row r="151" spans="1:25" ht="15.75">
      <c r="A151" s="27"/>
      <c r="B151" s="538"/>
      <c r="C151" s="27"/>
      <c r="D151" s="22" t="str">
        <f>IF(C151=0," ",VLOOKUP(C151,[1]Спортсмены!B$1:I$65536,2,FALSE))</f>
        <v xml:space="preserve"> </v>
      </c>
      <c r="E151" s="24" t="str">
        <f>IF(C151=0," ",VLOOKUP($C151,[1]Спортсмены!$B$1:$H$65536,3,FALSE))</f>
        <v xml:space="preserve"> </v>
      </c>
      <c r="F151" s="24" t="str">
        <f>IF(C151=0," ",IF(VLOOKUP($C151,[1]Спортсмены!$B$1:$H$65536,4,FALSE)=0," ",VLOOKUP($C151,[1]Спортсмены!$B$1:$H$65536,4,FALSE)))</f>
        <v xml:space="preserve"> </v>
      </c>
      <c r="G151" s="22" t="str">
        <f>IF(C151=0," ",VLOOKUP($C151,[1]Спортсмены!$B$1:$H$65536,5,FALSE))</f>
        <v xml:space="preserve"> </v>
      </c>
      <c r="H151" s="22" t="str">
        <f>IF(C151=0," ",VLOOKUP($C151,[1]Спортсмены!$B$1:$H$65536,6,FALSE))</f>
        <v xml:space="preserve"> </v>
      </c>
      <c r="I151" s="201"/>
      <c r="J151" s="201"/>
      <c r="K151" s="24"/>
      <c r="L151" s="201"/>
      <c r="M151" s="201"/>
      <c r="N151" s="201"/>
      <c r="O151" s="201"/>
      <c r="P151" s="201"/>
      <c r="Q151" s="201"/>
      <c r="R151" s="201"/>
      <c r="S151" s="201"/>
      <c r="T151" s="232">
        <v>1</v>
      </c>
      <c r="U151" s="232">
        <v>3</v>
      </c>
      <c r="V151" s="233">
        <v>2.15</v>
      </c>
      <c r="W151" s="27"/>
      <c r="X151" s="27"/>
      <c r="Y151" s="22" t="str">
        <f>IF(C151=0," ",VLOOKUP($C151,[1]Спортсмены!$B$1:$H$65536,7,FALSE))</f>
        <v xml:space="preserve"> </v>
      </c>
    </row>
    <row r="152" spans="1:25" ht="15.75">
      <c r="A152" s="27"/>
      <c r="B152" s="539"/>
      <c r="C152" s="27"/>
      <c r="D152" s="22" t="str">
        <f>IF(C152=0," ",VLOOKUP(C152,[1]Спортсмены!B$1:I$65536,2,FALSE))</f>
        <v xml:space="preserve"> </v>
      </c>
      <c r="E152" s="24" t="str">
        <f>IF(C152=0," ",VLOOKUP($C152,[1]Спортсмены!$B$1:$H$65536,3,FALSE))</f>
        <v xml:space="preserve"> </v>
      </c>
      <c r="F152" s="24" t="str">
        <f>IF(C152=0," ",IF(VLOOKUP($C152,[1]Спортсмены!$B$1:$H$65536,4,FALSE)=0," ",VLOOKUP($C152,[1]Спортсмены!$B$1:$H$65536,4,FALSE)))</f>
        <v xml:space="preserve"> </v>
      </c>
      <c r="G152" s="22" t="str">
        <f>IF(C152=0," ",VLOOKUP($C152,[1]Спортсмены!$B$1:$H$65536,5,FALSE))</f>
        <v xml:space="preserve"> </v>
      </c>
      <c r="H152" s="22" t="str">
        <f>IF(C152=0," ",VLOOKUP($C152,[1]Спортсмены!$B$1:$H$65536,6,FALSE))</f>
        <v xml:space="preserve"> </v>
      </c>
      <c r="I152" s="201"/>
      <c r="J152" s="201"/>
      <c r="K152" s="24"/>
      <c r="L152" s="201"/>
      <c r="M152" s="201"/>
      <c r="N152" s="201"/>
      <c r="O152" s="201"/>
      <c r="P152" s="201"/>
      <c r="Q152" s="201"/>
      <c r="R152" s="201"/>
      <c r="S152" s="201"/>
      <c r="T152" s="232">
        <v>1</v>
      </c>
      <c r="U152" s="232">
        <v>3</v>
      </c>
      <c r="V152" s="233">
        <v>2.15</v>
      </c>
      <c r="W152" s="27"/>
      <c r="X152" s="27"/>
      <c r="Y152" s="22" t="str">
        <f>IF(C152=0," ",VLOOKUP($C152,[1]Спортсмены!$B$1:$H$65536,7,FALSE))</f>
        <v xml:space="preserve"> </v>
      </c>
    </row>
    <row r="153" spans="1:25" ht="16.5" thickBot="1">
      <c r="A153" s="44"/>
      <c r="B153" s="234"/>
      <c r="C153" s="199"/>
      <c r="D153" s="235"/>
      <c r="E153" s="198"/>
      <c r="F153" s="175"/>
      <c r="G153" s="175"/>
      <c r="H153" s="175"/>
      <c r="I153" s="236"/>
      <c r="J153" s="236"/>
      <c r="K153" s="198"/>
      <c r="L153" s="236"/>
      <c r="M153" s="236"/>
      <c r="N153" s="236"/>
      <c r="O153" s="236"/>
      <c r="P153" s="236"/>
      <c r="Q153" s="236"/>
      <c r="R153" s="236"/>
      <c r="S153" s="236"/>
      <c r="T153" s="237"/>
      <c r="U153" s="237"/>
      <c r="V153" s="238"/>
      <c r="W153" s="197"/>
      <c r="X153" s="197"/>
      <c r="Y153" s="199"/>
    </row>
    <row r="154" spans="1:25" ht="15.75" thickTop="1">
      <c r="A154" s="400" t="s">
        <v>263</v>
      </c>
      <c r="B154" s="400"/>
      <c r="C154" s="400"/>
      <c r="D154" s="400"/>
      <c r="E154" s="400"/>
      <c r="F154" s="400"/>
      <c r="G154" s="400"/>
      <c r="H154" s="400"/>
      <c r="I154" s="400"/>
      <c r="J154" s="400"/>
      <c r="K154" s="400"/>
      <c r="L154" s="400"/>
      <c r="M154" s="400"/>
      <c r="N154" s="400"/>
      <c r="O154" s="400"/>
      <c r="P154" s="400"/>
      <c r="Q154" s="400"/>
      <c r="R154" s="400"/>
      <c r="S154" s="400"/>
      <c r="T154" s="400"/>
      <c r="U154" s="400"/>
    </row>
    <row r="155" spans="1:25">
      <c r="A155" s="76"/>
      <c r="B155" s="76"/>
      <c r="D155" s="76"/>
      <c r="E155" s="76"/>
      <c r="I155" s="205"/>
    </row>
    <row r="156" spans="1:25">
      <c r="A156" s="76"/>
      <c r="B156" s="76"/>
      <c r="D156" s="76"/>
      <c r="E156" s="76"/>
      <c r="I156" s="205"/>
    </row>
  </sheetData>
  <mergeCells count="259">
    <mergeCell ref="A154:U154"/>
    <mergeCell ref="U146:U148"/>
    <mergeCell ref="V146:V148"/>
    <mergeCell ref="W146:W148"/>
    <mergeCell ref="Y146:Y148"/>
    <mergeCell ref="I147:I148"/>
    <mergeCell ref="J147:J148"/>
    <mergeCell ref="K147:K148"/>
    <mergeCell ref="L147:L148"/>
    <mergeCell ref="M147:M148"/>
    <mergeCell ref="N147:N148"/>
    <mergeCell ref="O147:O148"/>
    <mergeCell ref="P147:P148"/>
    <mergeCell ref="Q147:Q148"/>
    <mergeCell ref="R147:R148"/>
    <mergeCell ref="S147:S148"/>
    <mergeCell ref="F146:F148"/>
    <mergeCell ref="G146:G148"/>
    <mergeCell ref="H146:H148"/>
    <mergeCell ref="I146:S146"/>
    <mergeCell ref="T146:T148"/>
    <mergeCell ref="A146:A148"/>
    <mergeCell ref="B146:B148"/>
    <mergeCell ref="C146:C148"/>
    <mergeCell ref="D146:D148"/>
    <mergeCell ref="E146:E148"/>
    <mergeCell ref="A143:Y143"/>
    <mergeCell ref="B144:C144"/>
    <mergeCell ref="G144:S144"/>
    <mergeCell ref="T144:Y144"/>
    <mergeCell ref="L145:V145"/>
    <mergeCell ref="W145:Y145"/>
    <mergeCell ref="S105:S106"/>
    <mergeCell ref="A114:U114"/>
    <mergeCell ref="A140:Y140"/>
    <mergeCell ref="A141:Y141"/>
    <mergeCell ref="A142:Y142"/>
    <mergeCell ref="N105:N106"/>
    <mergeCell ref="O105:O106"/>
    <mergeCell ref="P105:P106"/>
    <mergeCell ref="Q105:Q106"/>
    <mergeCell ref="R105:R106"/>
    <mergeCell ref="I105:I106"/>
    <mergeCell ref="J105:J106"/>
    <mergeCell ref="K105:K106"/>
    <mergeCell ref="L105:L106"/>
    <mergeCell ref="M105:M106"/>
    <mergeCell ref="L103:V103"/>
    <mergeCell ref="W103:Y103"/>
    <mergeCell ref="A104:A106"/>
    <mergeCell ref="B104:B106"/>
    <mergeCell ref="C104:C106"/>
    <mergeCell ref="D104:D106"/>
    <mergeCell ref="E104:E106"/>
    <mergeCell ref="F104:F106"/>
    <mergeCell ref="G104:G106"/>
    <mergeCell ref="H104:H106"/>
    <mergeCell ref="I104:S104"/>
    <mergeCell ref="T104:T106"/>
    <mergeCell ref="U104:U106"/>
    <mergeCell ref="V104:V106"/>
    <mergeCell ref="W104:W106"/>
    <mergeCell ref="Y104:Y106"/>
    <mergeCell ref="A100:Y100"/>
    <mergeCell ref="A101:Y101"/>
    <mergeCell ref="B102:C102"/>
    <mergeCell ref="G102:S102"/>
    <mergeCell ref="T102:Y102"/>
    <mergeCell ref="A84:U84"/>
    <mergeCell ref="A96:Y96"/>
    <mergeCell ref="A97:Y97"/>
    <mergeCell ref="A98:Y98"/>
    <mergeCell ref="A99:Y99"/>
    <mergeCell ref="W73:W75"/>
    <mergeCell ref="X73:X75"/>
    <mergeCell ref="Y73:Y75"/>
    <mergeCell ref="I74:I75"/>
    <mergeCell ref="J74:J75"/>
    <mergeCell ref="K74:K75"/>
    <mergeCell ref="L74:L75"/>
    <mergeCell ref="M74:M75"/>
    <mergeCell ref="N74:N75"/>
    <mergeCell ref="O74:O75"/>
    <mergeCell ref="P74:P75"/>
    <mergeCell ref="Q74:Q75"/>
    <mergeCell ref="R74:R75"/>
    <mergeCell ref="S74:S75"/>
    <mergeCell ref="B71:C71"/>
    <mergeCell ref="G71:S71"/>
    <mergeCell ref="T71:Y71"/>
    <mergeCell ref="W72:Y72"/>
    <mergeCell ref="A73:A75"/>
    <mergeCell ref="B73:B75"/>
    <mergeCell ref="C73:C75"/>
    <mergeCell ref="D73:D75"/>
    <mergeCell ref="E73:E75"/>
    <mergeCell ref="F73:F75"/>
    <mergeCell ref="G73:G75"/>
    <mergeCell ref="H73:H75"/>
    <mergeCell ref="I73:S73"/>
    <mergeCell ref="T73:T75"/>
    <mergeCell ref="U73:U75"/>
    <mergeCell ref="V73:V75"/>
    <mergeCell ref="X64:X66"/>
    <mergeCell ref="Y64:Y66"/>
    <mergeCell ref="I65:I66"/>
    <mergeCell ref="J65:J66"/>
    <mergeCell ref="K65:K66"/>
    <mergeCell ref="L65:L66"/>
    <mergeCell ref="M65:M66"/>
    <mergeCell ref="N65:N66"/>
    <mergeCell ref="O65:O66"/>
    <mergeCell ref="P65:P66"/>
    <mergeCell ref="Q65:Q66"/>
    <mergeCell ref="R65:R66"/>
    <mergeCell ref="S65:S66"/>
    <mergeCell ref="B62:C62"/>
    <mergeCell ref="G62:S62"/>
    <mergeCell ref="W63:Y63"/>
    <mergeCell ref="A64:A66"/>
    <mergeCell ref="B64:B66"/>
    <mergeCell ref="C64:C66"/>
    <mergeCell ref="D64:D66"/>
    <mergeCell ref="E64:E66"/>
    <mergeCell ref="F64:F66"/>
    <mergeCell ref="G64:G66"/>
    <mergeCell ref="H64:H66"/>
    <mergeCell ref="I64:S64"/>
    <mergeCell ref="T64:T66"/>
    <mergeCell ref="U64:U66"/>
    <mergeCell ref="V64:V66"/>
    <mergeCell ref="W64:W66"/>
    <mergeCell ref="X57:X59"/>
    <mergeCell ref="Y57:Y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F54:Y54"/>
    <mergeCell ref="G55:S55"/>
    <mergeCell ref="T55:Y55"/>
    <mergeCell ref="A57:A59"/>
    <mergeCell ref="B57:B59"/>
    <mergeCell ref="C57:C59"/>
    <mergeCell ref="D57:D59"/>
    <mergeCell ref="E57:E59"/>
    <mergeCell ref="F57:F59"/>
    <mergeCell ref="G57:G59"/>
    <mergeCell ref="H57:H59"/>
    <mergeCell ref="I57:S57"/>
    <mergeCell ref="T57:T59"/>
    <mergeCell ref="U57:U59"/>
    <mergeCell ref="V57:V59"/>
    <mergeCell ref="W57:W59"/>
    <mergeCell ref="A41:U41"/>
    <mergeCell ref="A50:Y50"/>
    <mergeCell ref="F51:Y51"/>
    <mergeCell ref="F52:Y52"/>
    <mergeCell ref="F53:Y53"/>
    <mergeCell ref="W25:W27"/>
    <mergeCell ref="X25:X27"/>
    <mergeCell ref="Y25:Y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B23:C23"/>
    <mergeCell ref="G23:S23"/>
    <mergeCell ref="T23:Y23"/>
    <mergeCell ref="W24:Y24"/>
    <mergeCell ref="A25:A27"/>
    <mergeCell ref="B25:B27"/>
    <mergeCell ref="C25:C27"/>
    <mergeCell ref="D25:D27"/>
    <mergeCell ref="E25:E27"/>
    <mergeCell ref="F25:F27"/>
    <mergeCell ref="G25:G27"/>
    <mergeCell ref="H25:H27"/>
    <mergeCell ref="I25:S25"/>
    <mergeCell ref="T25:T27"/>
    <mergeCell ref="U25:U27"/>
    <mergeCell ref="V25:V27"/>
    <mergeCell ref="X16:X18"/>
    <mergeCell ref="Y16:Y18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S17:S18"/>
    <mergeCell ref="B14:C14"/>
    <mergeCell ref="G14:S14"/>
    <mergeCell ref="W15:Y15"/>
    <mergeCell ref="A16:A18"/>
    <mergeCell ref="B16:B18"/>
    <mergeCell ref="C16:C18"/>
    <mergeCell ref="D16:D18"/>
    <mergeCell ref="E16:E18"/>
    <mergeCell ref="F16:F18"/>
    <mergeCell ref="G16:G18"/>
    <mergeCell ref="H16:H18"/>
    <mergeCell ref="I16:S16"/>
    <mergeCell ref="T16:T18"/>
    <mergeCell ref="U16:U18"/>
    <mergeCell ref="V16:V18"/>
    <mergeCell ref="W16:W18"/>
    <mergeCell ref="W9:W11"/>
    <mergeCell ref="X9:X11"/>
    <mergeCell ref="Y9:Y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F5:Y5"/>
    <mergeCell ref="F6:Y6"/>
    <mergeCell ref="G7:S7"/>
    <mergeCell ref="T7:Y7"/>
    <mergeCell ref="A9:A11"/>
    <mergeCell ref="B9:B11"/>
    <mergeCell ref="C9:C11"/>
    <mergeCell ref="D9:D11"/>
    <mergeCell ref="E9:E11"/>
    <mergeCell ref="F9:F11"/>
    <mergeCell ref="G9:G11"/>
    <mergeCell ref="H9:H11"/>
    <mergeCell ref="I9:S9"/>
    <mergeCell ref="T9:T11"/>
    <mergeCell ref="U9:U11"/>
    <mergeCell ref="V9:V11"/>
    <mergeCell ref="A1:Y1"/>
    <mergeCell ref="A2:Y2"/>
    <mergeCell ref="A3:Y3"/>
    <mergeCell ref="F4:Y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40"/>
  <sheetViews>
    <sheetView topLeftCell="A34" workbookViewId="0">
      <selection activeCell="F52" sqref="F52"/>
    </sheetView>
  </sheetViews>
  <sheetFormatPr defaultRowHeight="15"/>
  <cols>
    <col min="1" max="1" width="3.5703125" customWidth="1"/>
    <col min="2" max="2" width="4.85546875" customWidth="1"/>
    <col min="3" max="3" width="25" customWidth="1"/>
    <col min="4" max="4" width="10.140625" customWidth="1"/>
    <col min="5" max="5" width="5.28515625" customWidth="1"/>
    <col min="6" max="6" width="15.28515625" customWidth="1"/>
    <col min="7" max="7" width="25.28515625" customWidth="1"/>
    <col min="8" max="8" width="5.7109375" customWidth="1"/>
    <col min="9" max="9" width="5.85546875" customWidth="1"/>
    <col min="10" max="10" width="5.5703125" customWidth="1"/>
    <col min="11" max="11" width="2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4.5703125" customWidth="1"/>
    <col min="18" max="18" width="21.7109375" customWidth="1"/>
  </cols>
  <sheetData>
    <row r="1" spans="1:18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</row>
    <row r="2" spans="1:18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</row>
    <row r="3" spans="1:18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</row>
    <row r="4" spans="1:18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</row>
    <row r="5" spans="1:18" ht="15.75">
      <c r="A5" s="1" t="s">
        <v>136</v>
      </c>
      <c r="B5" s="147"/>
      <c r="C5" s="147"/>
      <c r="D5" s="381" t="s">
        <v>88</v>
      </c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</row>
    <row r="6" spans="1:18" ht="18">
      <c r="A6" s="1" t="s">
        <v>137</v>
      </c>
      <c r="B6" s="148"/>
      <c r="C6" s="148"/>
      <c r="D6" s="382" t="s">
        <v>138</v>
      </c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</row>
    <row r="7" spans="1:18" ht="15.75">
      <c r="A7" s="1" t="s">
        <v>139</v>
      </c>
      <c r="B7" s="149"/>
      <c r="C7" s="149"/>
      <c r="D7" s="383" t="s">
        <v>3</v>
      </c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</row>
    <row r="8" spans="1:18" ht="18">
      <c r="A8" s="10" t="s">
        <v>140</v>
      </c>
      <c r="B8" s="194"/>
      <c r="C8" s="194"/>
      <c r="D8" s="194"/>
      <c r="E8" s="151"/>
      <c r="M8" s="152"/>
      <c r="N8" s="360" t="s">
        <v>174</v>
      </c>
      <c r="O8" s="360"/>
      <c r="P8" s="360"/>
      <c r="Q8" s="360"/>
      <c r="R8" s="360"/>
    </row>
    <row r="9" spans="1:18" ht="18">
      <c r="B9" s="377"/>
      <c r="C9" s="377"/>
      <c r="D9" s="377"/>
      <c r="E9" s="151"/>
      <c r="F9" s="378" t="s">
        <v>178</v>
      </c>
      <c r="G9" s="378"/>
      <c r="H9" s="378"/>
      <c r="I9" s="378"/>
      <c r="J9" s="378"/>
      <c r="K9" s="378"/>
      <c r="L9" s="378"/>
      <c r="M9" s="152"/>
      <c r="N9" s="360"/>
      <c r="O9" s="360"/>
      <c r="P9" s="360"/>
      <c r="Q9" s="360"/>
      <c r="R9" s="360"/>
    </row>
    <row r="10" spans="1:18" ht="18">
      <c r="A10" s="1" t="s">
        <v>141</v>
      </c>
      <c r="B10" s="154"/>
      <c r="C10" s="154"/>
      <c r="D10" s="148"/>
      <c r="E10" s="151"/>
      <c r="F10" s="151"/>
      <c r="G10" s="151"/>
      <c r="H10" s="156"/>
      <c r="I10" s="157"/>
      <c r="J10" s="158"/>
      <c r="K10" s="158"/>
      <c r="L10" s="379" t="s">
        <v>93</v>
      </c>
      <c r="M10" s="379"/>
      <c r="N10" s="379"/>
      <c r="O10" s="379"/>
      <c r="P10" s="379"/>
      <c r="Q10" s="317"/>
      <c r="R10" s="159" t="s">
        <v>259</v>
      </c>
    </row>
    <row r="11" spans="1:18">
      <c r="A11" s="345" t="s">
        <v>94</v>
      </c>
      <c r="B11" s="343" t="s">
        <v>95</v>
      </c>
      <c r="C11" s="347" t="s">
        <v>96</v>
      </c>
      <c r="D11" s="347" t="s">
        <v>97</v>
      </c>
      <c r="E11" s="345" t="s">
        <v>98</v>
      </c>
      <c r="F11" s="345" t="s">
        <v>17</v>
      </c>
      <c r="G11" s="345" t="s">
        <v>99</v>
      </c>
      <c r="H11" s="372" t="s">
        <v>100</v>
      </c>
      <c r="I11" s="373"/>
      <c r="J11" s="373"/>
      <c r="K11" s="373"/>
      <c r="L11" s="373"/>
      <c r="M11" s="373"/>
      <c r="N11" s="374"/>
      <c r="O11" s="345" t="s">
        <v>19</v>
      </c>
      <c r="P11" s="343" t="s">
        <v>20</v>
      </c>
      <c r="Q11" s="343" t="s">
        <v>21</v>
      </c>
      <c r="R11" s="361" t="s">
        <v>22</v>
      </c>
    </row>
    <row r="12" spans="1:18">
      <c r="A12" s="375"/>
      <c r="B12" s="371"/>
      <c r="C12" s="376"/>
      <c r="D12" s="376"/>
      <c r="E12" s="371"/>
      <c r="F12" s="371"/>
      <c r="G12" s="371"/>
      <c r="H12" s="369">
        <v>1</v>
      </c>
      <c r="I12" s="347">
        <v>2</v>
      </c>
      <c r="J12" s="347">
        <v>3</v>
      </c>
      <c r="K12" s="160"/>
      <c r="L12" s="347">
        <v>4</v>
      </c>
      <c r="M12" s="347">
        <v>5</v>
      </c>
      <c r="N12" s="347">
        <v>6</v>
      </c>
      <c r="O12" s="375"/>
      <c r="P12" s="371"/>
      <c r="Q12" s="371"/>
      <c r="R12" s="368"/>
    </row>
    <row r="13" spans="1:18">
      <c r="A13" s="346"/>
      <c r="B13" s="344"/>
      <c r="C13" s="348"/>
      <c r="D13" s="348"/>
      <c r="E13" s="344"/>
      <c r="F13" s="344"/>
      <c r="G13" s="344"/>
      <c r="H13" s="370"/>
      <c r="I13" s="348"/>
      <c r="J13" s="348"/>
      <c r="K13" s="161"/>
      <c r="L13" s="348"/>
      <c r="M13" s="348"/>
      <c r="N13" s="348"/>
      <c r="O13" s="346"/>
      <c r="P13" s="344"/>
      <c r="Q13" s="344"/>
      <c r="R13" s="362"/>
    </row>
    <row r="14" spans="1:18">
      <c r="A14" s="136">
        <v>1</v>
      </c>
      <c r="B14" s="28">
        <v>488</v>
      </c>
      <c r="C14" s="101" t="str">
        <f>IF(B14=0," ",VLOOKUP(B14,[1]Спортсмены!B$1:H$65536,2,FALSE))</f>
        <v>Миронов Никита</v>
      </c>
      <c r="D14" s="102" t="str">
        <f>IF(B14=0," ",VLOOKUP($B14,[1]Спортсмены!$B$1:$H$65536,3,FALSE))</f>
        <v>1997</v>
      </c>
      <c r="E14" s="94" t="str">
        <f>IF(B14=0," ",IF(VLOOKUP($B14,[1]Спортсмены!$B$1:$H$65536,4,FALSE)=0," ",VLOOKUP($B14,[1]Спортсмены!$B$1:$H$65536,4,FALSE)))</f>
        <v>2р</v>
      </c>
      <c r="F14" s="101" t="str">
        <f>IF(B14=0," ",VLOOKUP($B14,[1]Спортсмены!$B$1:$H$65536,5,FALSE))</f>
        <v>Ивановская</v>
      </c>
      <c r="G14" s="101" t="str">
        <f>IF(B14=0," ",VLOOKUP($B14,[1]Спортсмены!$B$1:$H$65536,6,FALSE))</f>
        <v>Иваново, ДЮСШ-1</v>
      </c>
      <c r="H14" s="171">
        <v>13.91</v>
      </c>
      <c r="I14" s="171">
        <v>14.27</v>
      </c>
      <c r="J14" s="171" t="s">
        <v>109</v>
      </c>
      <c r="K14" s="196"/>
      <c r="L14" s="171" t="s">
        <v>109</v>
      </c>
      <c r="M14" s="171">
        <v>13.54</v>
      </c>
      <c r="N14" s="171" t="s">
        <v>109</v>
      </c>
      <c r="O14" s="172">
        <f>MAX(H14:N14)</f>
        <v>14.27</v>
      </c>
      <c r="P14" s="94" t="str">
        <f>IF(O14=0," ",IF(O14&gt;=[1]Разряды!$C$17,[1]Разряды!$C$3,IF(O14&gt;=[1]Разряды!$D$17,[1]Разряды!$D$3,IF(O14&gt;=[1]Разряды!$E$17,[1]Разряды!$E$3,IF(O14&gt;=[1]Разряды!$F$17,[1]Разряды!$F$3,IF(O14&gt;=[1]Разряды!$G$17,[1]Разряды!$G$3,IF(O14&gt;=[1]Разряды!$H$17,[1]Разряды!$H$3,"б/р")))))))</f>
        <v>1р</v>
      </c>
      <c r="Q14" s="94">
        <v>20</v>
      </c>
      <c r="R14" s="106" t="str">
        <f>IF(B14=0," ",VLOOKUP($B14,[1]Спортсмены!$B$1:$H$65536,7,FALSE))</f>
        <v>Скобцов А.Ф.</v>
      </c>
    </row>
    <row r="15" spans="1:18" ht="23.25">
      <c r="A15" s="20">
        <v>2</v>
      </c>
      <c r="B15" s="27">
        <v>287</v>
      </c>
      <c r="C15" s="22" t="str">
        <f>IF(B15=0," ",VLOOKUP(B15,[1]Спортсмены!B$1:H$65536,2,FALSE))</f>
        <v>Лукашин Алексей</v>
      </c>
      <c r="D15" s="23" t="str">
        <f>IF(B15=0," ",VLOOKUP($B15,[1]Спортсмены!$B$1:$H$65536,3,FALSE))</f>
        <v>02.02.1998</v>
      </c>
      <c r="E15" s="24" t="str">
        <f>IF(B15=0," ",IF(VLOOKUP($B15,[1]Спортсмены!$B$1:$H$65536,4,FALSE)=0," ",VLOOKUP($B15,[1]Спортсмены!$B$1:$H$65536,4,FALSE)))</f>
        <v>1р</v>
      </c>
      <c r="F15" s="22" t="str">
        <f>IF(B15=0," ",VLOOKUP($B15,[1]Спортсмены!$B$1:$H$65536,5,FALSE))</f>
        <v>Рязанская</v>
      </c>
      <c r="G15" s="106" t="str">
        <f>IF(B15=0," ",VLOOKUP($B15,[1]Спортсмены!$B$1:$H$65536,6,FALSE))</f>
        <v>Рязань, ЦФО СДЮСШОР "Юность"-Юность России</v>
      </c>
      <c r="H15" s="171">
        <v>13.83</v>
      </c>
      <c r="I15" s="171">
        <v>14.23</v>
      </c>
      <c r="J15" s="171">
        <v>14.06</v>
      </c>
      <c r="K15" s="196"/>
      <c r="L15" s="171" t="s">
        <v>109</v>
      </c>
      <c r="M15" s="171" t="s">
        <v>109</v>
      </c>
      <c r="N15" s="171" t="s">
        <v>109</v>
      </c>
      <c r="O15" s="172">
        <f>MAX(H15:N15)</f>
        <v>14.23</v>
      </c>
      <c r="P15" s="94" t="str">
        <f>IF(O15=0," ",IF(O15&gt;=[1]Разряды!$C$17,[1]Разряды!$C$3,IF(O15&gt;=[1]Разряды!$D$17,[1]Разряды!$D$3,IF(O15&gt;=[1]Разряды!$E$17,[1]Разряды!$E$3,IF(O15&gt;=[1]Разряды!$F$17,[1]Разряды!$F$3,IF(O15&gt;=[1]Разряды!$G$17,[1]Разряды!$G$3,IF(O15&gt;=[1]Разряды!$H$17,[1]Разряды!$H$3,"б/р")))))))</f>
        <v>1р</v>
      </c>
      <c r="Q15" s="94">
        <v>17</v>
      </c>
      <c r="R15" s="22" t="str">
        <f>IF(B15=0," ",VLOOKUP($B15,[1]Спортсмены!$B$1:$H$65536,7,FALSE))</f>
        <v>Никитина Е.В.</v>
      </c>
    </row>
    <row r="16" spans="1:18" ht="23.25">
      <c r="A16" s="136">
        <v>3</v>
      </c>
      <c r="B16" s="78">
        <v>426</v>
      </c>
      <c r="C16" s="101" t="str">
        <f>IF(B16=0," ",VLOOKUP(B16,[1]Спортсмены!B$1:H$65536,2,FALSE))</f>
        <v>Шкирман Виталий</v>
      </c>
      <c r="D16" s="102" t="str">
        <f>IF(B16=0," ",VLOOKUP($B16,[1]Спортсмены!$B$1:$H$65536,3,FALSE))</f>
        <v>01.06.1997</v>
      </c>
      <c r="E16" s="94" t="str">
        <f>IF(B16=0," ",IF(VLOOKUP($B16,[1]Спортсмены!$B$1:$H$65536,4,FALSE)=0," ",VLOOKUP($B16,[1]Спортсмены!$B$1:$H$65536,4,FALSE)))</f>
        <v>1р</v>
      </c>
      <c r="F16" s="101" t="str">
        <f>IF(B16=0," ",VLOOKUP($B16,[1]Спортсмены!$B$1:$H$65536,5,FALSE))</f>
        <v>Калининградская</v>
      </c>
      <c r="G16" s="101" t="str">
        <f>IF(B16=0," ",VLOOKUP($B16,[1]Спортсмены!$B$1:$H$65536,6,FALSE))</f>
        <v>Калининград, СДЮСШОР-4</v>
      </c>
      <c r="H16" s="171" t="s">
        <v>109</v>
      </c>
      <c r="I16" s="171" t="s">
        <v>109</v>
      </c>
      <c r="J16" s="171">
        <v>12.31</v>
      </c>
      <c r="K16" s="196"/>
      <c r="L16" s="171">
        <v>12.65</v>
      </c>
      <c r="M16" s="171">
        <v>12.35</v>
      </c>
      <c r="N16" s="171">
        <v>12.13</v>
      </c>
      <c r="O16" s="172">
        <f>MAX(H16:N16)</f>
        <v>12.65</v>
      </c>
      <c r="P16" s="94" t="str">
        <f>IF(O16=0," ",IF(O16&gt;=[1]Разряды!$C$17,[1]Разряды!$C$3,IF(O16&gt;=[1]Разряды!$D$17,[1]Разряды!$D$3,IF(O16&gt;=[1]Разряды!$E$17,[1]Разряды!$E$3,IF(O16&gt;=[1]Разряды!$F$17,[1]Разряды!$F$3,IF(O16&gt;=[1]Разряды!$G$17,[1]Разряды!$G$3,IF(O16&gt;=[1]Разряды!$H$17,[1]Разряды!$H$3,"б/р")))))))</f>
        <v>3р</v>
      </c>
      <c r="Q16" s="94">
        <v>15</v>
      </c>
      <c r="R16" s="106" t="str">
        <f>IF(B16=0," ",VLOOKUP($B16,[1]Спортсмены!$B$1:$H$65536,7,FALSE))</f>
        <v>Балашов С.Г., Балашова В.А.</v>
      </c>
    </row>
    <row r="17" spans="1:18">
      <c r="A17" s="94">
        <v>4</v>
      </c>
      <c r="B17" s="78">
        <v>492</v>
      </c>
      <c r="C17" s="101" t="str">
        <f>IF(B17=0," ",VLOOKUP(B17,[1]Спортсмены!B$1:H$65536,2,FALSE))</f>
        <v>Каттель Даниэль</v>
      </c>
      <c r="D17" s="102" t="str">
        <f>IF(B17=0," ",VLOOKUP($B17,[1]Спортсмены!$B$1:$H$65536,3,FALSE))</f>
        <v>1997</v>
      </c>
      <c r="E17" s="94" t="str">
        <f>IF(B17=0," ",IF(VLOOKUP($B17,[1]Спортсмены!$B$1:$H$65536,4,FALSE)=0," ",VLOOKUP($B17,[1]Спортсмены!$B$1:$H$65536,4,FALSE)))</f>
        <v>2р</v>
      </c>
      <c r="F17" s="101" t="str">
        <f>IF(B17=0," ",VLOOKUP($B17,[1]Спортсмены!$B$1:$H$65536,5,FALSE))</f>
        <v>Ивановская</v>
      </c>
      <c r="G17" s="101" t="str">
        <f>IF(B17=0," ",VLOOKUP($B17,[1]Спортсмены!$B$1:$H$65536,6,FALSE))</f>
        <v>Иваново, ДЮСШ-1</v>
      </c>
      <c r="H17" s="171" t="s">
        <v>109</v>
      </c>
      <c r="I17" s="171">
        <v>12.5</v>
      </c>
      <c r="J17" s="171" t="s">
        <v>109</v>
      </c>
      <c r="K17" s="196"/>
      <c r="L17" s="171">
        <v>11.45</v>
      </c>
      <c r="M17" s="171" t="s">
        <v>109</v>
      </c>
      <c r="N17" s="171" t="s">
        <v>109</v>
      </c>
      <c r="O17" s="172">
        <f>MAX(H17:N17)</f>
        <v>12.5</v>
      </c>
      <c r="P17" s="94" t="str">
        <f>IF(O17=0," ",IF(O17&gt;=[1]Разряды!$C$17,[1]Разряды!$C$3,IF(O17&gt;=[1]Разряды!$D$17,[1]Разряды!$D$3,IF(O17&gt;=[1]Разряды!$E$17,[1]Разряды!$E$3,IF(O17&gt;=[1]Разряды!$F$17,[1]Разряды!$F$3,IF(O17&gt;=[1]Разряды!$G$17,[1]Разряды!$G$3,IF(O17&gt;=[1]Разряды!$H$17,[1]Разряды!$H$3,"б/р")))))))</f>
        <v>3р</v>
      </c>
      <c r="Q17" s="94">
        <v>14</v>
      </c>
      <c r="R17" s="106" t="str">
        <f>IF(B17=0," ",VLOOKUP($B17,[1]Спортсмены!$B$1:$H$65536,7,FALSE))</f>
        <v>Скобцов А.Ф.</v>
      </c>
    </row>
    <row r="18" spans="1:18" ht="23.25">
      <c r="A18" s="88">
        <v>5</v>
      </c>
      <c r="B18" s="78">
        <v>171</v>
      </c>
      <c r="C18" s="101" t="str">
        <f>IF(B18=0," ",VLOOKUP(B18,[1]Спортсмены!B$1:H$65536,2,FALSE))</f>
        <v>Кукушкин Илья</v>
      </c>
      <c r="D18" s="102" t="str">
        <f>IF(B18=0," ",VLOOKUP($B18,[1]Спортсмены!$B$1:$H$65536,3,FALSE))</f>
        <v>1997</v>
      </c>
      <c r="E18" s="94" t="str">
        <f>IF(B18=0," ",IF(VLOOKUP($B18,[1]Спортсмены!$B$1:$H$65536,4,FALSE)=0," ",VLOOKUP($B18,[1]Спортсмены!$B$1:$H$65536,4,FALSE)))</f>
        <v>2р</v>
      </c>
      <c r="F18" s="101" t="str">
        <f>IF(B18=0," ",VLOOKUP($B18,[1]Спортсмены!$B$1:$H$65536,5,FALSE))</f>
        <v>Ярославская</v>
      </c>
      <c r="G18" s="101" t="str">
        <f>IF(B18=0," ",VLOOKUP($B18,[1]Спортсмены!$B$1:$H$65536,6,FALSE))</f>
        <v>Рыбинск, СДЮСШОР-2</v>
      </c>
      <c r="H18" s="171">
        <v>11.81</v>
      </c>
      <c r="I18" s="171" t="s">
        <v>109</v>
      </c>
      <c r="J18" s="171">
        <v>11.42</v>
      </c>
      <c r="K18" s="196"/>
      <c r="L18" s="171" t="s">
        <v>109</v>
      </c>
      <c r="M18" s="171" t="s">
        <v>109</v>
      </c>
      <c r="N18" s="171">
        <v>11.72</v>
      </c>
      <c r="O18" s="172">
        <f>MAX(H18:N18)</f>
        <v>11.81</v>
      </c>
      <c r="P18" s="94" t="str">
        <f>IF(O18=0," ",IF(O18&gt;=[1]Разряды!$C$17,[1]Разряды!$C$3,IF(O18&gt;=[1]Разряды!$D$17,[1]Разряды!$D$3,IF(O18&gt;=[1]Разряды!$E$17,[1]Разряды!$E$3,IF(O18&gt;=[1]Разряды!$F$17,[1]Разряды!$F$3,IF(O18&gt;=[1]Разряды!$G$17,[1]Разряды!$G$3,IF(O18&gt;=[1]Разряды!$H$17,[1]Разряды!$H$3,"б/р")))))))</f>
        <v>1юр</v>
      </c>
      <c r="Q18" s="94" t="s">
        <v>26</v>
      </c>
      <c r="R18" s="106" t="str">
        <f>IF(B18=0," ",VLOOKUP($B18,[1]Спортсмены!$B$1:$H$65536,7,FALSE))</f>
        <v>Дорожкина О.Н., Дорожкин В.К.</v>
      </c>
    </row>
    <row r="19" spans="1:18" ht="15.75" thickBot="1">
      <c r="A19" s="141"/>
      <c r="B19" s="44"/>
      <c r="C19" s="32" t="str">
        <f>IF(B19=0," ",VLOOKUP(B19,[1]Спортсмены!B$1:H$65536,2,FALSE))</f>
        <v xml:space="preserve"> </v>
      </c>
      <c r="D19" s="33" t="str">
        <f>IF(B19=0," ",VLOOKUP($B19,[1]Спортсмены!$B$1:$H$65536,3,FALSE))</f>
        <v xml:space="preserve"> </v>
      </c>
      <c r="E19" s="34" t="str">
        <f>IF(B19=0," ",IF(VLOOKUP($B19,[1]Спортсмены!$B$1:$H$65536,4,FALSE)=0," ",VLOOKUP($B19,[1]Спортсмены!$B$1:$H$65536,4,FALSE)))</f>
        <v xml:space="preserve"> </v>
      </c>
      <c r="F19" s="32" t="str">
        <f>IF(B19=0," ",VLOOKUP($B19,[1]Спортсмены!$B$1:$H$65536,5,FALSE))</f>
        <v xml:space="preserve"> </v>
      </c>
      <c r="G19" s="32" t="str">
        <f>IF(B19=0," ",VLOOKUP($B19,[1]Спортсмены!$B$1:$H$65536,6,FALSE))</f>
        <v xml:space="preserve"> </v>
      </c>
      <c r="H19" s="210"/>
      <c r="I19" s="210"/>
      <c r="J19" s="210"/>
      <c r="K19" s="211"/>
      <c r="L19" s="183"/>
      <c r="M19" s="183"/>
      <c r="N19" s="183"/>
      <c r="O19" s="212"/>
      <c r="P19" s="173" t="str">
        <f>IF(O19=0," ",IF(O19&gt;=[1]Разряды!$C$17,[1]Разряды!$C$3,IF(O19&gt;=[1]Разряды!$D$17,[1]Разряды!$D$3,IF(O19&gt;=[1]Разряды!$E$17,[1]Разряды!$E$3,IF(O19&gt;=[1]Разряды!$F$17,[1]Разряды!$F$3,IF(O19&gt;=[1]Разряды!$G$17,[1]Разряды!$G$3,IF(O19&gt;=[1]Разряды!$H$17,[1]Разряды!$H$3,"б/р")))))))</f>
        <v xml:space="preserve"> </v>
      </c>
      <c r="Q19" s="173"/>
      <c r="R19" s="32" t="str">
        <f>IF(B19=0," ",VLOOKUP($B19,[1]Спортсмены!$B$1:$H$65536,7,FALSE))</f>
        <v xml:space="preserve"> </v>
      </c>
    </row>
    <row r="20" spans="1:18" ht="15.75" thickTop="1"/>
    <row r="21" spans="1:18">
      <c r="F21" s="378" t="s">
        <v>182</v>
      </c>
      <c r="G21" s="378"/>
      <c r="H21" s="378"/>
      <c r="I21" s="378"/>
      <c r="J21" s="378"/>
      <c r="K21" s="378"/>
      <c r="L21" s="378"/>
    </row>
    <row r="22" spans="1:18" ht="18">
      <c r="A22" s="1"/>
      <c r="B22" s="154"/>
      <c r="C22" s="154"/>
      <c r="D22" s="148"/>
      <c r="E22" s="151"/>
      <c r="F22" s="151"/>
      <c r="G22" s="151"/>
      <c r="H22" s="156"/>
      <c r="I22" s="157"/>
      <c r="J22" s="158"/>
      <c r="K22" s="158"/>
      <c r="L22" s="379" t="s">
        <v>93</v>
      </c>
      <c r="M22" s="379"/>
      <c r="N22" s="379"/>
      <c r="O22" s="379"/>
      <c r="P22" s="379"/>
      <c r="Q22" s="317"/>
      <c r="R22" s="159" t="s">
        <v>259</v>
      </c>
    </row>
    <row r="23" spans="1:18">
      <c r="A23" s="345" t="s">
        <v>94</v>
      </c>
      <c r="B23" s="343" t="s">
        <v>95</v>
      </c>
      <c r="C23" s="347" t="s">
        <v>96</v>
      </c>
      <c r="D23" s="347" t="s">
        <v>97</v>
      </c>
      <c r="E23" s="345" t="s">
        <v>98</v>
      </c>
      <c r="F23" s="345" t="s">
        <v>17</v>
      </c>
      <c r="G23" s="345" t="s">
        <v>99</v>
      </c>
      <c r="H23" s="372" t="s">
        <v>100</v>
      </c>
      <c r="I23" s="373"/>
      <c r="J23" s="373"/>
      <c r="K23" s="373"/>
      <c r="L23" s="373"/>
      <c r="M23" s="373"/>
      <c r="N23" s="374"/>
      <c r="O23" s="345" t="s">
        <v>19</v>
      </c>
      <c r="P23" s="343" t="s">
        <v>20</v>
      </c>
      <c r="Q23" s="343" t="s">
        <v>21</v>
      </c>
      <c r="R23" s="361" t="s">
        <v>22</v>
      </c>
    </row>
    <row r="24" spans="1:18">
      <c r="A24" s="375"/>
      <c r="B24" s="371"/>
      <c r="C24" s="376"/>
      <c r="D24" s="376"/>
      <c r="E24" s="371"/>
      <c r="F24" s="371"/>
      <c r="G24" s="371"/>
      <c r="H24" s="369">
        <v>1</v>
      </c>
      <c r="I24" s="347">
        <v>2</v>
      </c>
      <c r="J24" s="347">
        <v>3</v>
      </c>
      <c r="K24" s="160"/>
      <c r="L24" s="347">
        <v>4</v>
      </c>
      <c r="M24" s="347">
        <v>5</v>
      </c>
      <c r="N24" s="347">
        <v>6</v>
      </c>
      <c r="O24" s="375"/>
      <c r="P24" s="371"/>
      <c r="Q24" s="371"/>
      <c r="R24" s="368"/>
    </row>
    <row r="25" spans="1:18">
      <c r="A25" s="346"/>
      <c r="B25" s="344"/>
      <c r="C25" s="348"/>
      <c r="D25" s="348"/>
      <c r="E25" s="344"/>
      <c r="F25" s="344"/>
      <c r="G25" s="344"/>
      <c r="H25" s="370"/>
      <c r="I25" s="348"/>
      <c r="J25" s="348"/>
      <c r="K25" s="161"/>
      <c r="L25" s="348"/>
      <c r="M25" s="348"/>
      <c r="N25" s="348"/>
      <c r="O25" s="346"/>
      <c r="P25" s="344"/>
      <c r="Q25" s="344"/>
      <c r="R25" s="362"/>
    </row>
    <row r="26" spans="1:18" ht="22.5">
      <c r="A26" s="189">
        <v>1</v>
      </c>
      <c r="B26" s="28">
        <v>421</v>
      </c>
      <c r="C26" s="101" t="str">
        <f>IF(B26=0," ",VLOOKUP(B26,[1]Спортсмены!B$1:H$65536,2,FALSE))</f>
        <v>Чекин Илья</v>
      </c>
      <c r="D26" s="102" t="str">
        <f>IF(B26=0," ",VLOOKUP($B26,[1]Спортсмены!$B$1:$H$65536,3,FALSE))</f>
        <v>04.01.1995</v>
      </c>
      <c r="E26" s="94" t="str">
        <f>IF(B26=0," ",IF(VLOOKUP($B26,[1]Спортсмены!$B$1:$H$65536,4,FALSE)=0," ",VLOOKUP($B26,[1]Спортсмены!$B$1:$H$65536,4,FALSE)))</f>
        <v>КМС</v>
      </c>
      <c r="F26" s="101" t="str">
        <f>IF(B26=0," ",VLOOKUP($B26,[1]Спортсмены!$B$1:$H$65536,5,FALSE))</f>
        <v>Калининградская</v>
      </c>
      <c r="G26" s="101" t="str">
        <f>IF(B26=0," ",VLOOKUP($B26,[1]Спортсмены!$B$1:$H$65536,6,FALSE))</f>
        <v>Калининград, СДЮСШОР-4</v>
      </c>
      <c r="H26" s="163">
        <v>13.82</v>
      </c>
      <c r="I26" s="163" t="s">
        <v>109</v>
      </c>
      <c r="J26" s="163" t="s">
        <v>109</v>
      </c>
      <c r="K26" s="170"/>
      <c r="L26" s="163" t="s">
        <v>109</v>
      </c>
      <c r="M26" s="171">
        <v>11.82</v>
      </c>
      <c r="N26" s="171" t="s">
        <v>109</v>
      </c>
      <c r="O26" s="172">
        <f>MAX(H26:N26)</f>
        <v>13.82</v>
      </c>
      <c r="P26" s="94" t="str">
        <f>IF(O26=0," ",IF(O26&gt;=[1]Разряды!$C$17,[1]Разряды!$C$3,IF(O26&gt;=[1]Разряды!$D$17,[1]Разряды!$D$3,IF(O26&gt;=[1]Разряды!$E$17,[1]Разряды!$E$3,IF(O26&gt;=[1]Разряды!$F$17,[1]Разряды!$F$3,IF(O26&gt;=[1]Разряды!$G$17,[1]Разряды!$G$3,IF(O26&gt;=[1]Разряды!$H$17,[1]Разряды!$H$3,"б/р")))))))</f>
        <v>2р</v>
      </c>
      <c r="Q26" s="94">
        <v>20</v>
      </c>
      <c r="R26" s="99" t="str">
        <f>IF(B26=0," ",VLOOKUP($B26,[1]Спортсмены!$B$1:$H$65536,7,FALSE))</f>
        <v>Балашов С.Г., Балашова В.А.</v>
      </c>
    </row>
    <row r="27" spans="1:18" ht="25.5">
      <c r="A27" s="136">
        <v>2</v>
      </c>
      <c r="B27" s="28">
        <v>276</v>
      </c>
      <c r="C27" s="101" t="str">
        <f>IF(B27=0," ",VLOOKUP(B27,[1]Спортсмены!B$1:H$65536,2,FALSE))</f>
        <v>Сказченко Евгений</v>
      </c>
      <c r="D27" s="102" t="str">
        <f>IF(B27=0," ",VLOOKUP($B27,[1]Спортсмены!$B$1:$H$65536,3,FALSE))</f>
        <v>22.09.1996</v>
      </c>
      <c r="E27" s="94" t="str">
        <f>IF(B27=0," ",IF(VLOOKUP($B27,[1]Спортсмены!$B$1:$H$65536,4,FALSE)=0," ",VLOOKUP($B27,[1]Спортсмены!$B$1:$H$65536,4,FALSE)))</f>
        <v>2р</v>
      </c>
      <c r="F27" s="101" t="str">
        <f>IF(B27=0," ",VLOOKUP($B27,[1]Спортсмены!$B$1:$H$65536,5,FALSE))</f>
        <v>Рязанская</v>
      </c>
      <c r="G27" s="188" t="str">
        <f>IF(B27=0," ",VLOOKUP($B27,[1]Спортсмены!$B$1:$H$65536,6,FALSE))</f>
        <v>Рязань, ЦФО СДЮСШОР "Юность"-Юность России</v>
      </c>
      <c r="H27" s="163">
        <v>13.09</v>
      </c>
      <c r="I27" s="163">
        <v>13.52</v>
      </c>
      <c r="J27" s="171">
        <v>13.67</v>
      </c>
      <c r="K27" s="196"/>
      <c r="L27" s="171" t="s">
        <v>109</v>
      </c>
      <c r="M27" s="171">
        <v>13.28</v>
      </c>
      <c r="N27" s="171">
        <v>13.58</v>
      </c>
      <c r="O27" s="172">
        <f>MAX(H27:N27)</f>
        <v>13.67</v>
      </c>
      <c r="P27" s="94" t="str">
        <f>IF(O27=0," ",IF(O27&gt;=[1]Разряды!$C$17,[1]Разряды!$C$3,IF(O27&gt;=[1]Разряды!$D$17,[1]Разряды!$D$3,IF(O27&gt;=[1]Разряды!$E$17,[1]Разряды!$E$3,IF(O27&gt;=[1]Разряды!$F$17,[1]Разряды!$F$3,IF(O27&gt;=[1]Разряды!$G$17,[1]Разряды!$G$3,IF(O27&gt;=[1]Разряды!$H$17,[1]Разряды!$H$3,"б/р")))))))</f>
        <v>2р</v>
      </c>
      <c r="Q27" s="94">
        <v>17</v>
      </c>
      <c r="R27" s="169" t="str">
        <f>IF(B27=0," ",VLOOKUP($B27,[1]Спортсмены!$B$1:$H$65536,7,FALSE))</f>
        <v>Никитина Е.В.</v>
      </c>
    </row>
    <row r="28" spans="1:18">
      <c r="A28" s="20">
        <v>3</v>
      </c>
      <c r="B28" s="78">
        <v>474</v>
      </c>
      <c r="C28" s="101" t="str">
        <f>IF(B28=0," ",VLOOKUP(B28,[1]Спортсмены!B$1:H$65536,2,FALSE))</f>
        <v>Тюрин Антон</v>
      </c>
      <c r="D28" s="102" t="str">
        <f>IF(B28=0," ",VLOOKUP($B28,[1]Спортсмены!$B$1:$H$65536,3,FALSE))</f>
        <v>1996</v>
      </c>
      <c r="E28" s="94" t="str">
        <f>IF(B28=0," ",IF(VLOOKUP($B28,[1]Спортсмены!$B$1:$H$65536,4,FALSE)=0," ",VLOOKUP($B28,[1]Спортсмены!$B$1:$H$65536,4,FALSE)))</f>
        <v>1р</v>
      </c>
      <c r="F28" s="101" t="str">
        <f>IF(B28=0," ",VLOOKUP($B28,[1]Спортсмены!$B$1:$H$65536,5,FALSE))</f>
        <v>Ивановская</v>
      </c>
      <c r="G28" s="169" t="str">
        <f>IF(B28=0," ",VLOOKUP($B28,[1]Спортсмены!$B$1:$H$65536,6,FALSE))</f>
        <v>Иваново, ИГЭУ, СДЮСШОР-6</v>
      </c>
      <c r="H28" s="163">
        <v>13.43</v>
      </c>
      <c r="I28" s="163">
        <v>13.49</v>
      </c>
      <c r="J28" s="163">
        <v>13.28</v>
      </c>
      <c r="K28" s="170"/>
      <c r="L28" s="163" t="s">
        <v>109</v>
      </c>
      <c r="M28" s="171" t="s">
        <v>109</v>
      </c>
      <c r="N28" s="171">
        <v>13.25</v>
      </c>
      <c r="O28" s="172">
        <f>MAX(H28:N28)</f>
        <v>13.49</v>
      </c>
      <c r="P28" s="94" t="str">
        <f>IF(O28=0," ",IF(O28&gt;=[1]Разряды!$C$17,[1]Разряды!$C$3,IF(O28&gt;=[1]Разряды!$D$17,[1]Разряды!$D$3,IF(O28&gt;=[1]Разряды!$E$17,[1]Разряды!$E$3,IF(O28&gt;=[1]Разряды!$F$17,[1]Разряды!$F$3,IF(O28&gt;=[1]Разряды!$G$17,[1]Разряды!$G$3,IF(O28&gt;=[1]Разряды!$H$17,[1]Разряды!$H$3,"б/р")))))))</f>
        <v>2р</v>
      </c>
      <c r="Q28" s="94">
        <v>15</v>
      </c>
      <c r="R28" s="169" t="str">
        <f>IF(B28=0," ",VLOOKUP($B28,[1]Спортсмены!$B$1:$H$65536,7,FALSE))</f>
        <v>Магницкий М.В.</v>
      </c>
    </row>
    <row r="29" spans="1:18">
      <c r="A29" s="94">
        <v>4</v>
      </c>
      <c r="B29" s="78">
        <v>503</v>
      </c>
      <c r="C29" s="101" t="str">
        <f>IF(B29=0," ",VLOOKUP(B29,[1]Спортсмены!B$1:H$65536,2,FALSE))</f>
        <v>Поняев Иван</v>
      </c>
      <c r="D29" s="102" t="str">
        <f>IF(B29=0," ",VLOOKUP($B29,[1]Спортсмены!$B$1:$H$65536,3,FALSE))</f>
        <v>1996</v>
      </c>
      <c r="E29" s="94" t="str">
        <f>IF(B29=0," ",IF(VLOOKUP($B29,[1]Спортсмены!$B$1:$H$65536,4,FALSE)=0," ",VLOOKUP($B29,[1]Спортсмены!$B$1:$H$65536,4,FALSE)))</f>
        <v>2р</v>
      </c>
      <c r="F29" s="101" t="str">
        <f>IF(B29=0," ",VLOOKUP($B29,[1]Спортсмены!$B$1:$H$65536,5,FALSE))</f>
        <v>Ивановская</v>
      </c>
      <c r="G29" s="101" t="str">
        <f>IF(B29=0," ",VLOOKUP($B29,[1]Спортсмены!$B$1:$H$65536,6,FALSE))</f>
        <v>Иваново, СДЮСШОР-6</v>
      </c>
      <c r="H29" s="163">
        <v>12.18</v>
      </c>
      <c r="I29" s="163" t="s">
        <v>109</v>
      </c>
      <c r="J29" s="163" t="s">
        <v>109</v>
      </c>
      <c r="K29" s="170"/>
      <c r="L29" s="163" t="s">
        <v>109</v>
      </c>
      <c r="M29" s="171" t="s">
        <v>109</v>
      </c>
      <c r="N29" s="171" t="s">
        <v>109</v>
      </c>
      <c r="O29" s="172">
        <f>MAX(H29:N29)</f>
        <v>12.18</v>
      </c>
      <c r="P29" s="94" t="str">
        <f>IF(O29=0," ",IF(O29&gt;=[1]Разряды!$C$17,[1]Разряды!$C$3,IF(O29&gt;=[1]Разряды!$D$17,[1]Разряды!$D$3,IF(O29&gt;=[1]Разряды!$E$17,[1]Разряды!$E$3,IF(O29&gt;=[1]Разряды!$F$17,[1]Разряды!$F$3,IF(O29&gt;=[1]Разряды!$G$17,[1]Разряды!$G$3,IF(O29&gt;=[1]Разряды!$H$17,[1]Разряды!$H$3,"б/р")))))))</f>
        <v>1юр</v>
      </c>
      <c r="Q29" s="94" t="s">
        <v>26</v>
      </c>
      <c r="R29" s="169" t="str">
        <f>IF(B29=0," ",VLOOKUP($B29,[1]Спортсмены!$B$1:$H$65536,7,FALSE))</f>
        <v>Кустов В.Н.</v>
      </c>
    </row>
    <row r="30" spans="1:18" ht="16.5" thickBot="1">
      <c r="A30" s="173"/>
      <c r="B30" s="34"/>
      <c r="C30" s="175"/>
      <c r="D30" s="143"/>
      <c r="E30" s="34"/>
      <c r="F30" s="175"/>
      <c r="G30" s="181"/>
      <c r="H30" s="182"/>
      <c r="I30" s="182"/>
      <c r="J30" s="182"/>
      <c r="K30" s="177"/>
      <c r="L30" s="176"/>
      <c r="M30" s="183"/>
      <c r="N30" s="183"/>
      <c r="O30" s="184"/>
      <c r="P30" s="185"/>
      <c r="Q30" s="190"/>
      <c r="R30" s="142"/>
    </row>
    <row r="31" spans="1:18" ht="21" thickTop="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</row>
    <row r="32" spans="1:18" ht="18">
      <c r="A32" s="10"/>
      <c r="B32" s="377"/>
      <c r="C32" s="377"/>
      <c r="D32" s="377"/>
      <c r="E32" s="151"/>
      <c r="F32" s="378" t="s">
        <v>31</v>
      </c>
      <c r="G32" s="378"/>
      <c r="H32" s="378"/>
      <c r="I32" s="378"/>
      <c r="J32" s="378"/>
      <c r="K32" s="378"/>
      <c r="L32" s="378"/>
      <c r="M32" s="152"/>
      <c r="N32" s="360" t="s">
        <v>174</v>
      </c>
      <c r="O32" s="360"/>
      <c r="P32" s="360"/>
      <c r="Q32" s="360"/>
      <c r="R32" s="360"/>
    </row>
    <row r="33" spans="1:18" ht="18">
      <c r="A33" s="1"/>
      <c r="B33" s="154"/>
      <c r="C33" s="154"/>
      <c r="D33" s="148"/>
      <c r="E33" s="151"/>
      <c r="F33" s="151"/>
      <c r="G33" s="151"/>
      <c r="H33" s="156"/>
      <c r="I33" s="157"/>
      <c r="J33" s="158"/>
      <c r="K33" s="158"/>
      <c r="L33" s="379" t="s">
        <v>93</v>
      </c>
      <c r="M33" s="379"/>
      <c r="N33" s="379"/>
      <c r="O33" s="379"/>
      <c r="P33" s="379"/>
      <c r="Q33" s="317"/>
      <c r="R33" s="159" t="s">
        <v>259</v>
      </c>
    </row>
    <row r="34" spans="1:18">
      <c r="A34" s="345" t="s">
        <v>94</v>
      </c>
      <c r="B34" s="343" t="s">
        <v>95</v>
      </c>
      <c r="C34" s="347" t="s">
        <v>96</v>
      </c>
      <c r="D34" s="347" t="s">
        <v>97</v>
      </c>
      <c r="E34" s="345" t="s">
        <v>98</v>
      </c>
      <c r="F34" s="345" t="s">
        <v>17</v>
      </c>
      <c r="G34" s="345" t="s">
        <v>99</v>
      </c>
      <c r="H34" s="372" t="s">
        <v>100</v>
      </c>
      <c r="I34" s="373"/>
      <c r="J34" s="373"/>
      <c r="K34" s="373"/>
      <c r="L34" s="373"/>
      <c r="M34" s="373"/>
      <c r="N34" s="374"/>
      <c r="O34" s="345" t="s">
        <v>19</v>
      </c>
      <c r="P34" s="343" t="s">
        <v>20</v>
      </c>
      <c r="Q34" s="343" t="s">
        <v>21</v>
      </c>
      <c r="R34" s="361" t="s">
        <v>22</v>
      </c>
    </row>
    <row r="35" spans="1:18">
      <c r="A35" s="375"/>
      <c r="B35" s="371"/>
      <c r="C35" s="376"/>
      <c r="D35" s="376"/>
      <c r="E35" s="371"/>
      <c r="F35" s="371"/>
      <c r="G35" s="371"/>
      <c r="H35" s="369">
        <v>1</v>
      </c>
      <c r="I35" s="347">
        <v>2</v>
      </c>
      <c r="J35" s="347">
        <v>3</v>
      </c>
      <c r="K35" s="160"/>
      <c r="L35" s="347">
        <v>4</v>
      </c>
      <c r="M35" s="347">
        <v>5</v>
      </c>
      <c r="N35" s="347">
        <v>6</v>
      </c>
      <c r="O35" s="375"/>
      <c r="P35" s="371"/>
      <c r="Q35" s="371"/>
      <c r="R35" s="368"/>
    </row>
    <row r="36" spans="1:18">
      <c r="A36" s="346"/>
      <c r="B36" s="344"/>
      <c r="C36" s="348"/>
      <c r="D36" s="348"/>
      <c r="E36" s="344"/>
      <c r="F36" s="344"/>
      <c r="G36" s="344"/>
      <c r="H36" s="370"/>
      <c r="I36" s="348"/>
      <c r="J36" s="348"/>
      <c r="K36" s="161"/>
      <c r="L36" s="348"/>
      <c r="M36" s="348"/>
      <c r="N36" s="348"/>
      <c r="O36" s="346"/>
      <c r="P36" s="344"/>
      <c r="Q36" s="344"/>
      <c r="R36" s="362"/>
    </row>
    <row r="37" spans="1:18" ht="18" customHeight="1">
      <c r="A37" s="136">
        <v>1</v>
      </c>
      <c r="B37" s="94">
        <v>456</v>
      </c>
      <c r="C37" s="101" t="str">
        <f>IF(B37=0," ",VLOOKUP(B37,[1]Спортсмены!B$1:H$65536,2,FALSE))</f>
        <v>Лебедев Никита</v>
      </c>
      <c r="D37" s="102" t="str">
        <f>IF(B37=0," ",VLOOKUP($B37,[1]Спортсмены!$B$1:$H$65536,3,FALSE))</f>
        <v>1985</v>
      </c>
      <c r="E37" s="94" t="str">
        <f>IF(B37=0," ",IF(VLOOKUP($B37,[1]Спортсмены!$B$1:$H$65536,4,FALSE)=0," ",VLOOKUP($B37,[1]Спортсмены!$B$1:$H$65536,4,FALSE)))</f>
        <v>МС</v>
      </c>
      <c r="F37" s="101" t="str">
        <f>IF(B37=0," ",VLOOKUP($B37,[1]Спортсмены!$B$1:$H$65536,5,FALSE))</f>
        <v>Ивановская</v>
      </c>
      <c r="G37" s="169" t="str">
        <f>IF(B37=0," ",VLOOKUP($B37,[1]Спортсмены!$B$1:$H$65536,6,FALSE))</f>
        <v>Иваново, ИГЭУ, СДЮСШОР-6</v>
      </c>
      <c r="H37" s="171">
        <v>14.31</v>
      </c>
      <c r="I37" s="171">
        <v>14.15</v>
      </c>
      <c r="J37" s="171">
        <v>13.81</v>
      </c>
      <c r="K37" s="196"/>
      <c r="L37" s="171">
        <v>14.64</v>
      </c>
      <c r="M37" s="171">
        <v>15.08</v>
      </c>
      <c r="N37" s="171">
        <v>14.77</v>
      </c>
      <c r="O37" s="172">
        <f>MAX(H37:N37)</f>
        <v>15.08</v>
      </c>
      <c r="P37" s="94" t="str">
        <f>IF(O37=0," ",IF(O37&gt;=[1]Разряды!$C$17,[1]Разряды!$C$3,IF(O37&gt;=[1]Разряды!$D$17,[1]Разряды!$D$3,IF(O37&gt;=[1]Разряды!$E$17,[1]Разряды!$E$3,IF(O37&gt;=[1]Разряды!$F$17,[1]Разряды!$F$3,IF(O37&gt;=[1]Разряды!$G$17,[1]Разряды!$G$3,IF(O37&gt;=[1]Разряды!$H$17,[1]Разряды!$H$3,"б/р")))))))</f>
        <v>1р</v>
      </c>
      <c r="Q37" s="94">
        <v>0</v>
      </c>
      <c r="R37" s="101" t="str">
        <f>IF(B37=0," ",VLOOKUP($B37,[1]Спортсмены!$B$1:$H$65536,7,FALSE))</f>
        <v>Чахунов Е.И.</v>
      </c>
    </row>
    <row r="38" spans="1:18" ht="18" customHeight="1">
      <c r="A38" s="20">
        <v>2</v>
      </c>
      <c r="B38" s="94">
        <v>462</v>
      </c>
      <c r="C38" s="101" t="str">
        <f>IF(B38=0," ",VLOOKUP(B38,[1]Спортсмены!B$1:H$65536,2,FALSE))</f>
        <v>Лямаев Максим</v>
      </c>
      <c r="D38" s="102" t="str">
        <f>IF(B38=0," ",VLOOKUP($B38,[1]Спортсмены!$B$1:$H$65536,3,FALSE))</f>
        <v>1991</v>
      </c>
      <c r="E38" s="94" t="str">
        <f>IF(B38=0," ",IF(VLOOKUP($B38,[1]Спортсмены!$B$1:$H$65536,4,FALSE)=0," ",VLOOKUP($B38,[1]Спортсмены!$B$1:$H$65536,4,FALSE)))</f>
        <v>КМС</v>
      </c>
      <c r="F38" s="101" t="str">
        <f>IF(B38=0," ",VLOOKUP($B38,[1]Спортсмены!$B$1:$H$65536,5,FALSE))</f>
        <v>Ивановская</v>
      </c>
      <c r="G38" s="169" t="str">
        <f>IF(B38=0," ",VLOOKUP($B38,[1]Спортсмены!$B$1:$H$65536,6,FALSE))</f>
        <v>Иваново, ИГХТУ, СДЮСШОР-6</v>
      </c>
      <c r="H38" s="171">
        <v>13.6</v>
      </c>
      <c r="I38" s="171">
        <v>14.04</v>
      </c>
      <c r="J38" s="171" t="s">
        <v>109</v>
      </c>
      <c r="K38" s="196"/>
      <c r="L38" s="171">
        <v>14.21</v>
      </c>
      <c r="M38" s="171">
        <v>14.23</v>
      </c>
      <c r="N38" s="171" t="s">
        <v>109</v>
      </c>
      <c r="O38" s="172">
        <f>MAX(H38:N38)</f>
        <v>14.23</v>
      </c>
      <c r="P38" s="94" t="str">
        <f>IF(O38=0," ",IF(O38&gt;=[1]Разряды!$C$17,[1]Разряды!$C$3,IF(O38&gt;=[1]Разряды!$D$17,[1]Разряды!$D$3,IF(O38&gt;=[1]Разряды!$E$17,[1]Разряды!$E$3,IF(O38&gt;=[1]Разряды!$F$17,[1]Разряды!$F$3,IF(O38&gt;=[1]Разряды!$G$17,[1]Разряды!$G$3,IF(O38&gt;=[1]Разряды!$H$17,[1]Разряды!$H$3,"б/р")))))))</f>
        <v>1р</v>
      </c>
      <c r="Q38" s="94">
        <v>0</v>
      </c>
      <c r="R38" s="169" t="str">
        <f>IF(B38=0," ",VLOOKUP($B38,[1]Спортсмены!$B$1:$H$65536,7,FALSE))</f>
        <v>Кустов В.Н., Мальцев Е.В.</v>
      </c>
    </row>
    <row r="39" spans="1:18" ht="15.75" thickBot="1">
      <c r="A39" s="173"/>
      <c r="B39" s="34"/>
      <c r="C39" s="32"/>
      <c r="D39" s="174"/>
      <c r="E39" s="34"/>
      <c r="F39" s="175"/>
      <c r="G39" s="142"/>
      <c r="H39" s="176"/>
      <c r="I39" s="176"/>
      <c r="J39" s="176"/>
      <c r="K39" s="177"/>
      <c r="L39" s="176"/>
      <c r="M39" s="176"/>
      <c r="N39" s="176"/>
      <c r="O39" s="178"/>
      <c r="P39" s="173"/>
      <c r="Q39" s="334"/>
      <c r="R39" s="142"/>
    </row>
    <row r="40" spans="1:18" ht="15.75" thickTop="1"/>
  </sheetData>
  <mergeCells count="72">
    <mergeCell ref="N35:N36"/>
    <mergeCell ref="H35:H36"/>
    <mergeCell ref="I35:I36"/>
    <mergeCell ref="J35:J36"/>
    <mergeCell ref="L35:L36"/>
    <mergeCell ref="M35:M36"/>
    <mergeCell ref="B32:D32"/>
    <mergeCell ref="F32:L32"/>
    <mergeCell ref="N32:R32"/>
    <mergeCell ref="L33:P33"/>
    <mergeCell ref="A34:A36"/>
    <mergeCell ref="B34:B36"/>
    <mergeCell ref="C34:C36"/>
    <mergeCell ref="D34:D36"/>
    <mergeCell ref="E34:E36"/>
    <mergeCell ref="F34:F36"/>
    <mergeCell ref="G34:G36"/>
    <mergeCell ref="H34:N34"/>
    <mergeCell ref="O34:O36"/>
    <mergeCell ref="P34:P36"/>
    <mergeCell ref="Q34:Q36"/>
    <mergeCell ref="R34:R36"/>
    <mergeCell ref="F21:L21"/>
    <mergeCell ref="L22:P22"/>
    <mergeCell ref="A23:A25"/>
    <mergeCell ref="B23:B25"/>
    <mergeCell ref="C23:C25"/>
    <mergeCell ref="D23:D25"/>
    <mergeCell ref="E23:E25"/>
    <mergeCell ref="F23:F25"/>
    <mergeCell ref="G23:G25"/>
    <mergeCell ref="H23:N23"/>
    <mergeCell ref="O23:O25"/>
    <mergeCell ref="P23:P25"/>
    <mergeCell ref="H24:H25"/>
    <mergeCell ref="I24:I25"/>
    <mergeCell ref="J24:J25"/>
    <mergeCell ref="L24:L25"/>
    <mergeCell ref="A11:A13"/>
    <mergeCell ref="B11:B13"/>
    <mergeCell ref="C11:C13"/>
    <mergeCell ref="D11:D13"/>
    <mergeCell ref="E11:E13"/>
    <mergeCell ref="A1:R1"/>
    <mergeCell ref="A2:R2"/>
    <mergeCell ref="D5:R5"/>
    <mergeCell ref="A3:R3"/>
    <mergeCell ref="A4:R4"/>
    <mergeCell ref="D6:R6"/>
    <mergeCell ref="D7:R7"/>
    <mergeCell ref="N8:R8"/>
    <mergeCell ref="B9:D9"/>
    <mergeCell ref="F9:L9"/>
    <mergeCell ref="N9:R9"/>
    <mergeCell ref="L10:P10"/>
    <mergeCell ref="G11:G13"/>
    <mergeCell ref="H11:N11"/>
    <mergeCell ref="O11:O13"/>
    <mergeCell ref="P11:P13"/>
    <mergeCell ref="H12:H13"/>
    <mergeCell ref="F11:F13"/>
    <mergeCell ref="Q11:Q13"/>
    <mergeCell ref="R11:R13"/>
    <mergeCell ref="I12:I13"/>
    <mergeCell ref="J12:J13"/>
    <mergeCell ref="L12:L13"/>
    <mergeCell ref="M12:M13"/>
    <mergeCell ref="N12:N13"/>
    <mergeCell ref="Q23:Q25"/>
    <mergeCell ref="R23:R25"/>
    <mergeCell ref="M24:M25"/>
    <mergeCell ref="N24:N2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101"/>
  <sheetViews>
    <sheetView topLeftCell="A64" workbookViewId="0">
      <selection activeCell="A41" sqref="A41:XFD41"/>
    </sheetView>
  </sheetViews>
  <sheetFormatPr defaultRowHeight="15"/>
  <cols>
    <col min="1" max="1" width="4.140625" customWidth="1"/>
    <col min="2" max="2" width="5.5703125" bestFit="1" customWidth="1"/>
    <col min="3" max="3" width="21.140625" customWidth="1"/>
    <col min="4" max="4" width="8.42578125" customWidth="1"/>
    <col min="5" max="5" width="6.85546875" customWidth="1"/>
    <col min="6" max="6" width="14" bestFit="1" customWidth="1"/>
    <col min="7" max="7" width="32.7109375" customWidth="1"/>
    <col min="8" max="8" width="10.5703125" customWidth="1"/>
    <col min="9" max="9" width="7" bestFit="1" customWidth="1"/>
    <col min="10" max="10" width="6.140625" customWidth="1"/>
    <col min="11" max="11" width="30.140625" customWidth="1"/>
  </cols>
  <sheetData>
    <row r="1" spans="1:11" ht="20.25">
      <c r="A1" s="339" t="s">
        <v>28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</row>
    <row r="2" spans="1:11">
      <c r="A2" s="444" t="s">
        <v>142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</row>
    <row r="3" spans="1:11" ht="18">
      <c r="A3" s="1" t="s">
        <v>143</v>
      </c>
      <c r="B3" s="2"/>
      <c r="C3" s="2"/>
      <c r="D3" s="2"/>
      <c r="E3" s="327"/>
      <c r="F3" s="327"/>
      <c r="G3" s="327"/>
      <c r="H3" s="327"/>
      <c r="I3" s="327"/>
      <c r="J3" s="327"/>
      <c r="K3" s="327"/>
    </row>
    <row r="4" spans="1:11">
      <c r="A4" s="1" t="s">
        <v>144</v>
      </c>
      <c r="B4" s="4"/>
      <c r="C4" s="4"/>
      <c r="D4" s="4"/>
      <c r="E4" s="327"/>
      <c r="F4" s="327"/>
      <c r="G4" s="327"/>
      <c r="H4" s="327"/>
      <c r="I4" s="327"/>
      <c r="J4" s="327"/>
      <c r="K4" s="327"/>
    </row>
    <row r="5" spans="1:11">
      <c r="A5" s="1" t="s">
        <v>145</v>
      </c>
      <c r="B5" s="6"/>
      <c r="C5" s="7"/>
      <c r="E5" s="76"/>
      <c r="H5" s="434" t="s">
        <v>174</v>
      </c>
      <c r="I5" s="434"/>
      <c r="J5" s="434"/>
      <c r="K5" s="434"/>
    </row>
    <row r="6" spans="1:11">
      <c r="A6" s="10" t="s">
        <v>146</v>
      </c>
      <c r="B6" s="6"/>
      <c r="C6" s="6"/>
      <c r="F6" s="440" t="s">
        <v>147</v>
      </c>
      <c r="G6" s="440"/>
      <c r="H6" s="437" t="s">
        <v>50</v>
      </c>
      <c r="I6" s="437"/>
      <c r="J6" s="310"/>
      <c r="K6" s="315" t="s">
        <v>288</v>
      </c>
    </row>
    <row r="7" spans="1:11">
      <c r="A7" s="1" t="s">
        <v>148</v>
      </c>
      <c r="B7" s="87"/>
      <c r="C7" s="87"/>
      <c r="D7" s="13"/>
      <c r="F7" s="12"/>
      <c r="G7" s="12"/>
      <c r="H7" s="441" t="s">
        <v>178</v>
      </c>
      <c r="I7" s="441"/>
      <c r="J7" s="441"/>
    </row>
    <row r="8" spans="1:11">
      <c r="A8" s="427" t="s">
        <v>94</v>
      </c>
      <c r="B8" s="427" t="s">
        <v>95</v>
      </c>
      <c r="C8" s="345" t="s">
        <v>14</v>
      </c>
      <c r="D8" s="429" t="s">
        <v>97</v>
      </c>
      <c r="E8" s="345" t="s">
        <v>149</v>
      </c>
      <c r="F8" s="420" t="s">
        <v>17</v>
      </c>
      <c r="G8" s="345" t="s">
        <v>99</v>
      </c>
      <c r="H8" s="422" t="s">
        <v>19</v>
      </c>
      <c r="I8" s="345" t="s">
        <v>150</v>
      </c>
      <c r="J8" s="345" t="s">
        <v>151</v>
      </c>
      <c r="K8" s="361" t="s">
        <v>22</v>
      </c>
    </row>
    <row r="9" spans="1:11" ht="15.75" thickBot="1">
      <c r="A9" s="428"/>
      <c r="B9" s="428"/>
      <c r="C9" s="442"/>
      <c r="D9" s="430"/>
      <c r="E9" s="442"/>
      <c r="F9" s="421"/>
      <c r="G9" s="425"/>
      <c r="H9" s="423"/>
      <c r="I9" s="424"/>
      <c r="J9" s="425"/>
      <c r="K9" s="426"/>
    </row>
    <row r="10" spans="1:11" ht="15.75" thickTop="1">
      <c r="A10" s="431">
        <v>1</v>
      </c>
      <c r="B10" s="256">
        <v>1</v>
      </c>
      <c r="C10" s="257" t="str">
        <f>IF(B10=0," ",VLOOKUP(B10,[1]Спортсмены!B$1:H$65536,2,FALSE))</f>
        <v>Шмелев Иван</v>
      </c>
      <c r="D10" s="162" t="str">
        <f>IF(B10=0," ",VLOOKUP($B10,[1]Спортсмены!$B$1:$H$65536,3,FALSE))</f>
        <v>20.07.1997</v>
      </c>
      <c r="E10" s="258" t="str">
        <f>IF(B10=0," ",IF(VLOOKUP($B10,[1]Спортсмены!$B$1:$H$65536,4,FALSE)=0," ",VLOOKUP($B10,[1]Спортсмены!$B$1:$H$65536,4,FALSE)))</f>
        <v>1р</v>
      </c>
      <c r="F10" s="257" t="str">
        <f>IF(B10=0," ",VLOOKUP($B10,[1]Спортсмены!$B$1:$H$65536,5,FALSE))</f>
        <v>Ярославская</v>
      </c>
      <c r="G10" s="259" t="str">
        <f>IF(B10=0," ",VLOOKUP($B10,[1]Спортсмены!$B$1:$H$65536,6,FALSE))</f>
        <v>Ярославль, СДЮСШОР-19</v>
      </c>
      <c r="H10" s="432">
        <v>1.1180555555555555E-3</v>
      </c>
      <c r="I10" s="443" t="str">
        <f>IF(H10=0," ",IF(H10&lt;=[1]Разряды!$D$10,[1]Разряды!$D$3,IF(H10&lt;=[1]Разряды!$E$10,[1]Разряды!$E$3,IF(H10&lt;=[1]Разряды!$F$10,[1]Разряды!$F$3,IF(H10&lt;=[1]Разряды!$G$10,[1]Разряды!$G$3,IF(H10&lt;=[1]Разряды!$H$10,[1]Разряды!$H$3,IF(H10&lt;=[1]Разряды!$I$10,[1]Разряды!$I$3,IF(H10&lt;=[1]Разряды!$J$10,[1]Разряды!$J$3,"б/р"))))))))</f>
        <v>2р</v>
      </c>
      <c r="J10" s="260"/>
      <c r="K10" s="257" t="str">
        <f>IF(B10=0," ",VLOOKUP($B10,[1]Спортсмены!$B$1:$H$65536,7,FALSE))</f>
        <v>Таракановы Ю.Ф., А.В.</v>
      </c>
    </row>
    <row r="11" spans="1:11">
      <c r="A11" s="418"/>
      <c r="B11" s="27">
        <v>5</v>
      </c>
      <c r="C11" s="22" t="str">
        <f>IF(B11=0," ",VLOOKUP(B11,[1]Спортсмены!B$1:H$65536,2,FALSE))</f>
        <v>Крюков Олег</v>
      </c>
      <c r="D11" s="162" t="str">
        <f>IF(B11=0," ",VLOOKUP($B11,[1]Спортсмены!$B$1:$H$65536,3,FALSE))</f>
        <v>17.05.1998</v>
      </c>
      <c r="E11" s="24" t="str">
        <f>IF(B11=0," ",IF(VLOOKUP($B11,[1]Спортсмены!$B$1:$H$65536,4,FALSE)=0," ",VLOOKUP($B11,[1]Спортсмены!$B$1:$H$65536,4,FALSE)))</f>
        <v>2р</v>
      </c>
      <c r="F11" s="22" t="str">
        <f>IF(B11=0," ",VLOOKUP($B11,[1]Спортсмены!$B$1:$H$65536,5,FALSE))</f>
        <v>Ярославская</v>
      </c>
      <c r="G11" s="103" t="str">
        <f>IF(B11=0," ",VLOOKUP($B11,[1]Спортсмены!$B$1:$H$65536,6,FALSE))</f>
        <v>Ярославль, СДЮСШОР-19</v>
      </c>
      <c r="H11" s="413"/>
      <c r="I11" s="415"/>
      <c r="J11" s="417">
        <v>20</v>
      </c>
      <c r="K11" s="22" t="str">
        <f>IF(B11=0," ",VLOOKUP($B11,[1]Спортсмены!$B$1:$H$65536,7,FALSE))</f>
        <v>Таракановы Ю.Ф., А.В.</v>
      </c>
    </row>
    <row r="12" spans="1:11">
      <c r="A12" s="418"/>
      <c r="B12" s="27">
        <v>16</v>
      </c>
      <c r="C12" s="22" t="str">
        <f>IF(B12=0," ",VLOOKUP(B12,[1]Спортсмены!B$1:H$65536,2,FALSE))</f>
        <v>Кротов Константин</v>
      </c>
      <c r="D12" s="162" t="str">
        <f>IF(B12=0," ",VLOOKUP($B12,[1]Спортсмены!$B$1:$H$65536,3,FALSE))</f>
        <v>25.01.1997</v>
      </c>
      <c r="E12" s="24" t="str">
        <f>IF(B12=0," ",IF(VLOOKUP($B12,[1]Спортсмены!$B$1:$H$65536,4,FALSE)=0," ",VLOOKUP($B12,[1]Спортсмены!$B$1:$H$65536,4,FALSE)))</f>
        <v>2р</v>
      </c>
      <c r="F12" s="22" t="str">
        <f>IF(B12=0," ",VLOOKUP($B12,[1]Спортсмены!$B$1:$H$65536,5,FALSE))</f>
        <v>Ярославская</v>
      </c>
      <c r="G12" s="103" t="str">
        <f>IF(B12=0," ",VLOOKUP($B12,[1]Спортсмены!$B$1:$H$65536,6,FALSE))</f>
        <v>Ярославль, СДЮСШОР-19</v>
      </c>
      <c r="H12" s="413"/>
      <c r="I12" s="415"/>
      <c r="J12" s="417"/>
      <c r="K12" s="22" t="str">
        <f>IF(B12=0," ",VLOOKUP($B12,[1]Спортсмены!$B$1:$H$65536,7,FALSE))</f>
        <v>Видманова Ю.В.</v>
      </c>
    </row>
    <row r="13" spans="1:11" ht="15.75" thickBot="1">
      <c r="A13" s="419"/>
      <c r="B13" s="44">
        <v>2</v>
      </c>
      <c r="C13" s="32" t="str">
        <f>IF(B13=0," ",VLOOKUP(B13,[1]Спортсмены!B$1:H$65536,2,FALSE))</f>
        <v>Рябинин Иван</v>
      </c>
      <c r="D13" s="213" t="str">
        <f>IF(B13=0," ",VLOOKUP($B13,[1]Спортсмены!$B$1:$H$65536,3,FALSE))</f>
        <v>21.07.1997</v>
      </c>
      <c r="E13" s="34" t="str">
        <f>IF(B13=0," ",IF(VLOOKUP($B13,[1]Спортсмены!$B$1:$H$65536,4,FALSE)=0," ",VLOOKUP($B13,[1]Спортсмены!$B$1:$H$65536,4,FALSE)))</f>
        <v>1р</v>
      </c>
      <c r="F13" s="32" t="str">
        <f>IF(B13=0," ",VLOOKUP($B13,[1]Спортсмены!$B$1:$H$65536,5,FALSE))</f>
        <v>Ярославская</v>
      </c>
      <c r="G13" s="209" t="str">
        <f>IF(B13=0," ",VLOOKUP($B13,[1]Спортсмены!$B$1:$H$65536,6,FALSE))</f>
        <v>Ярославль, СДЮСШОР-19</v>
      </c>
      <c r="H13" s="414"/>
      <c r="I13" s="416"/>
      <c r="J13" s="261"/>
      <c r="K13" s="32" t="str">
        <f>IF(B13=0," ",VLOOKUP($B13,[1]Спортсмены!$B$1:$H$65536,7,FALSE))</f>
        <v>Таракановы Ю.Ф., А.В.</v>
      </c>
    </row>
    <row r="14" spans="1:11" ht="15.75" thickTop="1">
      <c r="A14" s="431">
        <v>2</v>
      </c>
      <c r="B14" s="256">
        <v>372</v>
      </c>
      <c r="C14" s="257" t="str">
        <f>IF(B14=0," ",VLOOKUP(B14,[1]Спортсмены!B$1:H$65536,2,FALSE))</f>
        <v>Рябчиков Андрей</v>
      </c>
      <c r="D14" s="263">
        <f>IF(B14=0," ",VLOOKUP($B14,[1]Спортсмены!$B$1:$H$65536,3,FALSE))</f>
        <v>35685</v>
      </c>
      <c r="E14" s="258" t="str">
        <f>IF(B14=0," ",IF(VLOOKUP($B14,[1]Спортсмены!$B$1:$H$65536,4,FALSE)=0," ",VLOOKUP($B14,[1]Спортсмены!$B$1:$H$65536,4,FALSE)))</f>
        <v>1р</v>
      </c>
      <c r="F14" s="257" t="str">
        <f>IF(B14=0," ",VLOOKUP($B14,[1]Спортсмены!$B$1:$H$65536,5,FALSE))</f>
        <v>Архангельская</v>
      </c>
      <c r="G14" s="259" t="str">
        <f>IF(B14=0," ",VLOOKUP($B14,[1]Спортсмены!$B$1:$H$65536,6,FALSE))</f>
        <v>Архангельск, ДЮСШ-1</v>
      </c>
      <c r="H14" s="432">
        <v>1.11875E-3</v>
      </c>
      <c r="I14" s="443" t="str">
        <f>IF(H14=0," ",IF(H14&lt;=[1]Разряды!$D$10,[1]Разряды!$D$3,IF(H14&lt;=[1]Разряды!$E$10,[1]Разряды!$E$3,IF(H14&lt;=[1]Разряды!$F$10,[1]Разряды!$F$3,IF(H14&lt;=[1]Разряды!$G$10,[1]Разряды!$G$3,IF(H14&lt;=[1]Разряды!$H$10,[1]Разряды!$H$3,IF(H14&lt;=[1]Разряды!$I$10,[1]Разряды!$I$3,IF(H14&lt;=[1]Разряды!$J$10,[1]Разряды!$J$3,"б/р"))))))))</f>
        <v>3р</v>
      </c>
      <c r="J14" s="260"/>
      <c r="K14" s="257" t="str">
        <f>IF(B14=0," ",VLOOKUP($B14,[1]Спортсмены!$B$1:$H$65536,7,FALSE))</f>
        <v>Брюхова О.Б.</v>
      </c>
    </row>
    <row r="15" spans="1:11">
      <c r="A15" s="418"/>
      <c r="B15" s="27">
        <v>374</v>
      </c>
      <c r="C15" s="22" t="str">
        <f>IF(B15=0," ",VLOOKUP(B15,[1]Спортсмены!B$1:H$65536,2,FALSE))</f>
        <v>Рудный Павел</v>
      </c>
      <c r="D15" s="162" t="str">
        <f>IF(B15=0," ",VLOOKUP($B15,[1]Спортсмены!$B$1:$H$65536,3,FALSE))</f>
        <v>20.04.1998</v>
      </c>
      <c r="E15" s="24" t="str">
        <f>IF(B15=0," ",IF(VLOOKUP($B15,[1]Спортсмены!$B$1:$H$65536,4,FALSE)=0," ",VLOOKUP($B15,[1]Спортсмены!$B$1:$H$65536,4,FALSE)))</f>
        <v>2р</v>
      </c>
      <c r="F15" s="22" t="str">
        <f>IF(B15=0," ",VLOOKUP($B15,[1]Спортсмены!$B$1:$H$65536,5,FALSE))</f>
        <v>Архангельская</v>
      </c>
      <c r="G15" s="103" t="str">
        <f>IF(B15=0," ",VLOOKUP($B15,[1]Спортсмены!$B$1:$H$65536,6,FALSE))</f>
        <v>Архангельск, ДЮСШ-1</v>
      </c>
      <c r="H15" s="413"/>
      <c r="I15" s="415"/>
      <c r="J15" s="417">
        <v>17</v>
      </c>
      <c r="K15" s="22" t="str">
        <f>IF(B15=0," ",VLOOKUP($B15,[1]Спортсмены!$B$1:$H$65536,7,FALSE))</f>
        <v>Ушанов С.А.</v>
      </c>
    </row>
    <row r="16" spans="1:11">
      <c r="A16" s="418"/>
      <c r="B16" s="27">
        <v>375</v>
      </c>
      <c r="C16" s="22" t="str">
        <f>IF(B16=0," ",VLOOKUP(B16,[1]Спортсмены!B$1:H$65536,2,FALSE))</f>
        <v>Макуров Глеб</v>
      </c>
      <c r="D16" s="162" t="str">
        <f>IF(B16=0," ",VLOOKUP($B16,[1]Спортсмены!$B$1:$H$65536,3,FALSE))</f>
        <v>19.05.1997</v>
      </c>
      <c r="E16" s="24" t="str">
        <f>IF(B16=0," ",IF(VLOOKUP($B16,[1]Спортсмены!$B$1:$H$65536,4,FALSE)=0," ",VLOOKUP($B16,[1]Спортсмены!$B$1:$H$65536,4,FALSE)))</f>
        <v>2р</v>
      </c>
      <c r="F16" s="22" t="str">
        <f>IF(B16=0," ",VLOOKUP($B16,[1]Спортсмены!$B$1:$H$65536,5,FALSE))</f>
        <v>Архангельская</v>
      </c>
      <c r="G16" s="103" t="str">
        <f>IF(B16=0," ",VLOOKUP($B16,[1]Спортсмены!$B$1:$H$65536,6,FALSE))</f>
        <v>Архангельск, ДЮСШ-1</v>
      </c>
      <c r="H16" s="413"/>
      <c r="I16" s="415"/>
      <c r="J16" s="417"/>
      <c r="K16" s="22" t="str">
        <f>IF(B16=0," ",VLOOKUP($B16,[1]Спортсмены!$B$1:$H$65536,7,FALSE))</f>
        <v>Брюхова О.Б.</v>
      </c>
    </row>
    <row r="17" spans="1:11" ht="15.75" thickBot="1">
      <c r="A17" s="419"/>
      <c r="B17" s="44">
        <v>373</v>
      </c>
      <c r="C17" s="32" t="str">
        <f>IF(B17=0," ",VLOOKUP(B17,[1]Спортсмены!B$1:H$65536,2,FALSE))</f>
        <v>Галев Илья</v>
      </c>
      <c r="D17" s="213" t="str">
        <f>IF(B17=0," ",VLOOKUP($B17,[1]Спортсмены!$B$1:$H$65536,3,FALSE))</f>
        <v>12.01.1998</v>
      </c>
      <c r="E17" s="34" t="str">
        <f>IF(B17=0," ",IF(VLOOKUP($B17,[1]Спортсмены!$B$1:$H$65536,4,FALSE)=0," ",VLOOKUP($B17,[1]Спортсмены!$B$1:$H$65536,4,FALSE)))</f>
        <v>1р</v>
      </c>
      <c r="F17" s="32" t="str">
        <f>IF(B17=0," ",VLOOKUP($B17,[1]Спортсмены!$B$1:$H$65536,5,FALSE))</f>
        <v>Архангельская</v>
      </c>
      <c r="G17" s="209" t="str">
        <f>IF(B17=0," ",VLOOKUP($B17,[1]Спортсмены!$B$1:$H$65536,6,FALSE))</f>
        <v>Архангельск, ДЮСШ-1</v>
      </c>
      <c r="H17" s="414"/>
      <c r="I17" s="416"/>
      <c r="J17" s="261"/>
      <c r="K17" s="32" t="str">
        <f>IF(B17=0," ",VLOOKUP($B17,[1]Спортсмены!$B$1:$H$65536,7,FALSE))</f>
        <v>Ушанов С.А.</v>
      </c>
    </row>
    <row r="18" spans="1:11" ht="15.75" thickTop="1">
      <c r="A18" s="431">
        <v>3</v>
      </c>
      <c r="B18" s="256">
        <v>240</v>
      </c>
      <c r="C18" s="257" t="str">
        <f>IF(B18=0," ",VLOOKUP(B18,[1]Спортсмены!B$1:H$65536,2,FALSE))</f>
        <v>Усов Алексей</v>
      </c>
      <c r="D18" s="262" t="str">
        <f>IF(B18=0," ",VLOOKUP($B18,[1]Спортсмены!$B$1:$H$65536,3,FALSE))</f>
        <v>1998</v>
      </c>
      <c r="E18" s="258" t="str">
        <f>IF(B18=0," ",IF(VLOOKUP($B18,[1]Спортсмены!$B$1:$H$65536,4,FALSE)=0," ",VLOOKUP($B18,[1]Спортсмены!$B$1:$H$65536,4,FALSE)))</f>
        <v>2р</v>
      </c>
      <c r="F18" s="257" t="str">
        <f>IF(B18=0," ",VLOOKUP($B18,[1]Спортсмены!$B$1:$H$65536,5,FALSE))</f>
        <v>Владимирская</v>
      </c>
      <c r="G18" s="259" t="str">
        <f>IF(B18=0," ",VLOOKUP($B18,[1]Спортсмены!$B$1:$H$65536,6,FALSE))</f>
        <v>Ковров, СК "Вымпел"</v>
      </c>
      <c r="H18" s="432">
        <v>1.1402777777777776E-3</v>
      </c>
      <c r="I18" s="443" t="str">
        <f>IF(H18=0," ",IF(H18&lt;=[1]Разряды!$D$10,[1]Разряды!$D$3,IF(H18&lt;=[1]Разряды!$E$10,[1]Разряды!$E$3,IF(H18&lt;=[1]Разряды!$F$10,[1]Разряды!$F$3,IF(H18&lt;=[1]Разряды!$G$10,[1]Разряды!$G$3,IF(H18&lt;=[1]Разряды!$H$10,[1]Разряды!$H$3,IF(H18&lt;=[1]Разряды!$I$10,[1]Разряды!$I$3,IF(H18&lt;=[1]Разряды!$J$10,[1]Разряды!$J$3,"б/р"))))))))</f>
        <v>3р</v>
      </c>
      <c r="J18" s="260"/>
      <c r="K18" s="257" t="str">
        <f>IF(B18=0," ",VLOOKUP($B18,[1]Спортсмены!$B$1:$H$65536,7,FALSE))</f>
        <v>Новиков С.А.</v>
      </c>
    </row>
    <row r="19" spans="1:11">
      <c r="A19" s="418"/>
      <c r="B19" s="27">
        <v>243</v>
      </c>
      <c r="C19" s="22" t="str">
        <f>IF(B19=0," ",VLOOKUP(B19,[1]Спортсмены!B$1:H$65536,2,FALSE))</f>
        <v>Демин Александр</v>
      </c>
      <c r="D19" s="162" t="str">
        <f>IF(B19=0," ",VLOOKUP($B19,[1]Спортсмены!$B$1:$H$65536,3,FALSE))</f>
        <v>1998</v>
      </c>
      <c r="E19" s="24" t="str">
        <f>IF(B19=0," ",IF(VLOOKUP($B19,[1]Спортсмены!$B$1:$H$65536,4,FALSE)=0," ",VLOOKUP($B19,[1]Спортсмены!$B$1:$H$65536,4,FALSE)))</f>
        <v>2р</v>
      </c>
      <c r="F19" s="22" t="str">
        <f>IF(B19=0," ",VLOOKUP($B19,[1]Спортсмены!$B$1:$H$65536,5,FALSE))</f>
        <v>Владимирская</v>
      </c>
      <c r="G19" s="103" t="str">
        <f>IF(B19=0," ",VLOOKUP($B19,[1]Спортсмены!$B$1:$H$65536,6,FALSE))</f>
        <v>Владимир, СДЮСШОР-7</v>
      </c>
      <c r="H19" s="413"/>
      <c r="I19" s="415"/>
      <c r="J19" s="417">
        <v>15</v>
      </c>
      <c r="K19" s="22" t="str">
        <f>IF(B19=0," ",VLOOKUP($B19,[1]Спортсмены!$B$1:$H$65536,7,FALSE))</f>
        <v>Судаков К.А.</v>
      </c>
    </row>
    <row r="20" spans="1:11">
      <c r="A20" s="418"/>
      <c r="B20" s="27">
        <v>252</v>
      </c>
      <c r="C20" s="22" t="str">
        <f>IF(B20=0," ",VLOOKUP(B20,[1]Спортсмены!B$1:H$65536,2,FALSE))</f>
        <v>Булатов Сергей</v>
      </c>
      <c r="D20" s="162" t="str">
        <f>IF(B20=0," ",VLOOKUP($B20,[1]Спортсмены!$B$1:$H$65536,3,FALSE))</f>
        <v>1998</v>
      </c>
      <c r="E20" s="24" t="str">
        <f>IF(B20=0," ",IF(VLOOKUP($B20,[1]Спортсмены!$B$1:$H$65536,4,FALSE)=0," ",VLOOKUP($B20,[1]Спортсмены!$B$1:$H$65536,4,FALSE)))</f>
        <v>2р</v>
      </c>
      <c r="F20" s="22" t="str">
        <f>IF(B20=0," ",VLOOKUP($B20,[1]Спортсмены!$B$1:$H$65536,5,FALSE))</f>
        <v>Владимирская</v>
      </c>
      <c r="G20" s="103" t="str">
        <f>IF(B20=0," ",VLOOKUP($B20,[1]Спортсмены!$B$1:$H$65536,6,FALSE))</f>
        <v>Ковров, СК "Вымпел"</v>
      </c>
      <c r="H20" s="413"/>
      <c r="I20" s="415"/>
      <c r="J20" s="417"/>
      <c r="K20" s="22" t="str">
        <f>IF(B20=0," ",VLOOKUP($B20,[1]Спортсмены!$B$1:$H$65536,7,FALSE))</f>
        <v>Птушкина Н.И.</v>
      </c>
    </row>
    <row r="21" spans="1:11" ht="15.75" thickBot="1">
      <c r="A21" s="419"/>
      <c r="B21" s="44">
        <v>244</v>
      </c>
      <c r="C21" s="32" t="str">
        <f>IF(B21=0," ",VLOOKUP(B21,[1]Спортсмены!B$1:H$65536,2,FALSE))</f>
        <v>Волков Константин</v>
      </c>
      <c r="D21" s="213" t="str">
        <f>IF(B21=0," ",VLOOKUP($B21,[1]Спортсмены!$B$1:$H$65536,3,FALSE))</f>
        <v>1997</v>
      </c>
      <c r="E21" s="34" t="str">
        <f>IF(B21=0," ",IF(VLOOKUP($B21,[1]Спортсмены!$B$1:$H$65536,4,FALSE)=0," ",VLOOKUP($B21,[1]Спортсмены!$B$1:$H$65536,4,FALSE)))</f>
        <v>2р</v>
      </c>
      <c r="F21" s="32" t="str">
        <f>IF(B21=0," ",VLOOKUP($B21,[1]Спортсмены!$B$1:$H$65536,5,FALSE))</f>
        <v>Владимирская</v>
      </c>
      <c r="G21" s="209" t="str">
        <f>IF(B21=0," ",VLOOKUP($B21,[1]Спортсмены!$B$1:$H$65536,6,FALSE))</f>
        <v>Владимир, СДЮСШОР-4</v>
      </c>
      <c r="H21" s="414"/>
      <c r="I21" s="416"/>
      <c r="J21" s="261"/>
      <c r="K21" s="32" t="str">
        <f>IF(B21=0," ",VLOOKUP($B21,[1]Спортсмены!$B$1:$H$65536,7,FALSE))</f>
        <v>Плотников П.Н.</v>
      </c>
    </row>
    <row r="22" spans="1:11" ht="15.75" thickTop="1">
      <c r="A22" s="431"/>
      <c r="B22" s="256">
        <v>312</v>
      </c>
      <c r="C22" s="257" t="str">
        <f>IF(B22=0," ",VLOOKUP(B22,[1]Спортсмены!B$1:H$65536,2,FALSE))</f>
        <v>Бурсевич Евгений</v>
      </c>
      <c r="D22" s="162" t="str">
        <f>IF(B22=0," ",VLOOKUP($B22,[1]Спортсмены!$B$1:$H$65536,3,FALSE))</f>
        <v>18.01.1998</v>
      </c>
      <c r="E22" s="258" t="str">
        <f>IF(B22=0," ",IF(VLOOKUP($B22,[1]Спортсмены!$B$1:$H$65536,4,FALSE)=0," ",VLOOKUP($B22,[1]Спортсмены!$B$1:$H$65536,4,FALSE)))</f>
        <v>2р</v>
      </c>
      <c r="F22" s="257" t="str">
        <f>IF(B22=0," ",VLOOKUP($B22,[1]Спортсмены!$B$1:$H$65536,5,FALSE))</f>
        <v>Мурманская</v>
      </c>
      <c r="G22" s="259" t="str">
        <f>IF(B22=0," ",VLOOKUP($B22,[1]Спортсмены!$B$1:$H$65536,6,FALSE))</f>
        <v>Мурманск, СДЮСШОР-4, ШВСМ</v>
      </c>
      <c r="H22" s="432" t="s">
        <v>183</v>
      </c>
      <c r="I22" s="443"/>
      <c r="J22" s="260"/>
      <c r="K22" s="257" t="str">
        <f>IF(B22=0," ",VLOOKUP($B22,[1]Спортсмены!$B$1:$H$65536,7,FALSE))</f>
        <v>Кацан Т.Н., В.В.</v>
      </c>
    </row>
    <row r="23" spans="1:11">
      <c r="A23" s="418"/>
      <c r="B23" s="27">
        <v>311</v>
      </c>
      <c r="C23" s="22" t="str">
        <f>IF(B23=0," ",VLOOKUP(B23,[1]Спортсмены!B$1:H$65536,2,FALSE))</f>
        <v>Бурдейный Максим</v>
      </c>
      <c r="D23" s="162" t="str">
        <f>IF(B23=0," ",VLOOKUP($B23,[1]Спортсмены!$B$1:$H$65536,3,FALSE))</f>
        <v>25.05.1998</v>
      </c>
      <c r="E23" s="24" t="str">
        <f>IF(B23=0," ",IF(VLOOKUP($B23,[1]Спортсмены!$B$1:$H$65536,4,FALSE)=0," ",VLOOKUP($B23,[1]Спортсмены!$B$1:$H$65536,4,FALSE)))</f>
        <v>2р</v>
      </c>
      <c r="F23" s="22" t="str">
        <f>IF(B23=0," ",VLOOKUP($B23,[1]Спортсмены!$B$1:$H$65536,5,FALSE))</f>
        <v>Мурманская</v>
      </c>
      <c r="G23" s="103" t="str">
        <f>IF(B23=0," ",VLOOKUP($B23,[1]Спортсмены!$B$1:$H$65536,6,FALSE))</f>
        <v xml:space="preserve">Мурманск, СДЮСШОР-4 </v>
      </c>
      <c r="H23" s="413"/>
      <c r="I23" s="415"/>
      <c r="J23" s="417">
        <v>0</v>
      </c>
      <c r="K23" s="22" t="str">
        <f>IF(B23=0," ",VLOOKUP($B23,[1]Спортсмены!$B$1:$H$65536,7,FALSE))</f>
        <v>Кацан Т.Н., В.В.</v>
      </c>
    </row>
    <row r="24" spans="1:11">
      <c r="A24" s="418"/>
      <c r="B24" s="27">
        <v>313</v>
      </c>
      <c r="C24" s="22" t="str">
        <f>IF(B24=0," ",VLOOKUP(B24,[1]Спортсмены!B$1:H$65536,2,FALSE))</f>
        <v>Серегин Сергей</v>
      </c>
      <c r="D24" s="162" t="str">
        <f>IF(B24=0," ",VLOOKUP($B24,[1]Спортсмены!$B$1:$H$65536,3,FALSE))</f>
        <v>02.04.1998</v>
      </c>
      <c r="E24" s="24" t="str">
        <f>IF(B24=0," ",IF(VLOOKUP($B24,[1]Спортсмены!$B$1:$H$65536,4,FALSE)=0," ",VLOOKUP($B24,[1]Спортсмены!$B$1:$H$65536,4,FALSE)))</f>
        <v>2р</v>
      </c>
      <c r="F24" s="22" t="str">
        <f>IF(B24=0," ",VLOOKUP($B24,[1]Спортсмены!$B$1:$H$65536,5,FALSE))</f>
        <v>Мурманская</v>
      </c>
      <c r="G24" s="103" t="str">
        <f>IF(B24=0," ",VLOOKUP($B24,[1]Спортсмены!$B$1:$H$65536,6,FALSE))</f>
        <v xml:space="preserve">Мурманск, СДЮСШОР-4 </v>
      </c>
      <c r="H24" s="413"/>
      <c r="I24" s="415"/>
      <c r="J24" s="417"/>
      <c r="K24" s="22" t="str">
        <f>IF(B24=0," ",VLOOKUP($B24,[1]Спортсмены!$B$1:$H$65536,7,FALSE))</f>
        <v>Кацан Т.Н., В.В.</v>
      </c>
    </row>
    <row r="25" spans="1:11" ht="15.75" thickBot="1">
      <c r="A25" s="419"/>
      <c r="B25" s="44">
        <v>310</v>
      </c>
      <c r="C25" s="32" t="str">
        <f>IF(B25=0," ",VLOOKUP(B25,[1]Спортсмены!B$1:H$65536,2,FALSE))</f>
        <v>Микулин Глеб</v>
      </c>
      <c r="D25" s="213" t="str">
        <f>IF(B25=0," ",VLOOKUP($B25,[1]Спортсмены!$B$1:$H$65536,3,FALSE))</f>
        <v>06.08.1999</v>
      </c>
      <c r="E25" s="34" t="str">
        <f>IF(B25=0," ",IF(VLOOKUP($B25,[1]Спортсмены!$B$1:$H$65536,4,FALSE)=0," ",VLOOKUP($B25,[1]Спортсмены!$B$1:$H$65536,4,FALSE)))</f>
        <v>2р</v>
      </c>
      <c r="F25" s="32" t="str">
        <f>IF(B25=0," ",VLOOKUP($B25,[1]Спортсмены!$B$1:$H$65536,5,FALSE))</f>
        <v>Мурманская</v>
      </c>
      <c r="G25" s="209" t="str">
        <f>IF(B25=0," ",VLOOKUP($B25,[1]Спортсмены!$B$1:$H$65536,6,FALSE))</f>
        <v>Мурманск, СДЮСШОР-4, ШВСМ</v>
      </c>
      <c r="H25" s="414"/>
      <c r="I25" s="416"/>
      <c r="J25" s="261"/>
      <c r="K25" s="32" t="str">
        <f>IF(B25=0," ",VLOOKUP($B25,[1]Спортсмены!$B$1:$H$65536,7,FALSE))</f>
        <v>Семенов Р.В.</v>
      </c>
    </row>
    <row r="26" spans="1:11" ht="15.75" thickTop="1">
      <c r="A26" s="1"/>
      <c r="B26" s="87"/>
      <c r="C26" s="87"/>
      <c r="D26" s="13"/>
      <c r="F26" s="12"/>
      <c r="G26" s="12"/>
      <c r="H26" s="441" t="s">
        <v>182</v>
      </c>
      <c r="I26" s="441"/>
      <c r="J26" s="441"/>
    </row>
    <row r="27" spans="1:11">
      <c r="A27" s="427" t="s">
        <v>94</v>
      </c>
      <c r="B27" s="427" t="s">
        <v>95</v>
      </c>
      <c r="C27" s="345" t="s">
        <v>14</v>
      </c>
      <c r="D27" s="429" t="s">
        <v>97</v>
      </c>
      <c r="E27" s="345" t="s">
        <v>149</v>
      </c>
      <c r="F27" s="420" t="s">
        <v>17</v>
      </c>
      <c r="G27" s="345" t="s">
        <v>99</v>
      </c>
      <c r="H27" s="422" t="s">
        <v>19</v>
      </c>
      <c r="I27" s="345" t="s">
        <v>150</v>
      </c>
      <c r="J27" s="345" t="s">
        <v>151</v>
      </c>
      <c r="K27" s="361" t="s">
        <v>22</v>
      </c>
    </row>
    <row r="28" spans="1:11" ht="15.75" thickBot="1">
      <c r="A28" s="428"/>
      <c r="B28" s="428"/>
      <c r="C28" s="442"/>
      <c r="D28" s="430"/>
      <c r="E28" s="442"/>
      <c r="F28" s="421"/>
      <c r="G28" s="425"/>
      <c r="H28" s="423"/>
      <c r="I28" s="424"/>
      <c r="J28" s="425"/>
      <c r="K28" s="426"/>
    </row>
    <row r="29" spans="1:11" ht="15.75" thickTop="1">
      <c r="A29" s="431">
        <v>1</v>
      </c>
      <c r="B29" s="256">
        <v>43</v>
      </c>
      <c r="C29" s="257" t="str">
        <f>IF(B29=0," ",VLOOKUP(B29,[1]Спортсмены!B$1:H$65536,2,FALSE))</f>
        <v>Лобков Александр</v>
      </c>
      <c r="D29" s="262" t="str">
        <f>IF(B29=0," ",VLOOKUP($B29,[1]Спортсмены!$B$1:$H$65536,3,FALSE))</f>
        <v>03.04.1996</v>
      </c>
      <c r="E29" s="258" t="str">
        <f>IF(B29=0," ",IF(VLOOKUP($B29,[1]Спортсмены!$B$1:$H$65536,4,FALSE)=0," ",VLOOKUP($B29,[1]Спортсмены!$B$1:$H$65536,4,FALSE)))</f>
        <v>1р</v>
      </c>
      <c r="F29" s="257" t="str">
        <f>IF(B29=0," ",VLOOKUP($B29,[1]Спортсмены!$B$1:$H$65536,5,FALSE))</f>
        <v>Ярославская</v>
      </c>
      <c r="G29" s="257" t="str">
        <f>IF(B29=0," ",VLOOKUP($B29,[1]Спортсмены!$B$1:$H$65536,6,FALSE))</f>
        <v>Ярославль, СДЮСШОР-19</v>
      </c>
      <c r="H29" s="432">
        <v>1.1071759259259257E-3</v>
      </c>
      <c r="I29" s="433" t="str">
        <f>IF(H29=0," ",IF(H29&lt;=[1]Разряды!$D$10,[1]Разряды!$D$3,IF(H29&lt;=[1]Разряды!$E$10,[1]Разряды!$E$3,IF(H29&lt;=[1]Разряды!$F$10,[1]Разряды!$F$3,IF(H29&lt;=[1]Разряды!$G$10,[1]Разряды!$G$3,IF(H29&lt;=[1]Разряды!$H$10,[1]Разряды!$H$3,IF(H29&lt;=[1]Разряды!$I$10,[1]Разряды!$I$3,IF(H29&lt;=[1]Разряды!$J$10,[1]Разряды!$J$3,"б/р"))))))))</f>
        <v>2р</v>
      </c>
      <c r="J29" s="260"/>
      <c r="K29" s="257" t="str">
        <f>IF(B29=0," ",VLOOKUP($B29,[1]Спортсмены!$B$1:$H$65536,7,FALSE))</f>
        <v>Сошников А.В.</v>
      </c>
    </row>
    <row r="30" spans="1:11">
      <c r="A30" s="418"/>
      <c r="B30" s="27">
        <v>15</v>
      </c>
      <c r="C30" s="22" t="str">
        <f>IF(B30=0," ",VLOOKUP(B30,[1]Спортсмены!B$1:H$65536,2,FALSE))</f>
        <v>Ловчиков Сергей</v>
      </c>
      <c r="D30" s="162" t="str">
        <f>IF(B30=0," ",VLOOKUP($B30,[1]Спортсмены!$B$1:$H$65536,3,FALSE))</f>
        <v>03.03.1997</v>
      </c>
      <c r="E30" s="24" t="str">
        <f>IF(B30=0," ",IF(VLOOKUP($B30,[1]Спортсмены!$B$1:$H$65536,4,FALSE)=0," ",VLOOKUP($B30,[1]Спортсмены!$B$1:$H$65536,4,FALSE)))</f>
        <v>1р</v>
      </c>
      <c r="F30" s="22" t="str">
        <f>IF(B30=0," ",VLOOKUP($B30,[1]Спортсмены!$B$1:$H$65536,5,FALSE))</f>
        <v>Ярославская</v>
      </c>
      <c r="G30" s="22" t="str">
        <f>IF(B30=0," ",VLOOKUP($B30,[1]Спортсмены!$B$1:$H$65536,6,FALSE))</f>
        <v>Ярославль, СДЮСШОР-19</v>
      </c>
      <c r="H30" s="413"/>
      <c r="I30" s="415"/>
      <c r="J30" s="417" t="s">
        <v>26</v>
      </c>
      <c r="K30" s="22" t="str">
        <f>IF(B30=0," ",VLOOKUP($B30,[1]Спортсмены!$B$1:$H$65536,7,FALSE))</f>
        <v>Видманова Ю.В.</v>
      </c>
    </row>
    <row r="31" spans="1:11">
      <c r="A31" s="418"/>
      <c r="B31" s="27">
        <v>23</v>
      </c>
      <c r="C31" s="22" t="str">
        <f>IF(B31=0," ",VLOOKUP(B31,[1]Спортсмены!B$1:H$65536,2,FALSE))</f>
        <v>Смирнов Роман</v>
      </c>
      <c r="D31" s="162" t="str">
        <f>IF(B31=0," ",VLOOKUP($B31,[1]Спортсмены!$B$1:$H$65536,3,FALSE))</f>
        <v>29.01.1997</v>
      </c>
      <c r="E31" s="24" t="str">
        <f>IF(B31=0," ",IF(VLOOKUP($B31,[1]Спортсмены!$B$1:$H$65536,4,FALSE)=0," ",VLOOKUP($B31,[1]Спортсмены!$B$1:$H$65536,4,FALSE)))</f>
        <v>2р</v>
      </c>
      <c r="F31" s="22" t="str">
        <f>IF(B31=0," ",VLOOKUP($B31,[1]Спортсмены!$B$1:$H$65536,5,FALSE))</f>
        <v>Ярославская</v>
      </c>
      <c r="G31" s="22" t="str">
        <f>IF(B31=0," ",VLOOKUP($B31,[1]Спортсмены!$B$1:$H$65536,6,FALSE))</f>
        <v>Ярославль, СДЮСШОР-19</v>
      </c>
      <c r="H31" s="413"/>
      <c r="I31" s="415"/>
      <c r="J31" s="417"/>
      <c r="K31" s="22" t="str">
        <f>IF(B31=0," ",VLOOKUP($B31,[1]Спортсмены!$B$1:$H$65536,7,FALSE))</f>
        <v>Станкевич В.А.</v>
      </c>
    </row>
    <row r="32" spans="1:11" ht="15.75" thickBot="1">
      <c r="A32" s="419"/>
      <c r="B32" s="44">
        <v>42</v>
      </c>
      <c r="C32" s="32" t="str">
        <f>IF(B32=0," ",VLOOKUP(B32,[1]Спортсмены!B$1:H$65536,2,FALSE))</f>
        <v>Кожуров Кирилл</v>
      </c>
      <c r="D32" s="213" t="str">
        <f>IF(B32=0," ",VLOOKUP($B32,[1]Спортсмены!$B$1:$H$65536,3,FALSE))</f>
        <v>05.06.1996</v>
      </c>
      <c r="E32" s="34" t="str">
        <f>IF(B32=0," ",IF(VLOOKUP($B32,[1]Спортсмены!$B$1:$H$65536,4,FALSE)=0," ",VLOOKUP($B32,[1]Спортсмены!$B$1:$H$65536,4,FALSE)))</f>
        <v>2р</v>
      </c>
      <c r="F32" s="32" t="str">
        <f>IF(B32=0," ",VLOOKUP($B32,[1]Спортсмены!$B$1:$H$65536,5,FALSE))</f>
        <v>Ярославская</v>
      </c>
      <c r="G32" s="32" t="str">
        <f>IF(B32=0," ",VLOOKUP($B32,[1]Спортсмены!$B$1:$H$65536,6,FALSE))</f>
        <v>Ярославль, СДЮСШОР-19</v>
      </c>
      <c r="H32" s="414"/>
      <c r="I32" s="416"/>
      <c r="J32" s="261"/>
      <c r="K32" s="32" t="str">
        <f>IF(B32=0," ",VLOOKUP($B32,[1]Спортсмены!$B$1:$H$65536,7,FALSE))</f>
        <v>Сошников А.В.</v>
      </c>
    </row>
    <row r="33" spans="1:11" ht="15.75" thickTop="1">
      <c r="A33" s="431">
        <v>2</v>
      </c>
      <c r="B33" s="256">
        <v>536</v>
      </c>
      <c r="C33" s="257" t="str">
        <f>IF(B33=0," ",VLOOKUP(B33,[1]Спортсмены!B$1:H$65536,2,FALSE))</f>
        <v>Карбовский Илья</v>
      </c>
      <c r="D33" s="262" t="str">
        <f>IF(B33=0," ",VLOOKUP($B33,[1]Спортсмены!$B$1:$H$65536,3,FALSE))</f>
        <v>08.01.1996</v>
      </c>
      <c r="E33" s="258" t="str">
        <f>IF(B33=0," ",IF(VLOOKUP($B33,[1]Спортсмены!$B$1:$H$65536,4,FALSE)=0," ",VLOOKUP($B33,[1]Спортсмены!$B$1:$H$65536,4,FALSE)))</f>
        <v>2р</v>
      </c>
      <c r="F33" s="257" t="str">
        <f>IF(B33=0," ",VLOOKUP($B33,[1]Спортсмены!$B$1:$H$65536,5,FALSE))</f>
        <v>Вологодская</v>
      </c>
      <c r="G33" s="257" t="str">
        <f>IF(B33=0," ",VLOOKUP($B33,[1]Спортсмены!$B$1:$H$65536,6,FALSE))</f>
        <v>Череповец, ДЮСШ-2</v>
      </c>
      <c r="H33" s="432">
        <v>1.1108796296296296E-3</v>
      </c>
      <c r="I33" s="433" t="str">
        <f>IF(H33=0," ",IF(H33&lt;=[1]Разряды!$D$10,[1]Разряды!$D$3,IF(H33&lt;=[1]Разряды!$E$10,[1]Разряды!$E$3,IF(H33&lt;=[1]Разряды!$F$10,[1]Разряды!$F$3,IF(H33&lt;=[1]Разряды!$G$10,[1]Разряды!$G$3,IF(H33&lt;=[1]Разряды!$H$10,[1]Разряды!$H$3,IF(H33&lt;=[1]Разряды!$I$10,[1]Разряды!$I$3,IF(H33&lt;=[1]Разряды!$J$10,[1]Разряды!$J$3,"б/р"))))))))</f>
        <v>2р</v>
      </c>
      <c r="J33" s="260"/>
      <c r="K33" s="257" t="str">
        <f>IF(B33=0," ",VLOOKUP($B33,[1]Спортсмены!$B$1:$H$65536,7,FALSE))</f>
        <v>Боголюбов В.Л.</v>
      </c>
    </row>
    <row r="34" spans="1:11">
      <c r="A34" s="418"/>
      <c r="B34" s="27">
        <v>542</v>
      </c>
      <c r="C34" s="22" t="str">
        <f>IF(B34=0," ",VLOOKUP(B34,[1]Спортсмены!B$1:H$65536,2,FALSE))</f>
        <v>Панчук Никита</v>
      </c>
      <c r="D34" s="162" t="str">
        <f>IF(B34=0," ",VLOOKUP($B34,[1]Спортсмены!$B$1:$H$65536,3,FALSE))</f>
        <v>17.08.1996</v>
      </c>
      <c r="E34" s="24" t="str">
        <f>IF(B34=0," ",IF(VLOOKUP($B34,[1]Спортсмены!$B$1:$H$65536,4,FALSE)=0," ",VLOOKUP($B34,[1]Спортсмены!$B$1:$H$65536,4,FALSE)))</f>
        <v>2р</v>
      </c>
      <c r="F34" s="22" t="str">
        <f>IF(B34=0," ",VLOOKUP($B34,[1]Спортсмены!$B$1:$H$65536,5,FALSE))</f>
        <v>Вологодская</v>
      </c>
      <c r="G34" s="22" t="str">
        <f>IF(B34=0," ",VLOOKUP($B34,[1]Спортсмены!$B$1:$H$65536,6,FALSE))</f>
        <v>Череповец, ДЮСШ-2</v>
      </c>
      <c r="H34" s="413"/>
      <c r="I34" s="415"/>
      <c r="J34" s="417">
        <v>20</v>
      </c>
      <c r="K34" s="22" t="str">
        <f>IF(B34=0," ",VLOOKUP($B34,[1]Спортсмены!$B$1:$H$65536,7,FALSE))</f>
        <v>Столбова О.В.</v>
      </c>
    </row>
    <row r="35" spans="1:11">
      <c r="A35" s="418"/>
      <c r="B35" s="27">
        <v>598</v>
      </c>
      <c r="C35" s="22" t="str">
        <f>IF(B35=0," ",VLOOKUP(B35,[1]Спортсмены!B$1:H$65536,2,FALSE))</f>
        <v>Широков Даниил</v>
      </c>
      <c r="D35" s="162" t="str">
        <f>IF(B35=0," ",VLOOKUP($B35,[1]Спортсмены!$B$1:$H$65536,3,FALSE))</f>
        <v>18.11.1996</v>
      </c>
      <c r="E35" s="24" t="str">
        <f>IF(B35=0," ",IF(VLOOKUP($B35,[1]Спортсмены!$B$1:$H$65536,4,FALSE)=0," ",VLOOKUP($B35,[1]Спортсмены!$B$1:$H$65536,4,FALSE)))</f>
        <v>2р</v>
      </c>
      <c r="F35" s="22" t="str">
        <f>IF(B35=0," ",VLOOKUP($B35,[1]Спортсмены!$B$1:$H$65536,5,FALSE))</f>
        <v>Вологодская</v>
      </c>
      <c r="G35" s="22" t="str">
        <f>IF(B35=0," ",VLOOKUP($B35,[1]Спортсмены!$B$1:$H$65536,6,FALSE))</f>
        <v>Череповец, ДЮСШ-2</v>
      </c>
      <c r="H35" s="413"/>
      <c r="I35" s="415"/>
      <c r="J35" s="417"/>
      <c r="K35" s="22" t="str">
        <f>IF(B35=0," ",VLOOKUP($B35,[1]Спортсмены!$B$1:$H$65536,7,FALSE))</f>
        <v>Купцова Е.А.</v>
      </c>
    </row>
    <row r="36" spans="1:11" ht="15.75" thickBot="1">
      <c r="A36" s="419"/>
      <c r="B36" s="44">
        <v>522</v>
      </c>
      <c r="C36" s="32" t="str">
        <f>IF(B36=0," ",VLOOKUP(B36,[1]Спортсмены!B$1:H$65536,2,FALSE))</f>
        <v>Питеряков Антон</v>
      </c>
      <c r="D36" s="213" t="str">
        <f>IF(B36=0," ",VLOOKUP($B36,[1]Спортсмены!$B$1:$H$65536,3,FALSE))</f>
        <v>17.09.1995</v>
      </c>
      <c r="E36" s="34" t="str">
        <f>IF(B36=0," ",IF(VLOOKUP($B36,[1]Спортсмены!$B$1:$H$65536,4,FALSE)=0," ",VLOOKUP($B36,[1]Спортсмены!$B$1:$H$65536,4,FALSE)))</f>
        <v>1р</v>
      </c>
      <c r="F36" s="32" t="str">
        <f>IF(B36=0," ",VLOOKUP($B36,[1]Спортсмены!$B$1:$H$65536,5,FALSE))</f>
        <v>Вологодская</v>
      </c>
      <c r="G36" s="32" t="str">
        <f>IF(B36=0," ",VLOOKUP($B36,[1]Спортсмены!$B$1:$H$65536,6,FALSE))</f>
        <v>Вологда, ДЮСШ "Спартак"</v>
      </c>
      <c r="H36" s="414"/>
      <c r="I36" s="416"/>
      <c r="J36" s="261"/>
      <c r="K36" s="32" t="str">
        <f>IF(B36=0," ",VLOOKUP($B36,[1]Спортсмены!$B$1:$H$65536,7,FALSE))</f>
        <v>Синицкий А.Д.</v>
      </c>
    </row>
    <row r="37" spans="1:11" ht="15.75" thickTop="1">
      <c r="A37" s="431">
        <v>3</v>
      </c>
      <c r="B37" s="256">
        <v>397</v>
      </c>
      <c r="C37" s="257" t="str">
        <f>IF(B37=0," ",VLOOKUP(B37,[1]Спортсмены!B$1:H$65536,2,FALSE))</f>
        <v>Полосков Антон</v>
      </c>
      <c r="D37" s="162" t="str">
        <f>IF(B37=0," ",VLOOKUP($B37,[1]Спортсмены!$B$1:$H$65536,3,FALSE))</f>
        <v>1995</v>
      </c>
      <c r="E37" s="258" t="str">
        <f>IF(B37=0," ",IF(VLOOKUP($B37,[1]Спортсмены!$B$1:$H$65536,4,FALSE)=0," ",VLOOKUP($B37,[1]Спортсмены!$B$1:$H$65536,4,FALSE)))</f>
        <v>1р</v>
      </c>
      <c r="F37" s="257" t="str">
        <f>IF(B37=0," ",VLOOKUP($B37,[1]Спортсмены!$B$1:$H$65536,5,FALSE))</f>
        <v>Архангельская</v>
      </c>
      <c r="G37" s="257" t="str">
        <f>IF(B37=0," ",VLOOKUP($B37,[1]Спортсмены!$B$1:$H$65536,6,FALSE))</f>
        <v>Архангельск, С(А)ФУ</v>
      </c>
      <c r="H37" s="432">
        <v>1.1218749999999998E-3</v>
      </c>
      <c r="I37" s="433" t="str">
        <f>IF(H37=0," ",IF(H37&lt;=[1]Разряды!$D$10,[1]Разряды!$D$3,IF(H37&lt;=[1]Разряды!$E$10,[1]Разряды!$E$3,IF(H37&lt;=[1]Разряды!$F$10,[1]Разряды!$F$3,IF(H37&lt;=[1]Разряды!$G$10,[1]Разряды!$G$3,IF(H37&lt;=[1]Разряды!$H$10,[1]Разряды!$H$3,IF(H37&lt;=[1]Разряды!$I$10,[1]Разряды!$I$3,IF(H37&lt;=[1]Разряды!$J$10,[1]Разряды!$J$3,"б/р"))))))))</f>
        <v>3р</v>
      </c>
      <c r="J37" s="260"/>
      <c r="K37" s="257" t="str">
        <f>IF(B37=0," ",VLOOKUP($B37,[1]Спортсмены!$B$1:$H$65536,7,FALSE))</f>
        <v>Мингалев А.И.</v>
      </c>
    </row>
    <row r="38" spans="1:11">
      <c r="A38" s="418"/>
      <c r="B38" s="27">
        <v>377</v>
      </c>
      <c r="C38" s="22" t="str">
        <f>IF(B38=0," ",VLOOKUP(B38,[1]Спортсмены!B$1:H$65536,2,FALSE))</f>
        <v>Шаньгин Владислав</v>
      </c>
      <c r="D38" s="162" t="str">
        <f>IF(B38=0," ",VLOOKUP($B38,[1]Спортсмены!$B$1:$H$65536,3,FALSE))</f>
        <v>22.03.1998</v>
      </c>
      <c r="E38" s="24" t="str">
        <f>IF(B38=0," ",IF(VLOOKUP($B38,[1]Спортсмены!$B$1:$H$65536,4,FALSE)=0," ",VLOOKUP($B38,[1]Спортсмены!$B$1:$H$65536,4,FALSE)))</f>
        <v>2р</v>
      </c>
      <c r="F38" s="22" t="str">
        <f>IF(B38=0," ",VLOOKUP($B38,[1]Спортсмены!$B$1:$H$65536,5,FALSE))</f>
        <v>Архангельская</v>
      </c>
      <c r="G38" s="22" t="str">
        <f>IF(B38=0," ",VLOOKUP($B38,[1]Спортсмены!$B$1:$H$65536,6,FALSE))</f>
        <v>Архангельск, ДЮСШ-1</v>
      </c>
      <c r="H38" s="413"/>
      <c r="I38" s="415"/>
      <c r="J38" s="417">
        <v>0</v>
      </c>
      <c r="K38" s="22" t="str">
        <f>IF(B38=0," ",VLOOKUP($B38,[1]Спортсмены!$B$1:$H$65536,7,FALSE))</f>
        <v>Ушанов С.А.</v>
      </c>
    </row>
    <row r="39" spans="1:11">
      <c r="A39" s="418"/>
      <c r="B39" s="27">
        <v>398</v>
      </c>
      <c r="C39" s="22" t="str">
        <f>IF(B39=0," ",VLOOKUP(B39,[1]Спортсмены!B$1:H$65536,2,FALSE))</f>
        <v>Циулин Артем</v>
      </c>
      <c r="D39" s="162" t="str">
        <f>IF(B39=0," ",VLOOKUP($B39,[1]Спортсмены!$B$1:$H$65536,3,FALSE))</f>
        <v>1996</v>
      </c>
      <c r="E39" s="24" t="str">
        <f>IF(B39=0," ",IF(VLOOKUP($B39,[1]Спортсмены!$B$1:$H$65536,4,FALSE)=0," ",VLOOKUP($B39,[1]Спортсмены!$B$1:$H$65536,4,FALSE)))</f>
        <v>1р</v>
      </c>
      <c r="F39" s="22" t="str">
        <f>IF(B39=0," ",VLOOKUP($B39,[1]Спортсмены!$B$1:$H$65536,5,FALSE))</f>
        <v>Архангельская</v>
      </c>
      <c r="G39" s="103" t="str">
        <f>IF(B39=0," ",VLOOKUP($B39,[1]Спортсмены!$B$1:$H$65536,6,FALSE))</f>
        <v>Архангельск, ГАУ ЦСП "Поморье", СОШ-28</v>
      </c>
      <c r="H39" s="413"/>
      <c r="I39" s="415"/>
      <c r="J39" s="417"/>
      <c r="K39" s="22" t="str">
        <f>IF(B39=0," ",VLOOKUP($B39,[1]Спортсмены!$B$1:$H$65536,7,FALSE))</f>
        <v>Мосеев А.А.</v>
      </c>
    </row>
    <row r="40" spans="1:11" ht="15.75" thickBot="1">
      <c r="A40" s="419"/>
      <c r="B40" s="44">
        <v>379</v>
      </c>
      <c r="C40" s="32" t="str">
        <f>IF(B40=0," ",VLOOKUP(B40,[1]Спортсмены!B$1:H$65536,2,FALSE))</f>
        <v>Порядин Андрей</v>
      </c>
      <c r="D40" s="213" t="str">
        <f>IF(B40=0," ",VLOOKUP($B40,[1]Спортсмены!$B$1:$H$65536,3,FALSE))</f>
        <v>12.03.1996</v>
      </c>
      <c r="E40" s="34" t="str">
        <f>IF(B40=0," ",IF(VLOOKUP($B40,[1]Спортсмены!$B$1:$H$65536,4,FALSE)=0," ",VLOOKUP($B40,[1]Спортсмены!$B$1:$H$65536,4,FALSE)))</f>
        <v>1р</v>
      </c>
      <c r="F40" s="32" t="str">
        <f>IF(B40=0," ",VLOOKUP($B40,[1]Спортсмены!$B$1:$H$65536,5,FALSE))</f>
        <v>Архангельская</v>
      </c>
      <c r="G40" s="32" t="str">
        <f>IF(B40=0," ",VLOOKUP($B40,[1]Спортсмены!$B$1:$H$65536,6,FALSE))</f>
        <v>Архангельск, ДЮСШ-1</v>
      </c>
      <c r="H40" s="414"/>
      <c r="I40" s="416"/>
      <c r="J40" s="261"/>
      <c r="K40" s="32" t="str">
        <f>IF(B40=0," ",VLOOKUP($B40,[1]Спортсмены!$B$1:$H$65536,7,FALSE))</f>
        <v>Брюхова О.Б.</v>
      </c>
    </row>
    <row r="41" spans="1:11" ht="15.75" thickTop="1">
      <c r="A41" s="435"/>
      <c r="B41" s="435"/>
      <c r="C41" s="435"/>
      <c r="D41" s="266"/>
      <c r="F41" s="436" t="s">
        <v>186</v>
      </c>
      <c r="G41" s="436"/>
      <c r="H41" s="267"/>
      <c r="K41" s="49"/>
    </row>
    <row r="42" spans="1:11">
      <c r="A42" s="427" t="s">
        <v>94</v>
      </c>
      <c r="B42" s="427" t="s">
        <v>95</v>
      </c>
      <c r="C42" s="420" t="s">
        <v>96</v>
      </c>
      <c r="D42" s="429" t="s">
        <v>97</v>
      </c>
      <c r="E42" s="420" t="s">
        <v>152</v>
      </c>
      <c r="F42" s="420" t="s">
        <v>17</v>
      </c>
      <c r="G42" s="420" t="s">
        <v>32</v>
      </c>
      <c r="H42" s="422" t="s">
        <v>19</v>
      </c>
      <c r="I42" s="345" t="s">
        <v>150</v>
      </c>
      <c r="J42" s="345" t="s">
        <v>151</v>
      </c>
      <c r="K42" s="361" t="s">
        <v>22</v>
      </c>
    </row>
    <row r="43" spans="1:11" ht="15.75" thickBot="1">
      <c r="A43" s="439"/>
      <c r="B43" s="439"/>
      <c r="C43" s="439"/>
      <c r="D43" s="430"/>
      <c r="E43" s="439"/>
      <c r="F43" s="420"/>
      <c r="G43" s="420"/>
      <c r="H43" s="438"/>
      <c r="I43" s="424"/>
      <c r="J43" s="346"/>
      <c r="K43" s="362"/>
    </row>
    <row r="44" spans="1:11" ht="15.75" thickTop="1">
      <c r="A44" s="431">
        <v>1</v>
      </c>
      <c r="B44" s="256">
        <v>254</v>
      </c>
      <c r="C44" s="257" t="str">
        <f>IF(B44=0," ",VLOOKUP(B44,[1]Спортсмены!B$1:H$65536,2,FALSE))</f>
        <v>Крылов Денис</v>
      </c>
      <c r="D44" s="263" t="str">
        <f>IF(B44=0," ",VLOOKUP($B44,[1]Спортсмены!$B$1:$H$65536,3,FALSE))</f>
        <v>1996</v>
      </c>
      <c r="E44" s="258" t="str">
        <f>IF(B44=0," ",IF(VLOOKUP($B44,[1]Спортсмены!$B$1:$H$65536,4,FALSE)=0," ",VLOOKUP($B44,[1]Спортсмены!$B$1:$H$65536,4,FALSE)))</f>
        <v>1р</v>
      </c>
      <c r="F44" s="257" t="str">
        <f>IF(B44=0," ",VLOOKUP($B44,[1]Спортсмены!$B$1:$H$65536,5,FALSE))</f>
        <v>Владимирская</v>
      </c>
      <c r="G44" s="257" t="str">
        <f>IF(B44=0," ",VLOOKUP($B44,[1]Спортсмены!$B$1:$H$65536,6,FALSE))</f>
        <v>Ковров, СК "Вымпел"</v>
      </c>
      <c r="H44" s="432">
        <v>1.085300925925926E-3</v>
      </c>
      <c r="I44" s="433" t="str">
        <f>IF(H44=0," ",IF(H44&lt;=[1]Разряды!$D$10,[1]Разряды!$D$3,IF(H44&lt;=[1]Разряды!$E$10,[1]Разряды!$E$3,IF(H44&lt;=[1]Разряды!$F$10,[1]Разряды!$F$3,IF(H44&lt;=[1]Разряды!$G$10,[1]Разряды!$G$3,IF(H44&lt;=[1]Разряды!$H$10,[1]Разряды!$H$3,IF(H44&lt;=[1]Разряды!$I$10,[1]Разряды!$I$3,IF(H44&lt;=[1]Разряды!$J$10,[1]Разряды!$J$3,"б/р"))))))))</f>
        <v>2р</v>
      </c>
      <c r="J44" s="260"/>
      <c r="K44" s="257" t="str">
        <f>IF(B44=0," ",VLOOKUP($B44,[1]Спортсмены!$B$1:$H$65536,7,FALSE))</f>
        <v>Птушкина Н.И.</v>
      </c>
    </row>
    <row r="45" spans="1:11">
      <c r="A45" s="418"/>
      <c r="B45" s="27">
        <v>227</v>
      </c>
      <c r="C45" s="22" t="str">
        <f>IF(B45=0," ",VLOOKUP(B45,[1]Спортсмены!B$1:H$65536,2,FALSE))</f>
        <v>Пряхин Максим</v>
      </c>
      <c r="D45" s="162" t="str">
        <f>IF(B45=0," ",VLOOKUP($B45,[1]Спортсмены!$B$1:$H$65536,3,FALSE))</f>
        <v>1994</v>
      </c>
      <c r="E45" s="24" t="str">
        <f>IF(B45=0," ",IF(VLOOKUP($B45,[1]Спортсмены!$B$1:$H$65536,4,FALSE)=0," ",VLOOKUP($B45,[1]Спортсмены!$B$1:$H$65536,4,FALSE)))</f>
        <v>КМС</v>
      </c>
      <c r="F45" s="22" t="str">
        <f>IF(B45=0," ",VLOOKUP($B45,[1]Спортсмены!$B$1:$H$65536,5,FALSE))</f>
        <v>Владимирская</v>
      </c>
      <c r="G45" s="22" t="str">
        <f>IF(B45=0," ",VLOOKUP($B45,[1]Спортсмены!$B$1:$H$65536,6,FALSE))</f>
        <v>Владимир, СДЮСШОР-7, ИГЭУ</v>
      </c>
      <c r="H45" s="413"/>
      <c r="I45" s="415"/>
      <c r="J45" s="417">
        <v>0</v>
      </c>
      <c r="K45" s="22" t="str">
        <f>IF(B45=0," ",VLOOKUP($B45,[1]Спортсмены!$B$1:$H$65536,7,FALSE))</f>
        <v>Торгов Е.Н., Баринов А.С.</v>
      </c>
    </row>
    <row r="46" spans="1:11">
      <c r="A46" s="418"/>
      <c r="B46" s="27">
        <v>228</v>
      </c>
      <c r="C46" s="22" t="str">
        <f>IF(B46=0," ",VLOOKUP(B46,[1]Спортсмены!B$1:H$65536,2,FALSE))</f>
        <v>Будаев Денис</v>
      </c>
      <c r="D46" s="162" t="str">
        <f>IF(B46=0," ",VLOOKUP($B46,[1]Спортсмены!$B$1:$H$65536,3,FALSE))</f>
        <v>1994</v>
      </c>
      <c r="E46" s="24" t="str">
        <f>IF(B46=0," ",IF(VLOOKUP($B46,[1]Спортсмены!$B$1:$H$65536,4,FALSE)=0," ",VLOOKUP($B46,[1]Спортсмены!$B$1:$H$65536,4,FALSE)))</f>
        <v>КМС</v>
      </c>
      <c r="F46" s="22" t="str">
        <f>IF(B46=0," ",VLOOKUP($B46,[1]Спортсмены!$B$1:$H$65536,5,FALSE))</f>
        <v>Владимирская</v>
      </c>
      <c r="G46" s="22" t="str">
        <f>IF(B46=0," ",VLOOKUP($B46,[1]Спортсмены!$B$1:$H$65536,6,FALSE))</f>
        <v>Владимир, СДЮСШОР-4, ИГЭУ</v>
      </c>
      <c r="H46" s="413"/>
      <c r="I46" s="415"/>
      <c r="J46" s="417"/>
      <c r="K46" s="22" t="str">
        <f>IF(B46=0," ",VLOOKUP($B46,[1]Спортсмены!$B$1:$H$65536,7,FALSE))</f>
        <v>Сафина Н.Ю., Чернов С.В.</v>
      </c>
    </row>
    <row r="47" spans="1:11" ht="15.75" thickBot="1">
      <c r="A47" s="419"/>
      <c r="B47" s="44">
        <v>229</v>
      </c>
      <c r="C47" s="32" t="str">
        <f>IF(B47=0," ",VLOOKUP(B47,[1]Спортсмены!B$1:H$65536,2,FALSE))</f>
        <v>Степанов Сергей</v>
      </c>
      <c r="D47" s="213" t="str">
        <f>IF(B47=0," ",VLOOKUP($B47,[1]Спортсмены!$B$1:$H$65536,3,FALSE))</f>
        <v>1994</v>
      </c>
      <c r="E47" s="34" t="str">
        <f>IF(B47=0," ",IF(VLOOKUP($B47,[1]Спортсмены!$B$1:$H$65536,4,FALSE)=0," ",VLOOKUP($B47,[1]Спортсмены!$B$1:$H$65536,4,FALSE)))</f>
        <v>1р</v>
      </c>
      <c r="F47" s="32" t="str">
        <f>IF(B47=0," ",VLOOKUP($B47,[1]Спортсмены!$B$1:$H$65536,5,FALSE))</f>
        <v>Владимирская</v>
      </c>
      <c r="G47" s="32" t="str">
        <f>IF(B47=0," ",VLOOKUP($B47,[1]Спортсмены!$B$1:$H$65536,6,FALSE))</f>
        <v>Владимир, СДЮСШОР-4, ИГЭУ</v>
      </c>
      <c r="H47" s="414"/>
      <c r="I47" s="416"/>
      <c r="J47" s="261"/>
      <c r="K47" s="32" t="str">
        <f>IF(B47=0," ",VLOOKUP($B47,[1]Спортсмены!$B$1:$H$65536,7,FALSE))</f>
        <v>Гильмутдинов Ю.В., Чернов С.В.</v>
      </c>
    </row>
    <row r="48" spans="1:11" ht="15.75" thickTop="1">
      <c r="A48" s="431">
        <v>2</v>
      </c>
      <c r="B48" s="268">
        <v>216</v>
      </c>
      <c r="C48" s="269" t="str">
        <f>IF(B48=0," ",VLOOKUP(B48,[1]Спортсмены!B$1:H$65536,2,FALSE))</f>
        <v>Гришаков Алексей</v>
      </c>
      <c r="D48" s="270" t="str">
        <f>IF(B48=0," ",VLOOKUP($B48,[1]Спортсмены!$B$1:$H$65536,3,FALSE))</f>
        <v>1992</v>
      </c>
      <c r="E48" s="271" t="str">
        <f>IF(B48=0," ",IF(VLOOKUP($B48,[1]Спортсмены!$B$1:$H$65536,4,FALSE)=0," ",VLOOKUP($B48,[1]Спортсмены!$B$1:$H$65536,4,FALSE)))</f>
        <v>КМС</v>
      </c>
      <c r="F48" s="272" t="str">
        <f>IF(B48=0," ",VLOOKUP($B48,[1]Спортсмены!$B$1:$H$65536,5,FALSE))</f>
        <v>Московская</v>
      </c>
      <c r="G48" s="269" t="str">
        <f>IF(B48=0," ",VLOOKUP($B48,[1]Спортсмены!$B$1:$H$65536,6,FALSE))</f>
        <v>Жуковский, СК "Метеор"</v>
      </c>
      <c r="H48" s="432">
        <v>1.0881944444444446E-3</v>
      </c>
      <c r="I48" s="433" t="str">
        <f>IF(H48=0," ",IF(H48&lt;=[1]Разряды!$D$10,[1]Разряды!$D$3,IF(H48&lt;=[1]Разряды!$E$10,[1]Разряды!$E$3,IF(H48&lt;=[1]Разряды!$F$10,[1]Разряды!$F$3,IF(H48&lt;=[1]Разряды!$G$10,[1]Разряды!$G$3,IF(H48&lt;=[1]Разряды!$H$10,[1]Разряды!$H$3,IF(H48&lt;=[1]Разряды!$I$10,[1]Разряды!$I$3,IF(H48&lt;=[1]Разряды!$J$10,[1]Разряды!$J$3,"б/р"))))))))</f>
        <v>2р</v>
      </c>
      <c r="J48" s="260"/>
      <c r="K48" s="273" t="str">
        <f>IF(B48=0," ",VLOOKUP($B48,[1]Спортсмены!$B$1:$H$65536,7,FALSE))</f>
        <v>Юдакова Н.А.</v>
      </c>
    </row>
    <row r="49" spans="1:11">
      <c r="A49" s="418"/>
      <c r="B49" s="27">
        <v>219</v>
      </c>
      <c r="C49" s="22" t="str">
        <f>IF(B49=0," ",VLOOKUP(B49,[1]Спортсмены!B$1:H$65536,2,FALSE))</f>
        <v>Трофимов Сергей</v>
      </c>
      <c r="D49" s="162" t="str">
        <f>IF(B49=0," ",VLOOKUP($B49,[1]Спортсмены!$B$1:$H$65536,3,FALSE))</f>
        <v>1992</v>
      </c>
      <c r="E49" s="24" t="str">
        <f>IF(B49=0," ",IF(VLOOKUP($B49,[1]Спортсмены!$B$1:$H$65536,4,FALSE)=0," ",VLOOKUP($B49,[1]Спортсмены!$B$1:$H$65536,4,FALSE)))</f>
        <v>1р</v>
      </c>
      <c r="F49" s="103" t="str">
        <f>IF(B49=0," ",VLOOKUP($B49,[1]Спортсмены!$B$1:$H$65536,5,FALSE))</f>
        <v>Московская</v>
      </c>
      <c r="G49" s="22" t="str">
        <f>IF(B49=0," ",VLOOKUP($B49,[1]Спортсмены!$B$1:$H$65536,6,FALSE))</f>
        <v>Жуковский, СК "Метеор"</v>
      </c>
      <c r="H49" s="413"/>
      <c r="I49" s="415"/>
      <c r="J49" s="417" t="s">
        <v>26</v>
      </c>
      <c r="K49" s="22" t="str">
        <f>IF(B49=0," ",VLOOKUP($B49,[1]Спортсмены!$B$1:$H$65536,7,FALSE))</f>
        <v>Юдакова Н.А.</v>
      </c>
    </row>
    <row r="50" spans="1:11">
      <c r="A50" s="418"/>
      <c r="B50" s="27">
        <v>212</v>
      </c>
      <c r="C50" s="22" t="str">
        <f>IF(B50=0," ",VLOOKUP(B50,[1]Спортсмены!B$1:H$65536,2,FALSE))</f>
        <v>Маркелов Павел</v>
      </c>
      <c r="D50" s="162" t="str">
        <f>IF(B50=0," ",VLOOKUP($B50,[1]Спортсмены!$B$1:$H$65536,3,FALSE))</f>
        <v>1998</v>
      </c>
      <c r="E50" s="24" t="str">
        <f>IF(B50=0," ",IF(VLOOKUP($B50,[1]Спортсмены!$B$1:$H$65536,4,FALSE)=0," ",VLOOKUP($B50,[1]Спортсмены!$B$1:$H$65536,4,FALSE)))</f>
        <v>2р</v>
      </c>
      <c r="F50" s="103" t="str">
        <f>IF(B50=0," ",VLOOKUP($B50,[1]Спортсмены!$B$1:$H$65536,5,FALSE))</f>
        <v>Московская</v>
      </c>
      <c r="G50" s="22" t="str">
        <f>IF(B50=0," ",VLOOKUP($B50,[1]Спортсмены!$B$1:$H$65536,6,FALSE))</f>
        <v>Жуковский, СК "Метеор"</v>
      </c>
      <c r="H50" s="413"/>
      <c r="I50" s="415"/>
      <c r="J50" s="417"/>
      <c r="K50" s="22" t="str">
        <f>IF(B50=0," ",VLOOKUP($B50,[1]Спортсмены!$B$1:$H$65536,7,FALSE))</f>
        <v>Юдакова Н.А.</v>
      </c>
    </row>
    <row r="51" spans="1:11" ht="15.75" thickBot="1">
      <c r="A51" s="419"/>
      <c r="B51" s="44">
        <v>215</v>
      </c>
      <c r="C51" s="32" t="str">
        <f>IF(B51=0," ",VLOOKUP(B51,[1]Спортсмены!B$1:H$65536,2,FALSE))</f>
        <v>Миронов Сергей</v>
      </c>
      <c r="D51" s="213" t="str">
        <f>IF(B51=0," ",VLOOKUP($B51,[1]Спортсмены!$B$1:$H$65536,3,FALSE))</f>
        <v>1993</v>
      </c>
      <c r="E51" s="34" t="str">
        <f>IF(B51=0," ",IF(VLOOKUP($B51,[1]Спортсмены!$B$1:$H$65536,4,FALSE)=0," ",VLOOKUP($B51,[1]Спортсмены!$B$1:$H$65536,4,FALSE)))</f>
        <v>КМС</v>
      </c>
      <c r="F51" s="209" t="str">
        <f>IF(B51=0," ",VLOOKUP($B51,[1]Спортсмены!$B$1:$H$65536,5,FALSE))</f>
        <v>Московская</v>
      </c>
      <c r="G51" s="32" t="str">
        <f>IF(B51=0," ",VLOOKUP($B51,[1]Спортсмены!$B$1:$H$65536,6,FALSE))</f>
        <v>Жуковский, СК "Метеор"</v>
      </c>
      <c r="H51" s="414"/>
      <c r="I51" s="416"/>
      <c r="J51" s="261"/>
      <c r="K51" s="32" t="str">
        <f>IF(B51=0," ",VLOOKUP($B51,[1]Спортсмены!$B$1:$H$65536,7,FALSE))</f>
        <v>Юдакова Н.А.</v>
      </c>
    </row>
    <row r="52" spans="1:11" ht="15.75" thickTop="1">
      <c r="A52" s="431">
        <v>3</v>
      </c>
      <c r="B52" s="268">
        <v>392</v>
      </c>
      <c r="C52" s="269" t="str">
        <f>IF(B52=0," ",VLOOKUP(B52,[1]Спортсмены!B$1:H$65536,2,FALSE))</f>
        <v>Попов Сергей</v>
      </c>
      <c r="D52" s="270" t="str">
        <f>IF(B52=0," ",VLOOKUP($B52,[1]Спортсмены!$B$1:$H$65536,3,FALSE))</f>
        <v>1994</v>
      </c>
      <c r="E52" s="271" t="str">
        <f>IF(B52=0," ",IF(VLOOKUP($B52,[1]Спортсмены!$B$1:$H$65536,4,FALSE)=0," ",VLOOKUP($B52,[1]Спортсмены!$B$1:$H$65536,4,FALSE)))</f>
        <v>КМС</v>
      </c>
      <c r="F52" s="272" t="str">
        <f>IF(B52=0," ",VLOOKUP($B52,[1]Спортсмены!$B$1:$H$65536,5,FALSE))</f>
        <v>Архангельская</v>
      </c>
      <c r="G52" s="269" t="str">
        <f>IF(B52=0," ",VLOOKUP($B52,[1]Спортсмены!$B$1:$H$65536,6,FALSE))</f>
        <v>Коряжма, ДЮСШ</v>
      </c>
      <c r="H52" s="432">
        <v>1.0956018518518517E-3</v>
      </c>
      <c r="I52" s="433" t="str">
        <f>IF(H52=0," ",IF(H52&lt;=[1]Разряды!$D$10,[1]Разряды!$D$3,IF(H52&lt;=[1]Разряды!$E$10,[1]Разряды!$E$3,IF(H52&lt;=[1]Разряды!$F$10,[1]Разряды!$F$3,IF(H52&lt;=[1]Разряды!$G$10,[1]Разряды!$G$3,IF(H52&lt;=[1]Разряды!$H$10,[1]Разряды!$H$3,IF(H52&lt;=[1]Разряды!$I$10,[1]Разряды!$I$3,IF(H52&lt;=[1]Разряды!$J$10,[1]Разряды!$J$3,"б/р"))))))))</f>
        <v>2р</v>
      </c>
      <c r="J52" s="260"/>
      <c r="K52" s="273" t="str">
        <f>IF(B52=0," ",VLOOKUP($B52,[1]Спортсмены!$B$1:$H$65536,7,FALSE))</f>
        <v>Казанцев Л.А.</v>
      </c>
    </row>
    <row r="53" spans="1:11">
      <c r="A53" s="418"/>
      <c r="B53" s="27">
        <v>554</v>
      </c>
      <c r="C53" s="22" t="str">
        <f>IF(B53=0," ",VLOOKUP(B53,[1]Спортсмены!B$1:H$65536,2,FALSE))</f>
        <v>Окулов Вячеслав</v>
      </c>
      <c r="D53" s="162" t="str">
        <f>IF(B53=0," ",VLOOKUP($B53,[1]Спортсмены!$B$1:$H$65536,3,FALSE))</f>
        <v>1994</v>
      </c>
      <c r="E53" s="24" t="str">
        <f>IF(B53=0," ",IF(VLOOKUP($B53,[1]Спортсмены!$B$1:$H$65536,4,FALSE)=0," ",VLOOKUP($B53,[1]Спортсмены!$B$1:$H$65536,4,FALSE)))</f>
        <v>1р</v>
      </c>
      <c r="F53" s="103" t="str">
        <f>IF(B53=0," ",VLOOKUP($B53,[1]Спортсмены!$B$1:$H$65536,5,FALSE))</f>
        <v>Архангельская</v>
      </c>
      <c r="G53" s="22" t="str">
        <f>IF(B53=0," ",VLOOKUP($B53,[1]Спортсмены!$B$1:$H$65536,6,FALSE))</f>
        <v>Коряжма, ДЮСШ</v>
      </c>
      <c r="H53" s="413"/>
      <c r="I53" s="415"/>
      <c r="J53" s="417" t="s">
        <v>26</v>
      </c>
      <c r="K53" s="22" t="str">
        <f>IF(B53=0," ",VLOOKUP($B53,[1]Спортсмены!$B$1:$H$65536,7,FALSE))</f>
        <v>Казанцев Л.А.</v>
      </c>
    </row>
    <row r="54" spans="1:11">
      <c r="A54" s="418"/>
      <c r="B54" s="27">
        <v>553</v>
      </c>
      <c r="C54" s="22" t="str">
        <f>IF(B54=0," ",VLOOKUP(B54,[1]Спортсмены!B$1:H$65536,2,FALSE))</f>
        <v>Гапшевичус Иван</v>
      </c>
      <c r="D54" s="162" t="str">
        <f>IF(B54=0," ",VLOOKUP($B54,[1]Спортсмены!$B$1:$H$65536,3,FALSE))</f>
        <v>1997</v>
      </c>
      <c r="E54" s="24" t="str">
        <f>IF(B54=0," ",IF(VLOOKUP($B54,[1]Спортсмены!$B$1:$H$65536,4,FALSE)=0," ",VLOOKUP($B54,[1]Спортсмены!$B$1:$H$65536,4,FALSE)))</f>
        <v>2р</v>
      </c>
      <c r="F54" s="103" t="str">
        <f>IF(B54=0," ",VLOOKUP($B54,[1]Спортсмены!$B$1:$H$65536,5,FALSE))</f>
        <v>Архангельская</v>
      </c>
      <c r="G54" s="22" t="str">
        <f>IF(B54=0," ",VLOOKUP($B54,[1]Спортсмены!$B$1:$H$65536,6,FALSE))</f>
        <v>Коряжма, ДЮСШ</v>
      </c>
      <c r="H54" s="413"/>
      <c r="I54" s="415"/>
      <c r="J54" s="417"/>
      <c r="K54" s="22" t="str">
        <f>IF(B54=0," ",VLOOKUP($B54,[1]Спортсмены!$B$1:$H$65536,7,FALSE))</f>
        <v>Казанцев Л.А.</v>
      </c>
    </row>
    <row r="55" spans="1:11" ht="15.75" thickBot="1">
      <c r="A55" s="419"/>
      <c r="B55" s="44">
        <v>552</v>
      </c>
      <c r="C55" s="32" t="str">
        <f>IF(B55=0," ",VLOOKUP(B55,[1]Спортсмены!B$1:H$65536,2,FALSE))</f>
        <v>Савончик Артем</v>
      </c>
      <c r="D55" s="213" t="str">
        <f>IF(B55=0," ",VLOOKUP($B55,[1]Спортсмены!$B$1:$H$65536,3,FALSE))</f>
        <v>1997</v>
      </c>
      <c r="E55" s="34" t="str">
        <f>IF(B55=0," ",IF(VLOOKUP($B55,[1]Спортсмены!$B$1:$H$65536,4,FALSE)=0," ",VLOOKUP($B55,[1]Спортсмены!$B$1:$H$65536,4,FALSE)))</f>
        <v>2р</v>
      </c>
      <c r="F55" s="209" t="str">
        <f>IF(B55=0," ",VLOOKUP($B55,[1]Спортсмены!$B$1:$H$65536,5,FALSE))</f>
        <v>Архангельская</v>
      </c>
      <c r="G55" s="32" t="str">
        <f>IF(B55=0," ",VLOOKUP($B55,[1]Спортсмены!$B$1:$H$65536,6,FALSE))</f>
        <v>Коряжма, ДЮСШ</v>
      </c>
      <c r="H55" s="414"/>
      <c r="I55" s="416"/>
      <c r="J55" s="261"/>
      <c r="K55" s="32" t="str">
        <f>IF(B55=0," ",VLOOKUP($B55,[1]Спортсмены!$B$1:$H$65536,7,FALSE))</f>
        <v>Казанцев Л.А.</v>
      </c>
    </row>
    <row r="56" spans="1:11" ht="15.75" thickTop="1">
      <c r="A56" s="435"/>
      <c r="B56" s="435"/>
      <c r="C56" s="435"/>
      <c r="D56" s="266"/>
      <c r="F56" s="436" t="s">
        <v>31</v>
      </c>
      <c r="G56" s="436"/>
      <c r="H56" s="437" t="s">
        <v>50</v>
      </c>
      <c r="I56" s="437"/>
      <c r="J56" s="310"/>
      <c r="K56" s="315" t="s">
        <v>289</v>
      </c>
    </row>
    <row r="57" spans="1:11">
      <c r="A57" s="427" t="s">
        <v>94</v>
      </c>
      <c r="B57" s="427" t="s">
        <v>95</v>
      </c>
      <c r="C57" s="420" t="s">
        <v>96</v>
      </c>
      <c r="D57" s="429" t="s">
        <v>97</v>
      </c>
      <c r="E57" s="420" t="s">
        <v>152</v>
      </c>
      <c r="F57" s="420" t="s">
        <v>17</v>
      </c>
      <c r="G57" s="420" t="s">
        <v>32</v>
      </c>
      <c r="H57" s="422" t="s">
        <v>19</v>
      </c>
      <c r="I57" s="345" t="s">
        <v>150</v>
      </c>
      <c r="J57" s="345" t="s">
        <v>151</v>
      </c>
      <c r="K57" s="361" t="s">
        <v>22</v>
      </c>
    </row>
    <row r="58" spans="1:11" ht="15.75" thickBot="1">
      <c r="A58" s="428"/>
      <c r="B58" s="428"/>
      <c r="C58" s="428"/>
      <c r="D58" s="430"/>
      <c r="E58" s="428"/>
      <c r="F58" s="421"/>
      <c r="G58" s="421"/>
      <c r="H58" s="423"/>
      <c r="I58" s="424"/>
      <c r="J58" s="425"/>
      <c r="K58" s="426"/>
    </row>
    <row r="59" spans="1:11" ht="15.75" thickTop="1">
      <c r="A59" s="418">
        <v>1</v>
      </c>
      <c r="B59" s="17">
        <v>457</v>
      </c>
      <c r="C59" s="75" t="str">
        <f>IF(B59=0," ",VLOOKUP(B59,[1]Спортсмены!B$1:H$65536,2,FALSE))</f>
        <v>Лыткин Алексей</v>
      </c>
      <c r="D59" s="263" t="str">
        <f>IF(B59=0," ",VLOOKUP($B59,[1]Спортсмены!$B$1:$H$65536,3,FALSE))</f>
        <v>1991</v>
      </c>
      <c r="E59" s="16" t="str">
        <f>IF(B59=0," ",IF(VLOOKUP($B59,[1]Спортсмены!$B$1:$H$65536,4,FALSE)=0," ",VLOOKUP($B59,[1]Спортсмены!$B$1:$H$65536,4,FALSE)))</f>
        <v>КМС</v>
      </c>
      <c r="F59" s="75" t="str">
        <f>IF(B59=0," ",VLOOKUP($B59,[1]Спортсмены!$B$1:$H$65536,5,FALSE))</f>
        <v>Ивановская</v>
      </c>
      <c r="G59" s="75" t="str">
        <f>IF(B59=0," ",VLOOKUP($B59,[1]Спортсмены!$B$1:$H$65536,6,FALSE))</f>
        <v>Иваново, ИГЭУ, СДЮСШОР-6</v>
      </c>
      <c r="H59" s="413">
        <v>1.0674768518518518E-3</v>
      </c>
      <c r="I59" s="415" t="str">
        <f>IF(H59=0," ",IF(H59&lt;=[1]Разряды!$D$10,[1]Разряды!$D$3,IF(H59&lt;=[1]Разряды!$E$10,[1]Разряды!$E$3,IF(H59&lt;=[1]Разряды!$F$10,[1]Разряды!$F$3,IF(H59&lt;=[1]Разряды!$G$10,[1]Разряды!$G$3,IF(H59&lt;=[1]Разряды!$H$10,[1]Разряды!$H$3,IF(H59&lt;=[1]Разряды!$I$10,[1]Разряды!$I$3,IF(H59&lt;=[1]Разряды!$J$10,[1]Разряды!$J$3,"б/р"))))))))</f>
        <v>2р</v>
      </c>
      <c r="J59" s="265"/>
      <c r="K59" s="75" t="str">
        <f>IF(B59=0," ",VLOOKUP($B59,[1]Спортсмены!$B$1:$H$65536,7,FALSE))</f>
        <v>Магницкий М.В.</v>
      </c>
    </row>
    <row r="60" spans="1:11">
      <c r="A60" s="418"/>
      <c r="B60" s="27">
        <v>458</v>
      </c>
      <c r="C60" s="22" t="str">
        <f>IF(B60=0," ",VLOOKUP(B60,[1]Спортсмены!B$1:H$65536,2,FALSE))</f>
        <v>Розов Игорь</v>
      </c>
      <c r="D60" s="162" t="str">
        <f>IF(B60=0," ",VLOOKUP($B60,[1]Спортсмены!$B$1:$H$65536,3,FALSE))</f>
        <v>1991</v>
      </c>
      <c r="E60" s="24" t="str">
        <f>IF(B60=0," ",IF(VLOOKUP($B60,[1]Спортсмены!$B$1:$H$65536,4,FALSE)=0," ",VLOOKUP($B60,[1]Спортсмены!$B$1:$H$65536,4,FALSE)))</f>
        <v>КМС</v>
      </c>
      <c r="F60" s="22" t="str">
        <f>IF(B60=0," ",VLOOKUP($B60,[1]Спортсмены!$B$1:$H$65536,5,FALSE))</f>
        <v>Ивановская</v>
      </c>
      <c r="G60" s="22" t="str">
        <f>IF(B60=0," ",VLOOKUP($B60,[1]Спортсмены!$B$1:$H$65536,6,FALSE))</f>
        <v>Иваново, ИГЭУ, СДЮСШОР-6</v>
      </c>
      <c r="H60" s="413"/>
      <c r="I60" s="415"/>
      <c r="J60" s="417">
        <v>0</v>
      </c>
      <c r="K60" s="22" t="str">
        <f>IF(B60=0," ",VLOOKUP($B60,[1]Спортсмены!$B$1:$H$65536,7,FALSE))</f>
        <v>Магницкий М.В., Мальцев Е.В.</v>
      </c>
    </row>
    <row r="61" spans="1:11">
      <c r="A61" s="418"/>
      <c r="B61" s="27">
        <v>453</v>
      </c>
      <c r="C61" s="22" t="str">
        <f>IF(B61=0," ",VLOOKUP(B61,[1]Спортсмены!B$1:H$65536,2,FALSE))</f>
        <v>Скотников Александр</v>
      </c>
      <c r="D61" s="162" t="str">
        <f>IF(B61=0," ",VLOOKUP($B61,[1]Спортсмены!$B$1:$H$65536,3,FALSE))</f>
        <v>1985</v>
      </c>
      <c r="E61" s="24" t="str">
        <f>IF(B61=0," ",IF(VLOOKUP($B61,[1]Спортсмены!$B$1:$H$65536,4,FALSE)=0," ",VLOOKUP($B61,[1]Спортсмены!$B$1:$H$65536,4,FALSE)))</f>
        <v>МС</v>
      </c>
      <c r="F61" s="22" t="str">
        <f>IF(B61=0," ",VLOOKUP($B61,[1]Спортсмены!$B$1:$H$65536,5,FALSE))</f>
        <v>Ивановская</v>
      </c>
      <c r="G61" s="22" t="str">
        <f>IF(B61=0," ",VLOOKUP($B61,[1]Спортсмены!$B$1:$H$65536,6,FALSE))</f>
        <v>Иваново, ИГЭУ</v>
      </c>
      <c r="H61" s="413"/>
      <c r="I61" s="415"/>
      <c r="J61" s="417"/>
      <c r="K61" s="22" t="str">
        <f>IF(B61=0," ",VLOOKUP($B61,[1]Спортсмены!$B$1:$H$65536,7,FALSE))</f>
        <v>Гильмутдинов Ю.В., Кузнецов В.А.</v>
      </c>
    </row>
    <row r="62" spans="1:11" ht="15.75" thickBot="1">
      <c r="A62" s="419"/>
      <c r="B62" s="44">
        <v>463</v>
      </c>
      <c r="C62" s="32" t="str">
        <f>IF(B62=0," ",VLOOKUP(B62,[1]Спортсмены!B$1:H$65536,2,FALSE))</f>
        <v>Краев Алексей</v>
      </c>
      <c r="D62" s="213" t="str">
        <f>IF(B62=0," ",VLOOKUP($B62,[1]Спортсмены!$B$1:$H$65536,3,FALSE))</f>
        <v>1993</v>
      </c>
      <c r="E62" s="34" t="str">
        <f>IF(B62=0," ",IF(VLOOKUP($B62,[1]Спортсмены!$B$1:$H$65536,4,FALSE)=0," ",VLOOKUP($B62,[1]Спортсмены!$B$1:$H$65536,4,FALSE)))</f>
        <v>КМС</v>
      </c>
      <c r="F62" s="32" t="str">
        <f>IF(B62=0," ",VLOOKUP($B62,[1]Спортсмены!$B$1:$H$65536,5,FALSE))</f>
        <v>Ивановская</v>
      </c>
      <c r="G62" s="32" t="str">
        <f>IF(B62=0," ",VLOOKUP($B62,[1]Спортсмены!$B$1:$H$65536,6,FALSE))</f>
        <v>Иваново, ИГХТУ, СДЮСШОР-6</v>
      </c>
      <c r="H62" s="414"/>
      <c r="I62" s="416"/>
      <c r="J62" s="261"/>
      <c r="K62" s="32" t="str">
        <f>IF(B62=0," ",VLOOKUP($B62,[1]Спортсмены!$B$1:$H$65536,7,FALSE))</f>
        <v>Чахунов Е.И.</v>
      </c>
    </row>
    <row r="63" spans="1:11" ht="15.75" thickTop="1">
      <c r="A63" s="418">
        <v>2</v>
      </c>
      <c r="B63" s="17">
        <v>544</v>
      </c>
      <c r="C63" s="75" t="str">
        <f>IF(B63=0," ",VLOOKUP(B63,[1]Спортсмены!B$1:H$65536,2,FALSE))</f>
        <v>Тюриков Андрей</v>
      </c>
      <c r="D63" s="263" t="str">
        <f>IF(B63=0," ",VLOOKUP($B63,[1]Спортсмены!$B$1:$H$65536,3,FALSE))</f>
        <v>02.01.1991</v>
      </c>
      <c r="E63" s="16" t="str">
        <f>IF(B63=0," ",IF(VLOOKUP($B63,[1]Спортсмены!$B$1:$H$65536,4,FALSE)=0," ",VLOOKUP($B63,[1]Спортсмены!$B$1:$H$65536,4,FALSE)))</f>
        <v>КМС</v>
      </c>
      <c r="F63" s="75" t="str">
        <f>IF(B63=0," ",VLOOKUP($B63,[1]Спортсмены!$B$1:$H$65536,5,FALSE))</f>
        <v>Ярославская</v>
      </c>
      <c r="G63" s="75" t="str">
        <f>IF(B63=0," ",VLOOKUP($B63,[1]Спортсмены!$B$1:$H$65536,6,FALSE))</f>
        <v>Ярославль, СДЮСШОР-1</v>
      </c>
      <c r="H63" s="413">
        <v>1.1002314814814815E-3</v>
      </c>
      <c r="I63" s="415" t="str">
        <f>IF(H63=0," ",IF(H63&lt;=[1]Разряды!$D$10,[1]Разряды!$D$3,IF(H63&lt;=[1]Разряды!$E$10,[1]Разряды!$E$3,IF(H63&lt;=[1]Разряды!$F$10,[1]Разряды!$F$3,IF(H63&lt;=[1]Разряды!$G$10,[1]Разряды!$G$3,IF(H63&lt;=[1]Разряды!$H$10,[1]Разряды!$H$3,IF(H63&lt;=[1]Разряды!$I$10,[1]Разряды!$I$3,IF(H63&lt;=[1]Разряды!$J$10,[1]Разряды!$J$3,"б/р"))))))))</f>
        <v>2р</v>
      </c>
      <c r="J63" s="265"/>
      <c r="K63" s="75" t="str">
        <f>IF(B63=0," ",VLOOKUP($B63,[1]Спортсмены!$B$1:$H$65536,7,FALSE))</f>
        <v>Кузнецова Н.И.</v>
      </c>
    </row>
    <row r="64" spans="1:11">
      <c r="A64" s="418"/>
      <c r="B64" s="27">
        <v>51</v>
      </c>
      <c r="C64" s="22" t="str">
        <f>IF(B64=0," ",VLOOKUP(B64,[1]Спортсмены!B$1:H$65536,2,FALSE))</f>
        <v>Довженко Денис</v>
      </c>
      <c r="D64" s="162" t="str">
        <f>IF(B64=0," ",VLOOKUP($B64,[1]Спортсмены!$B$1:$H$65536,3,FALSE))</f>
        <v>07.01.1994</v>
      </c>
      <c r="E64" s="24" t="str">
        <f>IF(B64=0," ",IF(VLOOKUP($B64,[1]Спортсмены!$B$1:$H$65536,4,FALSE)=0," ",VLOOKUP($B64,[1]Спортсмены!$B$1:$H$65536,4,FALSE)))</f>
        <v>КМС</v>
      </c>
      <c r="F64" s="22" t="str">
        <f>IF(B64=0," ",VLOOKUP($B64,[1]Спортсмены!$B$1:$H$65536,5,FALSE))</f>
        <v>Ярославская</v>
      </c>
      <c r="G64" s="22" t="str">
        <f>IF(B64=0," ",VLOOKUP($B64,[1]Спортсмены!$B$1:$H$65536,6,FALSE))</f>
        <v>Ярославль, СДЮСШОР-19</v>
      </c>
      <c r="H64" s="413"/>
      <c r="I64" s="415"/>
      <c r="J64" s="417" t="s">
        <v>26</v>
      </c>
      <c r="K64" s="22" t="str">
        <f>IF(B64=0," ",VLOOKUP($B64,[1]Спортсмены!$B$1:$H$65536,7,FALSE))</f>
        <v>Круговой К.Н.</v>
      </c>
    </row>
    <row r="65" spans="1:11">
      <c r="A65" s="418"/>
      <c r="B65" s="27">
        <v>67</v>
      </c>
      <c r="C65" s="22" t="str">
        <f>IF(B65=0," ",VLOOKUP(B65,[1]Спортсмены!B$1:H$65536,2,FALSE))</f>
        <v>Елисеев Кирилл</v>
      </c>
      <c r="D65" s="162" t="str">
        <f>IF(B65=0," ",VLOOKUP($B65,[1]Спортсмены!$B$1:$H$65536,3,FALSE))</f>
        <v>27.12.1989</v>
      </c>
      <c r="E65" s="24" t="str">
        <f>IF(B65=0," ",IF(VLOOKUP($B65,[1]Спортсмены!$B$1:$H$65536,4,FALSE)=0," ",VLOOKUP($B65,[1]Спортсмены!$B$1:$H$65536,4,FALSE)))</f>
        <v>1р</v>
      </c>
      <c r="F65" s="22" t="str">
        <f>IF(B65=0," ",VLOOKUP($B65,[1]Спортсмены!$B$1:$H$65536,5,FALSE))</f>
        <v>Ярославская</v>
      </c>
      <c r="G65" s="22" t="str">
        <f>IF(B65=0," ",VLOOKUP($B65,[1]Спортсмены!$B$1:$H$65536,6,FALSE))</f>
        <v>Ярославль, СДЮСШОР-19</v>
      </c>
      <c r="H65" s="413"/>
      <c r="I65" s="415"/>
      <c r="J65" s="417"/>
      <c r="K65" s="22" t="str">
        <f>IF(B65=0," ",VLOOKUP($B65,[1]Спортсмены!$B$1:$H$65536,7,FALSE))</f>
        <v>Станкевич В.А.</v>
      </c>
    </row>
    <row r="66" spans="1:11" ht="15.75" thickBot="1">
      <c r="A66" s="419"/>
      <c r="B66" s="44">
        <v>49</v>
      </c>
      <c r="C66" s="32" t="str">
        <f>IF(B66=0," ",VLOOKUP(B66,[1]Спортсмены!B$1:H$65536,2,FALSE))</f>
        <v>Ложников Илья</v>
      </c>
      <c r="D66" s="213" t="str">
        <f>IF(B66=0," ",VLOOKUP($B66,[1]Спортсмены!$B$1:$H$65536,3,FALSE))</f>
        <v>30.03.1992</v>
      </c>
      <c r="E66" s="34" t="str">
        <f>IF(B66=0," ",IF(VLOOKUP($B66,[1]Спортсмены!$B$1:$H$65536,4,FALSE)=0," ",VLOOKUP($B66,[1]Спортсмены!$B$1:$H$65536,4,FALSE)))</f>
        <v>КМС</v>
      </c>
      <c r="F66" s="32" t="str">
        <f>IF(B66=0," ",VLOOKUP($B66,[1]Спортсмены!$B$1:$H$65536,5,FALSE))</f>
        <v>Ярославская</v>
      </c>
      <c r="G66" s="32" t="str">
        <f>IF(B66=0," ",VLOOKUP($B66,[1]Спортсмены!$B$1:$H$65536,6,FALSE))</f>
        <v>Ярославль, СДЮСШОР-19</v>
      </c>
      <c r="H66" s="414"/>
      <c r="I66" s="416"/>
      <c r="J66" s="261"/>
      <c r="K66" s="32" t="str">
        <f>IF(B66=0," ",VLOOKUP($B66,[1]Спортсмены!$B$1:$H$65536,7,FALSE))</f>
        <v>Станкевич В.А.</v>
      </c>
    </row>
    <row r="67" spans="1:11" ht="15.75" thickTop="1">
      <c r="A67" s="418">
        <v>3</v>
      </c>
      <c r="B67" s="17">
        <v>302</v>
      </c>
      <c r="C67" s="75" t="str">
        <f>IF(B67=0," ",VLOOKUP(B67,[1]Спортсмены!B$1:H$65536,2,FALSE))</f>
        <v>Казарян Миран</v>
      </c>
      <c r="D67" s="263" t="str">
        <f>IF(B67=0," ",VLOOKUP($B67,[1]Спортсмены!$B$1:$H$65536,3,FALSE))</f>
        <v>20.01.1994</v>
      </c>
      <c r="E67" s="16" t="str">
        <f>IF(B67=0," ",IF(VLOOKUP($B67,[1]Спортсмены!$B$1:$H$65536,4,FALSE)=0," ",VLOOKUP($B67,[1]Спортсмены!$B$1:$H$65536,4,FALSE)))</f>
        <v>1р</v>
      </c>
      <c r="F67" s="75" t="str">
        <f>IF(B67=0," ",VLOOKUP($B67,[1]Спортсмены!$B$1:$H$65536,5,FALSE))</f>
        <v>Мурманская</v>
      </c>
      <c r="G67" s="75" t="str">
        <f>IF(B67=0," ",VLOOKUP($B67,[1]Спортсмены!$B$1:$H$65536,6,FALSE))</f>
        <v>Мурманск, СДЮСШОР-4, ШВСМ</v>
      </c>
      <c r="H67" s="413">
        <v>1.1005787037037039E-3</v>
      </c>
      <c r="I67" s="415" t="str">
        <f>IF(H67=0," ",IF(H67&lt;=[1]Разряды!$D$10,[1]Разряды!$D$3,IF(H67&lt;=[1]Разряды!$E$10,[1]Разряды!$E$3,IF(H67&lt;=[1]Разряды!$F$10,[1]Разряды!$F$3,IF(H67&lt;=[1]Разряды!$G$10,[1]Разряды!$G$3,IF(H67&lt;=[1]Разряды!$H$10,[1]Разряды!$H$3,IF(H67&lt;=[1]Разряды!$I$10,[1]Разряды!$I$3,IF(H67&lt;=[1]Разряды!$J$10,[1]Разряды!$J$3,"б/р"))))))))</f>
        <v>2р</v>
      </c>
      <c r="J67" s="265"/>
      <c r="K67" s="75" t="str">
        <f>IF(B67=0," ",VLOOKUP($B67,[1]Спортсмены!$B$1:$H$65536,7,FALSE))</f>
        <v>Семенов Р.В.</v>
      </c>
    </row>
    <row r="68" spans="1:11">
      <c r="A68" s="418"/>
      <c r="B68" s="27">
        <v>301</v>
      </c>
      <c r="C68" s="22" t="str">
        <f>IF(B68=0," ",VLOOKUP(B68,[1]Спортсмены!B$1:H$65536,2,FALSE))</f>
        <v>Миронов Евгений</v>
      </c>
      <c r="D68" s="162" t="str">
        <f>IF(B68=0," ",VLOOKUP($B68,[1]Спортсмены!$B$1:$H$65536,3,FALSE))</f>
        <v>21.04.1993</v>
      </c>
      <c r="E68" s="24" t="str">
        <f>IF(B68=0," ",IF(VLOOKUP($B68,[1]Спортсмены!$B$1:$H$65536,4,FALSE)=0," ",VLOOKUP($B68,[1]Спортсмены!$B$1:$H$65536,4,FALSE)))</f>
        <v>КМС</v>
      </c>
      <c r="F68" s="22" t="str">
        <f>IF(B68=0," ",VLOOKUP($B68,[1]Спортсмены!$B$1:$H$65536,5,FALSE))</f>
        <v>Мурманская</v>
      </c>
      <c r="G68" s="22" t="str">
        <f>IF(B68=0," ",VLOOKUP($B68,[1]Спортсмены!$B$1:$H$65536,6,FALSE))</f>
        <v>Мурманск, СДЮСШОР-4, ШВСМ</v>
      </c>
      <c r="H68" s="413"/>
      <c r="I68" s="415"/>
      <c r="J68" s="417">
        <v>0</v>
      </c>
      <c r="K68" s="22" t="str">
        <f>IF(B68=0," ",VLOOKUP($B68,[1]Спортсмены!$B$1:$H$65536,7,FALSE))</f>
        <v>Кацан Т.Н.</v>
      </c>
    </row>
    <row r="69" spans="1:11">
      <c r="A69" s="418"/>
      <c r="B69" s="27">
        <v>303</v>
      </c>
      <c r="C69" s="22" t="str">
        <f>IF(B69=0," ",VLOOKUP(B69,[1]Спортсмены!B$1:H$65536,2,FALSE))</f>
        <v>Пахомов Олег</v>
      </c>
      <c r="D69" s="162" t="str">
        <f>IF(B69=0," ",VLOOKUP($B69,[1]Спортсмены!$B$1:$H$65536,3,FALSE))</f>
        <v>22.08.1995</v>
      </c>
      <c r="E69" s="24" t="str">
        <f>IF(B69=0," ",IF(VLOOKUP($B69,[1]Спортсмены!$B$1:$H$65536,4,FALSE)=0," ",VLOOKUP($B69,[1]Спортсмены!$B$1:$H$65536,4,FALSE)))</f>
        <v>КМС</v>
      </c>
      <c r="F69" s="22" t="str">
        <f>IF(B69=0," ",VLOOKUP($B69,[1]Спортсмены!$B$1:$H$65536,5,FALSE))</f>
        <v>Мурманская</v>
      </c>
      <c r="G69" s="22" t="str">
        <f>IF(B69=0," ",VLOOKUP($B69,[1]Спортсмены!$B$1:$H$65536,6,FALSE))</f>
        <v>Мурманск, ШВСМ</v>
      </c>
      <c r="H69" s="413"/>
      <c r="I69" s="415"/>
      <c r="J69" s="417"/>
      <c r="K69" s="22" t="str">
        <f>IF(B69=0," ",VLOOKUP($B69,[1]Спортсмены!$B$1:$H$65536,7,FALSE))</f>
        <v>ЗТР Савенков П.В., Шаверина Е.Н.</v>
      </c>
    </row>
    <row r="70" spans="1:11" ht="15.75" thickBot="1">
      <c r="A70" s="419"/>
      <c r="B70" s="44">
        <v>297</v>
      </c>
      <c r="C70" s="32" t="str">
        <f>IF(B70=0," ",VLOOKUP(B70,[1]Спортсмены!B$1:H$65536,2,FALSE))</f>
        <v>Семенов Руслан</v>
      </c>
      <c r="D70" s="213" t="str">
        <f>IF(B70=0," ",VLOOKUP($B70,[1]Спортсмены!$B$1:$H$65536,3,FALSE))</f>
        <v>1984</v>
      </c>
      <c r="E70" s="34" t="str">
        <f>IF(B70=0," ",IF(VLOOKUP($B70,[1]Спортсмены!$B$1:$H$65536,4,FALSE)=0," ",VLOOKUP($B70,[1]Спортсмены!$B$1:$H$65536,4,FALSE)))</f>
        <v>КМС</v>
      </c>
      <c r="F70" s="32" t="str">
        <f>IF(B70=0," ",VLOOKUP($B70,[1]Спортсмены!$B$1:$H$65536,5,FALSE))</f>
        <v>Мурманская</v>
      </c>
      <c r="G70" s="32" t="str">
        <f>IF(B70=0," ",VLOOKUP($B70,[1]Спортсмены!$B$1:$H$65536,6,FALSE))</f>
        <v>Мурманск, СДЮСШОР-4, Динамо</v>
      </c>
      <c r="H70" s="414"/>
      <c r="I70" s="416"/>
      <c r="J70" s="261"/>
      <c r="K70" s="32" t="str">
        <f>IF(B70=0," ",VLOOKUP($B70,[1]Спортсмены!$B$1:$H$65536,7,FALSE))</f>
        <v>Семенов Р.В.</v>
      </c>
    </row>
    <row r="71" spans="1:11" ht="15.75" thickTop="1">
      <c r="A71" s="411">
        <v>4</v>
      </c>
      <c r="B71" s="17">
        <v>235</v>
      </c>
      <c r="C71" s="75" t="str">
        <f>IF(B71=0," ",VLOOKUP(B71,[1]Спортсмены!B$1:H$65536,2,FALSE))</f>
        <v>Карпов Дмитрий</v>
      </c>
      <c r="D71" s="263" t="str">
        <f>IF(B71=0," ",VLOOKUP($B71,[1]Спортсмены!$B$1:$H$65536,3,FALSE))</f>
        <v>1995</v>
      </c>
      <c r="E71" s="16" t="str">
        <f>IF(B71=0," ",IF(VLOOKUP($B71,[1]Спортсмены!$B$1:$H$65536,4,FALSE)=0," ",VLOOKUP($B71,[1]Спортсмены!$B$1:$H$65536,4,FALSE)))</f>
        <v>1р</v>
      </c>
      <c r="F71" s="75" t="str">
        <f>IF(B71=0," ",VLOOKUP($B71,[1]Спортсмены!$B$1:$H$65536,5,FALSE))</f>
        <v>Владимирская</v>
      </c>
      <c r="G71" s="75" t="str">
        <f>IF(B71=0," ",VLOOKUP($B71,[1]Спортсмены!$B$1:$H$65536,6,FALSE))</f>
        <v>Владимир, СДЮСШОР-7</v>
      </c>
      <c r="H71" s="413">
        <v>1.1065972222222224E-3</v>
      </c>
      <c r="I71" s="415" t="str">
        <f>IF(H71=0," ",IF(H71&lt;=[1]Разряды!$D$10,[1]Разряды!$D$3,IF(H71&lt;=[1]Разряды!$E$10,[1]Разряды!$E$3,IF(H71&lt;=[1]Разряды!$F$10,[1]Разряды!$F$3,IF(H71&lt;=[1]Разряды!$G$10,[1]Разряды!$G$3,IF(H71&lt;=[1]Разряды!$H$10,[1]Разряды!$H$3,IF(H71&lt;=[1]Разряды!$I$10,[1]Разряды!$I$3,IF(H71&lt;=[1]Разряды!$J$10,[1]Разряды!$J$3,"б/р"))))))))</f>
        <v>2р</v>
      </c>
      <c r="J71" s="265"/>
      <c r="K71" s="75" t="str">
        <f>IF(B71=0," ",VLOOKUP($B71,[1]Спортсмены!$B$1:$H$65536,7,FALSE))</f>
        <v>Судаков К.А.</v>
      </c>
    </row>
    <row r="72" spans="1:11">
      <c r="A72" s="411"/>
      <c r="B72" s="27">
        <v>234</v>
      </c>
      <c r="C72" s="22" t="str">
        <f>IF(B72=0," ",VLOOKUP(B72,[1]Спортсмены!B$1:H$65536,2,FALSE))</f>
        <v>Смирнов Даниил</v>
      </c>
      <c r="D72" s="162" t="str">
        <f>IF(B72=0," ",VLOOKUP($B72,[1]Спортсмены!$B$1:$H$65536,3,FALSE))</f>
        <v>1995</v>
      </c>
      <c r="E72" s="24" t="str">
        <f>IF(B72=0," ",IF(VLOOKUP($B72,[1]Спортсмены!$B$1:$H$65536,4,FALSE)=0," ",VLOOKUP($B72,[1]Спортсмены!$B$1:$H$65536,4,FALSE)))</f>
        <v>КМС</v>
      </c>
      <c r="F72" s="22" t="str">
        <f>IF(B72=0," ",VLOOKUP($B72,[1]Спортсмены!$B$1:$H$65536,5,FALSE))</f>
        <v>Владимирская</v>
      </c>
      <c r="G72" s="22" t="str">
        <f>IF(B72=0," ",VLOOKUP($B72,[1]Спортсмены!$B$1:$H$65536,6,FALSE))</f>
        <v>Владимир, СДЮСШОР-7</v>
      </c>
      <c r="H72" s="413"/>
      <c r="I72" s="415"/>
      <c r="J72" s="417">
        <v>0</v>
      </c>
      <c r="K72" s="22" t="str">
        <f>IF(B72=0," ",VLOOKUP($B72,[1]Спортсмены!$B$1:$H$65536,7,FALSE))</f>
        <v>Судаков К.А.</v>
      </c>
    </row>
    <row r="73" spans="1:11">
      <c r="A73" s="411"/>
      <c r="B73" s="27">
        <v>255</v>
      </c>
      <c r="C73" s="22" t="str">
        <f>IF(B73=0," ",VLOOKUP(B73,[1]Спортсмены!B$1:H$65536,2,FALSE))</f>
        <v>Стекольников Максим</v>
      </c>
      <c r="D73" s="162" t="str">
        <f>IF(B73=0," ",VLOOKUP($B73,[1]Спортсмены!$B$1:$H$65536,3,FALSE))</f>
        <v>1995</v>
      </c>
      <c r="E73" s="24" t="str">
        <f>IF(B73=0," ",IF(VLOOKUP($B73,[1]Спортсмены!$B$1:$H$65536,4,FALSE)=0," ",VLOOKUP($B73,[1]Спортсмены!$B$1:$H$65536,4,FALSE)))</f>
        <v>1р</v>
      </c>
      <c r="F73" s="22" t="str">
        <f>IF(B73=0," ",VLOOKUP($B73,[1]Спортсмены!$B$1:$H$65536,5,FALSE))</f>
        <v>Владимирская</v>
      </c>
      <c r="G73" s="22" t="str">
        <f>IF(B73=0," ",VLOOKUP($B73,[1]Спортсмены!$B$1:$H$65536,6,FALSE))</f>
        <v>Владимир, СДЮСШОР-7</v>
      </c>
      <c r="H73" s="413"/>
      <c r="I73" s="415"/>
      <c r="J73" s="417"/>
      <c r="K73" s="22" t="str">
        <f>IF(B73=0," ",VLOOKUP($B73,[1]Спортсмены!$B$1:$H$65536,7,FALSE))</f>
        <v>Судаков К.А.</v>
      </c>
    </row>
    <row r="74" spans="1:11" ht="15.75" thickBot="1">
      <c r="A74" s="412"/>
      <c r="B74" s="44">
        <v>226</v>
      </c>
      <c r="C74" s="32" t="str">
        <f>IF(B74=0," ",VLOOKUP(B74,[1]Спортсмены!B$1:H$65536,2,FALSE))</f>
        <v>Ползунов Иван</v>
      </c>
      <c r="D74" s="213" t="str">
        <f>IF(B74=0," ",VLOOKUP($B74,[1]Спортсмены!$B$1:$H$65536,3,FALSE))</f>
        <v>1994</v>
      </c>
      <c r="E74" s="34" t="str">
        <f>IF(B74=0," ",IF(VLOOKUP($B74,[1]Спортсмены!$B$1:$H$65536,4,FALSE)=0," ",VLOOKUP($B74,[1]Спортсмены!$B$1:$H$65536,4,FALSE)))</f>
        <v>1р</v>
      </c>
      <c r="F74" s="32" t="str">
        <f>IF(B74=0," ",VLOOKUP($B74,[1]Спортсмены!$B$1:$H$65536,5,FALSE))</f>
        <v>Владимирская</v>
      </c>
      <c r="G74" s="32" t="str">
        <f>IF(B74=0," ",VLOOKUP($B74,[1]Спортсмены!$B$1:$H$65536,6,FALSE))</f>
        <v>Владимир, СДЮСШОР-7</v>
      </c>
      <c r="H74" s="414"/>
      <c r="I74" s="416"/>
      <c r="J74" s="261"/>
      <c r="K74" s="32" t="str">
        <f>IF(B74=0," ",VLOOKUP($B74,[1]Спортсмены!$B$1:$H$65536,7,FALSE))</f>
        <v>Терещенко А.В.</v>
      </c>
    </row>
    <row r="75" spans="1:11" ht="15.75" thickTop="1">
      <c r="A75" s="411">
        <v>5</v>
      </c>
      <c r="B75" s="17">
        <v>440</v>
      </c>
      <c r="C75" s="75" t="str">
        <f>IF(B75=0," ",VLOOKUP(B75,[1]Спортсмены!B$1:H$65536,2,FALSE))</f>
        <v>Лавров Александр</v>
      </c>
      <c r="D75" s="162" t="str">
        <f>IF(B75=0," ",VLOOKUP($B75,[1]Спортсмены!$B$1:$H$65536,3,FALSE))</f>
        <v>1993</v>
      </c>
      <c r="E75" s="16" t="str">
        <f>IF(B75=0," ",IF(VLOOKUP($B75,[1]Спортсмены!$B$1:$H$65536,4,FALSE)=0," ",VLOOKUP($B75,[1]Спортсмены!$B$1:$H$65536,4,FALSE)))</f>
        <v>КМС</v>
      </c>
      <c r="F75" s="75" t="str">
        <f>IF(B75=0," ",VLOOKUP($B75,[1]Спортсмены!$B$1:$H$65536,5,FALSE))</f>
        <v>Р-ка Коми</v>
      </c>
      <c r="G75" s="75" t="str">
        <f>IF(B75=0," ",VLOOKUP($B75,[1]Спортсмены!$B$1:$H$65536,6,FALSE))</f>
        <v>Сыктывкар</v>
      </c>
      <c r="H75" s="413">
        <v>1.1414351851851852E-3</v>
      </c>
      <c r="I75" s="415" t="str">
        <f>IF(H75=0," ",IF(H75&lt;=[1]Разряды!$D$10,[1]Разряды!$D$3,IF(H75&lt;=[1]Разряды!$E$10,[1]Разряды!$E$3,IF(H75&lt;=[1]Разряды!$F$10,[1]Разряды!$F$3,IF(H75&lt;=[1]Разряды!$G$10,[1]Разряды!$G$3,IF(H75&lt;=[1]Разряды!$H$10,[1]Разряды!$H$3,IF(H75&lt;=[1]Разряды!$I$10,[1]Разряды!$I$3,IF(H75&lt;=[1]Разряды!$J$10,[1]Разряды!$J$3,"б/р"))))))))</f>
        <v>3р</v>
      </c>
      <c r="J75" s="265"/>
      <c r="K75" s="75" t="str">
        <f>IF(B75=0," ",VLOOKUP($B75,[1]Спортсмены!$B$1:$H$65536,7,FALSE))</f>
        <v>Панюкова М.А., Углова С.И.</v>
      </c>
    </row>
    <row r="76" spans="1:11">
      <c r="A76" s="411"/>
      <c r="B76" s="27">
        <v>433</v>
      </c>
      <c r="C76" s="22" t="str">
        <f>IF(B76=0," ",VLOOKUP(B76,[1]Спортсмены!B$1:H$65536,2,FALSE))</f>
        <v>Серебряков Вадим</v>
      </c>
      <c r="D76" s="23" t="str">
        <f>IF(B76=0," ",VLOOKUP($B76,[1]Спортсмены!$B$1:$H$65536,3,FALSE))</f>
        <v>1986</v>
      </c>
      <c r="E76" s="24" t="str">
        <f>IF(B76=0," ",IF(VLOOKUP($B76,[1]Спортсмены!$B$1:$H$65536,4,FALSE)=0," ",VLOOKUP($B76,[1]Спортсмены!$B$1:$H$65536,4,FALSE)))</f>
        <v>КМС</v>
      </c>
      <c r="F76" s="22" t="str">
        <f>IF(B76=0," ",VLOOKUP($B76,[1]Спортсмены!$B$1:$H$65536,5,FALSE))</f>
        <v>Р-ка Коми</v>
      </c>
      <c r="G76" s="22" t="str">
        <f>IF(B76=0," ",VLOOKUP($B76,[1]Спортсмены!$B$1:$H$65536,6,FALSE))</f>
        <v>Сыктывкар</v>
      </c>
      <c r="H76" s="413"/>
      <c r="I76" s="415"/>
      <c r="J76" s="417">
        <v>0</v>
      </c>
      <c r="K76" s="22" t="str">
        <f>IF(B76=0," ",VLOOKUP($B76,[1]Спортсмены!$B$1:$H$65536,7,FALSE))</f>
        <v>Панюкова М.А.</v>
      </c>
    </row>
    <row r="77" spans="1:11">
      <c r="A77" s="411"/>
      <c r="B77" s="27">
        <v>438</v>
      </c>
      <c r="C77" s="22" t="str">
        <f>IF(B77=0," ",VLOOKUP(B77,[1]Спортсмены!B$1:H$65536,2,FALSE))</f>
        <v>Панюков Александр</v>
      </c>
      <c r="D77" s="23" t="str">
        <f>IF(B77=0," ",VLOOKUP($B77,[1]Спортсмены!$B$1:$H$65536,3,FALSE))</f>
        <v>1991</v>
      </c>
      <c r="E77" s="24" t="str">
        <f>IF(B77=0," ",IF(VLOOKUP($B77,[1]Спортсмены!$B$1:$H$65536,4,FALSE)=0," ",VLOOKUP($B77,[1]Спортсмены!$B$1:$H$65536,4,FALSE)))</f>
        <v>КМС</v>
      </c>
      <c r="F77" s="22" t="str">
        <f>IF(B77=0," ",VLOOKUP($B77,[1]Спортсмены!$B$1:$H$65536,5,FALSE))</f>
        <v>Р-ка Коми</v>
      </c>
      <c r="G77" s="22" t="str">
        <f>IF(B77=0," ",VLOOKUP($B77,[1]Спортсмены!$B$1:$H$65536,6,FALSE))</f>
        <v>Сыктывкар</v>
      </c>
      <c r="H77" s="413"/>
      <c r="I77" s="415"/>
      <c r="J77" s="417"/>
      <c r="K77" s="22" t="str">
        <f>IF(B77=0," ",VLOOKUP($B77,[1]Спортсмены!$B$1:$H$65536,7,FALSE))</f>
        <v>Панюкова М.А.</v>
      </c>
    </row>
    <row r="78" spans="1:11" ht="15.75" thickBot="1">
      <c r="A78" s="412"/>
      <c r="B78" s="44">
        <v>434</v>
      </c>
      <c r="C78" s="32" t="str">
        <f>IF(B78=0," ",VLOOKUP(B78,[1]Спортсмены!B$1:H$65536,2,FALSE))</f>
        <v>Когут Максим</v>
      </c>
      <c r="D78" s="213" t="str">
        <f>IF(B78=0," ",VLOOKUP($B78,[1]Спортсмены!$B$1:$H$65536,3,FALSE))</f>
        <v>1988</v>
      </c>
      <c r="E78" s="34" t="str">
        <f>IF(B78=0," ",IF(VLOOKUP($B78,[1]Спортсмены!$B$1:$H$65536,4,FALSE)=0," ",VLOOKUP($B78,[1]Спортсмены!$B$1:$H$65536,4,FALSE)))</f>
        <v>КМС</v>
      </c>
      <c r="F78" s="32" t="str">
        <f>IF(B78=0," ",VLOOKUP($B78,[1]Спортсмены!$B$1:$H$65536,5,FALSE))</f>
        <v>Р-ка Коми</v>
      </c>
      <c r="G78" s="32" t="str">
        <f>IF(B78=0," ",VLOOKUP($B78,[1]Спортсмены!$B$1:$H$65536,6,FALSE))</f>
        <v>Сыктывкар</v>
      </c>
      <c r="H78" s="414"/>
      <c r="I78" s="416"/>
      <c r="J78" s="261"/>
      <c r="K78" s="32" t="str">
        <f>IF(B78=0," ",VLOOKUP($B78,[1]Спортсмены!$B$1:$H$65536,7,FALSE))</f>
        <v>Панюкова М.А, Жубрев В.В.</v>
      </c>
    </row>
    <row r="79" spans="1:11" ht="15.75" thickTop="1"/>
    <row r="100" spans="4:4">
      <c r="D100" s="266"/>
    </row>
    <row r="101" spans="4:4">
      <c r="D101" s="266"/>
    </row>
  </sheetData>
  <mergeCells count="116">
    <mergeCell ref="J57:J58"/>
    <mergeCell ref="K57:K58"/>
    <mergeCell ref="A59:A62"/>
    <mergeCell ref="H59:H62"/>
    <mergeCell ref="I59:I62"/>
    <mergeCell ref="J60:J61"/>
    <mergeCell ref="A63:A66"/>
    <mergeCell ref="H63:H66"/>
    <mergeCell ref="I63:I66"/>
    <mergeCell ref="J64:J65"/>
    <mergeCell ref="A57:A58"/>
    <mergeCell ref="B57:B58"/>
    <mergeCell ref="C57:C58"/>
    <mergeCell ref="D57:D58"/>
    <mergeCell ref="E57:E58"/>
    <mergeCell ref="F57:F58"/>
    <mergeCell ref="G57:G58"/>
    <mergeCell ref="H57:H58"/>
    <mergeCell ref="I57:I58"/>
    <mergeCell ref="H48:H51"/>
    <mergeCell ref="I48:I51"/>
    <mergeCell ref="A52:A55"/>
    <mergeCell ref="H52:H55"/>
    <mergeCell ref="I52:I55"/>
    <mergeCell ref="J53:J54"/>
    <mergeCell ref="A56:C56"/>
    <mergeCell ref="F56:G56"/>
    <mergeCell ref="H56:I56"/>
    <mergeCell ref="F42:F43"/>
    <mergeCell ref="G42:G43"/>
    <mergeCell ref="H42:H43"/>
    <mergeCell ref="I42:I43"/>
    <mergeCell ref="J42:J43"/>
    <mergeCell ref="K42:K43"/>
    <mergeCell ref="A44:A47"/>
    <mergeCell ref="H44:H47"/>
    <mergeCell ref="I44:I47"/>
    <mergeCell ref="J45:J46"/>
    <mergeCell ref="A1:K1"/>
    <mergeCell ref="A2:K2"/>
    <mergeCell ref="H5:K5"/>
    <mergeCell ref="F6:G6"/>
    <mergeCell ref="H6:I6"/>
    <mergeCell ref="H7:J7"/>
    <mergeCell ref="K8:K9"/>
    <mergeCell ref="A10:A13"/>
    <mergeCell ref="H10:H13"/>
    <mergeCell ref="I10:I13"/>
    <mergeCell ref="J11:J12"/>
    <mergeCell ref="A8:A9"/>
    <mergeCell ref="B8:B9"/>
    <mergeCell ref="C8:C9"/>
    <mergeCell ref="D8:D9"/>
    <mergeCell ref="E8:E9"/>
    <mergeCell ref="F8:F9"/>
    <mergeCell ref="A14:A17"/>
    <mergeCell ref="H14:H17"/>
    <mergeCell ref="I14:I17"/>
    <mergeCell ref="J15:J16"/>
    <mergeCell ref="A18:A21"/>
    <mergeCell ref="H18:H21"/>
    <mergeCell ref="I18:I21"/>
    <mergeCell ref="J19:J20"/>
    <mergeCell ref="G8:G9"/>
    <mergeCell ref="H8:H9"/>
    <mergeCell ref="I8:I9"/>
    <mergeCell ref="J8:J9"/>
    <mergeCell ref="A22:A25"/>
    <mergeCell ref="H22:H25"/>
    <mergeCell ref="I22:I25"/>
    <mergeCell ref="J23:J24"/>
    <mergeCell ref="J27:J28"/>
    <mergeCell ref="H26:J26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K27:K28"/>
    <mergeCell ref="A29:A32"/>
    <mergeCell ref="H29:H32"/>
    <mergeCell ref="I29:I32"/>
    <mergeCell ref="J30:J31"/>
    <mergeCell ref="A33:A36"/>
    <mergeCell ref="H33:H36"/>
    <mergeCell ref="I33:I36"/>
    <mergeCell ref="J34:J35"/>
    <mergeCell ref="A37:A40"/>
    <mergeCell ref="H37:H40"/>
    <mergeCell ref="I37:I40"/>
    <mergeCell ref="J38:J39"/>
    <mergeCell ref="A41:C41"/>
    <mergeCell ref="F41:G41"/>
    <mergeCell ref="A42:A43"/>
    <mergeCell ref="B42:B43"/>
    <mergeCell ref="C42:C43"/>
    <mergeCell ref="D42:D43"/>
    <mergeCell ref="E42:E43"/>
    <mergeCell ref="J49:J50"/>
    <mergeCell ref="A48:A51"/>
    <mergeCell ref="A67:A70"/>
    <mergeCell ref="H67:H70"/>
    <mergeCell ref="I67:I70"/>
    <mergeCell ref="J68:J69"/>
    <mergeCell ref="A71:A74"/>
    <mergeCell ref="H71:H74"/>
    <mergeCell ref="I71:I74"/>
    <mergeCell ref="J72:J73"/>
    <mergeCell ref="A75:A78"/>
    <mergeCell ref="H75:H78"/>
    <mergeCell ref="I75:I78"/>
    <mergeCell ref="J76:J7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50"/>
  <sheetViews>
    <sheetView tabSelected="1" workbookViewId="0">
      <selection activeCell="R18" sqref="R18"/>
    </sheetView>
  </sheetViews>
  <sheetFormatPr defaultRowHeight="15"/>
  <cols>
    <col min="1" max="1" width="4.140625" customWidth="1"/>
    <col min="2" max="2" width="5.28515625" customWidth="1"/>
    <col min="3" max="3" width="21.5703125" customWidth="1"/>
    <col min="4" max="4" width="8.7109375" customWidth="1"/>
    <col min="5" max="5" width="6.85546875" customWidth="1"/>
    <col min="6" max="6" width="12.28515625" customWidth="1"/>
    <col min="7" max="7" width="17.5703125" customWidth="1"/>
    <col min="8" max="8" width="5.140625" customWidth="1"/>
    <col min="9" max="9" width="5.7109375" customWidth="1"/>
    <col min="10" max="10" width="6.140625" customWidth="1"/>
    <col min="11" max="11" width="4.5703125" customWidth="1"/>
    <col min="12" max="12" width="6.42578125" customWidth="1"/>
    <col min="13" max="13" width="4.7109375" customWidth="1"/>
    <col min="14" max="14" width="6.5703125" customWidth="1"/>
    <col min="15" max="15" width="4.5703125" customWidth="1"/>
    <col min="16" max="16" width="7.7109375" customWidth="1"/>
    <col min="17" max="17" width="4.7109375" customWidth="1"/>
    <col min="18" max="18" width="6.140625" customWidth="1"/>
    <col min="19" max="19" width="5" customWidth="1"/>
    <col min="20" max="20" width="7.42578125" customWidth="1"/>
    <col min="21" max="21" width="5.140625" customWidth="1"/>
    <col min="22" max="22" width="6" customWidth="1"/>
    <col min="23" max="23" width="5.7109375" customWidth="1"/>
    <col min="24" max="24" width="5.140625" customWidth="1"/>
    <col min="25" max="25" width="16.28515625" customWidth="1"/>
  </cols>
  <sheetData>
    <row r="1" spans="1:25" ht="22.5">
      <c r="A1" s="357" t="s">
        <v>27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  <c r="R1" s="357"/>
      <c r="S1" s="357"/>
      <c r="T1" s="357"/>
      <c r="U1" s="357"/>
      <c r="V1" s="357"/>
      <c r="W1" s="357"/>
      <c r="X1" s="357"/>
      <c r="Y1" s="357"/>
    </row>
    <row r="2" spans="1:25" ht="20.25">
      <c r="A2" s="339" t="s">
        <v>1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</row>
    <row r="3" spans="1:25" ht="18">
      <c r="A3" s="1"/>
      <c r="B3" s="149"/>
      <c r="C3" s="149"/>
      <c r="D3" s="149"/>
      <c r="E3" s="149"/>
      <c r="F3" s="149"/>
      <c r="G3" s="149"/>
      <c r="H3" s="448" t="s">
        <v>3</v>
      </c>
      <c r="I3" s="448"/>
      <c r="J3" s="448"/>
      <c r="K3" s="448"/>
      <c r="L3" s="448"/>
      <c r="M3" s="448"/>
      <c r="N3" s="448"/>
      <c r="O3" s="448"/>
      <c r="P3" s="448"/>
      <c r="Q3" s="149"/>
      <c r="R3" s="149"/>
      <c r="S3" s="149"/>
      <c r="T3" s="149"/>
      <c r="U3" s="149"/>
      <c r="V3" s="149"/>
      <c r="W3" s="149"/>
    </row>
    <row r="4" spans="1:25">
      <c r="A4" s="1"/>
      <c r="B4" s="274"/>
      <c r="C4" s="274"/>
      <c r="D4" s="274"/>
      <c r="E4" s="274"/>
      <c r="F4" s="274"/>
      <c r="G4" s="274"/>
      <c r="H4" s="444" t="s">
        <v>153</v>
      </c>
      <c r="I4" s="444"/>
      <c r="J4" s="444"/>
      <c r="K4" s="444"/>
      <c r="L4" s="444"/>
      <c r="M4" s="275"/>
      <c r="N4" s="276"/>
      <c r="O4" s="275"/>
      <c r="P4" s="276"/>
      <c r="Q4" s="275"/>
      <c r="R4" s="276"/>
      <c r="S4" s="275"/>
      <c r="T4" s="276"/>
      <c r="U4" s="6" t="s">
        <v>6</v>
      </c>
      <c r="V4" s="276"/>
      <c r="W4" s="276"/>
    </row>
    <row r="5" spans="1:25">
      <c r="A5" s="10" t="s">
        <v>154</v>
      </c>
      <c r="B5" s="274"/>
      <c r="C5" s="274"/>
      <c r="D5" s="274"/>
      <c r="E5" s="274"/>
      <c r="F5" s="274"/>
      <c r="G5" s="274"/>
      <c r="H5" s="399" t="s">
        <v>178</v>
      </c>
      <c r="I5" s="399"/>
      <c r="J5" s="399"/>
      <c r="K5" s="399"/>
      <c r="L5" s="399"/>
      <c r="M5" s="275"/>
      <c r="N5" s="276"/>
      <c r="O5" s="275"/>
      <c r="P5" s="276"/>
      <c r="Q5" s="275"/>
      <c r="R5" s="276"/>
      <c r="S5" s="275"/>
      <c r="T5" s="276"/>
      <c r="U5" s="9" t="s">
        <v>174</v>
      </c>
      <c r="V5" s="276"/>
      <c r="W5" s="276"/>
    </row>
    <row r="6" spans="1:25">
      <c r="A6" s="1" t="s">
        <v>290</v>
      </c>
      <c r="B6" s="277"/>
      <c r="C6" s="277"/>
      <c r="D6" s="277"/>
      <c r="E6" s="277"/>
      <c r="F6" s="277"/>
      <c r="G6" s="277"/>
      <c r="H6" s="277"/>
      <c r="I6" s="278"/>
      <c r="J6" s="279"/>
      <c r="K6" s="280"/>
      <c r="L6" s="280"/>
      <c r="M6" s="281"/>
      <c r="N6" s="282"/>
      <c r="O6" s="283"/>
      <c r="P6" s="282"/>
      <c r="Q6" s="283"/>
      <c r="R6" s="282"/>
      <c r="S6" s="283"/>
      <c r="T6" s="284"/>
      <c r="U6" s="282"/>
      <c r="V6" s="282"/>
      <c r="W6" s="265"/>
    </row>
    <row r="7" spans="1:25" ht="38.25">
      <c r="A7" s="285" t="s">
        <v>12</v>
      </c>
      <c r="B7" s="285" t="s">
        <v>95</v>
      </c>
      <c r="C7" s="289" t="s">
        <v>14</v>
      </c>
      <c r="D7" s="285" t="s">
        <v>155</v>
      </c>
      <c r="E7" s="285" t="s">
        <v>149</v>
      </c>
      <c r="F7" s="286" t="s">
        <v>17</v>
      </c>
      <c r="G7" s="286" t="s">
        <v>99</v>
      </c>
      <c r="H7" s="287">
        <v>60</v>
      </c>
      <c r="I7" s="288" t="s">
        <v>121</v>
      </c>
      <c r="J7" s="287" t="s">
        <v>156</v>
      </c>
      <c r="K7" s="288" t="s">
        <v>121</v>
      </c>
      <c r="L7" s="287" t="s">
        <v>157</v>
      </c>
      <c r="M7" s="288" t="s">
        <v>121</v>
      </c>
      <c r="N7" s="287" t="s">
        <v>158</v>
      </c>
      <c r="O7" s="288" t="s">
        <v>121</v>
      </c>
      <c r="P7" s="287" t="s">
        <v>159</v>
      </c>
      <c r="Q7" s="288" t="s">
        <v>121</v>
      </c>
      <c r="R7" s="287">
        <v>1000</v>
      </c>
      <c r="S7" s="288" t="s">
        <v>121</v>
      </c>
      <c r="T7" s="287" t="s">
        <v>160</v>
      </c>
      <c r="U7" s="289" t="s">
        <v>161</v>
      </c>
      <c r="V7" s="286" t="s">
        <v>151</v>
      </c>
      <c r="W7" s="445" t="s">
        <v>22</v>
      </c>
      <c r="X7" s="446"/>
      <c r="Y7" s="447"/>
    </row>
    <row r="8" spans="1:25" ht="33.75">
      <c r="A8" s="290">
        <v>1</v>
      </c>
      <c r="B8" s="28">
        <v>290</v>
      </c>
      <c r="C8" s="169" t="str">
        <f>IF(B8=0," ",VLOOKUP(B8,[1]Спортсмены!B$1:H$65536,2,FALSE))</f>
        <v>Катаузов Никита</v>
      </c>
      <c r="D8" s="168" t="str">
        <f>IF(B8=0," ",VLOOKUP($B8,[1]Спортсмены!$B$1:$H$65536,3,FALSE))</f>
        <v>1997</v>
      </c>
      <c r="E8" s="94" t="str">
        <f>IF(B8=0," ",IF(VLOOKUP($B8,[1]Спортсмены!$B$1:$H$65536,4,FALSE)=0," ",VLOOKUP($B8,[1]Спортсмены!$B$1:$H$65536,4,FALSE)))</f>
        <v>1р</v>
      </c>
      <c r="F8" s="101" t="str">
        <f>IF(B8=0," ",VLOOKUP($B8,[1]Спортсмены!$B$1:$H$65536,5,FALSE))</f>
        <v>Рязанская</v>
      </c>
      <c r="G8" s="99" t="str">
        <f>IF(B8=0," ",VLOOKUP($B8,[1]Спортсмены!$B$1:$H$65536,6,FALSE))</f>
        <v>Рязань, ЦФО СДЮСШОР "Юность"-Юность России</v>
      </c>
      <c r="H8" s="542">
        <v>8.5300925925925938E-5</v>
      </c>
      <c r="I8" s="543">
        <v>755</v>
      </c>
      <c r="J8" s="544">
        <v>6.41</v>
      </c>
      <c r="K8" s="543">
        <v>677</v>
      </c>
      <c r="L8" s="544">
        <v>11.81</v>
      </c>
      <c r="M8" s="543">
        <v>595</v>
      </c>
      <c r="N8" s="542">
        <v>9.8842592592592577E-5</v>
      </c>
      <c r="O8" s="543">
        <v>851</v>
      </c>
      <c r="P8" s="545">
        <v>181</v>
      </c>
      <c r="Q8" s="543">
        <v>636</v>
      </c>
      <c r="R8" s="291">
        <v>2.1899305555555556E-3</v>
      </c>
      <c r="S8" s="543">
        <v>577</v>
      </c>
      <c r="T8" s="546">
        <f t="shared" ref="T8:T13" si="0">SUM(K8,M8,O8,Q8,S8,I8)</f>
        <v>4091</v>
      </c>
      <c r="U8" s="94" t="s">
        <v>189</v>
      </c>
      <c r="V8" s="94" t="s">
        <v>30</v>
      </c>
      <c r="W8" s="547" t="str">
        <f>IF(B8=0," ",VLOOKUP($B8,[1]Спортсмены!$B$1:$H$65536,7,FALSE))</f>
        <v>ЗТР Йотов Х.М., Богомудрова Т.М., Кордюкова Н.В.</v>
      </c>
      <c r="X8" s="547"/>
      <c r="Y8" s="547"/>
    </row>
    <row r="9" spans="1:25">
      <c r="A9" s="548">
        <v>2</v>
      </c>
      <c r="B9" s="28">
        <v>525</v>
      </c>
      <c r="C9" s="169" t="str">
        <f>IF(B9=0," ",VLOOKUP(B9,[1]Спортсмены!B$1:H$65536,2,FALSE))</f>
        <v>Шубин Андрей</v>
      </c>
      <c r="D9" s="168" t="str">
        <f>IF(B9=0," ",VLOOKUP($B9,[1]Спортсмены!$B$1:$H$65536,3,FALSE))</f>
        <v>17.09.1997</v>
      </c>
      <c r="E9" s="94" t="str">
        <f>IF(B9=0," ",IF(VLOOKUP($B9,[1]Спортсмены!$B$1:$H$65536,4,FALSE)=0," ",VLOOKUP($B9,[1]Спортсмены!$B$1:$H$65536,4,FALSE)))</f>
        <v>1р</v>
      </c>
      <c r="F9" s="101" t="str">
        <f>IF(B9=0," ",VLOOKUP($B9,[1]Спортсмены!$B$1:$H$65536,5,FALSE))</f>
        <v>Вологодская</v>
      </c>
      <c r="G9" s="169" t="str">
        <f>IF(B9=0," ",VLOOKUP($B9,[1]Спортсмены!$B$1:$H$65536,6,FALSE))</f>
        <v>Вологда, ДЮСШ "Спартак"</v>
      </c>
      <c r="H9" s="549">
        <v>8.4953703703703718E-5</v>
      </c>
      <c r="I9" s="550">
        <v>765</v>
      </c>
      <c r="J9" s="551">
        <v>5.91</v>
      </c>
      <c r="K9" s="550">
        <v>567</v>
      </c>
      <c r="L9" s="551">
        <v>13.26</v>
      </c>
      <c r="M9" s="550">
        <v>683</v>
      </c>
      <c r="N9" s="552">
        <v>9.9768518518518511E-5</v>
      </c>
      <c r="O9" s="550">
        <v>832</v>
      </c>
      <c r="P9" s="553">
        <v>175</v>
      </c>
      <c r="Q9" s="550">
        <v>585</v>
      </c>
      <c r="R9" s="554">
        <v>2.1399305555555555E-3</v>
      </c>
      <c r="S9" s="555">
        <v>617</v>
      </c>
      <c r="T9" s="546">
        <f t="shared" si="0"/>
        <v>4049</v>
      </c>
      <c r="U9" s="94" t="s">
        <v>189</v>
      </c>
      <c r="V9" s="94" t="s">
        <v>130</v>
      </c>
      <c r="W9" s="169" t="str">
        <f>IF(B9=0," ",VLOOKUP($B9,[1]Спортсмены!$B$1:$H$65536,7,FALSE))</f>
        <v>Волков В.Н.</v>
      </c>
      <c r="X9" s="169"/>
      <c r="Y9" s="169"/>
    </row>
    <row r="10" spans="1:25">
      <c r="A10" s="292">
        <v>3</v>
      </c>
      <c r="B10" s="28">
        <v>115</v>
      </c>
      <c r="C10" s="169" t="str">
        <f>IF(B10=0," ",VLOOKUP(B10,[1]Спортсмены!B$1:H$65536,2,FALSE))</f>
        <v>Мыльников Артем</v>
      </c>
      <c r="D10" s="168" t="str">
        <f>IF(B10=0," ",VLOOKUP($B10,[1]Спортсмены!$B$1:$H$65536,3,FALSE))</f>
        <v>1997</v>
      </c>
      <c r="E10" s="94" t="str">
        <f>IF(B10=0," ",IF(VLOOKUP($B10,[1]Спортсмены!$B$1:$H$65536,4,FALSE)=0," ",VLOOKUP($B10,[1]Спортсмены!$B$1:$H$65536,4,FALSE)))</f>
        <v>1р</v>
      </c>
      <c r="F10" s="101" t="str">
        <f>IF(B10=0," ",VLOOKUP($B10,[1]Спортсмены!$B$1:$H$65536,5,FALSE))</f>
        <v>Ярославская</v>
      </c>
      <c r="G10" s="169" t="str">
        <f>IF(B10=0," ",VLOOKUP($B10,[1]Спортсмены!$B$1:$H$65536,6,FALSE))</f>
        <v>Ярославль, ШВСМ</v>
      </c>
      <c r="H10" s="552">
        <v>9.2361111111111108E-5</v>
      </c>
      <c r="I10" s="555">
        <v>565</v>
      </c>
      <c r="J10" s="556">
        <v>6.06</v>
      </c>
      <c r="K10" s="555">
        <v>600</v>
      </c>
      <c r="L10" s="556">
        <v>11.01</v>
      </c>
      <c r="M10" s="555">
        <v>546</v>
      </c>
      <c r="N10" s="549">
        <v>1.0347222222222221E-4</v>
      </c>
      <c r="O10" s="555">
        <v>759</v>
      </c>
      <c r="P10" s="557">
        <v>187</v>
      </c>
      <c r="Q10" s="555">
        <v>687</v>
      </c>
      <c r="R10" s="558">
        <v>2.1119212962962962E-3</v>
      </c>
      <c r="S10" s="555">
        <v>640</v>
      </c>
      <c r="T10" s="546">
        <f t="shared" si="0"/>
        <v>3797</v>
      </c>
      <c r="U10" s="94" t="s">
        <v>25</v>
      </c>
      <c r="V10" s="94" t="s">
        <v>291</v>
      </c>
      <c r="W10" s="169" t="str">
        <f>IF(B10=0," ",VLOOKUP($B10,[1]Спортсмены!$B$1:$H$65536,7,FALSE))</f>
        <v>Рыбаков В.Ю.</v>
      </c>
      <c r="X10" s="169"/>
      <c r="Y10" s="169"/>
    </row>
    <row r="11" spans="1:25">
      <c r="A11" s="559">
        <v>4</v>
      </c>
      <c r="B11" s="78">
        <v>167</v>
      </c>
      <c r="C11" s="169" t="str">
        <f>IF(B11=0," ",VLOOKUP(B11,[1]Спортсмены!B$1:H$65536,2,FALSE))</f>
        <v>Максимов Даниил</v>
      </c>
      <c r="D11" s="168" t="str">
        <f>IF(B11=0," ",VLOOKUP($B11,[1]Спортсмены!$B$1:$H$65536,3,FALSE))</f>
        <v>1997</v>
      </c>
      <c r="E11" s="94" t="str">
        <f>IF(B11=0," ",IF(VLOOKUP($B11,[1]Спортсмены!$B$1:$H$65536,4,FALSE)=0," ",VLOOKUP($B11,[1]Спортсмены!$B$1:$H$65536,4,FALSE)))</f>
        <v>3р</v>
      </c>
      <c r="F11" s="101" t="str">
        <f>IF(B11=0," ",VLOOKUP($B11,[1]Спортсмены!$B$1:$H$65536,5,FALSE))</f>
        <v>Ярославская</v>
      </c>
      <c r="G11" s="169" t="str">
        <f>IF(B11=0," ",VLOOKUP($B11,[1]Спортсмены!$B$1:$H$65536,6,FALSE))</f>
        <v>Рыбинск, СДЮСШОР-2</v>
      </c>
      <c r="H11" s="552">
        <v>9.4328703703703716E-5</v>
      </c>
      <c r="I11" s="555">
        <v>517</v>
      </c>
      <c r="J11" s="556">
        <v>5.12</v>
      </c>
      <c r="K11" s="555">
        <v>405</v>
      </c>
      <c r="L11" s="556">
        <v>8.18</v>
      </c>
      <c r="M11" s="555">
        <v>377</v>
      </c>
      <c r="N11" s="549">
        <v>1.2233796296296295E-4</v>
      </c>
      <c r="O11" s="555">
        <v>438</v>
      </c>
      <c r="P11" s="557">
        <v>154</v>
      </c>
      <c r="Q11" s="555">
        <v>419</v>
      </c>
      <c r="R11" s="558">
        <v>2.2300925925925925E-3</v>
      </c>
      <c r="S11" s="555">
        <v>545</v>
      </c>
      <c r="T11" s="546">
        <f t="shared" si="0"/>
        <v>2701</v>
      </c>
      <c r="U11" s="94" t="s">
        <v>245</v>
      </c>
      <c r="V11" s="94" t="s">
        <v>26</v>
      </c>
      <c r="W11" s="169" t="str">
        <f>IF(B11=0," ",VLOOKUP($B11,[1]Спортсмены!$B$1:$H$65536,7,FALSE))</f>
        <v>Огвоздина Т.В.</v>
      </c>
      <c r="X11" s="169"/>
      <c r="Y11" s="507"/>
    </row>
    <row r="12" spans="1:25">
      <c r="A12" s="293">
        <v>5</v>
      </c>
      <c r="B12" s="78">
        <v>138</v>
      </c>
      <c r="C12" s="169" t="str">
        <f>IF(B12=0," ",VLOOKUP(B12,[1]Спортсмены!B$1:H$65536,2,FALSE))</f>
        <v>Староверов Ярослав</v>
      </c>
      <c r="D12" s="168" t="str">
        <f>IF(B12=0," ",VLOOKUP($B12,[1]Спортсмены!$B$1:$H$65536,3,FALSE))</f>
        <v>1998</v>
      </c>
      <c r="E12" s="94" t="str">
        <f>IF(B12=0," ",IF(VLOOKUP($B12,[1]Спортсмены!$B$1:$H$65536,4,FALSE)=0," ",VLOOKUP($B12,[1]Спортсмены!$B$1:$H$65536,4,FALSE)))</f>
        <v>3р</v>
      </c>
      <c r="F12" s="101" t="str">
        <f>IF(B12=0," ",VLOOKUP($B12,[1]Спортсмены!$B$1:$H$65536,5,FALSE))</f>
        <v>Ярославская</v>
      </c>
      <c r="G12" s="169" t="str">
        <f>IF(B12=0," ",VLOOKUP($B12,[1]Спортсмены!$B$1:$H$65536,6,FALSE))</f>
        <v>Рыбинск, СДЮСШОР-2</v>
      </c>
      <c r="H12" s="552">
        <v>9.6064814814814816E-5</v>
      </c>
      <c r="I12" s="555">
        <v>476</v>
      </c>
      <c r="J12" s="556">
        <v>4.88</v>
      </c>
      <c r="K12" s="555">
        <v>360</v>
      </c>
      <c r="L12" s="556">
        <v>8.81</v>
      </c>
      <c r="M12" s="555">
        <v>414</v>
      </c>
      <c r="N12" s="549">
        <v>1.1724537037037037E-4</v>
      </c>
      <c r="O12" s="555">
        <v>517</v>
      </c>
      <c r="P12" s="557">
        <v>151</v>
      </c>
      <c r="Q12" s="555">
        <v>396</v>
      </c>
      <c r="R12" s="558">
        <v>2.2605324074074077E-3</v>
      </c>
      <c r="S12" s="555">
        <v>522</v>
      </c>
      <c r="T12" s="546">
        <f t="shared" si="0"/>
        <v>2685</v>
      </c>
      <c r="U12" s="94" t="s">
        <v>245</v>
      </c>
      <c r="V12" s="94" t="s">
        <v>26</v>
      </c>
      <c r="W12" s="169" t="str">
        <f>IF(B12=0," ",VLOOKUP($B12,[1]Спортсмены!$B$1:$H$65536,7,FALSE))</f>
        <v>Пивентьевы С.А., И.В.</v>
      </c>
      <c r="X12" s="169"/>
      <c r="Y12" s="507"/>
    </row>
    <row r="13" spans="1:25">
      <c r="A13" s="293">
        <v>6</v>
      </c>
      <c r="B13" s="78">
        <v>137</v>
      </c>
      <c r="C13" s="169" t="str">
        <f>IF(B13=0," ",VLOOKUP(B13,[1]Спортсмены!B$1:H$65536,2,FALSE))</f>
        <v>Юзбашан Георгий</v>
      </c>
      <c r="D13" s="168" t="str">
        <f>IF(B13=0," ",VLOOKUP($B13,[1]Спортсмены!$B$1:$H$65536,3,FALSE))</f>
        <v>1998</v>
      </c>
      <c r="E13" s="94" t="str">
        <f>IF(B13=0," ",IF(VLOOKUP($B13,[1]Спортсмены!$B$1:$H$65536,4,FALSE)=0," ",VLOOKUP($B13,[1]Спортсмены!$B$1:$H$65536,4,FALSE)))</f>
        <v>3р</v>
      </c>
      <c r="F13" s="101" t="str">
        <f>IF(B13=0," ",VLOOKUP($B13,[1]Спортсмены!$B$1:$H$65536,5,FALSE))</f>
        <v>Ярославская</v>
      </c>
      <c r="G13" s="169" t="str">
        <f>IF(B13=0," ",VLOOKUP($B13,[1]Спортсмены!$B$1:$H$65536,6,FALSE))</f>
        <v>Рыбинск, СДЮСШОР-2</v>
      </c>
      <c r="H13" s="552">
        <v>1E-4</v>
      </c>
      <c r="I13" s="555">
        <v>388</v>
      </c>
      <c r="J13" s="556">
        <v>4.76</v>
      </c>
      <c r="K13" s="555">
        <v>337</v>
      </c>
      <c r="L13" s="556">
        <v>8.9499999999999993</v>
      </c>
      <c r="M13" s="555">
        <v>423</v>
      </c>
      <c r="N13" s="549">
        <v>1.3483796296296299E-4</v>
      </c>
      <c r="O13" s="555">
        <v>273</v>
      </c>
      <c r="P13" s="557">
        <v>148</v>
      </c>
      <c r="Q13" s="555">
        <v>374</v>
      </c>
      <c r="R13" s="558">
        <v>2.4930555555555552E-3</v>
      </c>
      <c r="S13" s="555">
        <v>360</v>
      </c>
      <c r="T13" s="546">
        <f t="shared" si="0"/>
        <v>2155</v>
      </c>
      <c r="U13" s="94" t="s">
        <v>162</v>
      </c>
      <c r="V13" s="94" t="s">
        <v>26</v>
      </c>
      <c r="W13" s="169" t="str">
        <f>IF(B13=0," ",VLOOKUP($B13,[1]Спортсмены!$B$1:$H$65536,7,FALSE))</f>
        <v>Пивентьевы С.А., И.В.</v>
      </c>
      <c r="X13" s="169"/>
      <c r="Y13" s="507"/>
    </row>
    <row r="14" spans="1:25" ht="15.75" thickBot="1">
      <c r="A14" s="294"/>
      <c r="B14" s="44"/>
      <c r="C14" s="32" t="str">
        <f>IF(B14=0," ",VLOOKUP(B14,[1]Спортсмены!B$1:H$65536,2,FALSE))</f>
        <v xml:space="preserve"> </v>
      </c>
      <c r="D14" s="33" t="str">
        <f>IF(B14=0," ",VLOOKUP($B14,[1]Спортсмены!$B$1:$H$65536,3,FALSE))</f>
        <v xml:space="preserve"> </v>
      </c>
      <c r="E14" s="34" t="str">
        <f>IF(B14=0," ",IF(VLOOKUP($B14,[1]Спортсмены!$B$1:$H$65536,4,FALSE)=0," ",VLOOKUP($B14,[1]Спортсмены!$B$1:$H$65536,4,FALSE)))</f>
        <v xml:space="preserve"> </v>
      </c>
      <c r="F14" s="32" t="str">
        <f>IF(B14=0," ",VLOOKUP($B14,[1]Спортсмены!$B$1:$H$65536,5,FALSE))</f>
        <v xml:space="preserve"> </v>
      </c>
      <c r="G14" s="32" t="str">
        <f>IF(B14=0," ",VLOOKUP($B14,[1]Спортсмены!$B$1:$H$65536,6,FALSE))</f>
        <v xml:space="preserve"> </v>
      </c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44"/>
      <c r="V14" s="34"/>
      <c r="W14" s="32" t="str">
        <f>IF(B14=0," ",VLOOKUP($B14,[1]Спортсмены!$B$1:$H$65536,7,FALSE))</f>
        <v xml:space="preserve"> </v>
      </c>
      <c r="X14" s="296"/>
      <c r="Y14" s="296"/>
    </row>
    <row r="15" spans="1:25" ht="15.75" thickTop="1">
      <c r="A15" s="297"/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</row>
    <row r="16" spans="1:25">
      <c r="A16" s="353" t="s">
        <v>163</v>
      </c>
      <c r="B16" s="353"/>
      <c r="C16" s="353"/>
      <c r="D16" s="298" t="s">
        <v>164</v>
      </c>
      <c r="E16" s="299" t="s">
        <v>164</v>
      </c>
      <c r="F16" s="300" t="s">
        <v>164</v>
      </c>
      <c r="G16" s="300"/>
      <c r="H16" s="301"/>
      <c r="I16" s="302"/>
      <c r="J16" s="303"/>
      <c r="K16" s="302"/>
      <c r="L16" s="301"/>
      <c r="M16" s="302"/>
      <c r="N16" s="301"/>
      <c r="O16" s="302"/>
      <c r="P16" s="301"/>
      <c r="Q16" s="302"/>
      <c r="R16" s="304"/>
      <c r="S16" s="302"/>
      <c r="T16" s="305"/>
      <c r="U16" s="134" t="s">
        <v>164</v>
      </c>
      <c r="V16" s="299" t="s">
        <v>164</v>
      </c>
      <c r="W16" s="306" t="s">
        <v>164</v>
      </c>
      <c r="X16" s="307"/>
      <c r="Y16" s="48"/>
    </row>
    <row r="17" spans="1:25">
      <c r="A17" s="353" t="s">
        <v>165</v>
      </c>
      <c r="B17" s="353"/>
      <c r="C17" s="353"/>
      <c r="D17" s="298" t="s">
        <v>164</v>
      </c>
      <c r="E17" s="299" t="s">
        <v>164</v>
      </c>
      <c r="F17" s="300" t="s">
        <v>164</v>
      </c>
      <c r="G17" s="300"/>
      <c r="H17" s="301"/>
      <c r="I17" s="302"/>
      <c r="J17" s="303"/>
      <c r="K17" s="302"/>
      <c r="L17" s="301"/>
      <c r="M17" s="302"/>
      <c r="N17" s="301"/>
      <c r="O17" s="302"/>
      <c r="P17" s="301"/>
      <c r="Q17" s="302"/>
      <c r="R17" s="304"/>
      <c r="S17" s="302"/>
      <c r="T17" s="305"/>
      <c r="U17" s="134" t="s">
        <v>164</v>
      </c>
      <c r="V17" s="299" t="s">
        <v>164</v>
      </c>
      <c r="W17" s="306" t="s">
        <v>164</v>
      </c>
      <c r="X17" s="307"/>
      <c r="Y17" s="48"/>
    </row>
    <row r="18" spans="1:25">
      <c r="A18" s="353" t="s">
        <v>166</v>
      </c>
      <c r="B18" s="353"/>
      <c r="C18" s="353"/>
      <c r="D18" s="274"/>
      <c r="E18" s="274"/>
      <c r="F18" s="274"/>
      <c r="G18" s="274"/>
      <c r="H18" s="444" t="s">
        <v>167</v>
      </c>
      <c r="I18" s="444"/>
      <c r="J18" s="444"/>
      <c r="K18" s="444"/>
      <c r="L18" s="444"/>
      <c r="M18" s="275"/>
      <c r="N18" s="276"/>
      <c r="O18" s="275"/>
      <c r="P18" s="276"/>
      <c r="Q18" s="275"/>
      <c r="R18" s="276"/>
      <c r="S18" s="275"/>
      <c r="T18" s="276"/>
      <c r="U18" s="276"/>
      <c r="V18" s="276"/>
      <c r="W18" s="276"/>
    </row>
    <row r="19" spans="1:25">
      <c r="A19" s="354" t="s">
        <v>168</v>
      </c>
      <c r="B19" s="354"/>
      <c r="C19" s="354"/>
      <c r="D19" s="274"/>
      <c r="E19" s="274"/>
      <c r="F19" s="274"/>
      <c r="G19" s="274"/>
      <c r="H19" s="399" t="s">
        <v>182</v>
      </c>
      <c r="I19" s="399"/>
      <c r="J19" s="399"/>
      <c r="K19" s="399"/>
      <c r="L19" s="399"/>
      <c r="M19" s="275"/>
      <c r="N19" s="276"/>
      <c r="O19" s="275"/>
      <c r="P19" s="276"/>
      <c r="Q19" s="275"/>
      <c r="R19" s="276"/>
      <c r="S19" s="275"/>
      <c r="T19" s="276"/>
      <c r="U19" s="276"/>
      <c r="V19" s="276"/>
      <c r="W19" s="276"/>
    </row>
    <row r="20" spans="1:25">
      <c r="A20" s="1" t="s">
        <v>169</v>
      </c>
      <c r="B20" s="277"/>
      <c r="C20" s="277"/>
      <c r="D20" s="277"/>
      <c r="E20" s="277"/>
      <c r="F20" s="277"/>
      <c r="G20" s="277"/>
      <c r="H20" s="277"/>
      <c r="I20" s="278"/>
      <c r="J20" s="279"/>
      <c r="K20" s="280"/>
      <c r="L20" s="280"/>
      <c r="M20" s="281"/>
      <c r="N20" s="282"/>
      <c r="O20" s="283"/>
      <c r="P20" s="282"/>
      <c r="Q20" s="283"/>
      <c r="R20" s="282"/>
      <c r="S20" s="283"/>
      <c r="T20" s="282"/>
      <c r="U20" s="282"/>
      <c r="V20" s="282"/>
      <c r="W20" s="282"/>
    </row>
    <row r="21" spans="1:25" ht="38.25">
      <c r="A21" s="285" t="s">
        <v>12</v>
      </c>
      <c r="B21" s="285" t="s">
        <v>95</v>
      </c>
      <c r="C21" s="289" t="s">
        <v>14</v>
      </c>
      <c r="D21" s="285" t="s">
        <v>155</v>
      </c>
      <c r="E21" s="285" t="s">
        <v>149</v>
      </c>
      <c r="F21" s="286" t="s">
        <v>17</v>
      </c>
      <c r="G21" s="286" t="s">
        <v>99</v>
      </c>
      <c r="H21" s="287">
        <v>60</v>
      </c>
      <c r="I21" s="288" t="s">
        <v>121</v>
      </c>
      <c r="J21" s="287" t="s">
        <v>156</v>
      </c>
      <c r="K21" s="288" t="s">
        <v>121</v>
      </c>
      <c r="L21" s="287" t="s">
        <v>157</v>
      </c>
      <c r="M21" s="288" t="s">
        <v>121</v>
      </c>
      <c r="N21" s="287" t="s">
        <v>158</v>
      </c>
      <c r="O21" s="288" t="s">
        <v>121</v>
      </c>
      <c r="P21" s="287" t="s">
        <v>159</v>
      </c>
      <c r="Q21" s="288" t="s">
        <v>121</v>
      </c>
      <c r="R21" s="287" t="s">
        <v>170</v>
      </c>
      <c r="S21" s="288" t="s">
        <v>121</v>
      </c>
      <c r="T21" s="287">
        <v>1000</v>
      </c>
      <c r="U21" s="288" t="s">
        <v>121</v>
      </c>
      <c r="V21" s="308" t="s">
        <v>160</v>
      </c>
      <c r="W21" s="289" t="s">
        <v>161</v>
      </c>
      <c r="X21" s="286" t="s">
        <v>151</v>
      </c>
      <c r="Y21" s="289" t="s">
        <v>22</v>
      </c>
    </row>
    <row r="22" spans="1:25" ht="22.5">
      <c r="A22" s="560">
        <v>1</v>
      </c>
      <c r="B22" s="222">
        <v>146</v>
      </c>
      <c r="C22" s="561" t="str">
        <f>IF(B22=0," ",VLOOKUP(B22,[1]Спортсмены!B$1:H$65536,2,FALSE))</f>
        <v>Куликов Сергей</v>
      </c>
      <c r="D22" s="562" t="str">
        <f>IF(B22=0," ",VLOOKUP($B22,[1]Спортсмены!$B$1:$H$65536,3,FALSE))</f>
        <v>1995</v>
      </c>
      <c r="E22" s="223" t="str">
        <f>IF(B22=0," ",IF(VLOOKUP($B22,[1]Спортсмены!$B$1:$H$65536,4,FALSE)=0," ",VLOOKUP($B22,[1]Спортсмены!$B$1:$H$65536,4,FALSE)))</f>
        <v>КМС</v>
      </c>
      <c r="F22" s="563" t="str">
        <f>IF(B22=0," ",VLOOKUP($B22,[1]Спортсмены!$B$1:$H$65536,5,FALSE))</f>
        <v>Ярославская</v>
      </c>
      <c r="G22" s="564" t="str">
        <f>IF(B22=0," ",VLOOKUP($B22,[1]Спортсмены!$B$1:$H$65536,6,FALSE))</f>
        <v>Рыбинск, СДЮСШОР-2</v>
      </c>
      <c r="H22" s="542">
        <v>8.3564814814814811E-5</v>
      </c>
      <c r="I22" s="543">
        <v>806</v>
      </c>
      <c r="J22" s="544">
        <v>6.6</v>
      </c>
      <c r="K22" s="543">
        <v>720</v>
      </c>
      <c r="L22" s="545">
        <v>11.52</v>
      </c>
      <c r="M22" s="543">
        <v>577</v>
      </c>
      <c r="N22" s="542">
        <v>9.9074074074074071E-5</v>
      </c>
      <c r="O22" s="543">
        <v>846</v>
      </c>
      <c r="P22" s="545">
        <v>189</v>
      </c>
      <c r="Q22" s="543">
        <v>705</v>
      </c>
      <c r="R22" s="545">
        <v>340</v>
      </c>
      <c r="S22" s="543">
        <v>457</v>
      </c>
      <c r="T22" s="291">
        <v>2.0010416666666666E-3</v>
      </c>
      <c r="U22" s="543">
        <v>736</v>
      </c>
      <c r="V22" s="565">
        <f>SUM(M22,O22,Q22,S22,U22,K22,I22)</f>
        <v>4847</v>
      </c>
      <c r="W22" s="223" t="s">
        <v>189</v>
      </c>
      <c r="X22" s="223" t="s">
        <v>30</v>
      </c>
      <c r="Y22" s="566" t="str">
        <f>IF(B22=0," ",VLOOKUP($B22,[1]Спортсмены!$B$1:$H$65536,7,FALSE))</f>
        <v>Сергеева Е.В.</v>
      </c>
    </row>
    <row r="23" spans="1:25" ht="22.5">
      <c r="A23" s="567">
        <v>2</v>
      </c>
      <c r="B23" s="28">
        <v>147</v>
      </c>
      <c r="C23" s="478" t="str">
        <f>IF(B23=0," ",VLOOKUP(B23,[1]Спортсмены!B$1:H$65536,2,FALSE))</f>
        <v>Фридфельдт Даниил</v>
      </c>
      <c r="D23" s="568" t="str">
        <f>IF(B23=0," ",VLOOKUP($B23,[1]Спортсмены!$B$1:$H$65536,3,FALSE))</f>
        <v>1995</v>
      </c>
      <c r="E23" s="132" t="str">
        <f>IF(B23=0," ",IF(VLOOKUP($B23,[1]Спортсмены!$B$1:$H$65536,4,FALSE)=0," ",VLOOKUP($B23,[1]Спортсмены!$B$1:$H$65536,4,FALSE)))</f>
        <v>КМС</v>
      </c>
      <c r="F23" s="569" t="str">
        <f>IF(B23=0," ",VLOOKUP($B23,[1]Спортсмены!$B$1:$H$65536,5,FALSE))</f>
        <v>Ярославская</v>
      </c>
      <c r="G23" s="570" t="str">
        <f>IF(B23=0," ",VLOOKUP($B23,[1]Спортсмены!$B$1:$H$65536,6,FALSE))</f>
        <v>Рыбинск, СДЮСШОР-2</v>
      </c>
      <c r="H23" s="549">
        <v>8.4027777777777771E-5</v>
      </c>
      <c r="I23" s="550">
        <v>792</v>
      </c>
      <c r="J23" s="551">
        <v>6.3</v>
      </c>
      <c r="K23" s="550">
        <v>652</v>
      </c>
      <c r="L23" s="553">
        <v>11.27</v>
      </c>
      <c r="M23" s="550">
        <v>562</v>
      </c>
      <c r="N23" s="549">
        <v>1.0775462962962963E-4</v>
      </c>
      <c r="O23" s="550">
        <v>679</v>
      </c>
      <c r="P23" s="553">
        <v>171</v>
      </c>
      <c r="Q23" s="550">
        <v>552</v>
      </c>
      <c r="R23" s="553">
        <v>330</v>
      </c>
      <c r="S23" s="550">
        <v>431</v>
      </c>
      <c r="T23" s="554">
        <v>2.0121527777777776E-3</v>
      </c>
      <c r="U23" s="550">
        <v>726</v>
      </c>
      <c r="V23" s="571">
        <f>SUM(M23,O23,Q23,S23,U23,K23,I23)</f>
        <v>4394</v>
      </c>
      <c r="W23" s="132" t="s">
        <v>25</v>
      </c>
      <c r="X23" s="132" t="s">
        <v>130</v>
      </c>
      <c r="Y23" s="572" t="str">
        <f>IF(B23=0," ",VLOOKUP($B23,[1]Спортсмены!$B$1:$H$65536,7,FALSE))</f>
        <v>Сергеева Е.В.</v>
      </c>
    </row>
    <row r="24" spans="1:25" ht="22.5">
      <c r="A24" s="573">
        <v>3</v>
      </c>
      <c r="B24" s="117">
        <v>128</v>
      </c>
      <c r="C24" s="478" t="str">
        <f>IF(B24=0," ",VLOOKUP(B24,[1]Спортсмены!B$1:H$65536,2,FALSE))</f>
        <v>Палажко Александр</v>
      </c>
      <c r="D24" s="568" t="str">
        <f>IF(B24=0," ",VLOOKUP($B24,[1]Спортсмены!$B$1:$H$65536,3,FALSE))</f>
        <v>1996</v>
      </c>
      <c r="E24" s="132" t="str">
        <f>IF(B24=0," ",IF(VLOOKUP($B24,[1]Спортсмены!$B$1:$H$65536,4,FALSE)=0," ",VLOOKUP($B24,[1]Спортсмены!$B$1:$H$65536,4,FALSE)))</f>
        <v>1р</v>
      </c>
      <c r="F24" s="569" t="str">
        <f>IF(B24=0," ",VLOOKUP($B24,[1]Спортсмены!$B$1:$H$65536,5,FALSE))</f>
        <v>Ярославская</v>
      </c>
      <c r="G24" s="570" t="str">
        <f>IF(B24=0," ",VLOOKUP($B24,[1]Спортсмены!$B$1:$H$65536,6,FALSE))</f>
        <v>Рыбинск, СДЮСШОР-2, РМО ДЮСШ</v>
      </c>
      <c r="H24" s="549">
        <v>8.9120370370370373E-5</v>
      </c>
      <c r="I24" s="550">
        <v>650</v>
      </c>
      <c r="J24" s="551">
        <v>5.36</v>
      </c>
      <c r="K24" s="550">
        <v>453</v>
      </c>
      <c r="L24" s="553">
        <v>9.51</v>
      </c>
      <c r="M24" s="550">
        <v>456</v>
      </c>
      <c r="N24" s="549">
        <v>1.2372685185185184E-4</v>
      </c>
      <c r="O24" s="550">
        <v>418</v>
      </c>
      <c r="P24" s="553">
        <v>162</v>
      </c>
      <c r="Q24" s="550">
        <v>480</v>
      </c>
      <c r="R24" s="553">
        <v>200</v>
      </c>
      <c r="S24" s="550">
        <v>140</v>
      </c>
      <c r="T24" s="554">
        <v>2.421875E-3</v>
      </c>
      <c r="U24" s="550">
        <v>406</v>
      </c>
      <c r="V24" s="571">
        <f>SUM(M24,O24,Q24,S24,U24,K24,I24)</f>
        <v>3003</v>
      </c>
      <c r="W24" s="132" t="s">
        <v>162</v>
      </c>
      <c r="X24" s="132" t="s">
        <v>26</v>
      </c>
      <c r="Y24" s="572" t="str">
        <f>IF(B24=0," ",VLOOKUP($B24,[1]Спортсмены!$B$1:$H$65536,7,FALSE))</f>
        <v>Пивентьевы С.А., И.В.</v>
      </c>
    </row>
    <row r="25" spans="1:25" ht="15.75" thickBot="1">
      <c r="A25" s="295"/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295"/>
      <c r="W25" s="44"/>
      <c r="X25" s="34"/>
      <c r="Y25" s="32" t="str">
        <f>IF(B25=0," ",VLOOKUP($B25,[1]Спортсмены!$B$1:$H$65536,7,FALSE))</f>
        <v xml:space="preserve"> </v>
      </c>
    </row>
    <row r="26" spans="1:25" ht="15.75" thickTop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</sheetData>
  <mergeCells count="13">
    <mergeCell ref="W8:Y8"/>
    <mergeCell ref="A16:C16"/>
    <mergeCell ref="H18:L18"/>
    <mergeCell ref="W7:Y7"/>
    <mergeCell ref="A1:Y1"/>
    <mergeCell ref="A2:Y2"/>
    <mergeCell ref="H3:P3"/>
    <mergeCell ref="H4:L4"/>
    <mergeCell ref="H5:L5"/>
    <mergeCell ref="A17:C17"/>
    <mergeCell ref="A18:C18"/>
    <mergeCell ref="A19:C19"/>
    <mergeCell ref="H19:L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4"/>
  <sheetViews>
    <sheetView topLeftCell="A124" workbookViewId="0">
      <selection activeCell="F119" sqref="F119"/>
    </sheetView>
  </sheetViews>
  <sheetFormatPr defaultRowHeight="15"/>
  <cols>
    <col min="1" max="1" width="6.7109375" customWidth="1"/>
    <col min="2" max="2" width="5.5703125" customWidth="1"/>
    <col min="3" max="3" width="22.5703125" bestFit="1" customWidth="1"/>
    <col min="4" max="4" width="10.7109375" style="76" customWidth="1"/>
    <col min="5" max="5" width="5.140625" style="76" customWidth="1"/>
    <col min="6" max="6" width="15.140625" customWidth="1"/>
    <col min="7" max="7" width="30.7109375" customWidth="1"/>
    <col min="8" max="8" width="7.28515625" style="77" customWidth="1"/>
    <col min="9" max="9" width="8.140625" customWidth="1"/>
    <col min="10" max="10" width="6.42578125" customWidth="1"/>
    <col min="11" max="11" width="6.7109375" customWidth="1"/>
    <col min="12" max="12" width="26.5703125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</row>
    <row r="4" spans="1:12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t="18">
      <c r="A5" s="353" t="s">
        <v>44</v>
      </c>
      <c r="B5" s="353"/>
      <c r="C5" s="353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353" t="s">
        <v>43</v>
      </c>
      <c r="B6" s="353"/>
      <c r="C6" s="353"/>
      <c r="D6" s="4"/>
      <c r="E6" s="4"/>
      <c r="F6" s="349" t="s">
        <v>42</v>
      </c>
      <c r="G6" s="349"/>
      <c r="H6" s="4"/>
      <c r="K6" s="6" t="s">
        <v>6</v>
      </c>
    </row>
    <row r="7" spans="1:12">
      <c r="A7" s="353" t="s">
        <v>41</v>
      </c>
      <c r="B7" s="353"/>
      <c r="C7" s="353"/>
      <c r="D7"/>
      <c r="E7"/>
      <c r="F7" s="1"/>
      <c r="G7" s="1"/>
      <c r="H7" s="9"/>
      <c r="I7" s="9"/>
      <c r="J7" s="9"/>
      <c r="K7" s="9" t="s">
        <v>174</v>
      </c>
      <c r="L7" s="9"/>
    </row>
    <row r="8" spans="1:12" ht="18.75">
      <c r="A8" s="354" t="s">
        <v>40</v>
      </c>
      <c r="B8" s="354"/>
      <c r="C8" s="354"/>
      <c r="D8"/>
      <c r="E8" s="11"/>
      <c r="F8" s="1"/>
      <c r="G8" s="1"/>
      <c r="H8" s="11"/>
      <c r="I8" s="350" t="s">
        <v>10</v>
      </c>
      <c r="J8" s="350"/>
      <c r="K8" s="310"/>
      <c r="L8" s="476" t="s">
        <v>205</v>
      </c>
    </row>
    <row r="9" spans="1:12">
      <c r="A9" s="1" t="s">
        <v>206</v>
      </c>
      <c r="B9" s="87"/>
      <c r="C9" s="87"/>
      <c r="D9" s="13"/>
      <c r="E9" s="12"/>
      <c r="F9" s="1"/>
      <c r="G9" s="1"/>
      <c r="H9" s="14"/>
      <c r="I9" s="351" t="s">
        <v>11</v>
      </c>
      <c r="J9" s="351"/>
      <c r="K9" s="15"/>
      <c r="L9" s="96" t="s">
        <v>207</v>
      </c>
    </row>
    <row r="10" spans="1:12">
      <c r="A10" s="343" t="s">
        <v>12</v>
      </c>
      <c r="B10" s="343" t="s">
        <v>13</v>
      </c>
      <c r="C10" s="343" t="s">
        <v>14</v>
      </c>
      <c r="D10" s="345" t="s">
        <v>15</v>
      </c>
      <c r="E10" s="345" t="s">
        <v>16</v>
      </c>
      <c r="F10" s="345" t="s">
        <v>17</v>
      </c>
      <c r="G10" s="345" t="s">
        <v>18</v>
      </c>
      <c r="H10" s="341" t="s">
        <v>19</v>
      </c>
      <c r="I10" s="342"/>
      <c r="J10" s="343" t="s">
        <v>20</v>
      </c>
      <c r="K10" s="345" t="s">
        <v>21</v>
      </c>
      <c r="L10" s="347" t="s">
        <v>22</v>
      </c>
    </row>
    <row r="11" spans="1:12">
      <c r="A11" s="344"/>
      <c r="B11" s="344"/>
      <c r="C11" s="344"/>
      <c r="D11" s="344"/>
      <c r="E11" s="344"/>
      <c r="F11" s="344"/>
      <c r="G11" s="344"/>
      <c r="H11" s="332" t="s">
        <v>23</v>
      </c>
      <c r="I11" s="332" t="s">
        <v>24</v>
      </c>
      <c r="J11" s="344"/>
      <c r="K11" s="346"/>
      <c r="L11" s="348"/>
    </row>
    <row r="12" spans="1:12">
      <c r="A12" s="16"/>
      <c r="B12" s="16"/>
      <c r="C12" s="16"/>
      <c r="D12" s="17"/>
      <c r="E12" s="16"/>
      <c r="F12" s="336" t="s">
        <v>178</v>
      </c>
      <c r="G12" s="336"/>
      <c r="H12" s="18"/>
      <c r="I12" s="19"/>
    </row>
    <row r="13" spans="1:12">
      <c r="A13" s="20">
        <v>1</v>
      </c>
      <c r="B13" s="21">
        <v>373</v>
      </c>
      <c r="C13" s="22" t="str">
        <f>IF(B13=0," ",VLOOKUP(B13,[1]Спортсмены!B$1:H$65536,2,FALSE))</f>
        <v>Галев Илья</v>
      </c>
      <c r="D13" s="23" t="str">
        <f>IF(B13=0," ",VLOOKUP($B13,[1]Спортсмены!$B$1:$H$65536,3,FALSE))</f>
        <v>12.01.1998</v>
      </c>
      <c r="E13" s="24" t="str">
        <f>IF(B13=0," ",IF(VLOOKUP($B13,[1]Спортсмены!$B$1:$H$65536,4,FALSE)=0," ",VLOOKUP($B13,[1]Спортсмены!$B$1:$H$65536,4,FALSE)))</f>
        <v>1р</v>
      </c>
      <c r="F13" s="22" t="str">
        <f>IF(B13=0," ",VLOOKUP($B13,[1]Спортсмены!$B$1:$H$65536,5,FALSE))</f>
        <v>Архангельская</v>
      </c>
      <c r="G13" s="22" t="str">
        <f>IF(B13=0," ",VLOOKUP($B13,[1]Спортсмены!$B$1:$H$65536,6,FALSE))</f>
        <v>Архангельск, ДЮСШ-1</v>
      </c>
      <c r="H13" s="25">
        <v>2.7847222222222222E-4</v>
      </c>
      <c r="I13" s="26">
        <v>2.7557870370370372E-4</v>
      </c>
      <c r="J13" s="24" t="str">
        <f>IF(H13=0," ",IF(H13&lt;=[1]Разряды!$D$5,[1]Разряды!$D$3,IF(H13&lt;=[1]Разряды!$E$5,[1]Разряды!$E$3,IF(H13&lt;=[1]Разряды!$F$5,[1]Разряды!$F$3,IF(H13&lt;=[1]Разряды!$G$5,[1]Разряды!$G$3,IF(H13&lt;=[1]Разряды!$H$5,[1]Разряды!$H$3,IF(H13&lt;=[1]Разряды!$I$5,[1]Разряды!$I$3,IF(H13&lt;=[1]Разряды!$J$5,[1]Разряды!$J$3,"б/р"))))))))</f>
        <v>2р</v>
      </c>
      <c r="K13" s="104">
        <v>20</v>
      </c>
      <c r="L13" s="22" t="str">
        <f>IF(B13=0," ",VLOOKUP($B13,[1]Спортсмены!$B$1:$H$65536,7,FALSE))</f>
        <v>Ушанов С.А.</v>
      </c>
    </row>
    <row r="14" spans="1:12">
      <c r="A14" s="20">
        <v>2</v>
      </c>
      <c r="B14" s="21">
        <v>372</v>
      </c>
      <c r="C14" s="101" t="str">
        <f>IF(B14=0," ",VLOOKUP(B14,[1]Спортсмены!B$1:H$65536,2,FALSE))</f>
        <v>Рябчиков Андрей</v>
      </c>
      <c r="D14" s="102">
        <f>IF(B14=0," ",VLOOKUP($B14,[1]Спортсмены!$B$1:$H$65536,3,FALSE))</f>
        <v>35685</v>
      </c>
      <c r="E14" s="94" t="str">
        <f>IF(B14=0," ",IF(VLOOKUP($B14,[1]Спортсмены!$B$1:$H$65536,4,FALSE)=0," ",VLOOKUP($B14,[1]Спортсмены!$B$1:$H$65536,4,FALSE)))</f>
        <v>1р</v>
      </c>
      <c r="F14" s="101" t="str">
        <f>IF(B14=0," ",VLOOKUP($B14,[1]Спортсмены!$B$1:$H$65536,5,FALSE))</f>
        <v>Архангельская</v>
      </c>
      <c r="G14" s="101" t="str">
        <f>IF(B14=0," ",VLOOKUP($B14,[1]Спортсмены!$B$1:$H$65536,6,FALSE))</f>
        <v>Архангельск, ДЮСШ-1</v>
      </c>
      <c r="H14" s="100">
        <v>2.7951388888888888E-4</v>
      </c>
      <c r="I14" s="108">
        <v>2.7893518518518518E-4</v>
      </c>
      <c r="J14" s="94" t="str">
        <f>IF(H14=0," ",IF(H14&lt;=[1]Разряды!$D$5,[1]Разряды!$D$3,IF(H14&lt;=[1]Разряды!$E$5,[1]Разряды!$E$3,IF(H14&lt;=[1]Разряды!$F$5,[1]Разряды!$F$3,IF(H14&lt;=[1]Разряды!$G$5,[1]Разряды!$G$3,IF(H14&lt;=[1]Разряды!$H$5,[1]Разряды!$H$3,IF(H14&lt;=[1]Разряды!$I$5,[1]Разряды!$I$3,IF(H14&lt;=[1]Разряды!$J$5,[1]Разряды!$J$3,"б/р"))))))))</f>
        <v>2р</v>
      </c>
      <c r="K14" s="107">
        <v>17</v>
      </c>
      <c r="L14" s="106" t="str">
        <f>IF(B14=0," ",VLOOKUP($B14,[1]Спортсмены!$B$1:$H$65536,7,FALSE))</f>
        <v>Брюхова О.Б.</v>
      </c>
    </row>
    <row r="15" spans="1:12">
      <c r="A15" s="20">
        <v>3</v>
      </c>
      <c r="B15" s="21">
        <v>526</v>
      </c>
      <c r="C15" s="22" t="str">
        <f>IF(B15=0," ",VLOOKUP(B15,[1]Спортсмены!B$1:H$65536,2,FALSE))</f>
        <v>Кононенко Павел</v>
      </c>
      <c r="D15" s="23" t="str">
        <f>IF(B15=0," ",VLOOKUP($B15,[1]Спортсмены!$B$1:$H$65536,3,FALSE))</f>
        <v>01.07.1997</v>
      </c>
      <c r="E15" s="24" t="str">
        <f>IF(B15=0," ",IF(VLOOKUP($B15,[1]Спортсмены!$B$1:$H$65536,4,FALSE)=0," ",VLOOKUP($B15,[1]Спортсмены!$B$1:$H$65536,4,FALSE)))</f>
        <v>1р</v>
      </c>
      <c r="F15" s="22" t="str">
        <f>IF(B15=0," ",VLOOKUP($B15,[1]Спортсмены!$B$1:$H$65536,5,FALSE))</f>
        <v>Вологодская</v>
      </c>
      <c r="G15" s="22" t="str">
        <f>IF(B15=0," ",VLOOKUP($B15,[1]Спортсмены!$B$1:$H$65536,6,FALSE))</f>
        <v>Череповец, ДЮСШ-2</v>
      </c>
      <c r="H15" s="25">
        <v>2.7939814814814814E-4</v>
      </c>
      <c r="I15" s="26">
        <v>2.804398148148148E-4</v>
      </c>
      <c r="J15" s="24" t="str">
        <f>IF(H15=0," ",IF(H15&lt;=[1]Разряды!$D$5,[1]Разряды!$D$3,IF(H15&lt;=[1]Разряды!$E$5,[1]Разряды!$E$3,IF(H15&lt;=[1]Разряды!$F$5,[1]Разряды!$F$3,IF(H15&lt;=[1]Разряды!$G$5,[1]Разряды!$G$3,IF(H15&lt;=[1]Разряды!$H$5,[1]Разряды!$H$3,IF(H15&lt;=[1]Разряды!$I$5,[1]Разряды!$I$3,IF(H15&lt;=[1]Разряды!$J$5,[1]Разряды!$J$3,"б/р"))))))))</f>
        <v>2р</v>
      </c>
      <c r="K15" s="27">
        <v>15</v>
      </c>
      <c r="L15" s="22" t="str">
        <f>IF(B15=0," ",VLOOKUP($B15,[1]Спортсмены!$B$1:$H$65536,7,FALSE))</f>
        <v>Столбова О.В.</v>
      </c>
    </row>
    <row r="16" spans="1:12">
      <c r="A16" s="28">
        <v>4</v>
      </c>
      <c r="B16" s="27">
        <v>532</v>
      </c>
      <c r="C16" s="22" t="str">
        <f>IF(B16=0," ",VLOOKUP(B16,[1]Спортсмены!B$1:H$65536,2,FALSE))</f>
        <v>Лопатин Александр</v>
      </c>
      <c r="D16" s="23" t="str">
        <f>IF(B16=0," ",VLOOKUP($B16,[1]Спортсмены!$B$1:$H$65536,3,FALSE))</f>
        <v>16.05.1997</v>
      </c>
      <c r="E16" s="24" t="str">
        <f>IF(B16=0," ",IF(VLOOKUP($B16,[1]Спортсмены!$B$1:$H$65536,4,FALSE)=0," ",VLOOKUP($B16,[1]Спортсмены!$B$1:$H$65536,4,FALSE)))</f>
        <v>1р</v>
      </c>
      <c r="F16" s="22" t="str">
        <f>IF(B16=0," ",VLOOKUP($B16,[1]Спортсмены!$B$1:$H$65536,5,FALSE))</f>
        <v>Вологодская</v>
      </c>
      <c r="G16" s="22" t="str">
        <f>IF(B16=0," ",VLOOKUP($B16,[1]Спортсмены!$B$1:$H$65536,6,FALSE))</f>
        <v>Вологда, ДЮСШ</v>
      </c>
      <c r="H16" s="25">
        <v>2.775462962962963E-4</v>
      </c>
      <c r="I16" s="111" t="s">
        <v>183</v>
      </c>
      <c r="J16" s="24" t="str">
        <f>IF(H16=0," ",IF(H16&lt;=[1]Разряды!$D$5,[1]Разряды!$D$3,IF(H16&lt;=[1]Разряды!$E$5,[1]Разряды!$E$3,IF(H16&lt;=[1]Разряды!$F$5,[1]Разряды!$F$3,IF(H16&lt;=[1]Разряды!$G$5,[1]Разряды!$G$3,IF(H16&lt;=[1]Разряды!$H$5,[1]Разряды!$H$3,IF(H16&lt;=[1]Разряды!$I$5,[1]Разряды!$I$3,IF(H16&lt;=[1]Разряды!$J$5,[1]Разряды!$J$3,"б/р"))))))))</f>
        <v>2р</v>
      </c>
      <c r="K16" s="27">
        <v>14</v>
      </c>
      <c r="L16" s="22" t="str">
        <f>IF(B16=0," ",VLOOKUP($B16,[1]Спортсмены!$B$1:$H$65536,7,FALSE))</f>
        <v>Бурчевский В.З.</v>
      </c>
    </row>
    <row r="17" spans="1:12">
      <c r="A17" s="28">
        <v>5</v>
      </c>
      <c r="B17" s="21">
        <v>531</v>
      </c>
      <c r="C17" s="22" t="str">
        <f>IF(B17=0," ",VLOOKUP(B17,[1]Спортсмены!B$1:H$65536,2,FALSE))</f>
        <v>Беляев Илья</v>
      </c>
      <c r="D17" s="23" t="str">
        <f>IF(B17=0," ",VLOOKUP($B17,[1]Спортсмены!$B$1:$H$65536,3,FALSE))</f>
        <v>18.01.1998</v>
      </c>
      <c r="E17" s="24" t="str">
        <f>IF(B17=0," ",IF(VLOOKUP($B17,[1]Спортсмены!$B$1:$H$65536,4,FALSE)=0," ",VLOOKUP($B17,[1]Спортсмены!$B$1:$H$65536,4,FALSE)))</f>
        <v>1р</v>
      </c>
      <c r="F17" s="22" t="str">
        <f>IF(B17=0," ",VLOOKUP($B17,[1]Спортсмены!$B$1:$H$65536,5,FALSE))</f>
        <v>Вологодская</v>
      </c>
      <c r="G17" s="22" t="str">
        <f>IF(B17=0," ",VLOOKUP($B17,[1]Спортсмены!$B$1:$H$65536,6,FALSE))</f>
        <v>Череповец, ДЮСШ-2</v>
      </c>
      <c r="H17" s="25">
        <v>2.798611111111111E-4</v>
      </c>
      <c r="I17" s="25"/>
      <c r="J17" s="24" t="str">
        <f>IF(H17=0," ",IF(H17&lt;=[1]Разряды!$D$5,[1]Разряды!$D$3,IF(H17&lt;=[1]Разряды!$E$5,[1]Разряды!$E$3,IF(H17&lt;=[1]Разряды!$F$5,[1]Разряды!$F$3,IF(H17&lt;=[1]Разряды!$G$5,[1]Разряды!$G$3,IF(H17&lt;=[1]Разряды!$H$5,[1]Разряды!$H$3,IF(H17&lt;=[1]Разряды!$I$5,[1]Разряды!$I$3,IF(H17&lt;=[1]Разряды!$J$5,[1]Разряды!$J$3,"б/р"))))))))</f>
        <v>2р</v>
      </c>
      <c r="K17" s="27">
        <v>13</v>
      </c>
      <c r="L17" s="22" t="str">
        <f>IF(B17=0," ",VLOOKUP($B17,[1]Спортсмены!$B$1:$H$65536,7,FALSE))</f>
        <v>Лебелев А.В.</v>
      </c>
    </row>
    <row r="18" spans="1:12">
      <c r="A18" s="28">
        <v>6</v>
      </c>
      <c r="B18" s="21">
        <v>596</v>
      </c>
      <c r="C18" s="22" t="str">
        <f>IF(B18=0," ",VLOOKUP(B18,[1]Спортсмены!B$1:H$65536,2,FALSE))</f>
        <v>Владимирцев Александр</v>
      </c>
      <c r="D18" s="23" t="str">
        <f>IF(B18=0," ",VLOOKUP($B18,[1]Спортсмены!$B$1:$H$65536,3,FALSE))</f>
        <v>1998</v>
      </c>
      <c r="E18" s="24" t="str">
        <f>IF(B18=0," ",IF(VLOOKUP($B18,[1]Спортсмены!$B$1:$H$65536,4,FALSE)=0," ",VLOOKUP($B18,[1]Спортсмены!$B$1:$H$65536,4,FALSE)))</f>
        <v>2р</v>
      </c>
      <c r="F18" s="22" t="str">
        <f>IF(B18=0," ",VLOOKUP($B18,[1]Спортсмены!$B$1:$H$65536,5,FALSE))</f>
        <v>Ивановская</v>
      </c>
      <c r="G18" s="22" t="str">
        <f>IF(B18=0," ",VLOOKUP($B18,[1]Спортсмены!$B$1:$H$65536,6,FALSE))</f>
        <v>Иваново, ДЮСШ-1</v>
      </c>
      <c r="H18" s="25">
        <v>2.8136574074074072E-4</v>
      </c>
      <c r="I18" s="25"/>
      <c r="J18" s="24" t="str">
        <f>IF(H18=0," ",IF(H18&lt;=[1]Разряды!$D$5,[1]Разряды!$D$3,IF(H18&lt;=[1]Разряды!$E$5,[1]Разряды!$E$3,IF(H18&lt;=[1]Разряды!$F$5,[1]Разряды!$F$3,IF(H18&lt;=[1]Разряды!$G$5,[1]Разряды!$G$3,IF(H18&lt;=[1]Разряды!$H$5,[1]Разряды!$H$3,IF(H18&lt;=[1]Разряды!$I$5,[1]Разряды!$I$3,IF(H18&lt;=[1]Разряды!$J$5,[1]Разряды!$J$3,"б/р"))))))))</f>
        <v>2р</v>
      </c>
      <c r="K18" s="104" t="s">
        <v>39</v>
      </c>
      <c r="L18" s="22" t="str">
        <f>IF(B18=0," ",VLOOKUP($B18,[1]Спортсмены!$B$1:$H$65536,7,FALSE))</f>
        <v>Магницкий М.В.</v>
      </c>
    </row>
    <row r="19" spans="1:12">
      <c r="A19" s="28">
        <v>7</v>
      </c>
      <c r="B19" s="21">
        <v>23</v>
      </c>
      <c r="C19" s="22" t="str">
        <f>IF(B19=0," ",VLOOKUP(B19,[1]Спортсмены!B$1:H$65536,2,FALSE))</f>
        <v>Смирнов Роман</v>
      </c>
      <c r="D19" s="23" t="str">
        <f>IF(B19=0," ",VLOOKUP($B19,[1]Спортсмены!$B$1:$H$65536,3,FALSE))</f>
        <v>29.01.1997</v>
      </c>
      <c r="E19" s="24" t="str">
        <f>IF(B19=0," ",IF(VLOOKUP($B19,[1]Спортсмены!$B$1:$H$65536,4,FALSE)=0," ",VLOOKUP($B19,[1]Спортсмены!$B$1:$H$65536,4,FALSE)))</f>
        <v>2р</v>
      </c>
      <c r="F19" s="22" t="str">
        <f>IF(B19=0," ",VLOOKUP($B19,[1]Спортсмены!$B$1:$H$65536,5,FALSE))</f>
        <v>Ярославская</v>
      </c>
      <c r="G19" s="22" t="str">
        <f>IF(B19=0," ",VLOOKUP($B19,[1]Спортсмены!$B$1:$H$65536,6,FALSE))</f>
        <v>Ярославль, СДЮСШОР-19</v>
      </c>
      <c r="H19" s="25">
        <v>2.815972222222222E-4</v>
      </c>
      <c r="I19" s="25"/>
      <c r="J19" s="24" t="str">
        <f>IF(H19=0," ",IF(H19&lt;=[1]Разряды!$D$5,[1]Разряды!$D$3,IF(H19&lt;=[1]Разряды!$E$5,[1]Разряды!$E$3,IF(H19&lt;=[1]Разряды!$F$5,[1]Разряды!$F$3,IF(H19&lt;=[1]Разряды!$G$5,[1]Разряды!$G$3,IF(H19&lt;=[1]Разряды!$H$5,[1]Разряды!$H$3,IF(H19&lt;=[1]Разряды!$I$5,[1]Разряды!$I$3,IF(H19&lt;=[1]Разряды!$J$5,[1]Разряды!$J$3,"б/р"))))))))</f>
        <v>2р</v>
      </c>
      <c r="K19" s="27" t="s">
        <v>26</v>
      </c>
      <c r="L19" s="22" t="str">
        <f>IF(B19=0," ",VLOOKUP($B19,[1]Спортсмены!$B$1:$H$65536,7,FALSE))</f>
        <v>Станкевич В.А.</v>
      </c>
    </row>
    <row r="20" spans="1:12" ht="22.5">
      <c r="A20" s="28">
        <v>8</v>
      </c>
      <c r="B20" s="21">
        <v>288</v>
      </c>
      <c r="C20" s="101" t="str">
        <f>IF(B20=0," ",VLOOKUP(B20,[1]Спортсмены!B$1:H$65536,2,FALSE))</f>
        <v>Васькин Дмитрий</v>
      </c>
      <c r="D20" s="102" t="str">
        <f>IF(B20=0," ",VLOOKUP($B20,[1]Спортсмены!$B$1:$H$65536,3,FALSE))</f>
        <v>14.03.1997</v>
      </c>
      <c r="E20" s="94" t="str">
        <f>IF(B20=0," ",IF(VLOOKUP($B20,[1]Спортсмены!$B$1:$H$65536,4,FALSE)=0," ",VLOOKUP($B20,[1]Спортсмены!$B$1:$H$65536,4,FALSE)))</f>
        <v>1р</v>
      </c>
      <c r="F20" s="101" t="str">
        <f>IF(B20=0," ",VLOOKUP($B20,[1]Спортсмены!$B$1:$H$65536,5,FALSE))</f>
        <v>Рязанская</v>
      </c>
      <c r="G20" s="99" t="str">
        <f>IF(B20=0," ",VLOOKUP($B20,[1]Спортсмены!$B$1:$H$65536,6,FALSE))</f>
        <v>Рязань, ЦФО СДЮСШОР "Юность"-Юность России</v>
      </c>
      <c r="H20" s="100">
        <v>2.8240740740740738E-4</v>
      </c>
      <c r="I20" s="108"/>
      <c r="J20" s="94" t="str">
        <f>IF(H20=0," ",IF(H20&lt;=[1]Разряды!$D$5,[1]Разряды!$D$3,IF(H20&lt;=[1]Разряды!$E$5,[1]Разряды!$E$3,IF(H20&lt;=[1]Разряды!$F$5,[1]Разряды!$F$3,IF(H20&lt;=[1]Разряды!$G$5,[1]Разряды!$G$3,IF(H20&lt;=[1]Разряды!$H$5,[1]Разряды!$H$3,IF(H20&lt;=[1]Разряды!$I$5,[1]Разряды!$I$3,IF(H20&lt;=[1]Разряды!$J$5,[1]Разряды!$J$3,"б/р"))))))))</f>
        <v>2р</v>
      </c>
      <c r="K20" s="28">
        <v>12</v>
      </c>
      <c r="L20" s="101" t="str">
        <f>IF(B20=0," ",VLOOKUP($B20,[1]Спортсмены!$B$1:$H$65536,7,FALSE))</f>
        <v>Курбатов В.С.</v>
      </c>
    </row>
    <row r="21" spans="1:12">
      <c r="A21" s="28">
        <v>9</v>
      </c>
      <c r="B21" s="21">
        <v>15</v>
      </c>
      <c r="C21" s="22" t="str">
        <f>IF(B21=0," ",VLOOKUP(B21,[1]Спортсмены!B$1:H$65536,2,FALSE))</f>
        <v>Ловчиков Сергей</v>
      </c>
      <c r="D21" s="23" t="str">
        <f>IF(B21=0," ",VLOOKUP($B21,[1]Спортсмены!$B$1:$H$65536,3,FALSE))</f>
        <v>03.03.1997</v>
      </c>
      <c r="E21" s="24" t="str">
        <f>IF(B21=0," ",IF(VLOOKUP($B21,[1]Спортсмены!$B$1:$H$65536,4,FALSE)=0," ",VLOOKUP($B21,[1]Спортсмены!$B$1:$H$65536,4,FALSE)))</f>
        <v>1р</v>
      </c>
      <c r="F21" s="22" t="str">
        <f>IF(B21=0," ",VLOOKUP($B21,[1]Спортсмены!$B$1:$H$65536,5,FALSE))</f>
        <v>Ярославская</v>
      </c>
      <c r="G21" s="22" t="str">
        <f>IF(B21=0," ",VLOOKUP($B21,[1]Спортсмены!$B$1:$H$65536,6,FALSE))</f>
        <v>Ярославль, СДЮСШОР-19</v>
      </c>
      <c r="H21" s="25">
        <v>2.8287037037037039E-4</v>
      </c>
      <c r="I21" s="25"/>
      <c r="J21" s="24" t="str">
        <f>IF(H21=0," ",IF(H21&lt;=[1]Разряды!$D$5,[1]Разряды!$D$3,IF(H21&lt;=[1]Разряды!$E$5,[1]Разряды!$E$3,IF(H21&lt;=[1]Разряды!$F$5,[1]Разряды!$F$3,IF(H21&lt;=[1]Разряды!$G$5,[1]Разряды!$G$3,IF(H21&lt;=[1]Разряды!$H$5,[1]Разряды!$H$3,IF(H21&lt;=[1]Разряды!$I$5,[1]Разряды!$I$3,IF(H21&lt;=[1]Разряды!$J$5,[1]Разряды!$J$3,"б/р"))))))))</f>
        <v>2р</v>
      </c>
      <c r="K21" s="27" t="s">
        <v>26</v>
      </c>
      <c r="L21" s="22" t="str">
        <f>IF(B21=0," ",VLOOKUP($B21,[1]Спортсмены!$B$1:$H$65536,7,FALSE))</f>
        <v>Видманова Ю.В.</v>
      </c>
    </row>
    <row r="22" spans="1:12">
      <c r="A22" s="28">
        <v>10</v>
      </c>
      <c r="B22" s="21">
        <v>212</v>
      </c>
      <c r="C22" s="22" t="str">
        <f>IF(B22=0," ",VLOOKUP(B22,[1]Спортсмены!B$1:H$65536,2,FALSE))</f>
        <v>Маркелов Павел</v>
      </c>
      <c r="D22" s="23" t="str">
        <f>IF(B22=0," ",VLOOKUP($B22,[1]Спортсмены!$B$1:$H$65536,3,FALSE))</f>
        <v>1998</v>
      </c>
      <c r="E22" s="24" t="str">
        <f>IF(B22=0," ",IF(VLOOKUP($B22,[1]Спортсмены!$B$1:$H$65536,4,FALSE)=0," ",VLOOKUP($B22,[1]Спортсмены!$B$1:$H$65536,4,FALSE)))</f>
        <v>2р</v>
      </c>
      <c r="F22" s="22" t="str">
        <f>IF(B22=0," ",VLOOKUP($B22,[1]Спортсмены!$B$1:$H$65536,5,FALSE))</f>
        <v>Московская</v>
      </c>
      <c r="G22" s="22" t="str">
        <f>IF(B22=0," ",VLOOKUP($B22,[1]Спортсмены!$B$1:$H$65536,6,FALSE))</f>
        <v>Жуковский, СК "Метеор"</v>
      </c>
      <c r="H22" s="25">
        <v>2.8368055555555557E-4</v>
      </c>
      <c r="I22" s="26"/>
      <c r="J22" s="24" t="str">
        <f>IF(H22=0," ",IF(H22&lt;=[1]Разряды!$D$5,[1]Разряды!$D$3,IF(H22&lt;=[1]Разряды!$E$5,[1]Разряды!$E$3,IF(H22&lt;=[1]Разряды!$F$5,[1]Разряды!$F$3,IF(H22&lt;=[1]Разряды!$G$5,[1]Разряды!$G$3,IF(H22&lt;=[1]Разряды!$H$5,[1]Разряды!$H$3,IF(H22&lt;=[1]Разряды!$I$5,[1]Разряды!$I$3,IF(H22&lt;=[1]Разряды!$J$5,[1]Разряды!$J$3,"б/р"))))))))</f>
        <v>3р</v>
      </c>
      <c r="K22" s="27" t="s">
        <v>26</v>
      </c>
      <c r="L22" s="22" t="str">
        <f>IF(B22=0," ",VLOOKUP($B22,[1]Спортсмены!$B$1:$H$65536,7,FALSE))</f>
        <v>Юдакова Н.А.</v>
      </c>
    </row>
    <row r="23" spans="1:12">
      <c r="A23" s="28">
        <v>11</v>
      </c>
      <c r="B23" s="21">
        <v>311</v>
      </c>
      <c r="C23" s="22" t="str">
        <f>IF(B23=0," ",VLOOKUP(B23,[1]Спортсмены!B$1:H$65536,2,FALSE))</f>
        <v>Бурдейный Максим</v>
      </c>
      <c r="D23" s="23" t="str">
        <f>IF(B23=0," ",VLOOKUP($B23,[1]Спортсмены!$B$1:$H$65536,3,FALSE))</f>
        <v>25.05.1998</v>
      </c>
      <c r="E23" s="24" t="str">
        <f>IF(B23=0," ",IF(VLOOKUP($B23,[1]Спортсмены!$B$1:$H$65536,4,FALSE)=0," ",VLOOKUP($B23,[1]Спортсмены!$B$1:$H$65536,4,FALSE)))</f>
        <v>2р</v>
      </c>
      <c r="F23" s="22" t="str">
        <f>IF(B23=0," ",VLOOKUP($B23,[1]Спортсмены!$B$1:$H$65536,5,FALSE))</f>
        <v>Мурманская</v>
      </c>
      <c r="G23" s="22" t="str">
        <f>IF(B23=0," ",VLOOKUP($B23,[1]Спортсмены!$B$1:$H$65536,6,FALSE))</f>
        <v xml:space="preserve">Мурманск, СДЮСШОР-4 </v>
      </c>
      <c r="H23" s="25">
        <v>2.83912037037037E-4</v>
      </c>
      <c r="I23" s="25"/>
      <c r="J23" s="24" t="str">
        <f>IF(H23=0," ",IF(H23&lt;=[1]Разряды!$D$5,[1]Разряды!$D$3,IF(H23&lt;=[1]Разряды!$E$5,[1]Разряды!$E$3,IF(H23&lt;=[1]Разряды!$F$5,[1]Разряды!$F$3,IF(H23&lt;=[1]Разряды!$G$5,[1]Разряды!$G$3,IF(H23&lt;=[1]Разряды!$H$5,[1]Разряды!$H$3,IF(H23&lt;=[1]Разряды!$I$5,[1]Разряды!$I$3,IF(H23&lt;=[1]Разряды!$J$5,[1]Разряды!$J$3,"б/р"))))))))</f>
        <v>3р</v>
      </c>
      <c r="K23" s="27">
        <v>11</v>
      </c>
      <c r="L23" s="22" t="str">
        <f>IF(B23=0," ",VLOOKUP($B23,[1]Спортсмены!$B$1:$H$65536,7,FALSE))</f>
        <v>Кацан Т.Н., В.В.</v>
      </c>
    </row>
    <row r="24" spans="1:12">
      <c r="A24" s="28">
        <v>12</v>
      </c>
      <c r="B24" s="21">
        <v>528</v>
      </c>
      <c r="C24" s="22" t="str">
        <f>IF(B24=0," ",VLOOKUP(B24,[1]Спортсмены!B$1:H$65536,2,FALSE))</f>
        <v>Росляков Даниил</v>
      </c>
      <c r="D24" s="23" t="str">
        <f>IF(B24=0," ",VLOOKUP($B24,[1]Спортсмены!$B$1:$H$65536,3,FALSE))</f>
        <v>04.11.1997</v>
      </c>
      <c r="E24" s="24" t="str">
        <f>IF(B24=0," ",IF(VLOOKUP($B24,[1]Спортсмены!$B$1:$H$65536,4,FALSE)=0," ",VLOOKUP($B24,[1]Спортсмены!$B$1:$H$65536,4,FALSE)))</f>
        <v>1р</v>
      </c>
      <c r="F24" s="22" t="str">
        <f>IF(B24=0," ",VLOOKUP($B24,[1]Спортсмены!$B$1:$H$65536,5,FALSE))</f>
        <v>Вологодская</v>
      </c>
      <c r="G24" s="22" t="str">
        <f>IF(B24=0," ",VLOOKUP($B24,[1]Спортсмены!$B$1:$H$65536,6,FALSE))</f>
        <v>Вологда, ДЮСШ "Спартак"</v>
      </c>
      <c r="H24" s="25">
        <v>2.8634259259259259E-4</v>
      </c>
      <c r="I24" s="25"/>
      <c r="J24" s="24" t="str">
        <f>IF(H24=0," ",IF(H24&lt;=[1]Разряды!$D$5,[1]Разряды!$D$3,IF(H24&lt;=[1]Разряды!$E$5,[1]Разряды!$E$3,IF(H24&lt;=[1]Разряды!$F$5,[1]Разряды!$F$3,IF(H24&lt;=[1]Разряды!$G$5,[1]Разряды!$G$3,IF(H24&lt;=[1]Разряды!$H$5,[1]Разряды!$H$3,IF(H24&lt;=[1]Разряды!$I$5,[1]Разряды!$I$3,IF(H24&lt;=[1]Разряды!$J$5,[1]Разряды!$J$3,"б/р"))))))))</f>
        <v>3р</v>
      </c>
      <c r="K24" s="27">
        <v>10</v>
      </c>
      <c r="L24" s="22" t="str">
        <f>IF(B24=0," ",VLOOKUP($B24,[1]Спортсмены!$B$1:$H$65536,7,FALSE))</f>
        <v>Синицкий А.Д.</v>
      </c>
    </row>
    <row r="25" spans="1:12">
      <c r="A25" s="28">
        <v>13</v>
      </c>
      <c r="B25" s="94">
        <v>597</v>
      </c>
      <c r="C25" s="22" t="str">
        <f>IF(B25=0," ",VLOOKUP(B25,[1]Спортсмены!B$1:H$65536,2,FALSE))</f>
        <v>Гулиев Тимур</v>
      </c>
      <c r="D25" s="23" t="str">
        <f>IF(B25=0," ",VLOOKUP($B25,[1]Спортсмены!$B$1:$H$65536,3,FALSE))</f>
        <v>15.02.1997</v>
      </c>
      <c r="E25" s="24" t="str">
        <f>IF(B25=0," ",IF(VLOOKUP($B25,[1]Спортсмены!$B$1:$H$65536,4,FALSE)=0," ",VLOOKUP($B25,[1]Спортсмены!$B$1:$H$65536,4,FALSE)))</f>
        <v>1р</v>
      </c>
      <c r="F25" s="22" t="str">
        <f>IF(B25=0," ",VLOOKUP($B25,[1]Спортсмены!$B$1:$H$65536,5,FALSE))</f>
        <v>Вологодская</v>
      </c>
      <c r="G25" s="22" t="str">
        <f>IF(B25=0," ",VLOOKUP($B25,[1]Спортсмены!$B$1:$H$65536,6,FALSE))</f>
        <v>Волгореченск, ДЮСШ</v>
      </c>
      <c r="H25" s="25">
        <v>2.8634259259259259E-4</v>
      </c>
      <c r="I25" s="25"/>
      <c r="J25" s="24" t="str">
        <f>IF(H25=0," ",IF(H25&lt;=[1]Разряды!$D$5,[1]Разряды!$D$3,IF(H25&lt;=[1]Разряды!$E$5,[1]Разряды!$E$3,IF(H25&lt;=[1]Разряды!$F$5,[1]Разряды!$F$3,IF(H25&lt;=[1]Разряды!$G$5,[1]Разряды!$G$3,IF(H25&lt;=[1]Разряды!$H$5,[1]Разряды!$H$3,IF(H25&lt;=[1]Разряды!$I$5,[1]Разряды!$I$3,IF(H25&lt;=[1]Разряды!$J$5,[1]Разряды!$J$3,"б/р"))))))))</f>
        <v>3р</v>
      </c>
      <c r="K25" s="27" t="s">
        <v>26</v>
      </c>
      <c r="L25" s="103" t="str">
        <f>IF(B25=0," ",VLOOKUP($B25,[1]Спортсмены!$B$1:$H$65536,7,FALSE))</f>
        <v>Кожурина М.А.. Синицкий А.Д.</v>
      </c>
    </row>
    <row r="26" spans="1:12">
      <c r="A26" s="28">
        <v>14</v>
      </c>
      <c r="B26" s="21">
        <v>570</v>
      </c>
      <c r="C26" s="22" t="str">
        <f>IF(B26=0," ",VLOOKUP(B26,[1]Спортсмены!B$1:H$65536,2,FALSE))</f>
        <v>Анфимов Даниил</v>
      </c>
      <c r="D26" s="23" t="str">
        <f>IF(B26=0," ",VLOOKUP($B26,[1]Спортсмены!$B$1:$H$65536,3,FALSE))</f>
        <v>1997</v>
      </c>
      <c r="E26" s="24" t="str">
        <f>IF(B26=0," ",IF(VLOOKUP($B26,[1]Спортсмены!$B$1:$H$65536,4,FALSE)=0," ",VLOOKUP($B26,[1]Спортсмены!$B$1:$H$65536,4,FALSE)))</f>
        <v>2р</v>
      </c>
      <c r="F26" s="22" t="str">
        <f>IF(B26=0," ",VLOOKUP($B26,[1]Спортсмены!$B$1:$H$65536,5,FALSE))</f>
        <v>Вологодская</v>
      </c>
      <c r="G26" s="22" t="str">
        <f>IF(B26=0," ",VLOOKUP($B26,[1]Спортсмены!$B$1:$H$65536,6,FALSE))</f>
        <v>Череповец, ДЮСШ-2</v>
      </c>
      <c r="H26" s="25">
        <v>2.8784722222222227E-4</v>
      </c>
      <c r="I26" s="25"/>
      <c r="J26" s="24" t="str">
        <f>IF(H26=0," ",IF(H26&lt;=[1]Разряды!$D$5,[1]Разряды!$D$3,IF(H26&lt;=[1]Разряды!$E$5,[1]Разряды!$E$3,IF(H26&lt;=[1]Разряды!$F$5,[1]Разряды!$F$3,IF(H26&lt;=[1]Разряды!$G$5,[1]Разряды!$G$3,IF(H26&lt;=[1]Разряды!$H$5,[1]Разряды!$H$3,IF(H26&lt;=[1]Разряды!$I$5,[1]Разряды!$I$3,IF(H26&lt;=[1]Разряды!$J$5,[1]Разряды!$J$3,"б/р"))))))))</f>
        <v>3р</v>
      </c>
      <c r="K26" s="27" t="s">
        <v>26</v>
      </c>
      <c r="L26" s="22" t="str">
        <f>IF(B26=0," ",VLOOKUP($B26,[1]Спортсмены!$B$1:$H$65536,7,FALSE))</f>
        <v>Ручина А.В.</v>
      </c>
    </row>
    <row r="27" spans="1:12">
      <c r="A27" s="28">
        <v>15</v>
      </c>
      <c r="B27" s="21">
        <v>485</v>
      </c>
      <c r="C27" s="22" t="str">
        <f>IF(B27=0," ",VLOOKUP(B27,[1]Спортсмены!B$1:H$65536,2,FALSE))</f>
        <v>Беляков Илья</v>
      </c>
      <c r="D27" s="23" t="str">
        <f>IF(B27=0," ",VLOOKUP($B27,[1]Спортсмены!$B$1:$H$65536,3,FALSE))</f>
        <v>1997</v>
      </c>
      <c r="E27" s="24" t="str">
        <f>IF(B27=0," ",IF(VLOOKUP($B27,[1]Спортсмены!$B$1:$H$65536,4,FALSE)=0," ",VLOOKUP($B27,[1]Спортсмены!$B$1:$H$65536,4,FALSE)))</f>
        <v>1р</v>
      </c>
      <c r="F27" s="22" t="str">
        <f>IF(B27=0," ",VLOOKUP($B27,[1]Спортсмены!$B$1:$H$65536,5,FALSE))</f>
        <v>Ивановская</v>
      </c>
      <c r="G27" s="22" t="str">
        <f>IF(B27=0," ",VLOOKUP($B27,[1]Спортсмены!$B$1:$H$65536,6,FALSE))</f>
        <v>Иваново, СДЮСШОР-6</v>
      </c>
      <c r="H27" s="25">
        <v>2.8842592592592597E-4</v>
      </c>
      <c r="I27" s="25"/>
      <c r="J27" s="24" t="str">
        <f>IF(H27=0," ",IF(H27&lt;=[1]Разряды!$D$5,[1]Разряды!$D$3,IF(H27&lt;=[1]Разряды!$E$5,[1]Разряды!$E$3,IF(H27&lt;=[1]Разряды!$F$5,[1]Разряды!$F$3,IF(H27&lt;=[1]Разряды!$G$5,[1]Разряды!$G$3,IF(H27&lt;=[1]Разряды!$H$5,[1]Разряды!$H$3,IF(H27&lt;=[1]Разряды!$I$5,[1]Разряды!$I$3,IF(H27&lt;=[1]Разряды!$J$5,[1]Разряды!$J$3,"б/р"))))))))</f>
        <v>3р</v>
      </c>
      <c r="K27" s="27">
        <v>9</v>
      </c>
      <c r="L27" s="22" t="str">
        <f>IF(B27=0," ",VLOOKUP($B27,[1]Спортсмены!$B$1:$H$65536,7,FALSE))</f>
        <v>Иванченко С.Д.</v>
      </c>
    </row>
    <row r="28" spans="1:12">
      <c r="A28" s="28">
        <v>16</v>
      </c>
      <c r="B28" s="21">
        <v>566</v>
      </c>
      <c r="C28" s="22" t="str">
        <f>IF(B28=0," ",VLOOKUP(B28,[1]Спортсмены!B$1:H$65536,2,FALSE))</f>
        <v>Наркевич Вячеслав</v>
      </c>
      <c r="D28" s="23" t="str">
        <f>IF(B28=0," ",VLOOKUP($B28,[1]Спортсмены!$B$1:$H$65536,3,FALSE))</f>
        <v>10.05.1998</v>
      </c>
      <c r="E28" s="24" t="str">
        <f>IF(B28=0," ",IF(VLOOKUP($B28,[1]Спортсмены!$B$1:$H$65536,4,FALSE)=0," ",VLOOKUP($B28,[1]Спортсмены!$B$1:$H$65536,4,FALSE)))</f>
        <v>2р</v>
      </c>
      <c r="F28" s="22" t="str">
        <f>IF(B28=0," ",VLOOKUP($B28,[1]Спортсмены!$B$1:$H$65536,5,FALSE))</f>
        <v>Вологодская</v>
      </c>
      <c r="G28" s="22" t="str">
        <f>IF(B28=0," ",VLOOKUP($B28,[1]Спортсмены!$B$1:$H$65536,6,FALSE))</f>
        <v>Череповец, ДЮСШ-2</v>
      </c>
      <c r="H28" s="25">
        <v>2.8935185185185189E-4</v>
      </c>
      <c r="I28" s="25"/>
      <c r="J28" s="24" t="str">
        <f>IF(H28=0," ",IF(H28&lt;=[1]Разряды!$D$5,[1]Разряды!$D$3,IF(H28&lt;=[1]Разряды!$E$5,[1]Разряды!$E$3,IF(H28&lt;=[1]Разряды!$F$5,[1]Разряды!$F$3,IF(H28&lt;=[1]Разряды!$G$5,[1]Разряды!$G$3,IF(H28&lt;=[1]Разряды!$H$5,[1]Разряды!$H$3,IF(H28&lt;=[1]Разряды!$I$5,[1]Разряды!$I$3,IF(H28&lt;=[1]Разряды!$J$5,[1]Разряды!$J$3,"б/р"))))))))</f>
        <v>3р</v>
      </c>
      <c r="K28" s="27" t="s">
        <v>26</v>
      </c>
      <c r="L28" s="22" t="str">
        <f>IF(B28=0," ",VLOOKUP($B28,[1]Спортсмены!$B$1:$H$65536,7,FALSE))</f>
        <v xml:space="preserve">Столбова О.В. </v>
      </c>
    </row>
    <row r="29" spans="1:12">
      <c r="A29" s="28">
        <v>17</v>
      </c>
      <c r="B29" s="21">
        <v>450</v>
      </c>
      <c r="C29" s="22" t="str">
        <f>IF(B29=0," ",VLOOKUP(B29,[1]Спортсмены!B$1:H$65536,2,FALSE))</f>
        <v>Разутов Денис</v>
      </c>
      <c r="D29" s="23" t="str">
        <f>IF(B29=0," ",VLOOKUP($B29,[1]Спортсмены!$B$1:$H$65536,3,FALSE))</f>
        <v>1997</v>
      </c>
      <c r="E29" s="24" t="str">
        <f>IF(B29=0," ",IF(VLOOKUP($B29,[1]Спортсмены!$B$1:$H$65536,4,FALSE)=0," ",VLOOKUP($B29,[1]Спортсмены!$B$1:$H$65536,4,FALSE)))</f>
        <v>1р</v>
      </c>
      <c r="F29" s="22" t="str">
        <f>IF(B29=0," ",VLOOKUP($B29,[1]Спортсмены!$B$1:$H$65536,5,FALSE))</f>
        <v>Р-ка Коми</v>
      </c>
      <c r="G29" s="22" t="str">
        <f>IF(B29=0," ",VLOOKUP($B29,[1]Спортсмены!$B$1:$H$65536,6,FALSE))</f>
        <v>Сыктывкар</v>
      </c>
      <c r="H29" s="25">
        <v>2.9039351851851855E-4</v>
      </c>
      <c r="I29" s="25"/>
      <c r="J29" s="24" t="str">
        <f>IF(H29=0," ",IF(H29&lt;=[1]Разряды!$D$5,[1]Разряды!$D$3,IF(H29&lt;=[1]Разряды!$E$5,[1]Разряды!$E$3,IF(H29&lt;=[1]Разряды!$F$5,[1]Разряды!$F$3,IF(H29&lt;=[1]Разряды!$G$5,[1]Разряды!$G$3,IF(H29&lt;=[1]Разряды!$H$5,[1]Разряды!$H$3,IF(H29&lt;=[1]Разряды!$I$5,[1]Разряды!$I$3,IF(H29&lt;=[1]Разряды!$J$5,[1]Разряды!$J$3,"б/р"))))))))</f>
        <v>3р</v>
      </c>
      <c r="K29" s="104">
        <v>8</v>
      </c>
      <c r="L29" s="22" t="str">
        <f>IF(B29=0," ",VLOOKUP($B29,[1]Спортсмены!$B$1:$H$65536,7,FALSE))</f>
        <v xml:space="preserve">Панюкова М.А. </v>
      </c>
    </row>
    <row r="30" spans="1:12">
      <c r="A30" s="28">
        <v>18</v>
      </c>
      <c r="B30" s="105">
        <v>29</v>
      </c>
      <c r="C30" s="22" t="str">
        <f>IF(B30=0," ",VLOOKUP(B30,[1]Спортсмены!B$1:H$65536,2,FALSE))</f>
        <v>Тихомиров Евгений</v>
      </c>
      <c r="D30" s="23" t="str">
        <f>IF(B30=0," ",VLOOKUP($B30,[1]Спортсмены!$B$1:$H$65536,3,FALSE))</f>
        <v>25.12.1998</v>
      </c>
      <c r="E30" s="24" t="str">
        <f>IF(B30=0," ",IF(VLOOKUP($B30,[1]Спортсмены!$B$1:$H$65536,4,FALSE)=0," ",VLOOKUP($B30,[1]Спортсмены!$B$1:$H$65536,4,FALSE)))</f>
        <v>2р</v>
      </c>
      <c r="F30" s="22" t="str">
        <f>IF(B30=0," ",VLOOKUP($B30,[1]Спортсмены!$B$1:$H$65536,5,FALSE))</f>
        <v>Ярославская</v>
      </c>
      <c r="G30" s="22" t="str">
        <f>IF(B30=0," ",VLOOKUP($B30,[1]Спортсмены!$B$1:$H$65536,6,FALSE))</f>
        <v>Ярославль, СДЮСШОР-19</v>
      </c>
      <c r="H30" s="25">
        <v>2.909722222222222E-4</v>
      </c>
      <c r="I30" s="25"/>
      <c r="J30" s="24" t="str">
        <f>IF(H30=0," ",IF(H30&lt;=[1]Разряды!$D$5,[1]Разряды!$D$3,IF(H30&lt;=[1]Разряды!$E$5,[1]Разряды!$E$3,IF(H30&lt;=[1]Разряды!$F$5,[1]Разряды!$F$3,IF(H30&lt;=[1]Разряды!$G$5,[1]Разряды!$G$3,IF(H30&lt;=[1]Разряды!$H$5,[1]Разряды!$H$3,IF(H30&lt;=[1]Разряды!$I$5,[1]Разряды!$I$3,IF(H30&lt;=[1]Разряды!$J$5,[1]Разряды!$J$3,"б/р"))))))))</f>
        <v>3р</v>
      </c>
      <c r="K30" s="27" t="s">
        <v>26</v>
      </c>
      <c r="L30" s="22" t="str">
        <f>IF(B30=0," ",VLOOKUP($B30,[1]Спортсмены!$B$1:$H$65536,7,FALSE))</f>
        <v>Сошников А.В.</v>
      </c>
    </row>
    <row r="31" spans="1:12">
      <c r="A31" s="28">
        <v>19</v>
      </c>
      <c r="B31" s="21">
        <v>252</v>
      </c>
      <c r="C31" s="22" t="str">
        <f>IF(B31=0," ",VLOOKUP(B31,[1]Спортсмены!B$1:H$65536,2,FALSE))</f>
        <v>Булатов Сергей</v>
      </c>
      <c r="D31" s="23" t="str">
        <f>IF(B31=0," ",VLOOKUP($B31,[1]Спортсмены!$B$1:$H$65536,3,FALSE))</f>
        <v>1998</v>
      </c>
      <c r="E31" s="24" t="str">
        <f>IF(B31=0," ",IF(VLOOKUP($B31,[1]Спортсмены!$B$1:$H$65536,4,FALSE)=0," ",VLOOKUP($B31,[1]Спортсмены!$B$1:$H$65536,4,FALSE)))</f>
        <v>2р</v>
      </c>
      <c r="F31" s="22" t="str">
        <f>IF(B31=0," ",VLOOKUP($B31,[1]Спортсмены!$B$1:$H$65536,5,FALSE))</f>
        <v>Владимирская</v>
      </c>
      <c r="G31" s="22" t="str">
        <f>IF(B31=0," ",VLOOKUP($B31,[1]Спортсмены!$B$1:$H$65536,6,FALSE))</f>
        <v>Ковров, СК "Вымпел"</v>
      </c>
      <c r="H31" s="25">
        <v>2.9166666666666669E-4</v>
      </c>
      <c r="I31" s="25"/>
      <c r="J31" s="24" t="str">
        <f>IF(H31=0," ",IF(H31&lt;=[1]Разряды!$D$5,[1]Разряды!$D$3,IF(H31&lt;=[1]Разряды!$E$5,[1]Разряды!$E$3,IF(H31&lt;=[1]Разряды!$F$5,[1]Разряды!$F$3,IF(H31&lt;=[1]Разряды!$G$5,[1]Разряды!$G$3,IF(H31&lt;=[1]Разряды!$H$5,[1]Разряды!$H$3,IF(H31&lt;=[1]Разряды!$I$5,[1]Разряды!$I$3,IF(H31&lt;=[1]Разряды!$J$5,[1]Разряды!$J$3,"б/р"))))))))</f>
        <v>3р</v>
      </c>
      <c r="K31" s="104" t="s">
        <v>26</v>
      </c>
      <c r="L31" s="22" t="str">
        <f>IF(B31=0," ",VLOOKUP($B31,[1]Спортсмены!$B$1:$H$65536,7,FALSE))</f>
        <v>Птушкина Н.И.</v>
      </c>
    </row>
    <row r="32" spans="1:12">
      <c r="A32" s="28">
        <v>20</v>
      </c>
      <c r="B32" s="21">
        <v>375</v>
      </c>
      <c r="C32" s="22" t="str">
        <f>IF(B32=0," ",VLOOKUP(B32,[1]Спортсмены!B$1:H$65536,2,FALSE))</f>
        <v>Макуров Глеб</v>
      </c>
      <c r="D32" s="23" t="str">
        <f>IF(B32=0," ",VLOOKUP($B32,[1]Спортсмены!$B$1:$H$65536,3,FALSE))</f>
        <v>19.05.1997</v>
      </c>
      <c r="E32" s="24" t="str">
        <f>IF(B32=0," ",IF(VLOOKUP($B32,[1]Спортсмены!$B$1:$H$65536,4,FALSE)=0," ",VLOOKUP($B32,[1]Спортсмены!$B$1:$H$65536,4,FALSE)))</f>
        <v>2р</v>
      </c>
      <c r="F32" s="22" t="str">
        <f>IF(B32=0," ",VLOOKUP($B32,[1]Спортсмены!$B$1:$H$65536,5,FALSE))</f>
        <v>Архангельская</v>
      </c>
      <c r="G32" s="22" t="str">
        <f>IF(B32=0," ",VLOOKUP($B32,[1]Спортсмены!$B$1:$H$65536,6,FALSE))</f>
        <v>Архангельск, ДЮСШ-1</v>
      </c>
      <c r="H32" s="25">
        <v>2.9224537037037039E-4</v>
      </c>
      <c r="I32" s="25"/>
      <c r="J32" s="24" t="str">
        <f>IF(H32=0," ",IF(H32&lt;=[1]Разряды!$D$5,[1]Разряды!$D$3,IF(H32&lt;=[1]Разряды!$E$5,[1]Разряды!$E$3,IF(H32&lt;=[1]Разряды!$F$5,[1]Разряды!$F$3,IF(H32&lt;=[1]Разряды!$G$5,[1]Разряды!$G$3,IF(H32&lt;=[1]Разряды!$H$5,[1]Разряды!$H$3,IF(H32&lt;=[1]Разряды!$I$5,[1]Разряды!$I$3,IF(H32&lt;=[1]Разряды!$J$5,[1]Разряды!$J$3,"б/р"))))))))</f>
        <v>3р</v>
      </c>
      <c r="K32" s="104">
        <v>7</v>
      </c>
      <c r="L32" s="22" t="str">
        <f>IF(B32=0," ",VLOOKUP($B32,[1]Спортсмены!$B$1:$H$65536,7,FALSE))</f>
        <v>Брюхова О.Б.</v>
      </c>
    </row>
    <row r="33" spans="1:12">
      <c r="A33" s="28">
        <v>21</v>
      </c>
      <c r="B33" s="21">
        <v>552</v>
      </c>
      <c r="C33" s="22" t="str">
        <f>IF(B33=0," ",VLOOKUP(B33,[1]Спортсмены!B$1:H$65536,2,FALSE))</f>
        <v>Савончик Артем</v>
      </c>
      <c r="D33" s="23" t="str">
        <f>IF(B33=0," ",VLOOKUP($B33,[1]Спортсмены!$B$1:$H$65536,3,FALSE))</f>
        <v>1997</v>
      </c>
      <c r="E33" s="24" t="str">
        <f>IF(B33=0," ",IF(VLOOKUP($B33,[1]Спортсмены!$B$1:$H$65536,4,FALSE)=0," ",VLOOKUP($B33,[1]Спортсмены!$B$1:$H$65536,4,FALSE)))</f>
        <v>2р</v>
      </c>
      <c r="F33" s="22" t="str">
        <f>IF(B33=0," ",VLOOKUP($B33,[1]Спортсмены!$B$1:$H$65536,5,FALSE))</f>
        <v>Архангельская</v>
      </c>
      <c r="G33" s="22" t="str">
        <f>IF(B33=0," ",VLOOKUP($B33,[1]Спортсмены!$B$1:$H$65536,6,FALSE))</f>
        <v>Коряжма, ДЮСШ</v>
      </c>
      <c r="H33" s="25">
        <v>2.9479166666666667E-4</v>
      </c>
      <c r="I33" s="26"/>
      <c r="J33" s="24" t="str">
        <f>IF(H33=0," ",IF(H33&lt;=[1]Разряды!$D$5,[1]Разряды!$D$3,IF(H33&lt;=[1]Разряды!$E$5,[1]Разряды!$E$3,IF(H33&lt;=[1]Разряды!$F$5,[1]Разряды!$F$3,IF(H33&lt;=[1]Разряды!$G$5,[1]Разряды!$G$3,IF(H33&lt;=[1]Разряды!$H$5,[1]Разряды!$H$3,IF(H33&lt;=[1]Разряды!$I$5,[1]Разряды!$I$3,IF(H33&lt;=[1]Разряды!$J$5,[1]Разряды!$J$3,"б/р"))))))))</f>
        <v>3р</v>
      </c>
      <c r="K33" s="110" t="s">
        <v>26</v>
      </c>
      <c r="L33" s="22" t="str">
        <f>IF(B33=0," ",VLOOKUP($B33,[1]Спортсмены!$B$1:$H$65536,7,FALSE))</f>
        <v>Казанцев Л.А.</v>
      </c>
    </row>
    <row r="34" spans="1:12">
      <c r="A34" s="28">
        <v>22</v>
      </c>
      <c r="B34" s="105">
        <v>541</v>
      </c>
      <c r="C34" s="22" t="str">
        <f>IF(B34=0," ",VLOOKUP(B34,[1]Спортсмены!B$1:H$65536,2,FALSE))</f>
        <v>Жирохов Даниил</v>
      </c>
      <c r="D34" s="23" t="str">
        <f>IF(B34=0," ",VLOOKUP($B34,[1]Спортсмены!$B$1:$H$65536,3,FALSE))</f>
        <v>13.04.1998</v>
      </c>
      <c r="E34" s="24" t="str">
        <f>IF(B34=0," ",IF(VLOOKUP($B34,[1]Спортсмены!$B$1:$H$65536,4,FALSE)=0," ",VLOOKUP($B34,[1]Спортсмены!$B$1:$H$65536,4,FALSE)))</f>
        <v>2р</v>
      </c>
      <c r="F34" s="22" t="str">
        <f>IF(B34=0," ",VLOOKUP($B34,[1]Спортсмены!$B$1:$H$65536,5,FALSE))</f>
        <v>Вологодская</v>
      </c>
      <c r="G34" s="22" t="str">
        <f>IF(B34=0," ",VLOOKUP($B34,[1]Спортсмены!$B$1:$H$65536,6,FALSE))</f>
        <v>Череповец, ДЮСШ-2</v>
      </c>
      <c r="H34" s="25">
        <v>2.9594907407407407E-4</v>
      </c>
      <c r="I34" s="25"/>
      <c r="J34" s="24" t="str">
        <f>IF(H34=0," ",IF(H34&lt;=[1]Разряды!$D$5,[1]Разряды!$D$3,IF(H34&lt;=[1]Разряды!$E$5,[1]Разряды!$E$3,IF(H34&lt;=[1]Разряды!$F$5,[1]Разряды!$F$3,IF(H34&lt;=[1]Разряды!$G$5,[1]Разряды!$G$3,IF(H34&lt;=[1]Разряды!$H$5,[1]Разряды!$H$3,IF(H34&lt;=[1]Разряды!$I$5,[1]Разряды!$I$3,IF(H34&lt;=[1]Разряды!$J$5,[1]Разряды!$J$3,"б/р"))))))))</f>
        <v>3р</v>
      </c>
      <c r="K34" s="27" t="s">
        <v>26</v>
      </c>
      <c r="L34" s="22" t="str">
        <f>IF(B34=0," ",VLOOKUP($B34,[1]Спортсмены!$B$1:$H$65536,7,FALSE))</f>
        <v>Полоторацкий С.В.</v>
      </c>
    </row>
    <row r="35" spans="1:12">
      <c r="A35" s="28">
        <v>23</v>
      </c>
      <c r="B35" s="21">
        <v>565</v>
      </c>
      <c r="C35" s="22" t="str">
        <f>IF(B35=0," ",VLOOKUP(B35,[1]Спортсмены!B$1:H$65536,2,FALSE))</f>
        <v>Пятнов Никита</v>
      </c>
      <c r="D35" s="23" t="str">
        <f>IF(B35=0," ",VLOOKUP($B35,[1]Спортсмены!$B$1:$H$65536,3,FALSE))</f>
        <v>08.02.1998</v>
      </c>
      <c r="E35" s="24" t="str">
        <f>IF(B35=0," ",IF(VLOOKUP($B35,[1]Спортсмены!$B$1:$H$65536,4,FALSE)=0," ",VLOOKUP($B35,[1]Спортсмены!$B$1:$H$65536,4,FALSE)))</f>
        <v>2р</v>
      </c>
      <c r="F35" s="22" t="str">
        <f>IF(B35=0," ",VLOOKUP($B35,[1]Спортсмены!$B$1:$H$65536,5,FALSE))</f>
        <v>Вологодская</v>
      </c>
      <c r="G35" s="22" t="str">
        <f>IF(B35=0," ",VLOOKUP($B35,[1]Спортсмены!$B$1:$H$65536,6,FALSE))</f>
        <v>Череповец, ДЮСШ-2</v>
      </c>
      <c r="H35" s="25">
        <v>3.0023148148148151E-4</v>
      </c>
      <c r="I35" s="25"/>
      <c r="J35" s="24" t="str">
        <f>IF(H35=0," ",IF(H35&lt;=[1]Разряды!$D$5,[1]Разряды!$D$3,IF(H35&lt;=[1]Разряды!$E$5,[1]Разряды!$E$3,IF(H35&lt;=[1]Разряды!$F$5,[1]Разряды!$F$3,IF(H35&lt;=[1]Разряды!$G$5,[1]Разряды!$G$3,IF(H35&lt;=[1]Разряды!$H$5,[1]Разряды!$H$3,IF(H35&lt;=[1]Разряды!$I$5,[1]Разряды!$I$3,IF(H35&lt;=[1]Разряды!$J$5,[1]Разряды!$J$3,"б/р"))))))))</f>
        <v>1юр</v>
      </c>
      <c r="K35" s="27" t="s">
        <v>26</v>
      </c>
      <c r="L35" s="22" t="str">
        <f>IF(B35=0," ",VLOOKUP($B35,[1]Спортсмены!$B$1:$H$65536,7,FALSE))</f>
        <v>Столбова О.В., Купцова Е.А.</v>
      </c>
    </row>
    <row r="36" spans="1:12">
      <c r="A36" s="28">
        <v>24</v>
      </c>
      <c r="B36" s="105">
        <v>551</v>
      </c>
      <c r="C36" s="22" t="str">
        <f>IF(B36=0," ",VLOOKUP(B36,[1]Спортсмены!B$1:H$65536,2,FALSE))</f>
        <v>Некрасов Егор</v>
      </c>
      <c r="D36" s="23" t="str">
        <f>IF(B36=0," ",VLOOKUP($B36,[1]Спортсмены!$B$1:$H$65536,3,FALSE))</f>
        <v>1999</v>
      </c>
      <c r="E36" s="24" t="str">
        <f>IF(B36=0," ",IF(VLOOKUP($B36,[1]Спортсмены!$B$1:$H$65536,4,FALSE)=0," ",VLOOKUP($B36,[1]Спортсмены!$B$1:$H$65536,4,FALSE)))</f>
        <v>2р</v>
      </c>
      <c r="F36" s="22" t="str">
        <f>IF(B36=0," ",VLOOKUP($B36,[1]Спортсмены!$B$1:$H$65536,5,FALSE))</f>
        <v>Архангельская</v>
      </c>
      <c r="G36" s="22" t="str">
        <f>IF(B36=0," ",VLOOKUP($B36,[1]Спортсмены!$B$1:$H$65536,6,FALSE))</f>
        <v>Коряжма, ДЮСШ</v>
      </c>
      <c r="H36" s="25">
        <v>3.0150462962962965E-4</v>
      </c>
      <c r="I36" s="25"/>
      <c r="J36" s="24" t="str">
        <f>IF(H36=0," ",IF(H36&lt;=[1]Разряды!$D$5,[1]Разряды!$D$3,IF(H36&lt;=[1]Разряды!$E$5,[1]Разряды!$E$3,IF(H36&lt;=[1]Разряды!$F$5,[1]Разряды!$F$3,IF(H36&lt;=[1]Разряды!$G$5,[1]Разряды!$G$3,IF(H36&lt;=[1]Разряды!$H$5,[1]Разряды!$H$3,IF(H36&lt;=[1]Разряды!$I$5,[1]Разряды!$I$3,IF(H36&lt;=[1]Разряды!$J$5,[1]Разряды!$J$3,"б/р"))))))))</f>
        <v>1юр</v>
      </c>
      <c r="K36" s="27" t="s">
        <v>26</v>
      </c>
      <c r="L36" s="22" t="str">
        <f>IF(B36=0," ",VLOOKUP($B36,[1]Спортсмены!$B$1:$H$65536,7,FALSE))</f>
        <v>Казанцев Л.А.</v>
      </c>
    </row>
    <row r="37" spans="1:12">
      <c r="A37" s="28">
        <v>25</v>
      </c>
      <c r="B37" s="21">
        <v>559</v>
      </c>
      <c r="C37" s="22" t="str">
        <f>IF(B37=0," ",VLOOKUP(B37,[1]Спортсмены!B$1:H$65536,2,FALSE))</f>
        <v>Пономарев Иван</v>
      </c>
      <c r="D37" s="23" t="str">
        <f>IF(B37=0," ",VLOOKUP($B37,[1]Спортсмены!$B$1:$H$65536,3,FALSE))</f>
        <v>1997</v>
      </c>
      <c r="E37" s="24" t="str">
        <f>IF(B37=0," ",IF(VLOOKUP($B37,[1]Спортсмены!$B$1:$H$65536,4,FALSE)=0," ",VLOOKUP($B37,[1]Спортсмены!$B$1:$H$65536,4,FALSE)))</f>
        <v>2р</v>
      </c>
      <c r="F37" s="22" t="str">
        <f>IF(B37=0," ",VLOOKUP($B37,[1]Спортсмены!$B$1:$H$65536,5,FALSE))</f>
        <v>Архангельская</v>
      </c>
      <c r="G37" s="22" t="str">
        <f>IF(B37=0," ",VLOOKUP($B37,[1]Спортсмены!$B$1:$H$65536,6,FALSE))</f>
        <v>Коряжма, ДЮСШ</v>
      </c>
      <c r="H37" s="25">
        <v>3.0185185185185181E-4</v>
      </c>
      <c r="I37" s="25"/>
      <c r="J37" s="24" t="str">
        <f>IF(H37=0," ",IF(H37&lt;=[1]Разряды!$D$5,[1]Разряды!$D$3,IF(H37&lt;=[1]Разряды!$E$5,[1]Разряды!$E$3,IF(H37&lt;=[1]Разряды!$F$5,[1]Разряды!$F$3,IF(H37&lt;=[1]Разряды!$G$5,[1]Разряды!$G$3,IF(H37&lt;=[1]Разряды!$H$5,[1]Разряды!$H$3,IF(H37&lt;=[1]Разряды!$I$5,[1]Разряды!$I$3,IF(H37&lt;=[1]Разряды!$J$5,[1]Разряды!$J$3,"б/р"))))))))</f>
        <v>1юр</v>
      </c>
      <c r="K37" s="27" t="s">
        <v>26</v>
      </c>
      <c r="L37" s="22" t="str">
        <f>IF(B37=0," ",VLOOKUP($B37,[1]Спортсмены!$B$1:$H$65536,7,FALSE))</f>
        <v>Казанцев Л.А.</v>
      </c>
    </row>
    <row r="38" spans="1:12">
      <c r="A38" s="28">
        <v>26</v>
      </c>
      <c r="B38" s="21">
        <v>313</v>
      </c>
      <c r="C38" s="22" t="str">
        <f>IF(B38=0," ",VLOOKUP(B38,[1]Спортсмены!B$1:H$65536,2,FALSE))</f>
        <v>Серегин Сергей</v>
      </c>
      <c r="D38" s="23" t="str">
        <f>IF(B38=0," ",VLOOKUP($B38,[1]Спортсмены!$B$1:$H$65536,3,FALSE))</f>
        <v>02.04.1998</v>
      </c>
      <c r="E38" s="24" t="str">
        <f>IF(B38=0," ",IF(VLOOKUP($B38,[1]Спортсмены!$B$1:$H$65536,4,FALSE)=0," ",VLOOKUP($B38,[1]Спортсмены!$B$1:$H$65536,4,FALSE)))</f>
        <v>2р</v>
      </c>
      <c r="F38" s="22" t="str">
        <f>IF(B38=0," ",VLOOKUP($B38,[1]Спортсмены!$B$1:$H$65536,5,FALSE))</f>
        <v>Мурманская</v>
      </c>
      <c r="G38" s="22" t="str">
        <f>IF(B38=0," ",VLOOKUP($B38,[1]Спортсмены!$B$1:$H$65536,6,FALSE))</f>
        <v xml:space="preserve">Мурманск, СДЮСШОР-4 </v>
      </c>
      <c r="H38" s="25">
        <v>3.0289351851851853E-4</v>
      </c>
      <c r="I38" s="25"/>
      <c r="J38" s="24" t="str">
        <f>IF(H38=0," ",IF(H38&lt;=[1]Разряды!$D$5,[1]Разряды!$D$3,IF(H38&lt;=[1]Разряды!$E$5,[1]Разряды!$E$3,IF(H38&lt;=[1]Разряды!$F$5,[1]Разряды!$F$3,IF(H38&lt;=[1]Разряды!$G$5,[1]Разряды!$G$3,IF(H38&lt;=[1]Разряды!$H$5,[1]Разряды!$H$3,IF(H38&lt;=[1]Разряды!$I$5,[1]Разряды!$I$3,IF(H38&lt;=[1]Разряды!$J$5,[1]Разряды!$J$3,"б/р"))))))))</f>
        <v>1юр</v>
      </c>
      <c r="K38" s="27" t="s">
        <v>26</v>
      </c>
      <c r="L38" s="22" t="str">
        <f>IF(B38=0," ",VLOOKUP($B38,[1]Спортсмены!$B$1:$H$65536,7,FALSE))</f>
        <v>Кацан Т.Н., В.В.</v>
      </c>
    </row>
    <row r="39" spans="1:12">
      <c r="A39" s="28">
        <v>27</v>
      </c>
      <c r="B39" s="105">
        <v>366</v>
      </c>
      <c r="C39" s="22" t="str">
        <f>IF(B39=0," ",VLOOKUP(B39,[1]Спортсмены!B$1:H$65536,2,FALSE))</f>
        <v>Бусыгин Вячеслав</v>
      </c>
      <c r="D39" s="23" t="str">
        <f>IF(B39=0," ",VLOOKUP($B39,[1]Спортсмены!$B$1:$H$65536,3,FALSE))</f>
        <v>05.05.1997</v>
      </c>
      <c r="E39" s="24" t="str">
        <f>IF(B39=0," ",IF(VLOOKUP($B39,[1]Спортсмены!$B$1:$H$65536,4,FALSE)=0," ",VLOOKUP($B39,[1]Спортсмены!$B$1:$H$65536,4,FALSE)))</f>
        <v>2р</v>
      </c>
      <c r="F39" s="22" t="str">
        <f>IF(B39=0," ",VLOOKUP($B39,[1]Спортсмены!$B$1:$H$65536,5,FALSE))</f>
        <v>Костромская</v>
      </c>
      <c r="G39" s="22" t="str">
        <f>IF(B39=0," ",VLOOKUP($B39,[1]Спортсмены!$B$1:$H$65536,6,FALSE))</f>
        <v>Шарья, СДЮСШОР</v>
      </c>
      <c r="H39" s="25">
        <v>3.0567129629629629E-4</v>
      </c>
      <c r="I39" s="25"/>
      <c r="J39" s="24" t="str">
        <f>IF(H39=0," ",IF(H39&lt;=[1]Разряды!$D$5,[1]Разряды!$D$3,IF(H39&lt;=[1]Разряды!$E$5,[1]Разряды!$E$3,IF(H39&lt;=[1]Разряды!$F$5,[1]Разряды!$F$3,IF(H39&lt;=[1]Разряды!$G$5,[1]Разряды!$G$3,IF(H39&lt;=[1]Разряды!$H$5,[1]Разряды!$H$3,IF(H39&lt;=[1]Разряды!$I$5,[1]Разряды!$I$3,IF(H39&lt;=[1]Разряды!$J$5,[1]Разряды!$J$3,"б/р"))))))))</f>
        <v>1юр</v>
      </c>
      <c r="K39" s="27" t="s">
        <v>26</v>
      </c>
      <c r="L39" s="22" t="str">
        <f>IF(B39=0," ",VLOOKUP($B39,[1]Спортсмены!$B$1:$H$65536,7,FALSE))</f>
        <v>Аскеров А.М.</v>
      </c>
    </row>
    <row r="40" spans="1:12">
      <c r="A40" s="28">
        <v>28</v>
      </c>
      <c r="B40" s="105">
        <v>364</v>
      </c>
      <c r="C40" s="22" t="str">
        <f>IF(B40=0," ",VLOOKUP(B40,[1]Спортсмены!B$1:H$65536,2,FALSE))</f>
        <v>Кнутов Максим</v>
      </c>
      <c r="D40" s="23" t="str">
        <f>IF(B40=0," ",VLOOKUP($B40,[1]Спортсмены!$B$1:$H$65536,3,FALSE))</f>
        <v>29.05.1998</v>
      </c>
      <c r="E40" s="24" t="str">
        <f>IF(B40=0," ",IF(VLOOKUP($B40,[1]Спортсмены!$B$1:$H$65536,4,FALSE)=0," ",VLOOKUP($B40,[1]Спортсмены!$B$1:$H$65536,4,FALSE)))</f>
        <v>2р</v>
      </c>
      <c r="F40" s="22" t="str">
        <f>IF(B40=0," ",VLOOKUP($B40,[1]Спортсмены!$B$1:$H$65536,5,FALSE))</f>
        <v>Костромская</v>
      </c>
      <c r="G40" s="22" t="str">
        <f>IF(B40=0," ",VLOOKUP($B40,[1]Спортсмены!$B$1:$H$65536,6,FALSE))</f>
        <v>Шарья, СДЮСШОР</v>
      </c>
      <c r="H40" s="25">
        <v>3.0717592592592591E-4</v>
      </c>
      <c r="I40" s="25"/>
      <c r="J40" s="24" t="str">
        <f>IF(H40=0," ",IF(H40&lt;=[1]Разряды!$D$5,[1]Разряды!$D$3,IF(H40&lt;=[1]Разряды!$E$5,[1]Разряды!$E$3,IF(H40&lt;=[1]Разряды!$F$5,[1]Разряды!$F$3,IF(H40&lt;=[1]Разряды!$G$5,[1]Разряды!$G$3,IF(H40&lt;=[1]Разряды!$H$5,[1]Разряды!$H$3,IF(H40&lt;=[1]Разряды!$I$5,[1]Разряды!$I$3,IF(H40&lt;=[1]Разряды!$J$5,[1]Разряды!$J$3,"б/р"))))))))</f>
        <v>1юр</v>
      </c>
      <c r="K40" s="27" t="s">
        <v>26</v>
      </c>
      <c r="L40" s="22" t="str">
        <f>IF(B40=0," ",VLOOKUP($B40,[1]Спортсмены!$B$1:$H$65536,7,FALSE))</f>
        <v>Аскеров А.М.</v>
      </c>
    </row>
    <row r="41" spans="1:12">
      <c r="A41" s="28">
        <v>29</v>
      </c>
      <c r="B41" s="21">
        <v>546</v>
      </c>
      <c r="C41" s="22" t="str">
        <f>IF(B41=0," ",VLOOKUP(B41,[1]Спортсмены!B$1:H$65536,2,FALSE))</f>
        <v>Светлов Даниил</v>
      </c>
      <c r="D41" s="23" t="str">
        <f>IF(B41=0," ",VLOOKUP($B41,[1]Спортсмены!$B$1:$H$65536,3,FALSE))</f>
        <v>19.11.1999</v>
      </c>
      <c r="E41" s="24" t="str">
        <f>IF(B41=0," ",IF(VLOOKUP($B41,[1]Спортсмены!$B$1:$H$65536,4,FALSE)=0," ",VLOOKUP($B41,[1]Спортсмены!$B$1:$H$65536,4,FALSE)))</f>
        <v>3р</v>
      </c>
      <c r="F41" s="22" t="str">
        <f>IF(B41=0," ",VLOOKUP($B41,[1]Спортсмены!$B$1:$H$65536,5,FALSE))</f>
        <v>Ярославская</v>
      </c>
      <c r="G41" s="22" t="str">
        <f>IF(B41=0," ",VLOOKUP($B41,[1]Спортсмены!$B$1:$H$65536,6,FALSE))</f>
        <v>Рыбинск, СДЮСШОР-8</v>
      </c>
      <c r="H41" s="25">
        <v>3.0763888888888887E-4</v>
      </c>
      <c r="I41" s="26"/>
      <c r="J41" s="24" t="str">
        <f>IF(H41=0," ",IF(H41&lt;=[1]Разряды!$D$5,[1]Разряды!$D$3,IF(H41&lt;=[1]Разряды!$E$5,[1]Разряды!$E$3,IF(H41&lt;=[1]Разряды!$F$5,[1]Разряды!$F$3,IF(H41&lt;=[1]Разряды!$G$5,[1]Разряды!$G$3,IF(H41&lt;=[1]Разряды!$H$5,[1]Разряды!$H$3,IF(H41&lt;=[1]Разряды!$I$5,[1]Разряды!$I$3,IF(H41&lt;=[1]Разряды!$J$5,[1]Разряды!$J$3,"б/р"))))))))</f>
        <v>1юр</v>
      </c>
      <c r="K41" s="27" t="s">
        <v>26</v>
      </c>
      <c r="L41" s="22" t="str">
        <f>IF(B41=0," ",VLOOKUP($B41,[1]Спортсмены!$B$1:$H$65536,7,FALSE))</f>
        <v>Зверев В.Н.</v>
      </c>
    </row>
    <row r="42" spans="1:12">
      <c r="A42" s="28">
        <v>30</v>
      </c>
      <c r="B42" s="105">
        <v>355</v>
      </c>
      <c r="C42" s="22" t="str">
        <f>IF(B42=0," ",VLOOKUP(B42,[1]Спортсмены!B$1:H$65536,2,FALSE))</f>
        <v>Козырин Андрей</v>
      </c>
      <c r="D42" s="23" t="str">
        <f>IF(B42=0," ",VLOOKUP($B42,[1]Спортсмены!$B$1:$H$65536,3,FALSE))</f>
        <v>23.07.1998</v>
      </c>
      <c r="E42" s="24" t="str">
        <f>IF(B42=0," ",IF(VLOOKUP($B42,[1]Спортсмены!$B$1:$H$65536,4,FALSE)=0," ",VLOOKUP($B42,[1]Спортсмены!$B$1:$H$65536,4,FALSE)))</f>
        <v>2р</v>
      </c>
      <c r="F42" s="22" t="str">
        <f>IF(B42=0," ",VLOOKUP($B42,[1]Спортсмены!$B$1:$H$65536,5,FALSE))</f>
        <v>Костромская</v>
      </c>
      <c r="G42" s="22" t="str">
        <f>IF(B42=0," ",VLOOKUP($B42,[1]Спортсмены!$B$1:$H$65536,6,FALSE))</f>
        <v>Шарья, СДЮСШОР</v>
      </c>
      <c r="H42" s="25">
        <v>3.0856481481481485E-4</v>
      </c>
      <c r="I42" s="25"/>
      <c r="J42" s="24" t="str">
        <f>IF(H42=0," ",IF(H42&lt;=[1]Разряды!$D$5,[1]Разряды!$D$3,IF(H42&lt;=[1]Разряды!$E$5,[1]Разряды!$E$3,IF(H42&lt;=[1]Разряды!$F$5,[1]Разряды!$F$3,IF(H42&lt;=[1]Разряды!$G$5,[1]Разряды!$G$3,IF(H42&lt;=[1]Разряды!$H$5,[1]Разряды!$H$3,IF(H42&lt;=[1]Разряды!$I$5,[1]Разряды!$I$3,IF(H42&lt;=[1]Разряды!$J$5,[1]Разряды!$J$3,"б/р"))))))))</f>
        <v>1юр</v>
      </c>
      <c r="K42" s="27" t="s">
        <v>26</v>
      </c>
      <c r="L42" s="22" t="str">
        <f>IF(B42=0," ",VLOOKUP($B42,[1]Спортсмены!$B$1:$H$65536,7,FALSE))</f>
        <v>Галышев А.А.</v>
      </c>
    </row>
    <row r="43" spans="1:12">
      <c r="A43" s="28">
        <v>31</v>
      </c>
      <c r="B43" s="105">
        <v>365</v>
      </c>
      <c r="C43" s="22" t="str">
        <f>IF(B43=0," ",VLOOKUP(B43,[1]Спортсмены!B$1:H$65536,2,FALSE))</f>
        <v>Кнутов Денис</v>
      </c>
      <c r="D43" s="23" t="str">
        <f>IF(B43=0," ",VLOOKUP($B43,[1]Спортсмены!$B$1:$H$65536,3,FALSE))</f>
        <v>29.05.1998</v>
      </c>
      <c r="E43" s="24" t="str">
        <f>IF(B43=0," ",IF(VLOOKUP($B43,[1]Спортсмены!$B$1:$H$65536,4,FALSE)=0," ",VLOOKUP($B43,[1]Спортсмены!$B$1:$H$65536,4,FALSE)))</f>
        <v>2р</v>
      </c>
      <c r="F43" s="22" t="str">
        <f>IF(B43=0," ",VLOOKUP($B43,[1]Спортсмены!$B$1:$H$65536,5,FALSE))</f>
        <v>Костромская</v>
      </c>
      <c r="G43" s="22" t="str">
        <f>IF(B43=0," ",VLOOKUP($B43,[1]Спортсмены!$B$1:$H$65536,6,FALSE))</f>
        <v>Шарья, СДЮСШОР</v>
      </c>
      <c r="H43" s="25">
        <v>3.1099537037037039E-4</v>
      </c>
      <c r="I43" s="25"/>
      <c r="J43" s="24" t="str">
        <f>IF(H43=0," ",IF(H43&lt;=[1]Разряды!$D$5,[1]Разряды!$D$3,IF(H43&lt;=[1]Разряды!$E$5,[1]Разряды!$E$3,IF(H43&lt;=[1]Разряды!$F$5,[1]Разряды!$F$3,IF(H43&lt;=[1]Разряды!$G$5,[1]Разряды!$G$3,IF(H43&lt;=[1]Разряды!$H$5,[1]Разряды!$H$3,IF(H43&lt;=[1]Разряды!$I$5,[1]Разряды!$I$3,IF(H43&lt;=[1]Разряды!$J$5,[1]Разряды!$J$3,"б/р"))))))))</f>
        <v>1юр</v>
      </c>
      <c r="K43" s="27" t="s">
        <v>26</v>
      </c>
      <c r="L43" s="22" t="str">
        <f>IF(B43=0," ",VLOOKUP($B43,[1]Спортсмены!$B$1:$H$65536,7,FALSE))</f>
        <v>Аскеров А.М.</v>
      </c>
    </row>
    <row r="44" spans="1:12">
      <c r="A44" s="28">
        <v>32</v>
      </c>
      <c r="B44" s="21">
        <v>124</v>
      </c>
      <c r="C44" s="22" t="str">
        <f>IF(B44=0," ",VLOOKUP(B44,[1]Спортсмены!B$1:H$65536,2,FALSE))</f>
        <v>Борзенко Владимир</v>
      </c>
      <c r="D44" s="23" t="str">
        <f>IF(B44=0," ",VLOOKUP($B44,[1]Спортсмены!$B$1:$H$65536,3,FALSE))</f>
        <v>1997</v>
      </c>
      <c r="E44" s="24" t="str">
        <f>IF(B44=0," ",IF(VLOOKUP($B44,[1]Спортсмены!$B$1:$H$65536,4,FALSE)=0," ",VLOOKUP($B44,[1]Спортсмены!$B$1:$H$65536,4,FALSE)))</f>
        <v>2р</v>
      </c>
      <c r="F44" s="22" t="str">
        <f>IF(B44=0," ",VLOOKUP($B44,[1]Спортсмены!$B$1:$H$65536,5,FALSE))</f>
        <v>Ярославская</v>
      </c>
      <c r="G44" s="22" t="str">
        <f>IF(B44=0," ",VLOOKUP($B44,[1]Спортсмены!$B$1:$H$65536,6,FALSE))</f>
        <v>Рыбинск, СДЮСШОР-2</v>
      </c>
      <c r="H44" s="25">
        <v>3.2037037037037033E-4</v>
      </c>
      <c r="I44" s="25"/>
      <c r="J44" s="24" t="str">
        <f>IF(H44=0," ",IF(H44&lt;=[1]Разряды!$D$5,[1]Разряды!$D$3,IF(H44&lt;=[1]Разряды!$E$5,[1]Разряды!$E$3,IF(H44&lt;=[1]Разряды!$F$5,[1]Разряды!$F$3,IF(H44&lt;=[1]Разряды!$G$5,[1]Разряды!$G$3,IF(H44&lt;=[1]Разряды!$H$5,[1]Разряды!$H$3,IF(H44&lt;=[1]Разряды!$I$5,[1]Разряды!$I$3,IF(H44&lt;=[1]Разряды!$J$5,[1]Разряды!$J$3,"б/р"))))))))</f>
        <v>1юр</v>
      </c>
      <c r="K44" s="27" t="s">
        <v>26</v>
      </c>
      <c r="L44" s="22" t="str">
        <f>IF(B44=0," ",VLOOKUP($B44,[1]Спортсмены!$B$1:$H$65536,7,FALSE))</f>
        <v>Дорожкин В.К.</v>
      </c>
    </row>
    <row r="45" spans="1:12">
      <c r="A45" s="28">
        <v>33</v>
      </c>
      <c r="B45" s="105">
        <v>93</v>
      </c>
      <c r="C45" s="22" t="str">
        <f>IF(B45=0," ",VLOOKUP(B45,[1]Спортсмены!B$1:H$65536,2,FALSE))</f>
        <v>Холмовский Артем</v>
      </c>
      <c r="D45" s="23" t="str">
        <f>IF(B45=0," ",VLOOKUP($B45,[1]Спортсмены!$B$1:$H$65536,3,FALSE))</f>
        <v>08.04.1999</v>
      </c>
      <c r="E45" s="24" t="str">
        <f>IF(B45=0," ",IF(VLOOKUP($B45,[1]Спортсмены!$B$1:$H$65536,4,FALSE)=0," ",VLOOKUP($B45,[1]Спортсмены!$B$1:$H$65536,4,FALSE)))</f>
        <v>3р</v>
      </c>
      <c r="F45" s="22" t="str">
        <f>IF(B45=0," ",VLOOKUP($B45,[1]Спортсмены!$B$1:$H$65536,5,FALSE))</f>
        <v>Ярославская</v>
      </c>
      <c r="G45" s="22" t="str">
        <f>IF(B45=0," ",VLOOKUP($B45,[1]Спортсмены!$B$1:$H$65536,6,FALSE))</f>
        <v>Ярославль, ГОБУ ЯО СДЮСШОР</v>
      </c>
      <c r="H45" s="25">
        <v>3.2141203703703704E-4</v>
      </c>
      <c r="I45" s="25"/>
      <c r="J45" s="24" t="str">
        <f>IF(H45=0," ",IF(H45&lt;=[1]Разряды!$D$5,[1]Разряды!$D$3,IF(H45&lt;=[1]Разряды!$E$5,[1]Разряды!$E$3,IF(H45&lt;=[1]Разряды!$F$5,[1]Разряды!$F$3,IF(H45&lt;=[1]Разряды!$G$5,[1]Разряды!$G$3,IF(H45&lt;=[1]Разряды!$H$5,[1]Разряды!$H$3,IF(H45&lt;=[1]Разряды!$I$5,[1]Разряды!$I$3,IF(H45&lt;=[1]Разряды!$J$5,[1]Разряды!$J$3,"б/р"))))))))</f>
        <v>1юр</v>
      </c>
      <c r="K45" s="27" t="s">
        <v>26</v>
      </c>
      <c r="L45" s="22" t="str">
        <f>IF(B45=0," ",VLOOKUP($B45,[1]Спортсмены!$B$1:$H$65536,7,FALSE))</f>
        <v>бр.Клейменова А.Н.</v>
      </c>
    </row>
    <row r="46" spans="1:12">
      <c r="A46" s="28">
        <v>34</v>
      </c>
      <c r="B46" s="105">
        <v>22</v>
      </c>
      <c r="C46" s="22" t="str">
        <f>IF(B46=0," ",VLOOKUP(B46,[1]Спортсмены!B$1:H$65536,2,FALSE))</f>
        <v>Яблоков Александр</v>
      </c>
      <c r="D46" s="23" t="str">
        <f>IF(B46=0," ",VLOOKUP($B46,[1]Спортсмены!$B$1:$H$65536,3,FALSE))</f>
        <v>27.04.1998</v>
      </c>
      <c r="E46" s="24" t="str">
        <f>IF(B46=0," ",IF(VLOOKUP($B46,[1]Спортсмены!$B$1:$H$65536,4,FALSE)=0," ",VLOOKUP($B46,[1]Спортсмены!$B$1:$H$65536,4,FALSE)))</f>
        <v>1ю</v>
      </c>
      <c r="F46" s="22" t="str">
        <f>IF(B46=0," ",VLOOKUP($B46,[1]Спортсмены!$B$1:$H$65536,5,FALSE))</f>
        <v>Ярославская</v>
      </c>
      <c r="G46" s="22" t="str">
        <f>IF(B46=0," ",VLOOKUP($B46,[1]Спортсмены!$B$1:$H$65536,6,FALSE))</f>
        <v>Ярославль, СДЮСШОР-19</v>
      </c>
      <c r="H46" s="25">
        <v>3.3043981481481482E-4</v>
      </c>
      <c r="I46" s="25"/>
      <c r="J46" s="24" t="str">
        <f>IF(H46=0," ",IF(H46&lt;=[1]Разряды!$D$5,[1]Разряды!$D$3,IF(H46&lt;=[1]Разряды!$E$5,[1]Разряды!$E$3,IF(H46&lt;=[1]Разряды!$F$5,[1]Разряды!$F$3,IF(H46&lt;=[1]Разряды!$G$5,[1]Разряды!$G$3,IF(H46&lt;=[1]Разряды!$H$5,[1]Разряды!$H$3,IF(H46&lt;=[1]Разряды!$I$5,[1]Разряды!$I$3,IF(H46&lt;=[1]Разряды!$J$5,[1]Разряды!$J$3,"б/р"))))))))</f>
        <v>2юр</v>
      </c>
      <c r="K46" s="27" t="s">
        <v>26</v>
      </c>
      <c r="L46" s="22" t="str">
        <f>IF(B46=0," ",VLOOKUP($B46,[1]Спортсмены!$B$1:$H$65536,7,FALSE))</f>
        <v>Таракановы Ю.Ф., А.В.</v>
      </c>
    </row>
    <row r="47" spans="1:12">
      <c r="A47" s="28">
        <v>35</v>
      </c>
      <c r="B47" s="21">
        <v>89</v>
      </c>
      <c r="C47" s="22" t="str">
        <f>IF(B47=0," ",VLOOKUP(B47,[1]Спортсмены!B$1:H$65536,2,FALSE))</f>
        <v>Брехов Владимир</v>
      </c>
      <c r="D47" s="23" t="str">
        <f>IF(B47=0," ",VLOOKUP($B47,[1]Спортсмены!$B$1:$H$65536,3,FALSE))</f>
        <v>14.02.1999</v>
      </c>
      <c r="E47" s="24" t="str">
        <f>IF(B47=0," ",IF(VLOOKUP($B47,[1]Спортсмены!$B$1:$H$65536,4,FALSE)=0," ",VLOOKUP($B47,[1]Спортсмены!$B$1:$H$65536,4,FALSE)))</f>
        <v>3р</v>
      </c>
      <c r="F47" s="22" t="str">
        <f>IF(B47=0," ",VLOOKUP($B47,[1]Спортсмены!$B$1:$H$65536,5,FALSE))</f>
        <v>Ярославская</v>
      </c>
      <c r="G47" s="22" t="str">
        <f>IF(B47=0," ",VLOOKUP($B47,[1]Спортсмены!$B$1:$H$65536,6,FALSE))</f>
        <v>Ярославль, ГОБУ ЯО СДЮСШОР</v>
      </c>
      <c r="H47" s="25">
        <v>3.4606481481481484E-4</v>
      </c>
      <c r="I47" s="25"/>
      <c r="J47" s="24" t="str">
        <f>IF(H47=0," ",IF(H47&lt;=[1]Разряды!$D$5,[1]Разряды!$D$3,IF(H47&lt;=[1]Разряды!$E$5,[1]Разряды!$E$3,IF(H47&lt;=[1]Разряды!$F$5,[1]Разряды!$F$3,IF(H47&lt;=[1]Разряды!$G$5,[1]Разряды!$G$3,IF(H47&lt;=[1]Разряды!$H$5,[1]Разряды!$H$3,IF(H47&lt;=[1]Разряды!$I$5,[1]Разряды!$I$3,IF(H47&lt;=[1]Разряды!$J$5,[1]Разряды!$J$3,"б/р"))))))))</f>
        <v>2юр</v>
      </c>
      <c r="K47" s="27" t="s">
        <v>26</v>
      </c>
      <c r="L47" s="22" t="str">
        <f>IF(B47=0," ",VLOOKUP($B47,[1]Спортсмены!$B$1:$H$65536,7,FALSE))</f>
        <v>бр. Филиновой С.К.</v>
      </c>
    </row>
    <row r="48" spans="1:12">
      <c r="A48" s="28"/>
      <c r="B48" s="105">
        <v>496</v>
      </c>
      <c r="C48" s="22" t="str">
        <f>IF(B48=0," ",VLOOKUP(B48,[1]Спортсмены!B$1:H$65536,2,FALSE))</f>
        <v>Некрасов Александр</v>
      </c>
      <c r="D48" s="23" t="str">
        <f>IF(B48=0," ",VLOOKUP($B48,[1]Спортсмены!$B$1:$H$65536,3,FALSE))</f>
        <v>1997</v>
      </c>
      <c r="E48" s="24" t="str">
        <f>IF(B48=0," ",IF(VLOOKUP($B48,[1]Спортсмены!$B$1:$H$65536,4,FALSE)=0," ",VLOOKUP($B48,[1]Спортсмены!$B$1:$H$65536,4,FALSE)))</f>
        <v>1р</v>
      </c>
      <c r="F48" s="22" t="str">
        <f>IF(B48=0," ",VLOOKUP($B48,[1]Спортсмены!$B$1:$H$65536,5,FALSE))</f>
        <v>Ивановская</v>
      </c>
      <c r="G48" s="22" t="str">
        <f>IF(B48=0," ",VLOOKUP($B48,[1]Спортсмены!$B$1:$H$65536,6,FALSE))</f>
        <v>Иваново, ДЮСШ-1</v>
      </c>
      <c r="H48" s="25" t="s">
        <v>208</v>
      </c>
      <c r="I48" s="25" t="s">
        <v>38</v>
      </c>
      <c r="J48" s="24"/>
      <c r="K48" s="27" t="s">
        <v>26</v>
      </c>
      <c r="L48" s="22" t="str">
        <f>IF(B48=0," ",VLOOKUP($B48,[1]Спортсмены!$B$1:$H$65536,7,FALSE))</f>
        <v>Магницкий М.В.</v>
      </c>
    </row>
    <row r="49" spans="1:12" ht="18.75">
      <c r="A49" s="352"/>
      <c r="B49" s="352"/>
      <c r="C49" s="352"/>
      <c r="D49" s="54"/>
      <c r="E49" s="83"/>
      <c r="F49" s="80"/>
      <c r="G49" s="80"/>
      <c r="H49" s="83"/>
      <c r="I49" s="337" t="s">
        <v>10</v>
      </c>
      <c r="J49" s="337"/>
      <c r="K49" s="311"/>
      <c r="L49" s="42" t="s">
        <v>209</v>
      </c>
    </row>
    <row r="50" spans="1:12">
      <c r="A50" s="80"/>
      <c r="B50" s="85"/>
      <c r="C50" s="85"/>
      <c r="D50" s="85"/>
      <c r="E50" s="80"/>
      <c r="F50" s="80"/>
      <c r="G50" s="80"/>
      <c r="H50" s="86"/>
      <c r="I50" s="337" t="s">
        <v>11</v>
      </c>
      <c r="J50" s="337"/>
      <c r="K50" s="311"/>
      <c r="L50" s="42" t="s">
        <v>210</v>
      </c>
    </row>
    <row r="51" spans="1:12">
      <c r="A51" s="16"/>
      <c r="B51" s="16"/>
      <c r="C51" s="16"/>
      <c r="D51" s="17"/>
      <c r="E51" s="16"/>
      <c r="F51" s="336" t="s">
        <v>182</v>
      </c>
      <c r="G51" s="336"/>
      <c r="H51" s="84"/>
      <c r="I51" s="340"/>
      <c r="J51" s="340"/>
      <c r="K51" s="312"/>
      <c r="L51" s="96"/>
    </row>
    <row r="52" spans="1:12" ht="22.5">
      <c r="A52" s="20">
        <v>1</v>
      </c>
      <c r="B52" s="21">
        <v>275</v>
      </c>
      <c r="C52" s="101" t="str">
        <f>IF(B52=0," ",VLOOKUP(B52,[1]Спортсмены!B$1:H$65536,2,FALSE))</f>
        <v>Власкин Антон</v>
      </c>
      <c r="D52" s="102" t="str">
        <f>IF(B52=0," ",VLOOKUP($B52,[1]Спортсмены!$B$1:$H$65536,3,FALSE))</f>
        <v>23.05.1995</v>
      </c>
      <c r="E52" s="94" t="str">
        <f>IF(B52=0," ",IF(VLOOKUP($B52,[1]Спортсмены!$B$1:$H$65536,4,FALSE)=0," ",VLOOKUP($B52,[1]Спортсмены!$B$1:$H$65536,4,FALSE)))</f>
        <v>КМС</v>
      </c>
      <c r="F52" s="101" t="str">
        <f>IF(B52=0," ",VLOOKUP($B52,[1]Спортсмены!$B$1:$H$65536,5,FALSE))</f>
        <v>Рязанская</v>
      </c>
      <c r="G52" s="99" t="str">
        <f>IF(B52=0," ",VLOOKUP($B52,[1]Спортсмены!$B$1:$H$65536,6,FALSE))</f>
        <v>Рязань, ЦФО СДЮСШОР "Олимпиец", "Юность"-Динамо</v>
      </c>
      <c r="H52" s="100">
        <v>2.6863425925925931E-4</v>
      </c>
      <c r="I52" s="477">
        <v>2.6724537037037033E-4</v>
      </c>
      <c r="J52" s="94" t="str">
        <f>IF(H52=0," ",IF(H52&lt;=[1]Разряды!$D$5,[1]Разряды!$D$3,IF(H52&lt;=[1]Разряды!$E$5,[1]Разряды!$E$3,IF(H52&lt;=[1]Разряды!$F$5,[1]Разряды!$F$3,IF(H52&lt;=[1]Разряды!$G$5,[1]Разряды!$G$3,IF(H52&lt;=[1]Разряды!$H$5,[1]Разряды!$H$3,IF(H52&lt;=[1]Разряды!$I$5,[1]Разряды!$I$3,IF(H52&lt;=[1]Разряды!$J$5,[1]Разряды!$J$3,"б/р"))))))))</f>
        <v>1р</v>
      </c>
      <c r="K52" s="117">
        <v>20</v>
      </c>
      <c r="L52" s="478" t="str">
        <f>IF(B52=0," ",VLOOKUP($B52,[1]Спортсмены!$B$1:$H$65536,7,FALSE))</f>
        <v>ЗТР Джавахова Г.С., Кделина Н.М.</v>
      </c>
    </row>
    <row r="53" spans="1:12">
      <c r="A53" s="20">
        <v>2</v>
      </c>
      <c r="B53" s="21">
        <v>423</v>
      </c>
      <c r="C53" s="22" t="str">
        <f>IF(B53=0," ",VLOOKUP(B53,[1]Спортсмены!B$1:H$65536,2,FALSE))</f>
        <v>Смирнов Пайшао</v>
      </c>
      <c r="D53" s="23" t="str">
        <f>IF(B53=0," ",VLOOKUP($B53,[1]Спортсмены!$B$1:$H$65536,3,FALSE))</f>
        <v>01.08.1996</v>
      </c>
      <c r="E53" s="24" t="str">
        <f>IF(B53=0," ",IF(VLOOKUP($B53,[1]Спортсмены!$B$1:$H$65536,4,FALSE)=0," ",VLOOKUP($B53,[1]Спортсмены!$B$1:$H$65536,4,FALSE)))</f>
        <v>1р</v>
      </c>
      <c r="F53" s="22" t="str">
        <f>IF(B53=0," ",VLOOKUP($B53,[1]Спортсмены!$B$1:$H$65536,5,FALSE))</f>
        <v>Калининградская</v>
      </c>
      <c r="G53" s="22" t="str">
        <f>IF(B53=0," ",VLOOKUP($B53,[1]Спортсмены!$B$1:$H$65536,6,FALSE))</f>
        <v>Калининград, УОР</v>
      </c>
      <c r="H53" s="25">
        <v>2.7326388888888892E-4</v>
      </c>
      <c r="I53" s="26">
        <v>2.6921296296296301E-4</v>
      </c>
      <c r="J53" s="24" t="str">
        <f>IF(H53=0," ",IF(H53&lt;=[1]Разряды!$D$5,[1]Разряды!$D$3,IF(H53&lt;=[1]Разряды!$E$5,[1]Разряды!$E$3,IF(H53&lt;=[1]Разряды!$F$5,[1]Разряды!$F$3,IF(H53&lt;=[1]Разряды!$G$5,[1]Разряды!$G$3,IF(H53&lt;=[1]Разряды!$H$5,[1]Разряды!$H$3,IF(H53&lt;=[1]Разряды!$I$5,[1]Разряды!$I$3,IF(H53&lt;=[1]Разряды!$J$5,[1]Разряды!$J$3,"б/р"))))))))</f>
        <v>2р</v>
      </c>
      <c r="K53" s="27">
        <v>17</v>
      </c>
      <c r="L53" s="103" t="str">
        <f>IF(B53=0," ",VLOOKUP($B53,[1]Спортсмены!$B$1:$H$65536,7,FALSE))</f>
        <v xml:space="preserve">ЗТР Антунович Г.П., Лещинский В.В. </v>
      </c>
    </row>
    <row r="54" spans="1:12">
      <c r="A54" s="20">
        <v>3</v>
      </c>
      <c r="B54" s="21">
        <v>255</v>
      </c>
      <c r="C54" s="22" t="str">
        <f>IF(B54=0," ",VLOOKUP(B54,[1]Спортсмены!B$1:H$65536,2,FALSE))</f>
        <v>Стекольников Максим</v>
      </c>
      <c r="D54" s="23" t="str">
        <f>IF(B54=0," ",VLOOKUP($B54,[1]Спортсмены!$B$1:$H$65536,3,FALSE))</f>
        <v>1995</v>
      </c>
      <c r="E54" s="24" t="str">
        <f>IF(B54=0," ",IF(VLOOKUP($B54,[1]Спортсмены!$B$1:$H$65536,4,FALSE)=0," ",VLOOKUP($B54,[1]Спортсмены!$B$1:$H$65536,4,FALSE)))</f>
        <v>1р</v>
      </c>
      <c r="F54" s="22" t="str">
        <f>IF(B54=0," ",VLOOKUP($B54,[1]Спортсмены!$B$1:$H$65536,5,FALSE))</f>
        <v>Владимирская</v>
      </c>
      <c r="G54" s="22" t="str">
        <f>IF(B54=0," ",VLOOKUP($B54,[1]Спортсмены!$B$1:$H$65536,6,FALSE))</f>
        <v>Владимир, СДЮСШОР-7</v>
      </c>
      <c r="H54" s="25">
        <v>2.7256944444444448E-4</v>
      </c>
      <c r="I54" s="26">
        <v>2.7106481481481486E-4</v>
      </c>
      <c r="J54" s="24" t="str">
        <f>IF(H54=0," ",IF(H54&lt;=[1]Разряды!$D$5,[1]Разряды!$D$3,IF(H54&lt;=[1]Разряды!$E$5,[1]Разряды!$E$3,IF(H54&lt;=[1]Разряды!$F$5,[1]Разряды!$F$3,IF(H54&lt;=[1]Разряды!$G$5,[1]Разряды!$G$3,IF(H54&lt;=[1]Разряды!$H$5,[1]Разряды!$H$3,IF(H54&lt;=[1]Разряды!$I$5,[1]Разряды!$I$3,IF(H54&lt;=[1]Разряды!$J$5,[1]Разряды!$J$3,"б/р"))))))))</f>
        <v>2р</v>
      </c>
      <c r="K54" s="27">
        <v>15</v>
      </c>
      <c r="L54" s="22" t="str">
        <f>IF(B54=0," ",VLOOKUP($B54,[1]Спортсмены!$B$1:$H$65536,7,FALSE))</f>
        <v>Судаков К.А.</v>
      </c>
    </row>
    <row r="55" spans="1:12" ht="22.5">
      <c r="A55" s="28">
        <v>4</v>
      </c>
      <c r="B55" s="21">
        <v>279</v>
      </c>
      <c r="C55" s="101" t="str">
        <f>IF(B55=0," ",VLOOKUP(B55,[1]Спортсмены!B$1:H$65536,2,FALSE))</f>
        <v>Гоков Олег</v>
      </c>
      <c r="D55" s="102" t="str">
        <f>IF(B55=0," ",VLOOKUP($B55,[1]Спортсмены!$B$1:$H$65536,3,FALSE))</f>
        <v>02.03.1996</v>
      </c>
      <c r="E55" s="94" t="str">
        <f>IF(B55=0," ",IF(VLOOKUP($B55,[1]Спортсмены!$B$1:$H$65536,4,FALSE)=0," ",VLOOKUP($B55,[1]Спортсмены!$B$1:$H$65536,4,FALSE)))</f>
        <v>1р</v>
      </c>
      <c r="F55" s="101" t="str">
        <f>IF(B55=0," ",VLOOKUP($B55,[1]Спортсмены!$B$1:$H$65536,5,FALSE))</f>
        <v>Рязанская</v>
      </c>
      <c r="G55" s="99" t="str">
        <f>IF(B55=0," ",VLOOKUP($B55,[1]Спортсмены!$B$1:$H$65536,6,FALSE))</f>
        <v>Рязань, ЦФО СДЮСШОР "Юность"-Юность России</v>
      </c>
      <c r="H55" s="100">
        <v>2.7488425925925928E-4</v>
      </c>
      <c r="I55" s="108">
        <v>2.798611111111111E-4</v>
      </c>
      <c r="J55" s="94" t="str">
        <f>IF(H55=0," ",IF(H55&lt;=[1]Разряды!$D$5,[1]Разряды!$D$3,IF(H55&lt;=[1]Разряды!$E$5,[1]Разряды!$E$3,IF(H55&lt;=[1]Разряды!$F$5,[1]Разряды!$F$3,IF(H55&lt;=[1]Разряды!$G$5,[1]Разряды!$G$3,IF(H55&lt;=[1]Разряды!$H$5,[1]Разряды!$H$3,IF(H55&lt;=[1]Разряды!$I$5,[1]Разряды!$I$3,IF(H55&lt;=[1]Разряды!$J$5,[1]Разряды!$J$3,"б/р"))))))))</f>
        <v>2р</v>
      </c>
      <c r="K55" s="28">
        <v>14</v>
      </c>
      <c r="L55" s="169" t="str">
        <f>IF(B55=0," ",VLOOKUP($B55,[1]Спортсмены!$B$1:$H$65536,7,FALSE))</f>
        <v>Варнаков А.В., Филипцов Ю.Ф.</v>
      </c>
    </row>
    <row r="56" spans="1:12">
      <c r="A56" s="28">
        <v>5</v>
      </c>
      <c r="B56" s="21">
        <v>520</v>
      </c>
      <c r="C56" s="22" t="str">
        <f>IF(B56=0," ",VLOOKUP(B56,[1]Спортсмены!B$1:H$65536,2,FALSE))</f>
        <v>Новослугин Максим</v>
      </c>
      <c r="D56" s="23" t="str">
        <f>IF(B56=0," ",VLOOKUP($B56,[1]Спортсмены!$B$1:$H$65536,3,FALSE))</f>
        <v>21.08.1995</v>
      </c>
      <c r="E56" s="24" t="str">
        <f>IF(B56=0," ",IF(VLOOKUP($B56,[1]Спортсмены!$B$1:$H$65536,4,FALSE)=0," ",VLOOKUP($B56,[1]Спортсмены!$B$1:$H$65536,4,FALSE)))</f>
        <v>1р</v>
      </c>
      <c r="F56" s="22" t="str">
        <f>IF(B56=0," ",VLOOKUP($B56,[1]Спортсмены!$B$1:$H$65536,5,FALSE))</f>
        <v>Вологодская</v>
      </c>
      <c r="G56" s="22" t="str">
        <f>IF(B56=0," ",VLOOKUP($B56,[1]Спортсмены!$B$1:$H$65536,6,FALSE))</f>
        <v>Вологда, ДЮСШ "Спартак"</v>
      </c>
      <c r="H56" s="25">
        <v>2.7604166666666668E-4</v>
      </c>
      <c r="I56" s="25"/>
      <c r="J56" s="24" t="str">
        <f>IF(H56=0," ",IF(H56&lt;=[1]Разряды!$D$5,[1]Разряды!$D$3,IF(H56&lt;=[1]Разряды!$E$5,[1]Разряды!$E$3,IF(H56&lt;=[1]Разряды!$F$5,[1]Разряды!$F$3,IF(H56&lt;=[1]Разряды!$G$5,[1]Разряды!$G$3,IF(H56&lt;=[1]Разряды!$H$5,[1]Разряды!$H$3,IF(H56&lt;=[1]Разряды!$I$5,[1]Разряды!$I$3,IF(H56&lt;=[1]Разряды!$J$5,[1]Разряды!$J$3,"б/р"))))))))</f>
        <v>2р</v>
      </c>
      <c r="K56" s="27">
        <v>13</v>
      </c>
      <c r="L56" s="103" t="str">
        <f>IF(B56=0," ",VLOOKUP($B56,[1]Спортсмены!$B$1:$H$65536,7,FALSE))</f>
        <v>Воробьева Н.Н., Синицкий А.Д.</v>
      </c>
    </row>
    <row r="57" spans="1:12">
      <c r="A57" s="28">
        <v>6</v>
      </c>
      <c r="B57" s="94">
        <v>43</v>
      </c>
      <c r="C57" s="22" t="str">
        <f>IF(B57=0," ",VLOOKUP(B57,[1]Спортсмены!B$1:H$65536,2,FALSE))</f>
        <v>Лобков Александр</v>
      </c>
      <c r="D57" s="23" t="str">
        <f>IF(B57=0," ",VLOOKUP($B57,[1]Спортсмены!$B$1:$H$65536,3,FALSE))</f>
        <v>03.04.1996</v>
      </c>
      <c r="E57" s="24" t="str">
        <f>IF(B57=0," ",IF(VLOOKUP($B57,[1]Спортсмены!$B$1:$H$65536,4,FALSE)=0," ",VLOOKUP($B57,[1]Спортсмены!$B$1:$H$65536,4,FALSE)))</f>
        <v>1р</v>
      </c>
      <c r="F57" s="22" t="str">
        <f>IF(B57=0," ",VLOOKUP($B57,[1]Спортсмены!$B$1:$H$65536,5,FALSE))</f>
        <v>Ярославская</v>
      </c>
      <c r="G57" s="22" t="str">
        <f>IF(B57=0," ",VLOOKUP($B57,[1]Спортсмены!$B$1:$H$65536,6,FALSE))</f>
        <v>Ярославль, СДЮСШОР-19</v>
      </c>
      <c r="H57" s="25">
        <v>2.7673611111111112E-4</v>
      </c>
      <c r="I57" s="25"/>
      <c r="J57" s="24" t="str">
        <f>IF(H57=0," ",IF(H57&lt;=[1]Разряды!$D$5,[1]Разряды!$D$3,IF(H57&lt;=[1]Разряды!$E$5,[1]Разряды!$E$3,IF(H57&lt;=[1]Разряды!$F$5,[1]Разряды!$F$3,IF(H57&lt;=[1]Разряды!$G$5,[1]Разряды!$G$3,IF(H57&lt;=[1]Разряды!$H$5,[1]Разряды!$H$3,IF(H57&lt;=[1]Разряды!$I$5,[1]Разряды!$I$3,IF(H57&lt;=[1]Разряды!$J$5,[1]Разряды!$J$3,"б/р"))))))))</f>
        <v>2р</v>
      </c>
      <c r="K57" s="27" t="s">
        <v>26</v>
      </c>
      <c r="L57" s="103" t="str">
        <f>IF(B57=0," ",VLOOKUP($B57,[1]Спортсмены!$B$1:$H$65536,7,FALSE))</f>
        <v>Сошников А.В.</v>
      </c>
    </row>
    <row r="58" spans="1:12">
      <c r="A58" s="28">
        <v>7</v>
      </c>
      <c r="B58" s="21">
        <v>394</v>
      </c>
      <c r="C58" s="22" t="str">
        <f>IF(B58=0," ",VLOOKUP(B58,[1]Спортсмены!B$1:H$65536,2,FALSE))</f>
        <v>Харченко Сергей</v>
      </c>
      <c r="D58" s="23" t="str">
        <f>IF(B58=0," ",VLOOKUP($B58,[1]Спортсмены!$B$1:$H$65536,3,FALSE))</f>
        <v>1996</v>
      </c>
      <c r="E58" s="24" t="str">
        <f>IF(B58=0," ",IF(VLOOKUP($B58,[1]Спортсмены!$B$1:$H$65536,4,FALSE)=0," ",VLOOKUP($B58,[1]Спортсмены!$B$1:$H$65536,4,FALSE)))</f>
        <v>1р</v>
      </c>
      <c r="F58" s="22" t="str">
        <f>IF(B58=0," ",VLOOKUP($B58,[1]Спортсмены!$B$1:$H$65536,5,FALSE))</f>
        <v>Архангельская</v>
      </c>
      <c r="G58" s="22" t="str">
        <f>IF(B58=0," ",VLOOKUP($B58,[1]Спортсмены!$B$1:$H$65536,6,FALSE))</f>
        <v>Котлас</v>
      </c>
      <c r="H58" s="25">
        <v>2.7789351851851852E-4</v>
      </c>
      <c r="I58" s="26"/>
      <c r="J58" s="24" t="str">
        <f>IF(H58=0," ",IF(H58&lt;=[1]Разряды!$D$5,[1]Разряды!$D$3,IF(H58&lt;=[1]Разряды!$E$5,[1]Разряды!$E$3,IF(H58&lt;=[1]Разряды!$F$5,[1]Разряды!$F$3,IF(H58&lt;=[1]Разряды!$G$5,[1]Разряды!$G$3,IF(H58&lt;=[1]Разряды!$H$5,[1]Разряды!$H$3,IF(H58&lt;=[1]Разряды!$I$5,[1]Разряды!$I$3,IF(H58&lt;=[1]Разряды!$J$5,[1]Разряды!$J$3,"б/р"))))))))</f>
        <v>2р</v>
      </c>
      <c r="K58" s="27">
        <v>12</v>
      </c>
      <c r="L58" s="22" t="str">
        <f>IF(B58=0," ",VLOOKUP($B58,[1]Спортсмены!$B$1:$H$65536,7,FALSE))</f>
        <v>Комлев С.И.</v>
      </c>
    </row>
    <row r="59" spans="1:12">
      <c r="A59" s="28">
        <v>8</v>
      </c>
      <c r="B59" s="21">
        <v>397</v>
      </c>
      <c r="C59" s="22" t="str">
        <f>IF(B59=0," ",VLOOKUP(B59,[1]Спортсмены!B$1:H$65536,2,FALSE))</f>
        <v>Полосков Антон</v>
      </c>
      <c r="D59" s="23" t="str">
        <f>IF(B59=0," ",VLOOKUP($B59,[1]Спортсмены!$B$1:$H$65536,3,FALSE))</f>
        <v>1995</v>
      </c>
      <c r="E59" s="24" t="str">
        <f>IF(B59=0," ",IF(VLOOKUP($B59,[1]Спортсмены!$B$1:$H$65536,4,FALSE)=0," ",VLOOKUP($B59,[1]Спортсмены!$B$1:$H$65536,4,FALSE)))</f>
        <v>1р</v>
      </c>
      <c r="F59" s="22" t="str">
        <f>IF(B59=0," ",VLOOKUP($B59,[1]Спортсмены!$B$1:$H$65536,5,FALSE))</f>
        <v>Архангельская</v>
      </c>
      <c r="G59" s="22" t="str">
        <f>IF(B59=0," ",VLOOKUP($B59,[1]Спортсмены!$B$1:$H$65536,6,FALSE))</f>
        <v>Архангельск, С(А)ФУ</v>
      </c>
      <c r="H59" s="25">
        <v>2.787037037037037E-4</v>
      </c>
      <c r="I59" s="26"/>
      <c r="J59" s="24" t="str">
        <f>IF(H59=0," ",IF(H59&lt;=[1]Разряды!$D$5,[1]Разряды!$D$3,IF(H59&lt;=[1]Разряды!$E$5,[1]Разряды!$E$3,IF(H59&lt;=[1]Разряды!$F$5,[1]Разряды!$F$3,IF(H59&lt;=[1]Разряды!$G$5,[1]Разряды!$G$3,IF(H59&lt;=[1]Разряды!$H$5,[1]Разряды!$H$3,IF(H59&lt;=[1]Разряды!$I$5,[1]Разряды!$I$3,IF(H59&lt;=[1]Разряды!$J$5,[1]Разряды!$J$3,"б/р"))))))))</f>
        <v>2р</v>
      </c>
      <c r="K59" s="27">
        <v>11</v>
      </c>
      <c r="L59" s="22" t="str">
        <f>IF(B59=0," ",VLOOKUP($B59,[1]Спортсмены!$B$1:$H$65536,7,FALSE))</f>
        <v>Мингалев А.И.</v>
      </c>
    </row>
    <row r="60" spans="1:12">
      <c r="A60" s="28">
        <v>9</v>
      </c>
      <c r="B60" s="21">
        <v>522</v>
      </c>
      <c r="C60" s="22" t="str">
        <f>IF(B60=0," ",VLOOKUP(B60,[1]Спортсмены!B$1:H$65536,2,FALSE))</f>
        <v>Питеряков Антон</v>
      </c>
      <c r="D60" s="23" t="str">
        <f>IF(B60=0," ",VLOOKUP($B60,[1]Спортсмены!$B$1:$H$65536,3,FALSE))</f>
        <v>17.09.1995</v>
      </c>
      <c r="E60" s="24" t="str">
        <f>IF(B60=0," ",IF(VLOOKUP($B60,[1]Спортсмены!$B$1:$H$65536,4,FALSE)=0," ",VLOOKUP($B60,[1]Спортсмены!$B$1:$H$65536,4,FALSE)))</f>
        <v>1р</v>
      </c>
      <c r="F60" s="22" t="str">
        <f>IF(B60=0," ",VLOOKUP($B60,[1]Спортсмены!$B$1:$H$65536,5,FALSE))</f>
        <v>Вологодская</v>
      </c>
      <c r="G60" s="22" t="str">
        <f>IF(B60=0," ",VLOOKUP($B60,[1]Спортсмены!$B$1:$H$65536,6,FALSE))</f>
        <v>Вологда, ДЮСШ "Спартак"</v>
      </c>
      <c r="H60" s="25">
        <v>2.787037037037037E-4</v>
      </c>
      <c r="I60" s="25"/>
      <c r="J60" s="24" t="str">
        <f>IF(H60=0," ",IF(H60&lt;=[1]Разряды!$D$5,[1]Разряды!$D$3,IF(H60&lt;=[1]Разряды!$E$5,[1]Разряды!$E$3,IF(H60&lt;=[1]Разряды!$F$5,[1]Разряды!$F$3,IF(H60&lt;=[1]Разряды!$G$5,[1]Разряды!$G$3,IF(H60&lt;=[1]Разряды!$H$5,[1]Разряды!$H$3,IF(H60&lt;=[1]Разряды!$I$5,[1]Разряды!$I$3,IF(H60&lt;=[1]Разряды!$J$5,[1]Разряды!$J$3,"б/р"))))))))</f>
        <v>2р</v>
      </c>
      <c r="K60" s="27">
        <v>11</v>
      </c>
      <c r="L60" s="22" t="str">
        <f>IF(B60=0," ",VLOOKUP($B60,[1]Спортсмены!$B$1:$H$65536,7,FALSE))</f>
        <v>Синицкий А.Д.</v>
      </c>
    </row>
    <row r="61" spans="1:12">
      <c r="A61" s="28">
        <v>10</v>
      </c>
      <c r="B61" s="21">
        <v>542</v>
      </c>
      <c r="C61" s="22" t="str">
        <f>IF(B61=0," ",VLOOKUP(B61,[1]Спортсмены!B$1:H$65536,2,FALSE))</f>
        <v>Панчук Никита</v>
      </c>
      <c r="D61" s="23" t="str">
        <f>IF(B61=0," ",VLOOKUP($B61,[1]Спортсмены!$B$1:$H$65536,3,FALSE))</f>
        <v>17.08.1996</v>
      </c>
      <c r="E61" s="24" t="str">
        <f>IF(B61=0," ",IF(VLOOKUP($B61,[1]Спортсмены!$B$1:$H$65536,4,FALSE)=0," ",VLOOKUP($B61,[1]Спортсмены!$B$1:$H$65536,4,FALSE)))</f>
        <v>2р</v>
      </c>
      <c r="F61" s="22" t="str">
        <f>IF(B61=0," ",VLOOKUP($B61,[1]Спортсмены!$B$1:$H$65536,5,FALSE))</f>
        <v>Вологодская</v>
      </c>
      <c r="G61" s="22" t="str">
        <f>IF(B61=0," ",VLOOKUP($B61,[1]Спортсмены!$B$1:$H$65536,6,FALSE))</f>
        <v>Череповец, ДЮСШ-2</v>
      </c>
      <c r="H61" s="25">
        <v>2.7916666666666666E-4</v>
      </c>
      <c r="I61" s="25"/>
      <c r="J61" s="24" t="str">
        <f>IF(H61=0," ",IF(H61&lt;=[1]Разряды!$D$5,[1]Разряды!$D$3,IF(H61&lt;=[1]Разряды!$E$5,[1]Разряды!$E$3,IF(H61&lt;=[1]Разряды!$F$5,[1]Разряды!$F$3,IF(H61&lt;=[1]Разряды!$G$5,[1]Разряды!$G$3,IF(H61&lt;=[1]Разряды!$H$5,[1]Разряды!$H$3,IF(H61&lt;=[1]Разряды!$I$5,[1]Разряды!$I$3,IF(H61&lt;=[1]Разряды!$J$5,[1]Разряды!$J$3,"б/р"))))))))</f>
        <v>2р</v>
      </c>
      <c r="K61" s="27">
        <v>9</v>
      </c>
      <c r="L61" s="22" t="str">
        <f>IF(B61=0," ",VLOOKUP($B61,[1]Спортсмены!$B$1:$H$65536,7,FALSE))</f>
        <v>Столбова О.В.</v>
      </c>
    </row>
    <row r="62" spans="1:12">
      <c r="A62" s="28">
        <v>11</v>
      </c>
      <c r="B62" s="21">
        <v>336</v>
      </c>
      <c r="C62" s="22" t="str">
        <f>IF(B62=0," ",VLOOKUP(B62,[1]Спортсмены!B$1:H$65536,2,FALSE))</f>
        <v>Платонов Иван</v>
      </c>
      <c r="D62" s="23" t="str">
        <f>IF(B62=0," ",VLOOKUP($B62,[1]Спортсмены!$B$1:$H$65536,3,FALSE))</f>
        <v>21.07.1996</v>
      </c>
      <c r="E62" s="24" t="str">
        <f>IF(B62=0," ",IF(VLOOKUP($B62,[1]Спортсмены!$B$1:$H$65536,4,FALSE)=0," ",VLOOKUP($B62,[1]Спортсмены!$B$1:$H$65536,4,FALSE)))</f>
        <v>1р</v>
      </c>
      <c r="F62" s="22" t="str">
        <f>IF(B62=0," ",VLOOKUP($B62,[1]Спортсмены!$B$1:$H$65536,5,FALSE))</f>
        <v>Костромская</v>
      </c>
      <c r="G62" s="22" t="str">
        <f>IF(B62=0," ",VLOOKUP($B62,[1]Спортсмены!$B$1:$H$65536,6,FALSE))</f>
        <v>Кострома, КОСДЮСШОР</v>
      </c>
      <c r="H62" s="25">
        <v>2.7951388888888888E-4</v>
      </c>
      <c r="I62" s="25"/>
      <c r="J62" s="24" t="str">
        <f>IF(H62=0," ",IF(H62&lt;=[1]Разряды!$D$5,[1]Разряды!$D$3,IF(H62&lt;=[1]Разряды!$E$5,[1]Разряды!$E$3,IF(H62&lt;=[1]Разряды!$F$5,[1]Разряды!$F$3,IF(H62&lt;=[1]Разряды!$G$5,[1]Разряды!$G$3,IF(H62&lt;=[1]Разряды!$H$5,[1]Разряды!$H$3,IF(H62&lt;=[1]Разряды!$I$5,[1]Разряды!$I$3,IF(H62&lt;=[1]Разряды!$J$5,[1]Разряды!$J$3,"б/р"))))))))</f>
        <v>2р</v>
      </c>
      <c r="K62" s="27">
        <v>8</v>
      </c>
      <c r="L62" s="22" t="str">
        <f>IF(B62=0," ",VLOOKUP($B62,[1]Спортсмены!$B$1:$H$65536,7,FALSE))</f>
        <v>Макаров В.Н.</v>
      </c>
    </row>
    <row r="63" spans="1:12">
      <c r="A63" s="28">
        <v>12</v>
      </c>
      <c r="B63" s="21">
        <v>42</v>
      </c>
      <c r="C63" s="22" t="str">
        <f>IF(B63=0," ",VLOOKUP(B63,[1]Спортсмены!B$1:H$65536,2,FALSE))</f>
        <v>Кожуров Кирилл</v>
      </c>
      <c r="D63" s="23" t="str">
        <f>IF(B63=0," ",VLOOKUP($B63,[1]Спортсмены!$B$1:$H$65536,3,FALSE))</f>
        <v>05.06.1996</v>
      </c>
      <c r="E63" s="24" t="str">
        <f>IF(B63=0," ",IF(VLOOKUP($B63,[1]Спортсмены!$B$1:$H$65536,4,FALSE)=0," ",VLOOKUP($B63,[1]Спортсмены!$B$1:$H$65536,4,FALSE)))</f>
        <v>2р</v>
      </c>
      <c r="F63" s="22" t="str">
        <f>IF(B63=0," ",VLOOKUP($B63,[1]Спортсмены!$B$1:$H$65536,5,FALSE))</f>
        <v>Ярославская</v>
      </c>
      <c r="G63" s="22" t="str">
        <f>IF(B63=0," ",VLOOKUP($B63,[1]Спортсмены!$B$1:$H$65536,6,FALSE))</f>
        <v>Ярославль, СДЮСШОР-19</v>
      </c>
      <c r="H63" s="25">
        <v>2.804398148148148E-4</v>
      </c>
      <c r="I63" s="25"/>
      <c r="J63" s="24" t="str">
        <f>IF(H63=0," ",IF(H63&lt;=[1]Разряды!$D$5,[1]Разряды!$D$3,IF(H63&lt;=[1]Разряды!$E$5,[1]Разряды!$E$3,IF(H63&lt;=[1]Разряды!$F$5,[1]Разряды!$F$3,IF(H63&lt;=[1]Разряды!$G$5,[1]Разряды!$G$3,IF(H63&lt;=[1]Разряды!$H$5,[1]Разряды!$H$3,IF(H63&lt;=[1]Разряды!$I$5,[1]Разряды!$I$3,IF(H63&lt;=[1]Разряды!$J$5,[1]Разряды!$J$3,"б/р"))))))))</f>
        <v>2р</v>
      </c>
      <c r="K63" s="27" t="s">
        <v>26</v>
      </c>
      <c r="L63" s="22" t="str">
        <f>IF(B63=0," ",VLOOKUP($B63,[1]Спортсмены!$B$1:$H$65536,7,FALSE))</f>
        <v>Сошников А.В.</v>
      </c>
    </row>
    <row r="64" spans="1:12" ht="22.5">
      <c r="A64" s="28">
        <v>13</v>
      </c>
      <c r="B64" s="21">
        <v>278</v>
      </c>
      <c r="C64" s="101" t="str">
        <f>IF(B64=0," ",VLOOKUP(B64,[1]Спортсмены!B$1:H$65536,2,FALSE))</f>
        <v>Попов Владислав</v>
      </c>
      <c r="D64" s="102" t="str">
        <f>IF(B64=0," ",VLOOKUP($B64,[1]Спортсмены!$B$1:$H$65536,3,FALSE))</f>
        <v>02.07.1995</v>
      </c>
      <c r="E64" s="94" t="str">
        <f>IF(B64=0," ",IF(VLOOKUP($B64,[1]Спортсмены!$B$1:$H$65536,4,FALSE)=0," ",VLOOKUP($B64,[1]Спортсмены!$B$1:$H$65536,4,FALSE)))</f>
        <v>КМС</v>
      </c>
      <c r="F64" s="101" t="str">
        <f>IF(B64=0," ",VLOOKUP($B64,[1]Спортсмены!$B$1:$H$65536,5,FALSE))</f>
        <v>Рязанская</v>
      </c>
      <c r="G64" s="99" t="str">
        <f>IF(B64=0," ",VLOOKUP($B64,[1]Спортсмены!$B$1:$H$65536,6,FALSE))</f>
        <v>Рязань, ЦФО СДЮСШОР "Юность"-Профсоюзы</v>
      </c>
      <c r="H64" s="100">
        <v>2.8333333333333335E-4</v>
      </c>
      <c r="I64" s="108"/>
      <c r="J64" s="94" t="str">
        <f>IF(H64=0," ",IF(H64&lt;=[1]Разряды!$D$5,[1]Разряды!$D$3,IF(H64&lt;=[1]Разряды!$E$5,[1]Разряды!$E$3,IF(H64&lt;=[1]Разряды!$F$5,[1]Разряды!$F$3,IF(H64&lt;=[1]Разряды!$G$5,[1]Разряды!$G$3,IF(H64&lt;=[1]Разряды!$H$5,[1]Разряды!$H$3,IF(H64&lt;=[1]Разряды!$I$5,[1]Разряды!$I$3,IF(H64&lt;=[1]Разряды!$J$5,[1]Разряды!$J$3,"б/р"))))))))</f>
        <v>3р</v>
      </c>
      <c r="K64" s="28">
        <v>0</v>
      </c>
      <c r="L64" s="101" t="str">
        <f>IF(B64=0," ",VLOOKUP($B64,[1]Спортсмены!$B$1:$H$65536,7,FALSE))</f>
        <v>Юркин В.В.</v>
      </c>
    </row>
    <row r="65" spans="1:12" ht="22.5">
      <c r="A65" s="28">
        <v>14</v>
      </c>
      <c r="B65" s="21">
        <v>398</v>
      </c>
      <c r="C65" s="101" t="str">
        <f>IF(B65=0," ",VLOOKUP(B65,[1]Спортсмены!B$1:H$65536,2,FALSE))</f>
        <v>Циулин Артем</v>
      </c>
      <c r="D65" s="102" t="str">
        <f>IF(B65=0," ",VLOOKUP($B65,[1]Спортсмены!$B$1:$H$65536,3,FALSE))</f>
        <v>1996</v>
      </c>
      <c r="E65" s="94" t="str">
        <f>IF(B65=0," ",IF(VLOOKUP($B65,[1]Спортсмены!$B$1:$H$65536,4,FALSE)=0," ",VLOOKUP($B65,[1]Спортсмены!$B$1:$H$65536,4,FALSE)))</f>
        <v>1р</v>
      </c>
      <c r="F65" s="101" t="str">
        <f>IF(B65=0," ",VLOOKUP($B65,[1]Спортсмены!$B$1:$H$65536,5,FALSE))</f>
        <v>Архангельская</v>
      </c>
      <c r="G65" s="99" t="str">
        <f>IF(B65=0," ",VLOOKUP($B65,[1]Спортсмены!$B$1:$H$65536,6,FALSE))</f>
        <v>Архангельск, ГАУ ЦСП "Поморье", СОШ-28</v>
      </c>
      <c r="H65" s="100">
        <v>2.8668981481481481E-4</v>
      </c>
      <c r="I65" s="108"/>
      <c r="J65" s="94" t="str">
        <f>IF(H65=0," ",IF(H65&lt;=[1]Разряды!$D$5,[1]Разряды!$D$3,IF(H65&lt;=[1]Разряды!$E$5,[1]Разряды!$E$3,IF(H65&lt;=[1]Разряды!$F$5,[1]Разряды!$F$3,IF(H65&lt;=[1]Разряды!$G$5,[1]Разряды!$G$3,IF(H65&lt;=[1]Разряды!$H$5,[1]Разряды!$H$3,IF(H65&lt;=[1]Разряды!$I$5,[1]Разряды!$I$3,IF(H65&lt;=[1]Разряды!$J$5,[1]Разряды!$J$3,"б/р"))))))))</f>
        <v>3р</v>
      </c>
      <c r="K65" s="28">
        <v>0</v>
      </c>
      <c r="L65" s="101" t="str">
        <f>IF(B65=0," ",VLOOKUP($B65,[1]Спортсмены!$B$1:$H$65536,7,FALSE))</f>
        <v>Мосеев А.А.</v>
      </c>
    </row>
    <row r="66" spans="1:12">
      <c r="A66" s="28">
        <v>15</v>
      </c>
      <c r="B66" s="21">
        <v>536</v>
      </c>
      <c r="C66" s="22" t="str">
        <f>IF(B66=0," ",VLOOKUP(B66,[1]Спортсмены!B$1:H$65536,2,FALSE))</f>
        <v>Карбовский Илья</v>
      </c>
      <c r="D66" s="23" t="str">
        <f>IF(B66=0," ",VLOOKUP($B66,[1]Спортсмены!$B$1:$H$65536,3,FALSE))</f>
        <v>08.01.1996</v>
      </c>
      <c r="E66" s="24" t="str">
        <f>IF(B66=0," ",IF(VLOOKUP($B66,[1]Спортсмены!$B$1:$H$65536,4,FALSE)=0," ",VLOOKUP($B66,[1]Спортсмены!$B$1:$H$65536,4,FALSE)))</f>
        <v>2р</v>
      </c>
      <c r="F66" s="22" t="str">
        <f>IF(B66=0," ",VLOOKUP($B66,[1]Спортсмены!$B$1:$H$65536,5,FALSE))</f>
        <v>Вологодская</v>
      </c>
      <c r="G66" s="22" t="str">
        <f>IF(B66=0," ",VLOOKUP($B66,[1]Спортсмены!$B$1:$H$65536,6,FALSE))</f>
        <v>Череповец, ДЮСШ-2</v>
      </c>
      <c r="H66" s="25">
        <v>2.8773148148148148E-4</v>
      </c>
      <c r="I66" s="25"/>
      <c r="J66" s="24" t="str">
        <f>IF(H66=0," ",IF(H66&lt;=[1]Разряды!$D$5,[1]Разряды!$D$3,IF(H66&lt;=[1]Разряды!$E$5,[1]Разряды!$E$3,IF(H66&lt;=[1]Разряды!$F$5,[1]Разряды!$F$3,IF(H66&lt;=[1]Разряды!$G$5,[1]Разряды!$G$3,IF(H66&lt;=[1]Разряды!$H$5,[1]Разряды!$H$3,IF(H66&lt;=[1]Разряды!$I$5,[1]Разряды!$I$3,IF(H66&lt;=[1]Разряды!$J$5,[1]Разряды!$J$3,"б/р"))))))))</f>
        <v>3р</v>
      </c>
      <c r="K66" s="27">
        <v>0</v>
      </c>
      <c r="L66" s="22" t="str">
        <f>IF(B66=0," ",VLOOKUP($B66,[1]Спортсмены!$B$1:$H$65536,7,FALSE))</f>
        <v>Боголюбов В.Л.</v>
      </c>
    </row>
    <row r="67" spans="1:12">
      <c r="A67" s="28">
        <v>16</v>
      </c>
      <c r="B67" s="21">
        <v>598</v>
      </c>
      <c r="C67" s="22" t="str">
        <f>IF(B67=0," ",VLOOKUP(B67,[1]Спортсмены!B$1:H$65536,2,FALSE))</f>
        <v>Широков Даниил</v>
      </c>
      <c r="D67" s="23" t="str">
        <f>IF(B67=0," ",VLOOKUP($B67,[1]Спортсмены!$B$1:$H$65536,3,FALSE))</f>
        <v>18.11.1996</v>
      </c>
      <c r="E67" s="24" t="str">
        <f>IF(B67=0," ",IF(VLOOKUP($B67,[1]Спортсмены!$B$1:$H$65536,4,FALSE)=0," ",VLOOKUP($B67,[1]Спортсмены!$B$1:$H$65536,4,FALSE)))</f>
        <v>2р</v>
      </c>
      <c r="F67" s="22" t="str">
        <f>IF(B67=0," ",VLOOKUP($B67,[1]Спортсмены!$B$1:$H$65536,5,FALSE))</f>
        <v>Вологодская</v>
      </c>
      <c r="G67" s="22" t="str">
        <f>IF(B67=0," ",VLOOKUP($B67,[1]Спортсмены!$B$1:$H$65536,6,FALSE))</f>
        <v>Череповец, ДЮСШ-2</v>
      </c>
      <c r="H67" s="25">
        <v>2.8900462962962962E-4</v>
      </c>
      <c r="I67" s="25"/>
      <c r="J67" s="24" t="str">
        <f>IF(H67=0," ",IF(H67&lt;=[1]Разряды!$D$5,[1]Разряды!$D$3,IF(H67&lt;=[1]Разряды!$E$5,[1]Разряды!$E$3,IF(H67&lt;=[1]Разряды!$F$5,[1]Разряды!$F$3,IF(H67&lt;=[1]Разряды!$G$5,[1]Разряды!$G$3,IF(H67&lt;=[1]Разряды!$H$5,[1]Разряды!$H$3,IF(H67&lt;=[1]Разряды!$I$5,[1]Разряды!$I$3,IF(H67&lt;=[1]Разряды!$J$5,[1]Разряды!$J$3,"б/р"))))))))</f>
        <v>3р</v>
      </c>
      <c r="K67" s="27">
        <v>0</v>
      </c>
      <c r="L67" s="22" t="str">
        <f>IF(B67=0," ",VLOOKUP($B67,[1]Спортсмены!$B$1:$H$65536,7,FALSE))</f>
        <v>Купцова Е.А.</v>
      </c>
    </row>
    <row r="68" spans="1:12">
      <c r="A68" s="28">
        <v>17</v>
      </c>
      <c r="B68" s="21">
        <v>480</v>
      </c>
      <c r="C68" s="22" t="str">
        <f>IF(B68=0," ",VLOOKUP(B68,[1]Спортсмены!B$1:H$65536,2,FALSE))</f>
        <v>Попцов Александр</v>
      </c>
      <c r="D68" s="23" t="str">
        <f>IF(B68=0," ",VLOOKUP($B68,[1]Спортсмены!$B$1:$H$65536,3,FALSE))</f>
        <v>1996</v>
      </c>
      <c r="E68" s="24" t="str">
        <f>IF(B68=0," ",IF(VLOOKUP($B68,[1]Спортсмены!$B$1:$H$65536,4,FALSE)=0," ",VLOOKUP($B68,[1]Спортсмены!$B$1:$H$65536,4,FALSE)))</f>
        <v>1р</v>
      </c>
      <c r="F68" s="22" t="str">
        <f>IF(B68=0," ",VLOOKUP($B68,[1]Спортсмены!$B$1:$H$65536,5,FALSE))</f>
        <v>Ивановская</v>
      </c>
      <c r="G68" s="22" t="str">
        <f>IF(B68=0," ",VLOOKUP($B68,[1]Спортсмены!$B$1:$H$65536,6,FALSE))</f>
        <v>Иваново, СДЮСШОР-6</v>
      </c>
      <c r="H68" s="25">
        <v>2.892361111111111E-4</v>
      </c>
      <c r="I68" s="25"/>
      <c r="J68" s="24" t="str">
        <f>IF(H68=0," ",IF(H68&lt;=[1]Разряды!$D$5,[1]Разряды!$D$3,IF(H68&lt;=[1]Разряды!$E$5,[1]Разряды!$E$3,IF(H68&lt;=[1]Разряды!$F$5,[1]Разряды!$F$3,IF(H68&lt;=[1]Разряды!$G$5,[1]Разряды!$G$3,IF(H68&lt;=[1]Разряды!$H$5,[1]Разряды!$H$3,IF(H68&lt;=[1]Разряды!$I$5,[1]Разряды!$I$3,IF(H68&lt;=[1]Разряды!$J$5,[1]Разряды!$J$3,"б/р"))))))))</f>
        <v>3р</v>
      </c>
      <c r="K68" s="24">
        <v>0</v>
      </c>
      <c r="L68" s="22" t="str">
        <f>IF(B68=0," ",VLOOKUP($B68,[1]Спортсмены!$B$1:$H$65536,7,FALSE))</f>
        <v>Белов А.С.</v>
      </c>
    </row>
    <row r="69" spans="1:12">
      <c r="A69" s="28">
        <v>18</v>
      </c>
      <c r="B69" s="94">
        <v>306</v>
      </c>
      <c r="C69" s="22" t="str">
        <f>IF(B69=0," ",VLOOKUP(B69,[1]Спортсмены!B$1:H$65536,2,FALSE))</f>
        <v>Соболев Владимир</v>
      </c>
      <c r="D69" s="23" t="str">
        <f>IF(B69=0," ",VLOOKUP($B69,[1]Спортсмены!$B$1:$H$65536,3,FALSE))</f>
        <v>07.12.1996</v>
      </c>
      <c r="E69" s="24" t="str">
        <f>IF(B69=0," ",IF(VLOOKUP($B69,[1]Спортсмены!$B$1:$H$65536,4,FALSE)=0," ",VLOOKUP($B69,[1]Спортсмены!$B$1:$H$65536,4,FALSE)))</f>
        <v>2р</v>
      </c>
      <c r="F69" s="22" t="str">
        <f>IF(B69=0," ",VLOOKUP($B69,[1]Спортсмены!$B$1:$H$65536,5,FALSE))</f>
        <v>Мурманская</v>
      </c>
      <c r="G69" s="22" t="str">
        <f>IF(B69=0," ",VLOOKUP($B69,[1]Спортсмены!$B$1:$H$65536,6,FALSE))</f>
        <v>Мурманск, СДЮСШОР-4, ШВСМ</v>
      </c>
      <c r="H69" s="25">
        <v>2.9224537037037039E-4</v>
      </c>
      <c r="I69" s="25"/>
      <c r="J69" s="24" t="str">
        <f>IF(H69=0," ",IF(H69&lt;=[1]Разряды!$D$5,[1]Разряды!$D$3,IF(H69&lt;=[1]Разряды!$E$5,[1]Разряды!$E$3,IF(H69&lt;=[1]Разряды!$F$5,[1]Разряды!$F$3,IF(H69&lt;=[1]Разряды!$G$5,[1]Разряды!$G$3,IF(H69&lt;=[1]Разряды!$H$5,[1]Разряды!$H$3,IF(H69&lt;=[1]Разряды!$I$5,[1]Разряды!$I$3,IF(H69&lt;=[1]Разряды!$J$5,[1]Разряды!$J$3,"б/р"))))))))</f>
        <v>3р</v>
      </c>
      <c r="K69" s="27">
        <v>0</v>
      </c>
      <c r="L69" s="22" t="str">
        <f>IF(B69=0," ",VLOOKUP($B69,[1]Спортсмены!$B$1:$H$65536,7,FALSE))</f>
        <v>Кацан Т.Н., В.В.</v>
      </c>
    </row>
    <row r="70" spans="1:12">
      <c r="A70" s="28">
        <v>19</v>
      </c>
      <c r="B70" s="21">
        <v>73</v>
      </c>
      <c r="C70" s="22" t="str">
        <f>IF(B70=0," ",VLOOKUP(B70,[1]Спортсмены!B$1:H$65536,2,FALSE))</f>
        <v>Оралов Илья</v>
      </c>
      <c r="D70" s="23" t="str">
        <f>IF(B70=0," ",VLOOKUP($B70,[1]Спортсмены!$B$1:$H$65536,3,FALSE))</f>
        <v>16.10.1995</v>
      </c>
      <c r="E70" s="24" t="str">
        <f>IF(B70=0," ",IF(VLOOKUP($B70,[1]Спортсмены!$B$1:$H$65536,4,FALSE)=0," ",VLOOKUP($B70,[1]Спортсмены!$B$1:$H$65536,4,FALSE)))</f>
        <v>2р</v>
      </c>
      <c r="F70" s="22" t="str">
        <f>IF(B70=0," ",VLOOKUP($B70,[1]Спортсмены!$B$1:$H$65536,5,FALSE))</f>
        <v>Ярославская</v>
      </c>
      <c r="G70" s="22" t="str">
        <f>IF(B70=0," ",VLOOKUP($B70,[1]Спортсмены!$B$1:$H$65536,6,FALSE))</f>
        <v>Ярославль, ГОБУ ЯО СДЮСШОР</v>
      </c>
      <c r="H70" s="25">
        <v>2.9629629629629629E-4</v>
      </c>
      <c r="I70" s="25"/>
      <c r="J70" s="24" t="str">
        <f>IF(H70=0," ",IF(H70&lt;=[1]Разряды!$D$5,[1]Разряды!$D$3,IF(H70&lt;=[1]Разряды!$E$5,[1]Разряды!$E$3,IF(H70&lt;=[1]Разряды!$F$5,[1]Разряды!$F$3,IF(H70&lt;=[1]Разряды!$G$5,[1]Разряды!$G$3,IF(H70&lt;=[1]Разряды!$H$5,[1]Разряды!$H$3,IF(H70&lt;=[1]Разряды!$I$5,[1]Разряды!$I$3,IF(H70&lt;=[1]Разряды!$J$5,[1]Разряды!$J$3,"б/р"))))))))</f>
        <v>3р</v>
      </c>
      <c r="K70" s="27" t="s">
        <v>26</v>
      </c>
      <c r="L70" s="22" t="str">
        <f>IF(B70=0," ",VLOOKUP($B70,[1]Спортсмены!$B$1:$H$65536,7,FALSE))</f>
        <v>Клейменов А.Н.</v>
      </c>
    </row>
    <row r="71" spans="1:12">
      <c r="A71" s="28"/>
      <c r="B71" s="21">
        <v>234</v>
      </c>
      <c r="C71" s="22" t="str">
        <f>IF(B71=0," ",VLOOKUP(B71,[1]Спортсмены!B$1:H$65536,2,FALSE))</f>
        <v>Смирнов Даниил</v>
      </c>
      <c r="D71" s="23" t="str">
        <f>IF(B71=0," ",VLOOKUP($B71,[1]Спортсмены!$B$1:$H$65536,3,FALSE))</f>
        <v>1995</v>
      </c>
      <c r="E71" s="24" t="str">
        <f>IF(B71=0," ",IF(VLOOKUP($B71,[1]Спортсмены!$B$1:$H$65536,4,FALSE)=0," ",VLOOKUP($B71,[1]Спортсмены!$B$1:$H$65536,4,FALSE)))</f>
        <v>КМС</v>
      </c>
      <c r="F71" s="22" t="str">
        <f>IF(B71=0," ",VLOOKUP($B71,[1]Спортсмены!$B$1:$H$65536,5,FALSE))</f>
        <v>Владимирская</v>
      </c>
      <c r="G71" s="22" t="str">
        <f>IF(B71=0," ",VLOOKUP($B71,[1]Спортсмены!$B$1:$H$65536,6,FALSE))</f>
        <v>Владимир, СДЮСШОР-7</v>
      </c>
      <c r="H71" s="111" t="s">
        <v>183</v>
      </c>
      <c r="I71" s="26"/>
      <c r="J71" s="24"/>
      <c r="K71" s="27">
        <v>0</v>
      </c>
      <c r="L71" s="22" t="str">
        <f>IF(B71=0," ",VLOOKUP($B71,[1]Спортсмены!$B$1:$H$65536,7,FALSE))</f>
        <v>Судаков К.А.</v>
      </c>
    </row>
    <row r="72" spans="1:12">
      <c r="A72" s="28"/>
      <c r="B72" s="105">
        <v>235</v>
      </c>
      <c r="C72" s="22" t="str">
        <f>IF(B72=0," ",VLOOKUP(B72,[1]Спортсмены!B$1:H$65536,2,FALSE))</f>
        <v>Карпов Дмитрий</v>
      </c>
      <c r="D72" s="23" t="str">
        <f>IF(B72=0," ",VLOOKUP($B72,[1]Спортсмены!$B$1:$H$65536,3,FALSE))</f>
        <v>1995</v>
      </c>
      <c r="E72" s="24" t="str">
        <f>IF(B72=0," ",IF(VLOOKUP($B72,[1]Спортсмены!$B$1:$H$65536,4,FALSE)=0," ",VLOOKUP($B72,[1]Спортсмены!$B$1:$H$65536,4,FALSE)))</f>
        <v>1р</v>
      </c>
      <c r="F72" s="22" t="str">
        <f>IF(B72=0," ",VLOOKUP($B72,[1]Спортсмены!$B$1:$H$65536,5,FALSE))</f>
        <v>Владимирская</v>
      </c>
      <c r="G72" s="22" t="str">
        <f>IF(B72=0," ",VLOOKUP($B72,[1]Спортсмены!$B$1:$H$65536,6,FALSE))</f>
        <v>Владимир, СДЮСШОР-7</v>
      </c>
      <c r="H72" s="111" t="s">
        <v>183</v>
      </c>
      <c r="I72" s="26"/>
      <c r="J72" s="24"/>
      <c r="K72" s="24">
        <v>0</v>
      </c>
      <c r="L72" s="22" t="str">
        <f>IF(B72=0," ",VLOOKUP($B72,[1]Спортсмены!$B$1:$H$65536,7,FALSE))</f>
        <v>Судаков К.А.</v>
      </c>
    </row>
    <row r="73" spans="1:12">
      <c r="A73" s="28"/>
      <c r="B73" s="21">
        <v>537</v>
      </c>
      <c r="C73" s="22" t="str">
        <f>IF(B73=0," ",VLOOKUP(B73,[1]Спортсмены!B$1:H$65536,2,FALSE))</f>
        <v>Одров Владимир</v>
      </c>
      <c r="D73" s="23" t="str">
        <f>IF(B73=0," ",VLOOKUP($B73,[1]Спортсмены!$B$1:$H$65536,3,FALSE))</f>
        <v>29.03.1996</v>
      </c>
      <c r="E73" s="24" t="str">
        <f>IF(B73=0," ",IF(VLOOKUP($B73,[1]Спортсмены!$B$1:$H$65536,4,FALSE)=0," ",VLOOKUP($B73,[1]Спортсмены!$B$1:$H$65536,4,FALSE)))</f>
        <v>2р</v>
      </c>
      <c r="F73" s="22" t="str">
        <f>IF(B73=0," ",VLOOKUP($B73,[1]Спортсмены!$B$1:$H$65536,5,FALSE))</f>
        <v>Вологодская</v>
      </c>
      <c r="G73" s="22" t="str">
        <f>IF(B73=0," ",VLOOKUP($B73,[1]Спортсмены!$B$1:$H$65536,6,FALSE))</f>
        <v>Череповец, ДЮСШ-2</v>
      </c>
      <c r="H73" s="111" t="s">
        <v>183</v>
      </c>
      <c r="I73" s="25"/>
      <c r="J73" s="24"/>
      <c r="K73" s="27" t="s">
        <v>26</v>
      </c>
      <c r="L73" s="22" t="str">
        <f>IF(B73=0," ",VLOOKUP($B73,[1]Спортсмены!$B$1:$H$65536,7,FALSE))</f>
        <v>Боголюбов В.Л.</v>
      </c>
    </row>
    <row r="74" spans="1:12">
      <c r="A74" s="28"/>
      <c r="B74" s="21">
        <v>410</v>
      </c>
      <c r="C74" s="22" t="str">
        <f>IF(B74=0," ",VLOOKUP(B74,[1]Спортсмены!B$1:H$65536,2,FALSE))</f>
        <v>Соколов Александр</v>
      </c>
      <c r="D74" s="23" t="str">
        <f>IF(B74=0," ",VLOOKUP($B74,[1]Спортсмены!$B$1:$H$65536,3,FALSE))</f>
        <v>18.02.1995</v>
      </c>
      <c r="E74" s="24" t="str">
        <f>IF(B74=0," ",IF(VLOOKUP($B74,[1]Спортсмены!$B$1:$H$65536,4,FALSE)=0," ",VLOOKUP($B74,[1]Спортсмены!$B$1:$H$65536,4,FALSE)))</f>
        <v>КМС</v>
      </c>
      <c r="F74" s="22" t="str">
        <f>IF(B74=0," ",VLOOKUP($B74,[1]Спортсмены!$B$1:$H$65536,5,FALSE))</f>
        <v>Новгородская</v>
      </c>
      <c r="G74" s="22" t="str">
        <f>IF(B74=0," ",VLOOKUP($B74,[1]Спортсмены!$B$1:$H$65536,6,FALSE))</f>
        <v>Н Новгород, обр.</v>
      </c>
      <c r="H74" s="25" t="s">
        <v>211</v>
      </c>
      <c r="I74" s="25"/>
      <c r="J74" s="24"/>
      <c r="K74" s="27">
        <v>0</v>
      </c>
      <c r="L74" s="22" t="str">
        <f>IF(B74=0," ",VLOOKUP($B74,[1]Спортсмены!$B$1:$H$65536,7,FALSE))</f>
        <v>Семенов А.В.</v>
      </c>
    </row>
    <row r="75" spans="1:12" ht="18.75">
      <c r="A75" s="352"/>
      <c r="B75" s="352"/>
      <c r="C75" s="352"/>
      <c r="D75" s="54"/>
      <c r="E75" s="83"/>
      <c r="F75" s="80"/>
      <c r="G75" s="80"/>
      <c r="H75" s="83"/>
      <c r="I75" s="337" t="s">
        <v>10</v>
      </c>
      <c r="J75" s="337"/>
      <c r="K75" s="311"/>
      <c r="L75" s="42" t="s">
        <v>212</v>
      </c>
    </row>
    <row r="76" spans="1:12">
      <c r="A76" s="80"/>
      <c r="B76" s="85"/>
      <c r="C76" s="85"/>
      <c r="D76" s="80"/>
      <c r="E76" s="80"/>
      <c r="F76" s="80"/>
      <c r="G76" s="80"/>
      <c r="H76" s="86"/>
      <c r="I76" s="337" t="s">
        <v>11</v>
      </c>
      <c r="J76" s="337"/>
      <c r="K76" s="311"/>
      <c r="L76" s="42" t="s">
        <v>213</v>
      </c>
    </row>
    <row r="77" spans="1:12">
      <c r="A77" s="16"/>
      <c r="B77" s="16"/>
      <c r="C77" s="16"/>
      <c r="D77" s="17"/>
      <c r="E77" s="16"/>
      <c r="F77" s="336" t="s">
        <v>186</v>
      </c>
      <c r="G77" s="336"/>
      <c r="H77" s="18"/>
      <c r="I77" s="19"/>
    </row>
    <row r="78" spans="1:12">
      <c r="A78" s="20">
        <v>1</v>
      </c>
      <c r="B78" s="21">
        <v>513</v>
      </c>
      <c r="C78" s="22" t="str">
        <f>IF(B78=0," ",VLOOKUP(B78,[1]Спортсмены!B$1:H$65536,2,FALSE))</f>
        <v>Шкуропатов Дмитрий</v>
      </c>
      <c r="D78" s="23" t="str">
        <f>IF(B78=0," ",VLOOKUP($B78,[1]Спортсмены!$B$1:$H$65536,3,FALSE))</f>
        <v>30.03.1993</v>
      </c>
      <c r="E78" s="24" t="str">
        <f>IF(B78=0," ",IF(VLOOKUP($B78,[1]Спортсмены!$B$1:$H$65536,4,FALSE)=0," ",VLOOKUP($B78,[1]Спортсмены!$B$1:$H$65536,4,FALSE)))</f>
        <v>МС</v>
      </c>
      <c r="F78" s="22" t="str">
        <f>IF(B78=0," ",VLOOKUP($B78,[1]Спортсмены!$B$1:$H$65536,5,FALSE))</f>
        <v>Вологодская</v>
      </c>
      <c r="G78" s="22" t="str">
        <f>IF(B78=0," ",VLOOKUP($B78,[1]Спортсмены!$B$1:$H$65536,6,FALSE))</f>
        <v>Череповец, ДЮСШ-2</v>
      </c>
      <c r="H78" s="25">
        <v>2.5578703703703706E-4</v>
      </c>
      <c r="I78" s="26">
        <v>2.5393518518518522E-4</v>
      </c>
      <c r="J78" s="24" t="str">
        <f>IF(H78=0," ",IF(H78&lt;=[1]Разряды!$D$5,[1]Разряды!$D$3,IF(H78&lt;=[1]Разряды!$E$5,[1]Разряды!$E$3,IF(H78&lt;=[1]Разряды!$F$5,[1]Разряды!$F$3,IF(H78&lt;=[1]Разряды!$G$5,[1]Разряды!$G$3,IF(H78&lt;=[1]Разряды!$H$5,[1]Разряды!$H$3,IF(H78&lt;=[1]Разряды!$I$5,[1]Разряды!$I$3,IF(H78&lt;=[1]Разряды!$J$5,[1]Разряды!$J$3,"б/р"))))))))</f>
        <v>кмс</v>
      </c>
      <c r="K78" s="24">
        <v>20</v>
      </c>
      <c r="L78" s="22" t="str">
        <f>IF(B78=0," ",VLOOKUP($B78,[1]Спортсмены!$B$1:$H$65536,7,FALSE))</f>
        <v>Смелов Н.А., Демин А.Н.</v>
      </c>
    </row>
    <row r="79" spans="1:12" ht="22.5">
      <c r="A79" s="20">
        <v>2</v>
      </c>
      <c r="B79" s="21">
        <v>264</v>
      </c>
      <c r="C79" s="101" t="str">
        <f>IF(B79=0," ",VLOOKUP(B79,[1]Спортсмены!B$1:H$65536,2,FALSE))</f>
        <v>Лонин Даниил</v>
      </c>
      <c r="D79" s="102" t="str">
        <f>IF(B79=0," ",VLOOKUP($B79,[1]Спортсмены!$B$1:$H$65536,3,FALSE))</f>
        <v>08.09.1993</v>
      </c>
      <c r="E79" s="94" t="str">
        <f>IF(B79=0," ",IF(VLOOKUP($B79,[1]Спортсмены!$B$1:$H$65536,4,FALSE)=0," ",VLOOKUP($B79,[1]Спортсмены!$B$1:$H$65536,4,FALSE)))</f>
        <v>МС</v>
      </c>
      <c r="F79" s="101" t="str">
        <f>IF(B79=0," ",VLOOKUP($B79,[1]Спортсмены!$B$1:$H$65536,5,FALSE))</f>
        <v>Рязанская</v>
      </c>
      <c r="G79" s="99" t="str">
        <f>IF(B79=0," ",VLOOKUP($B79,[1]Спортсмены!$B$1:$H$65536,6,FALSE))</f>
        <v>Рязань, ЦФО СДЮСШОР "Олимпиец", "Юность"-Профсоюзы</v>
      </c>
      <c r="H79" s="100">
        <v>2.5312499999999999E-4</v>
      </c>
      <c r="I79" s="108">
        <v>2.5428240740740739E-4</v>
      </c>
      <c r="J79" s="94" t="str">
        <f>IF(H79=0," ",IF(H79&lt;=[1]Разряды!$D$5,[1]Разряды!$D$3,IF(H79&lt;=[1]Разряды!$E$5,[1]Разряды!$E$3,IF(H79&lt;=[1]Разряды!$F$5,[1]Разряды!$F$3,IF(H79&lt;=[1]Разряды!$G$5,[1]Разряды!$G$3,IF(H79&lt;=[1]Разряды!$H$5,[1]Разряды!$H$3,IF(H79&lt;=[1]Разряды!$I$5,[1]Разряды!$I$3,IF(H79&lt;=[1]Разряды!$J$5,[1]Разряды!$J$3,"б/р"))))))))</f>
        <v>кмс</v>
      </c>
      <c r="K79" s="94">
        <v>17</v>
      </c>
      <c r="L79" s="99" t="str">
        <f>IF(B79=0," ",VLOOKUP($B79,[1]Спортсмены!$B$1:$H$65536,7,FALSE))</f>
        <v>ЗТР Джавахова Г.С., ЗТР Капацинский О.К., Н.М. Куделина</v>
      </c>
    </row>
    <row r="80" spans="1:12" ht="22.5">
      <c r="A80" s="20">
        <v>3</v>
      </c>
      <c r="B80" s="21">
        <v>259</v>
      </c>
      <c r="C80" s="101" t="str">
        <f>IF(B80=0," ",VLOOKUP(B80,[1]Спортсмены!B$1:H$65536,2,FALSE))</f>
        <v>Трусов Евгений</v>
      </c>
      <c r="D80" s="102" t="str">
        <f>IF(B80=0," ",VLOOKUP($B80,[1]Спортсмены!$B$1:$H$65536,3,FALSE))</f>
        <v>22.08.1992</v>
      </c>
      <c r="E80" s="94" t="str">
        <f>IF(B80=0," ",IF(VLOOKUP($B80,[1]Спортсмены!$B$1:$H$65536,4,FALSE)=0," ",VLOOKUP($B80,[1]Спортсмены!$B$1:$H$65536,4,FALSE)))</f>
        <v>КМС</v>
      </c>
      <c r="F80" s="101" t="str">
        <f>IF(B80=0," ",VLOOKUP($B80,[1]Спортсмены!$B$1:$H$65536,5,FALSE))</f>
        <v>Рязанская</v>
      </c>
      <c r="G80" s="99" t="str">
        <f>IF(B80=0," ",VLOOKUP($B80,[1]Спортсмены!$B$1:$H$65536,6,FALSE))</f>
        <v>Рязань, ЦФО СДЮСШОР "Юность"-Динамо</v>
      </c>
      <c r="H80" s="450">
        <v>2.6331018518518516E-4</v>
      </c>
      <c r="I80" s="108">
        <v>2.652777777777778E-4</v>
      </c>
      <c r="J80" s="94" t="str">
        <f>IF(H80=0," ",IF(H80&lt;=[1]Разряды!$D$5,[1]Разряды!$D$3,IF(H80&lt;=[1]Разряды!$E$5,[1]Разряды!$E$3,IF(H80&lt;=[1]Разряды!$F$5,[1]Разряды!$F$3,IF(H80&lt;=[1]Разряды!$G$5,[1]Разряды!$G$3,IF(H80&lt;=[1]Разряды!$H$5,[1]Разряды!$H$3,IF(H80&lt;=[1]Разряды!$I$5,[1]Разряды!$I$3,IF(H80&lt;=[1]Разряды!$J$5,[1]Разряды!$J$3,"б/р"))))))))</f>
        <v>1р</v>
      </c>
      <c r="K80" s="28">
        <v>15</v>
      </c>
      <c r="L80" s="101" t="str">
        <f>IF(B80=0," ",VLOOKUP($B80,[1]Спортсмены!$B$1:$H$65536,7,FALSE))</f>
        <v>Варнаков А.В., Трусова Е.А.</v>
      </c>
    </row>
    <row r="81" spans="1:12">
      <c r="A81" s="28">
        <v>4</v>
      </c>
      <c r="B81" s="21">
        <v>463</v>
      </c>
      <c r="C81" s="22" t="str">
        <f>IF(B81=0," ",VLOOKUP(B81,[1]Спортсмены!B$1:H$65536,2,FALSE))</f>
        <v>Краев Алексей</v>
      </c>
      <c r="D81" s="23" t="str">
        <f>IF(B81=0," ",VLOOKUP($B81,[1]Спортсмены!$B$1:$H$65536,3,FALSE))</f>
        <v>1993</v>
      </c>
      <c r="E81" s="24" t="str">
        <f>IF(B81=0," ",IF(VLOOKUP($B81,[1]Спортсмены!$B$1:$H$65536,4,FALSE)=0," ",VLOOKUP($B81,[1]Спортсмены!$B$1:$H$65536,4,FALSE)))</f>
        <v>КМС</v>
      </c>
      <c r="F81" s="22" t="str">
        <f>IF(B81=0," ",VLOOKUP($B81,[1]Спортсмены!$B$1:$H$65536,5,FALSE))</f>
        <v>Ивановская</v>
      </c>
      <c r="G81" s="22" t="str">
        <f>IF(B81=0," ",VLOOKUP($B81,[1]Спортсмены!$B$1:$H$65536,6,FALSE))</f>
        <v>Иваново, ИГХТУ, СДЮСШОР-6</v>
      </c>
      <c r="H81" s="25">
        <v>2.6782407407407408E-4</v>
      </c>
      <c r="I81" s="26"/>
      <c r="J81" s="24" t="str">
        <f>IF(H81=0," ",IF(H81&lt;=[1]Разряды!$D$5,[1]Разряды!$D$3,IF(H81&lt;=[1]Разряды!$E$5,[1]Разряды!$E$3,IF(H81&lt;=[1]Разряды!$F$5,[1]Разряды!$F$3,IF(H81&lt;=[1]Разряды!$G$5,[1]Разряды!$G$3,IF(H81&lt;=[1]Разряды!$H$5,[1]Разряды!$H$3,IF(H81&lt;=[1]Разряды!$I$5,[1]Разряды!$I$3,IF(H81&lt;=[1]Разряды!$J$5,[1]Разряды!$J$3,"б/р"))))))))</f>
        <v>1р</v>
      </c>
      <c r="K81" s="24">
        <v>14</v>
      </c>
      <c r="L81" s="22" t="str">
        <f>IF(B81=0," ",VLOOKUP($B81,[1]Спортсмены!$B$1:$H$65536,7,FALSE))</f>
        <v>Чахунов Е.И.</v>
      </c>
    </row>
    <row r="82" spans="1:12">
      <c r="A82" s="28">
        <v>5</v>
      </c>
      <c r="B82" s="21">
        <v>340</v>
      </c>
      <c r="C82" s="22" t="str">
        <f>IF(B82=0," ",VLOOKUP(B82,[1]Спортсмены!B$1:H$65536,2,FALSE))</f>
        <v>Баринов Александр</v>
      </c>
      <c r="D82" s="23" t="str">
        <f>IF(B82=0," ",VLOOKUP($B82,[1]Спортсмены!$B$1:$H$65536,3,FALSE))</f>
        <v>23.07.1994</v>
      </c>
      <c r="E82" s="24" t="str">
        <f>IF(B82=0," ",IF(VLOOKUP($B82,[1]Спортсмены!$B$1:$H$65536,4,FALSE)=0," ",VLOOKUP($B82,[1]Спортсмены!$B$1:$H$65536,4,FALSE)))</f>
        <v>1р</v>
      </c>
      <c r="F82" s="22" t="str">
        <f>IF(B82=0," ",VLOOKUP($B82,[1]Спортсмены!$B$1:$H$65536,5,FALSE))</f>
        <v>Костромская</v>
      </c>
      <c r="G82" s="22" t="str">
        <f>IF(B82=0," ",VLOOKUP($B82,[1]Спортсмены!$B$1:$H$65536,6,FALSE))</f>
        <v>Шарья, СДЮСШОР</v>
      </c>
      <c r="H82" s="25">
        <v>2.6874999999999995E-4</v>
      </c>
      <c r="I82" s="26"/>
      <c r="J82" s="24" t="str">
        <f>IF(H82=0," ",IF(H82&lt;=[1]Разряды!$D$5,[1]Разряды!$D$3,IF(H82&lt;=[1]Разряды!$E$5,[1]Разряды!$E$3,IF(H82&lt;=[1]Разряды!$F$5,[1]Разряды!$F$3,IF(H82&lt;=[1]Разряды!$G$5,[1]Разряды!$G$3,IF(H82&lt;=[1]Разряды!$H$5,[1]Разряды!$H$3,IF(H82&lt;=[1]Разряды!$I$5,[1]Разряды!$I$3,IF(H82&lt;=[1]Разряды!$J$5,[1]Разряды!$J$3,"б/р"))))))))</f>
        <v>1р</v>
      </c>
      <c r="K82" s="24">
        <v>13</v>
      </c>
      <c r="L82" s="22" t="str">
        <f>IF(B82=0," ",VLOOKUP($B82,[1]Спортсмены!$B$1:$H$65536,7,FALSE))</f>
        <v>Аскеров А.М.</v>
      </c>
    </row>
    <row r="83" spans="1:12">
      <c r="A83" s="28">
        <v>6</v>
      </c>
      <c r="B83" s="21">
        <v>302</v>
      </c>
      <c r="C83" s="22" t="str">
        <f>IF(B83=0," ",VLOOKUP(B83,[1]Спортсмены!B$1:H$65536,2,FALSE))</f>
        <v>Казарян Миран</v>
      </c>
      <c r="D83" s="23" t="str">
        <f>IF(B83=0," ",VLOOKUP($B83,[1]Спортсмены!$B$1:$H$65536,3,FALSE))</f>
        <v>20.01.1994</v>
      </c>
      <c r="E83" s="24" t="str">
        <f>IF(B83=0," ",IF(VLOOKUP($B83,[1]Спортсмены!$B$1:$H$65536,4,FALSE)=0," ",VLOOKUP($B83,[1]Спортсмены!$B$1:$H$65536,4,FALSE)))</f>
        <v>1р</v>
      </c>
      <c r="F83" s="22" t="str">
        <f>IF(B83=0," ",VLOOKUP($B83,[1]Спортсмены!$B$1:$H$65536,5,FALSE))</f>
        <v>Мурманская</v>
      </c>
      <c r="G83" s="22" t="str">
        <f>IF(B83=0," ",VLOOKUP($B83,[1]Спортсмены!$B$1:$H$65536,6,FALSE))</f>
        <v>Мурманск, СДЮСШОР-4, ШВСМ</v>
      </c>
      <c r="H83" s="25">
        <v>2.711805555555556E-4</v>
      </c>
      <c r="I83" s="25"/>
      <c r="J83" s="24" t="str">
        <f>IF(H83=0," ",IF(H83&lt;=[1]Разряды!$D$5,[1]Разряды!$D$3,IF(H83&lt;=[1]Разряды!$E$5,[1]Разряды!$E$3,IF(H83&lt;=[1]Разряды!$F$5,[1]Разряды!$F$3,IF(H83&lt;=[1]Разряды!$G$5,[1]Разряды!$G$3,IF(H83&lt;=[1]Разряды!$H$5,[1]Разряды!$H$3,IF(H83&lt;=[1]Разряды!$I$5,[1]Разряды!$I$3,IF(H83&lt;=[1]Разряды!$J$5,[1]Разряды!$J$3,"б/р"))))))))</f>
        <v>2р</v>
      </c>
      <c r="K83" s="24">
        <v>0</v>
      </c>
      <c r="L83" s="22" t="str">
        <f>IF(B83=0," ",VLOOKUP($B83,[1]Спортсмены!$B$1:$H$65536,7,FALSE))</f>
        <v>Семенов Р.В.</v>
      </c>
    </row>
    <row r="84" spans="1:12">
      <c r="A84" s="28">
        <v>7</v>
      </c>
      <c r="B84" s="21">
        <v>215</v>
      </c>
      <c r="C84" s="22" t="str">
        <f>IF(B84=0," ",VLOOKUP(B84,[1]Спортсмены!B$1:H$65536,2,FALSE))</f>
        <v>Миронов Сергей</v>
      </c>
      <c r="D84" s="23" t="str">
        <f>IF(B84=0," ",VLOOKUP($B84,[1]Спортсмены!$B$1:$H$65536,3,FALSE))</f>
        <v>1993</v>
      </c>
      <c r="E84" s="24" t="str">
        <f>IF(B84=0," ",IF(VLOOKUP($B84,[1]Спортсмены!$B$1:$H$65536,4,FALSE)=0," ",VLOOKUP($B84,[1]Спортсмены!$B$1:$H$65536,4,FALSE)))</f>
        <v>КМС</v>
      </c>
      <c r="F84" s="22" t="str">
        <f>IF(B84=0," ",VLOOKUP($B84,[1]Спортсмены!$B$1:$H$65536,5,FALSE))</f>
        <v>Московская</v>
      </c>
      <c r="G84" s="22" t="str">
        <f>IF(B84=0," ",VLOOKUP($B84,[1]Спортсмены!$B$1:$H$65536,6,FALSE))</f>
        <v>Жуковский, СК "Метеор"</v>
      </c>
      <c r="H84" s="25">
        <v>2.7129629629629628E-4</v>
      </c>
      <c r="I84" s="25"/>
      <c r="J84" s="24" t="str">
        <f>IF(H84=0," ",IF(H84&lt;=[1]Разряды!$D$5,[1]Разряды!$D$3,IF(H84&lt;=[1]Разряды!$E$5,[1]Разряды!$E$3,IF(H84&lt;=[1]Разряды!$F$5,[1]Разряды!$F$3,IF(H84&lt;=[1]Разряды!$G$5,[1]Разряды!$G$3,IF(H84&lt;=[1]Разряды!$H$5,[1]Разряды!$H$3,IF(H84&lt;=[1]Разряды!$I$5,[1]Разряды!$I$3,IF(H84&lt;=[1]Разряды!$J$5,[1]Разряды!$J$3,"б/р"))))))))</f>
        <v>2р</v>
      </c>
      <c r="K84" s="27" t="s">
        <v>39</v>
      </c>
      <c r="L84" s="22" t="str">
        <f>IF(B84=0," ",VLOOKUP($B84,[1]Спортсмены!$B$1:$H$65536,7,FALSE))</f>
        <v>Юдакова Н.А.</v>
      </c>
    </row>
    <row r="85" spans="1:12">
      <c r="A85" s="28">
        <v>8</v>
      </c>
      <c r="B85" s="21">
        <v>392</v>
      </c>
      <c r="C85" s="22" t="str">
        <f>IF(B85=0," ",VLOOKUP(B85,[1]Спортсмены!B$1:H$65536,2,FALSE))</f>
        <v>Попов Сергей</v>
      </c>
      <c r="D85" s="23" t="str">
        <f>IF(B85=0," ",VLOOKUP($B85,[1]Спортсмены!$B$1:$H$65536,3,FALSE))</f>
        <v>1994</v>
      </c>
      <c r="E85" s="24" t="str">
        <f>IF(B85=0," ",IF(VLOOKUP($B85,[1]Спортсмены!$B$1:$H$65536,4,FALSE)=0," ",VLOOKUP($B85,[1]Спортсмены!$B$1:$H$65536,4,FALSE)))</f>
        <v>КМС</v>
      </c>
      <c r="F85" s="22" t="str">
        <f>IF(B85=0," ",VLOOKUP($B85,[1]Спортсмены!$B$1:$H$65536,5,FALSE))</f>
        <v>Архангельская</v>
      </c>
      <c r="G85" s="22" t="str">
        <f>IF(B85=0," ",VLOOKUP($B85,[1]Спортсмены!$B$1:$H$65536,6,FALSE))</f>
        <v>Коряжма, ДЮСШ</v>
      </c>
      <c r="H85" s="25">
        <v>2.7245370370370368E-4</v>
      </c>
      <c r="I85" s="26"/>
      <c r="J85" s="24" t="str">
        <f>IF(H85=0," ",IF(H85&lt;=[1]Разряды!$D$5,[1]Разряды!$D$3,IF(H85&lt;=[1]Разряды!$E$5,[1]Разряды!$E$3,IF(H85&lt;=[1]Разряды!$F$5,[1]Разряды!$F$3,IF(H85&lt;=[1]Разряды!$G$5,[1]Разряды!$G$3,IF(H85&lt;=[1]Разряды!$H$5,[1]Разряды!$H$3,IF(H85&lt;=[1]Разряды!$I$5,[1]Разряды!$I$3,IF(H85&lt;=[1]Разряды!$J$5,[1]Разряды!$J$3,"б/р"))))))))</f>
        <v>2р</v>
      </c>
      <c r="K85" s="24">
        <v>0</v>
      </c>
      <c r="L85" s="22" t="str">
        <f>IF(B85=0," ",VLOOKUP($B85,[1]Спортсмены!$B$1:$H$65536,7,FALSE))</f>
        <v>Казанцев Л.А.</v>
      </c>
    </row>
    <row r="86" spans="1:12">
      <c r="A86" s="28">
        <v>9</v>
      </c>
      <c r="B86" s="21">
        <v>419</v>
      </c>
      <c r="C86" s="22" t="str">
        <f>IF(B86=0," ",VLOOKUP(B86,[1]Спортсмены!B$1:H$65536,2,FALSE))</f>
        <v>Поленов Кирилл</v>
      </c>
      <c r="D86" s="23" t="str">
        <f>IF(B86=0," ",VLOOKUP($B86,[1]Спортсмены!$B$1:$H$65536,3,FALSE))</f>
        <v>12.05.1994</v>
      </c>
      <c r="E86" s="24" t="str">
        <f>IF(B86=0," ",IF(VLOOKUP($B86,[1]Спортсмены!$B$1:$H$65536,4,FALSE)=0," ",VLOOKUP($B86,[1]Спортсмены!$B$1:$H$65536,4,FALSE)))</f>
        <v>1р</v>
      </c>
      <c r="F86" s="22" t="str">
        <f>IF(B86=0," ",VLOOKUP($B86,[1]Спортсмены!$B$1:$H$65536,5,FALSE))</f>
        <v>Калининградская</v>
      </c>
      <c r="G86" s="22" t="str">
        <f>IF(B86=0," ",VLOOKUP($B86,[1]Спортсмены!$B$1:$H$65536,6,FALSE))</f>
        <v>Калининград, УОР</v>
      </c>
      <c r="H86" s="41">
        <v>2.7268518518518522E-4</v>
      </c>
      <c r="I86" s="25"/>
      <c r="J86" s="24" t="str">
        <f>IF(H86=0," ",IF(H86&lt;=[1]Разряды!$D$5,[1]Разряды!$D$3,IF(H86&lt;=[1]Разряды!$E$5,[1]Разряды!$E$3,IF(H86&lt;=[1]Разряды!$F$5,[1]Разряды!$F$3,IF(H86&lt;=[1]Разряды!$G$5,[1]Разряды!$G$3,IF(H86&lt;=[1]Разряды!$H$5,[1]Разряды!$H$3,IF(H86&lt;=[1]Разряды!$I$5,[1]Разряды!$I$3,IF(H86&lt;=[1]Разряды!$J$5,[1]Разряды!$J$3,"б/р"))))))))</f>
        <v>2р</v>
      </c>
      <c r="K86" s="27">
        <v>0</v>
      </c>
      <c r="L86" s="103" t="str">
        <f>IF(B86=0," ",VLOOKUP($B86,[1]Спортсмены!$B$1:$H$65536,7,FALSE))</f>
        <v xml:space="preserve">ЗТР Антунович Г.П., Лещинский В.В. </v>
      </c>
    </row>
    <row r="87" spans="1:12">
      <c r="A87" s="28">
        <v>10</v>
      </c>
      <c r="B87" s="21">
        <v>226</v>
      </c>
      <c r="C87" s="22" t="str">
        <f>IF(B87=0," ",VLOOKUP(B87,[1]Спортсмены!B$1:H$65536,2,FALSE))</f>
        <v>Ползунов Иван</v>
      </c>
      <c r="D87" s="23" t="str">
        <f>IF(B87=0," ",VLOOKUP($B87,[1]Спортсмены!$B$1:$H$65536,3,FALSE))</f>
        <v>1994</v>
      </c>
      <c r="E87" s="24" t="str">
        <f>IF(B87=0," ",IF(VLOOKUP($B87,[1]Спортсмены!$B$1:$H$65536,4,FALSE)=0," ",VLOOKUP($B87,[1]Спортсмены!$B$1:$H$65536,4,FALSE)))</f>
        <v>1р</v>
      </c>
      <c r="F87" s="22" t="str">
        <f>IF(B87=0," ",VLOOKUP($B87,[1]Спортсмены!$B$1:$H$65536,5,FALSE))</f>
        <v>Владимирская</v>
      </c>
      <c r="G87" s="22" t="str">
        <f>IF(B87=0," ",VLOOKUP($B87,[1]Спортсмены!$B$1:$H$65536,6,FALSE))</f>
        <v>Владимир, СДЮСШОР-7</v>
      </c>
      <c r="H87" s="25">
        <v>2.7291666666666664E-4</v>
      </c>
      <c r="I87" s="26"/>
      <c r="J87" s="24" t="str">
        <f>IF(H87=0," ",IF(H87&lt;=[1]Разряды!$D$5,[1]Разряды!$D$3,IF(H87&lt;=[1]Разряды!$E$5,[1]Разряды!$E$3,IF(H87&lt;=[1]Разряды!$F$5,[1]Разряды!$F$3,IF(H87&lt;=[1]Разряды!$G$5,[1]Разряды!$G$3,IF(H87&lt;=[1]Разряды!$H$5,[1]Разряды!$H$3,IF(H87&lt;=[1]Разряды!$I$5,[1]Разряды!$I$3,IF(H87&lt;=[1]Разряды!$J$5,[1]Разряды!$J$3,"б/р"))))))))</f>
        <v>2р</v>
      </c>
      <c r="K87" s="24">
        <v>0</v>
      </c>
      <c r="L87" s="22" t="str">
        <f>IF(B87=0," ",VLOOKUP($B87,[1]Спортсмены!$B$1:$H$65536,7,FALSE))</f>
        <v>Терещенко А.В.</v>
      </c>
    </row>
    <row r="88" spans="1:12">
      <c r="A88" s="28">
        <v>11</v>
      </c>
      <c r="B88" s="21">
        <v>227</v>
      </c>
      <c r="C88" s="22" t="str">
        <f>IF(B88=0," ",VLOOKUP(B88,[1]Спортсмены!B$1:H$65536,2,FALSE))</f>
        <v>Пряхин Максим</v>
      </c>
      <c r="D88" s="23" t="str">
        <f>IF(B88=0," ",VLOOKUP($B88,[1]Спортсмены!$B$1:$H$65536,3,FALSE))</f>
        <v>1994</v>
      </c>
      <c r="E88" s="24" t="str">
        <f>IF(B88=0," ",IF(VLOOKUP($B88,[1]Спортсмены!$B$1:$H$65536,4,FALSE)=0," ",VLOOKUP($B88,[1]Спортсмены!$B$1:$H$65536,4,FALSE)))</f>
        <v>КМС</v>
      </c>
      <c r="F88" s="22" t="str">
        <f>IF(B88=0," ",VLOOKUP($B88,[1]Спортсмены!$B$1:$H$65536,5,FALSE))</f>
        <v>Владимирская</v>
      </c>
      <c r="G88" s="22" t="str">
        <f>IF(B88=0," ",VLOOKUP($B88,[1]Спортсмены!$B$1:$H$65536,6,FALSE))</f>
        <v>Владимир, СДЮСШОР-7, ИГЭУ</v>
      </c>
      <c r="H88" s="25">
        <v>2.7361111111111114E-4</v>
      </c>
      <c r="I88" s="26"/>
      <c r="J88" s="24" t="str">
        <f>IF(H88=0," ",IF(H88&lt;=[1]Разряды!$D$5,[1]Разряды!$D$3,IF(H88&lt;=[1]Разряды!$E$5,[1]Разряды!$E$3,IF(H88&lt;=[1]Разряды!$F$5,[1]Разряды!$F$3,IF(H88&lt;=[1]Разряды!$G$5,[1]Разряды!$G$3,IF(H88&lt;=[1]Разряды!$H$5,[1]Разряды!$H$3,IF(H88&lt;=[1]Разряды!$I$5,[1]Разряды!$I$3,IF(H88&lt;=[1]Разряды!$J$5,[1]Разряды!$J$3,"б/р"))))))))</f>
        <v>2р</v>
      </c>
      <c r="K88" s="24">
        <v>0</v>
      </c>
      <c r="L88" s="22" t="str">
        <f>IF(B88=0," ",VLOOKUP($B88,[1]Спортсмены!$B$1:$H$65536,7,FALSE))</f>
        <v>Торгов Е.Н., Баринов А.С.</v>
      </c>
    </row>
    <row r="89" spans="1:12">
      <c r="A89" s="28">
        <v>12</v>
      </c>
      <c r="B89" s="21">
        <v>440</v>
      </c>
      <c r="C89" s="22" t="str">
        <f>IF(B89=0," ",VLOOKUP(B89,[1]Спортсмены!B$1:H$65536,2,FALSE))</f>
        <v>Лавров Александр</v>
      </c>
      <c r="D89" s="23" t="str">
        <f>IF(B89=0," ",VLOOKUP($B89,[1]Спортсмены!$B$1:$H$65536,3,FALSE))</f>
        <v>1993</v>
      </c>
      <c r="E89" s="24" t="str">
        <f>IF(B89=0," ",IF(VLOOKUP($B89,[1]Спортсмены!$B$1:$H$65536,4,FALSE)=0," ",VLOOKUP($B89,[1]Спортсмены!$B$1:$H$65536,4,FALSE)))</f>
        <v>КМС</v>
      </c>
      <c r="F89" s="22" t="str">
        <f>IF(B89=0," ",VLOOKUP($B89,[1]Спортсмены!$B$1:$H$65536,5,FALSE))</f>
        <v>Р-ка Коми</v>
      </c>
      <c r="G89" s="22" t="str">
        <f>IF(B89=0," ",VLOOKUP($B89,[1]Спортсмены!$B$1:$H$65536,6,FALSE))</f>
        <v>Сыктывкар</v>
      </c>
      <c r="H89" s="25">
        <v>2.7418981481481484E-4</v>
      </c>
      <c r="I89" s="26"/>
      <c r="J89" s="24" t="str">
        <f>IF(H89=0," ",IF(H89&lt;=[1]Разряды!$D$5,[1]Разряды!$D$3,IF(H89&lt;=[1]Разряды!$E$5,[1]Разряды!$E$3,IF(H89&lt;=[1]Разряды!$F$5,[1]Разряды!$F$3,IF(H89&lt;=[1]Разряды!$G$5,[1]Разряды!$G$3,IF(H89&lt;=[1]Разряды!$H$5,[1]Разряды!$H$3,IF(H89&lt;=[1]Разряды!$I$5,[1]Разряды!$I$3,IF(H89&lt;=[1]Разряды!$J$5,[1]Разряды!$J$3,"б/р"))))))))</f>
        <v>2р</v>
      </c>
      <c r="K89" s="24">
        <v>0</v>
      </c>
      <c r="L89" s="22" t="str">
        <f>IF(B89=0," ",VLOOKUP($B89,[1]Спортсмены!$B$1:$H$65536,7,FALSE))</f>
        <v>Панюкова М.А., Углова С.И.</v>
      </c>
    </row>
    <row r="90" spans="1:12">
      <c r="A90" s="28">
        <v>13</v>
      </c>
      <c r="B90" s="21">
        <v>506</v>
      </c>
      <c r="C90" s="22" t="str">
        <f>IF(B90=0," ",VLOOKUP(B90,[1]Спортсмены!B$1:H$65536,2,FALSE))</f>
        <v>Сергеев Денис</v>
      </c>
      <c r="D90" s="23" t="str">
        <f>IF(B90=0," ",VLOOKUP($B90,[1]Спортсмены!$B$1:$H$65536,3,FALSE))</f>
        <v>1994</v>
      </c>
      <c r="E90" s="24" t="str">
        <f>IF(B90=0," ",IF(VLOOKUP($B90,[1]Спортсмены!$B$1:$H$65536,4,FALSE)=0," ",VLOOKUP($B90,[1]Спортсмены!$B$1:$H$65536,4,FALSE)))</f>
        <v>КМС</v>
      </c>
      <c r="F90" s="22" t="str">
        <f>IF(B90=0," ",VLOOKUP($B90,[1]Спортсмены!$B$1:$H$65536,5,FALSE))</f>
        <v>Ивановская</v>
      </c>
      <c r="G90" s="22" t="str">
        <f>IF(B90=0," ",VLOOKUP($B90,[1]Спортсмены!$B$1:$H$65536,6,FALSE))</f>
        <v>Иваново, ИГЭУ</v>
      </c>
      <c r="H90" s="25">
        <v>2.7500000000000002E-4</v>
      </c>
      <c r="I90" s="26"/>
      <c r="J90" s="24" t="str">
        <f>IF(H90=0," ",IF(H90&lt;=[1]Разряды!$D$5,[1]Разряды!$D$3,IF(H90&lt;=[1]Разряды!$E$5,[1]Разряды!$E$3,IF(H90&lt;=[1]Разряды!$F$5,[1]Разряды!$F$3,IF(H90&lt;=[1]Разряды!$G$5,[1]Разряды!$G$3,IF(H90&lt;=[1]Разряды!$H$5,[1]Разряды!$H$3,IF(H90&lt;=[1]Разряды!$I$5,[1]Разряды!$I$3,IF(H90&lt;=[1]Разряды!$J$5,[1]Разряды!$J$3,"б/р"))))))))</f>
        <v>2р</v>
      </c>
      <c r="K90" s="24" t="s">
        <v>26</v>
      </c>
      <c r="L90" s="22" t="str">
        <f>IF(B90=0," ",VLOOKUP($B90,[1]Спортсмены!$B$1:$H$65536,7,FALSE))</f>
        <v>Чахунов Е.И.</v>
      </c>
    </row>
    <row r="91" spans="1:12">
      <c r="A91" s="28">
        <v>14</v>
      </c>
      <c r="B91" s="21">
        <v>49</v>
      </c>
      <c r="C91" s="22" t="str">
        <f>IF(B91=0," ",VLOOKUP(B91,[1]Спортсмены!B$1:H$65536,2,FALSE))</f>
        <v>Ложников Илья</v>
      </c>
      <c r="D91" s="23" t="str">
        <f>IF(B91=0," ",VLOOKUP($B91,[1]Спортсмены!$B$1:$H$65536,3,FALSE))</f>
        <v>30.03.1992</v>
      </c>
      <c r="E91" s="24" t="str">
        <f>IF(B91=0," ",IF(VLOOKUP($B91,[1]Спортсмены!$B$1:$H$65536,4,FALSE)=0," ",VLOOKUP($B91,[1]Спортсмены!$B$1:$H$65536,4,FALSE)))</f>
        <v>КМС</v>
      </c>
      <c r="F91" s="22" t="str">
        <f>IF(B91=0," ",VLOOKUP($B91,[1]Спортсмены!$B$1:$H$65536,5,FALSE))</f>
        <v>Ярославская</v>
      </c>
      <c r="G91" s="22" t="str">
        <f>IF(B91=0," ",VLOOKUP($B91,[1]Спортсмены!$B$1:$H$65536,6,FALSE))</f>
        <v>Ярославль, СДЮСШОР-19</v>
      </c>
      <c r="H91" s="25">
        <v>2.7592592592592594E-4</v>
      </c>
      <c r="I91" s="26"/>
      <c r="J91" s="24" t="str">
        <f>IF(H91=0," ",IF(H91&lt;=[1]Разряды!$D$5,[1]Разряды!$D$3,IF(H91&lt;=[1]Разряды!$E$5,[1]Разряды!$E$3,IF(H91&lt;=[1]Разряды!$F$5,[1]Разряды!$F$3,IF(H91&lt;=[1]Разряды!$G$5,[1]Разряды!$G$3,IF(H91&lt;=[1]Разряды!$H$5,[1]Разряды!$H$3,IF(H91&lt;=[1]Разряды!$I$5,[1]Разряды!$I$3,IF(H91&lt;=[1]Разряды!$J$5,[1]Разряды!$J$3,"б/р"))))))))</f>
        <v>2р</v>
      </c>
      <c r="K91" s="27">
        <v>0</v>
      </c>
      <c r="L91" s="22" t="str">
        <f>IF(B91=0," ",VLOOKUP($B91,[1]Спортсмены!$B$1:$H$65536,7,FALSE))</f>
        <v>Станкевич В.А.</v>
      </c>
    </row>
    <row r="92" spans="1:12">
      <c r="A92" s="28">
        <v>15</v>
      </c>
      <c r="B92" s="21">
        <v>415</v>
      </c>
      <c r="C92" s="22" t="str">
        <f>IF(B92=0," ",VLOOKUP(B92,[1]Спортсмены!B$1:H$65536,2,FALSE))</f>
        <v>Иванский Сергей</v>
      </c>
      <c r="D92" s="23" t="str">
        <f>IF(B92=0," ",VLOOKUP($B92,[1]Спортсмены!$B$1:$H$65536,3,FALSE))</f>
        <v>14.01.1993</v>
      </c>
      <c r="E92" s="24" t="str">
        <f>IF(B92=0," ",IF(VLOOKUP($B92,[1]Спортсмены!$B$1:$H$65536,4,FALSE)=0," ",VLOOKUP($B92,[1]Спортсмены!$B$1:$H$65536,4,FALSE)))</f>
        <v>КМС</v>
      </c>
      <c r="F92" s="22" t="str">
        <f>IF(B92=0," ",VLOOKUP($B92,[1]Спортсмены!$B$1:$H$65536,5,FALSE))</f>
        <v>Новгородская</v>
      </c>
      <c r="G92" s="22" t="str">
        <f>IF(B92=0," ",VLOOKUP($B92,[1]Спортсмены!$B$1:$H$65536,6,FALSE))</f>
        <v>Н Новгород, обр.</v>
      </c>
      <c r="H92" s="25">
        <v>2.7905092592592592E-4</v>
      </c>
      <c r="I92" s="25"/>
      <c r="J92" s="24" t="str">
        <f>IF(H92=0," ",IF(H92&lt;=[1]Разряды!$D$5,[1]Разряды!$D$3,IF(H92&lt;=[1]Разряды!$E$5,[1]Разряды!$E$3,IF(H92&lt;=[1]Разряды!$F$5,[1]Разряды!$F$3,IF(H92&lt;=[1]Разряды!$G$5,[1]Разряды!$G$3,IF(H92&lt;=[1]Разряды!$H$5,[1]Разряды!$H$3,IF(H92&lt;=[1]Разряды!$I$5,[1]Разряды!$I$3,IF(H92&lt;=[1]Разряды!$J$5,[1]Разряды!$J$3,"б/р"))))))))</f>
        <v>2р</v>
      </c>
      <c r="K92" s="24">
        <v>0</v>
      </c>
      <c r="L92" s="22" t="str">
        <f>IF(B92=0," ",VLOOKUP($B92,[1]Спортсмены!$B$1:$H$65536,7,FALSE))</f>
        <v>Савенков П.А.</v>
      </c>
    </row>
    <row r="93" spans="1:12">
      <c r="A93" s="28">
        <v>16</v>
      </c>
      <c r="B93" s="94">
        <v>535</v>
      </c>
      <c r="C93" s="22" t="str">
        <f>IF(B93=0," ",VLOOKUP(B93,[1]Спортсмены!B$1:H$65536,2,FALSE))</f>
        <v>Мурашко Александр</v>
      </c>
      <c r="D93" s="23" t="str">
        <f>IF(B93=0," ",VLOOKUP($B93,[1]Спортсмены!$B$1:$H$65536,3,FALSE))</f>
        <v>28.09.1994</v>
      </c>
      <c r="E93" s="24" t="str">
        <f>IF(B93=0," ",IF(VLOOKUP($B93,[1]Спортсмены!$B$1:$H$65536,4,FALSE)=0," ",VLOOKUP($B93,[1]Спортсмены!$B$1:$H$65536,4,FALSE)))</f>
        <v>1р</v>
      </c>
      <c r="F93" s="22" t="str">
        <f>IF(B93=0," ",VLOOKUP($B93,[1]Спортсмены!$B$1:$H$65536,5,FALSE))</f>
        <v>Вологодская</v>
      </c>
      <c r="G93" s="22" t="str">
        <f>IF(B93=0," ",VLOOKUP($B93,[1]Спортсмены!$B$1:$H$65536,6,FALSE))</f>
        <v>Череповец, ДЮСШ-2</v>
      </c>
      <c r="H93" s="25">
        <v>2.8206018518518516E-4</v>
      </c>
      <c r="I93" s="26"/>
      <c r="J93" s="24" t="str">
        <f>IF(H93=0," ",IF(H93&lt;=[1]Разряды!$D$5,[1]Разряды!$D$3,IF(H93&lt;=[1]Разряды!$E$5,[1]Разряды!$E$3,IF(H93&lt;=[1]Разряды!$F$5,[1]Разряды!$F$3,IF(H93&lt;=[1]Разряды!$G$5,[1]Разряды!$G$3,IF(H93&lt;=[1]Разряды!$H$5,[1]Разряды!$H$3,IF(H93&lt;=[1]Разряды!$I$5,[1]Разряды!$I$3,IF(H93&lt;=[1]Разряды!$J$5,[1]Разряды!$J$3,"б/р"))))))))</f>
        <v>2р</v>
      </c>
      <c r="K93" s="27">
        <v>0</v>
      </c>
      <c r="L93" s="22" t="str">
        <f>IF(B93=0," ",VLOOKUP($B93,[1]Спортсмены!$B$1:$H$65536,7,FALSE))</f>
        <v>Боголюбов В.Л.</v>
      </c>
    </row>
    <row r="94" spans="1:12">
      <c r="A94" s="28">
        <v>17</v>
      </c>
      <c r="B94" s="21">
        <v>595</v>
      </c>
      <c r="C94" s="22" t="str">
        <f>IF(B94=0," ",VLOOKUP(B94,[1]Спортсмены!B$1:H$65536,2,FALSE))</f>
        <v>Сосин Максим</v>
      </c>
      <c r="D94" s="23" t="str">
        <f>IF(B94=0," ",VLOOKUP($B94,[1]Спортсмены!$B$1:$H$65536,3,FALSE))</f>
        <v>1993</v>
      </c>
      <c r="E94" s="24" t="str">
        <f>IF(B94=0," ",IF(VLOOKUP($B94,[1]Спортсмены!$B$1:$H$65536,4,FALSE)=0," ",VLOOKUP($B94,[1]Спортсмены!$B$1:$H$65536,4,FALSE)))</f>
        <v>2р</v>
      </c>
      <c r="F94" s="22" t="str">
        <f>IF(B94=0," ",VLOOKUP($B94,[1]Спортсмены!$B$1:$H$65536,5,FALSE))</f>
        <v>Ивановская</v>
      </c>
      <c r="G94" s="22" t="str">
        <f>IF(B94=0," ",VLOOKUP($B94,[1]Спортсмены!$B$1:$H$65536,6,FALSE))</f>
        <v>Иваново, ИГЭУ</v>
      </c>
      <c r="H94" s="25">
        <v>2.8310185185185187E-4</v>
      </c>
      <c r="I94" s="26"/>
      <c r="J94" s="24" t="str">
        <f>IF(H94=0," ",IF(H94&lt;=[1]Разряды!$D$5,[1]Разряды!$D$3,IF(H94&lt;=[1]Разряды!$E$5,[1]Разряды!$E$3,IF(H94&lt;=[1]Разряды!$F$5,[1]Разряды!$F$3,IF(H94&lt;=[1]Разряды!$G$5,[1]Разряды!$G$3,IF(H94&lt;=[1]Разряды!$H$5,[1]Разряды!$H$3,IF(H94&lt;=[1]Разряды!$I$5,[1]Разряды!$I$3,IF(H94&lt;=[1]Разряды!$J$5,[1]Разряды!$J$3,"б/р"))))))))</f>
        <v>3р</v>
      </c>
      <c r="K94" s="24" t="s">
        <v>26</v>
      </c>
      <c r="L94" s="22" t="str">
        <f>IF(B94=0," ",VLOOKUP($B94,[1]Спортсмены!$B$1:$H$65536,7,FALSE))</f>
        <v>Магницкий М.В.</v>
      </c>
    </row>
    <row r="95" spans="1:12">
      <c r="A95" s="28">
        <v>18</v>
      </c>
      <c r="B95" s="21">
        <v>219</v>
      </c>
      <c r="C95" s="22" t="str">
        <f>IF(B95=0," ",VLOOKUP(B95,[1]Спортсмены!B$1:H$65536,2,FALSE))</f>
        <v>Трофимов Сергей</v>
      </c>
      <c r="D95" s="23" t="str">
        <f>IF(B95=0," ",VLOOKUP($B95,[1]Спортсмены!$B$1:$H$65536,3,FALSE))</f>
        <v>1992</v>
      </c>
      <c r="E95" s="24" t="str">
        <f>IF(B95=0," ",IF(VLOOKUP($B95,[1]Спортсмены!$B$1:$H$65536,4,FALSE)=0," ",VLOOKUP($B95,[1]Спортсмены!$B$1:$H$65536,4,FALSE)))</f>
        <v>1р</v>
      </c>
      <c r="F95" s="22" t="str">
        <f>IF(B95=0," ",VLOOKUP($B95,[1]Спортсмены!$B$1:$H$65536,5,FALSE))</f>
        <v>Московская</v>
      </c>
      <c r="G95" s="22" t="str">
        <f>IF(B95=0," ",VLOOKUP($B95,[1]Спортсмены!$B$1:$H$65536,6,FALSE))</f>
        <v>Жуковский, СК "Метеор"</v>
      </c>
      <c r="H95" s="41">
        <v>2.8715277777777778E-4</v>
      </c>
      <c r="I95" s="25"/>
      <c r="J95" s="24" t="str">
        <f>IF(H95=0," ",IF(H95&lt;=[1]Разряды!$D$5,[1]Разряды!$D$3,IF(H95&lt;=[1]Разряды!$E$5,[1]Разряды!$E$3,IF(H95&lt;=[1]Разряды!$F$5,[1]Разряды!$F$3,IF(H95&lt;=[1]Разряды!$G$5,[1]Разряды!$G$3,IF(H95&lt;=[1]Разряды!$H$5,[1]Разряды!$H$3,IF(H95&lt;=[1]Разряды!$I$5,[1]Разряды!$I$3,IF(H95&lt;=[1]Разряды!$J$5,[1]Разряды!$J$3,"б/р"))))))))</f>
        <v>3р</v>
      </c>
      <c r="K95" s="27" t="s">
        <v>26</v>
      </c>
      <c r="L95" s="103" t="str">
        <f>IF(B95=0," ",VLOOKUP($B95,[1]Спортсмены!$B$1:$H$65536,7,FALSE))</f>
        <v>Юдакова Н.А.</v>
      </c>
    </row>
    <row r="96" spans="1:12">
      <c r="A96" s="28">
        <v>19</v>
      </c>
      <c r="B96" s="21">
        <v>213</v>
      </c>
      <c r="C96" s="22" t="str">
        <f>IF(B96=0," ",VLOOKUP(B96,[1]Спортсмены!B$1:H$65536,2,FALSE))</f>
        <v>Рустамов Ахад</v>
      </c>
      <c r="D96" s="23" t="str">
        <f>IF(B96=0," ",VLOOKUP($B96,[1]Спортсмены!$B$1:$H$65536,3,FALSE))</f>
        <v>1993</v>
      </c>
      <c r="E96" s="24" t="str">
        <f>IF(B96=0," ",IF(VLOOKUP($B96,[1]Спортсмены!$B$1:$H$65536,4,FALSE)=0," ",VLOOKUP($B96,[1]Спортсмены!$B$1:$H$65536,4,FALSE)))</f>
        <v>1р</v>
      </c>
      <c r="F96" s="22" t="str">
        <f>IF(B96=0," ",VLOOKUP($B96,[1]Спортсмены!$B$1:$H$65536,5,FALSE))</f>
        <v>Московская</v>
      </c>
      <c r="G96" s="22" t="str">
        <f>IF(B96=0," ",VLOOKUP($B96,[1]Спортсмены!$B$1:$H$65536,6,FALSE))</f>
        <v>Жуковский, СК "Метеор"</v>
      </c>
      <c r="H96" s="25">
        <v>2.8773148148148148E-4</v>
      </c>
      <c r="I96" s="25"/>
      <c r="J96" s="24" t="str">
        <f>IF(H96=0," ",IF(H96&lt;=[1]Разряды!$D$5,[1]Разряды!$D$3,IF(H96&lt;=[1]Разряды!$E$5,[1]Разряды!$E$3,IF(H96&lt;=[1]Разряды!$F$5,[1]Разряды!$F$3,IF(H96&lt;=[1]Разряды!$G$5,[1]Разряды!$G$3,IF(H96&lt;=[1]Разряды!$H$5,[1]Разряды!$H$3,IF(H96&lt;=[1]Разряды!$I$5,[1]Разряды!$I$3,IF(H96&lt;=[1]Разряды!$J$5,[1]Разряды!$J$3,"б/р"))))))))</f>
        <v>3р</v>
      </c>
      <c r="K96" s="27" t="s">
        <v>26</v>
      </c>
      <c r="L96" s="22" t="str">
        <f>IF(B96=0," ",VLOOKUP($B96,[1]Спортсмены!$B$1:$H$65536,7,FALSE))</f>
        <v>Юдакова Н.А.</v>
      </c>
    </row>
    <row r="97" spans="1:12">
      <c r="A97" s="28">
        <v>20</v>
      </c>
      <c r="B97" s="94">
        <v>560</v>
      </c>
      <c r="C97" s="22" t="str">
        <f>IF(B97=0," ",VLOOKUP(B97,[1]Спортсмены!B$1:H$65536,2,FALSE))</f>
        <v>Петраков Иван</v>
      </c>
      <c r="D97" s="23" t="str">
        <f>IF(B97=0," ",VLOOKUP($B97,[1]Спортсмены!$B$1:$H$65536,3,FALSE))</f>
        <v>31.01.1993</v>
      </c>
      <c r="E97" s="24" t="str">
        <f>IF(B97=0," ",IF(VLOOKUP($B97,[1]Спортсмены!$B$1:$H$65536,4,FALSE)=0," ",VLOOKUP($B97,[1]Спортсмены!$B$1:$H$65536,4,FALSE)))</f>
        <v>КМС</v>
      </c>
      <c r="F97" s="22" t="str">
        <f>IF(B97=0," ",VLOOKUP($B97,[1]Спортсмены!$B$1:$H$65536,5,FALSE))</f>
        <v>Р-ка Карелия</v>
      </c>
      <c r="G97" s="22" t="str">
        <f>IF(B97=0," ",VLOOKUP($B97,[1]Спортсмены!$B$1:$H$65536,6,FALSE))</f>
        <v xml:space="preserve">Петрозаводск, </v>
      </c>
      <c r="H97" s="41">
        <v>2.6099537037037036E-4</v>
      </c>
      <c r="I97" s="111" t="s">
        <v>183</v>
      </c>
      <c r="J97" s="24" t="str">
        <f>IF(H97=0," ",IF(H97&lt;=[1]Разряды!$D$5,[1]Разряды!$D$3,IF(H97&lt;=[1]Разряды!$E$5,[1]Разряды!$E$3,IF(H97&lt;=[1]Разряды!$F$5,[1]Разряды!$F$3,IF(H97&lt;=[1]Разряды!$G$5,[1]Разряды!$G$3,IF(H97&lt;=[1]Разряды!$H$5,[1]Разряды!$H$3,IF(H97&lt;=[1]Разряды!$I$5,[1]Разряды!$I$3,IF(H97&lt;=[1]Разряды!$J$5,[1]Разряды!$J$3,"б/р"))))))))</f>
        <v>1р</v>
      </c>
      <c r="K97" s="24" t="s">
        <v>26</v>
      </c>
      <c r="L97" s="103" t="str">
        <f>IF(B97=0," ",VLOOKUP($B97,[1]Спортсмены!$B$1:$H$65536,7,FALSE))</f>
        <v>ЗТР Пушкин В.В., ЗТР Савенков Е.В.</v>
      </c>
    </row>
    <row r="98" spans="1:12" ht="22.5">
      <c r="A98" s="28"/>
      <c r="B98" s="21">
        <v>263</v>
      </c>
      <c r="C98" s="101" t="str">
        <f>IF(B98=0," ",VLOOKUP(B98,[1]Спортсмены!B$1:H$65536,2,FALSE))</f>
        <v>Оловянишников Максим</v>
      </c>
      <c r="D98" s="102" t="str">
        <f>IF(B98=0," ",VLOOKUP($B98,[1]Спортсмены!$B$1:$H$65536,3,FALSE))</f>
        <v>05.05.1993</v>
      </c>
      <c r="E98" s="94" t="str">
        <f>IF(B98=0," ",IF(VLOOKUP($B98,[1]Спортсмены!$B$1:$H$65536,4,FALSE)=0," ",VLOOKUP($B98,[1]Спортсмены!$B$1:$H$65536,4,FALSE)))</f>
        <v>1р</v>
      </c>
      <c r="F98" s="101" t="str">
        <f>IF(B98=0," ",VLOOKUP($B98,[1]Спортсмены!$B$1:$H$65536,5,FALSE))</f>
        <v>Рязанская</v>
      </c>
      <c r="G98" s="99" t="str">
        <f>IF(B98=0," ",VLOOKUP($B98,[1]Спортсмены!$B$1:$H$65536,6,FALSE))</f>
        <v>Рязань, ЦФО СДЮСШОР "Олимпиец"-Динамо</v>
      </c>
      <c r="H98" s="479" t="s">
        <v>183</v>
      </c>
      <c r="I98" s="108"/>
      <c r="J98" s="94"/>
      <c r="K98" s="94">
        <v>0</v>
      </c>
      <c r="L98" s="101" t="str">
        <f>IF(B98=0," ",VLOOKUP($B98,[1]Спортсмены!$B$1:$H$65536,7,FALSE))</f>
        <v>ЗМС Колдин Ю.Ю.</v>
      </c>
    </row>
    <row r="99" spans="1:12">
      <c r="A99" s="28"/>
      <c r="B99" s="21">
        <v>414</v>
      </c>
      <c r="C99" s="101" t="str">
        <f>IF(B99=0," ",VLOOKUP(B99,[1]Спортсмены!B$1:H$65536,2,FALSE))</f>
        <v>Константинов Павел</v>
      </c>
      <c r="D99" s="102" t="str">
        <f>IF(B99=0," ",VLOOKUP($B99,[1]Спортсмены!$B$1:$H$65536,3,FALSE))</f>
        <v>09.12.1994</v>
      </c>
      <c r="E99" s="94" t="str">
        <f>IF(B99=0," ",IF(VLOOKUP($B99,[1]Спортсмены!$B$1:$H$65536,4,FALSE)=0," ",VLOOKUP($B99,[1]Спортсмены!$B$1:$H$65536,4,FALSE)))</f>
        <v>1р</v>
      </c>
      <c r="F99" s="101" t="str">
        <f>IF(B99=0," ",VLOOKUP($B99,[1]Спортсмены!$B$1:$H$65536,5,FALSE))</f>
        <v>Новгородская</v>
      </c>
      <c r="G99" s="101" t="str">
        <f>IF(B99=0," ",VLOOKUP($B99,[1]Спортсмены!$B$1:$H$65536,6,FALSE))</f>
        <v>Н Новгород, обр.</v>
      </c>
      <c r="H99" s="111" t="s">
        <v>183</v>
      </c>
      <c r="I99" s="100"/>
      <c r="J99" s="24"/>
      <c r="K99" s="28">
        <v>0</v>
      </c>
      <c r="L99" s="99" t="str">
        <f>IF(B99=0," ",VLOOKUP($B99,[1]Спортсмены!$B$1:$H$65536,7,FALSE))</f>
        <v>Савенков П.А.</v>
      </c>
    </row>
    <row r="100" spans="1:12">
      <c r="A100" s="28"/>
      <c r="B100" s="21">
        <v>600</v>
      </c>
      <c r="C100" s="22" t="str">
        <f>IF(B100=0," ",VLOOKUP(B100,[1]Спортсмены!B$1:H$65536,2,FALSE))</f>
        <v>Потапов Олег</v>
      </c>
      <c r="D100" s="23" t="str">
        <f>IF(B100=0," ",VLOOKUP($B100,[1]Спортсмены!$B$1:$H$65536,3,FALSE))</f>
        <v>16.02.1992</v>
      </c>
      <c r="E100" s="24" t="str">
        <f>IF(B100=0," ",IF(VLOOKUP($B100,[1]Спортсмены!$B$1:$H$65536,4,FALSE)=0," ",VLOOKUP($B100,[1]Спортсмены!$B$1:$H$65536,4,FALSE)))</f>
        <v>КМС</v>
      </c>
      <c r="F100" s="22" t="str">
        <f>IF(B100=0," ",VLOOKUP($B100,[1]Спортсмены!$B$1:$H$65536,5,FALSE))</f>
        <v>Вологодская</v>
      </c>
      <c r="G100" s="22" t="str">
        <f>IF(B100=0," ",VLOOKUP($B100,[1]Спортсмены!$B$1:$H$65536,6,FALSE))</f>
        <v>Вологда, ЦСП</v>
      </c>
      <c r="H100" s="111" t="s">
        <v>183</v>
      </c>
      <c r="I100" s="26"/>
      <c r="J100" s="24"/>
      <c r="K100" s="27">
        <v>0</v>
      </c>
      <c r="L100" s="22" t="str">
        <f>IF(B100=0," ",VLOOKUP($B100,[1]Спортсмены!$B$1:$H$65536,7,FALSE))</f>
        <v>Синицкий А.Д.</v>
      </c>
    </row>
    <row r="101" spans="1:12">
      <c r="A101" s="28"/>
      <c r="B101" s="94"/>
      <c r="C101" s="22"/>
      <c r="D101" s="23"/>
      <c r="E101" s="24"/>
      <c r="F101" s="22"/>
      <c r="G101" s="22"/>
      <c r="H101" s="25"/>
      <c r="I101" s="337" t="s">
        <v>10</v>
      </c>
      <c r="J101" s="337"/>
      <c r="K101" s="311"/>
      <c r="L101" s="42" t="s">
        <v>214</v>
      </c>
    </row>
    <row r="102" spans="1:12" ht="22.5">
      <c r="A102" s="16"/>
      <c r="B102" s="16"/>
      <c r="C102" s="16"/>
      <c r="D102" s="46"/>
      <c r="E102" s="16"/>
      <c r="F102" s="336" t="s">
        <v>31</v>
      </c>
      <c r="G102" s="336"/>
      <c r="H102" s="41"/>
      <c r="I102" s="98"/>
      <c r="J102" s="97" t="s">
        <v>11</v>
      </c>
      <c r="K102" s="312"/>
      <c r="L102" s="96" t="s">
        <v>215</v>
      </c>
    </row>
    <row r="103" spans="1:12">
      <c r="A103" s="20">
        <v>1</v>
      </c>
      <c r="B103" s="21">
        <v>383</v>
      </c>
      <c r="C103" s="22" t="str">
        <f>IF(B103=0," ",VLOOKUP(B103,[1]Спортсмены!B$1:H$65536,2,FALSE))</f>
        <v>Фалёв Дмитрий</v>
      </c>
      <c r="D103" s="23" t="str">
        <f>IF(B103=0," ",VLOOKUP($B103,[1]Спортсмены!$B$1:$H$65536,3,FALSE))</f>
        <v>1983</v>
      </c>
      <c r="E103" s="24" t="str">
        <f>IF(B103=0," ",IF(VLOOKUP($B103,[1]Спортсмены!$B$1:$H$65536,4,FALSE)=0," ",VLOOKUP($B103,[1]Спортсмены!$B$1:$H$65536,4,FALSE)))</f>
        <v>МС</v>
      </c>
      <c r="F103" s="22" t="str">
        <f>IF(B103=0," ",VLOOKUP($B103,[1]Спортсмены!$B$1:$H$65536,5,FALSE))</f>
        <v>Архангельская</v>
      </c>
      <c r="G103" s="22" t="str">
        <f>IF(B103=0," ",VLOOKUP($B103,[1]Спортсмены!$B$1:$H$65536,6,FALSE))</f>
        <v xml:space="preserve">Архангельск, ГАУ ЦСП "Поморье" </v>
      </c>
      <c r="H103" s="41">
        <v>2.5636574074074071E-4</v>
      </c>
      <c r="I103" s="95">
        <v>2.5277777777777777E-4</v>
      </c>
      <c r="J103" s="24" t="str">
        <f>IF(H103=0," ",IF(H103&lt;=[1]Разряды!$D$5,[1]Разряды!$D$3,IF(H103&lt;=[1]Разряды!$E$5,[1]Разряды!$E$3,IF(H103&lt;=[1]Разряды!$F$5,[1]Разряды!$F$3,IF(H103&lt;=[1]Разряды!$G$5,[1]Разряды!$G$3,IF(H103&lt;=[1]Разряды!$H$5,[1]Разряды!$H$3,IF(H103&lt;=[1]Разряды!$I$5,[1]Разряды!$I$3,IF(H103&lt;=[1]Разряды!$J$5,[1]Разряды!$J$3,"б/р"))))))))</f>
        <v>кмс</v>
      </c>
      <c r="K103" s="17">
        <v>20</v>
      </c>
      <c r="L103" s="75" t="str">
        <f>IF(B103=0," ",VLOOKUP($B103,[1]Спортсмены!$B$1:$H$65536,7,FALSE))</f>
        <v>Лебедев В.Н.</v>
      </c>
    </row>
    <row r="104" spans="1:12">
      <c r="A104" s="20">
        <v>2</v>
      </c>
      <c r="B104" s="94">
        <v>387</v>
      </c>
      <c r="C104" s="22" t="str">
        <f>IF(B104=0," ",VLOOKUP(B104,[1]Спортсмены!B$1:H$65536,2,FALSE))</f>
        <v>Буторин Александр</v>
      </c>
      <c r="D104" s="23" t="str">
        <f>IF(B104=0," ",VLOOKUP($B104,[1]Спортсмены!$B$1:$H$65536,3,FALSE))</f>
        <v>1991</v>
      </c>
      <c r="E104" s="24" t="str">
        <f>IF(B104=0," ",IF(VLOOKUP($B104,[1]Спортсмены!$B$1:$H$65536,4,FALSE)=0," ",VLOOKUP($B104,[1]Спортсмены!$B$1:$H$65536,4,FALSE)))</f>
        <v>КМС</v>
      </c>
      <c r="F104" s="22" t="str">
        <f>IF(B104=0," ",VLOOKUP($B104,[1]Спортсмены!$B$1:$H$65536,5,FALSE))</f>
        <v>Архангельская</v>
      </c>
      <c r="G104" s="22" t="str">
        <f>IF(B104=0," ",VLOOKUP($B104,[1]Спортсмены!$B$1:$H$65536,6,FALSE))</f>
        <v xml:space="preserve">Архангельск, ГАУ ЦСП "Поморье" </v>
      </c>
      <c r="H104" s="25">
        <v>2.6249999999999998E-4</v>
      </c>
      <c r="I104" s="26">
        <v>2.652777777777778E-4</v>
      </c>
      <c r="J104" s="24" t="str">
        <f>IF(H104=0," ",IF(H104&lt;=[1]Разряды!$D$5,[1]Разряды!$D$3,IF(H104&lt;=[1]Разряды!$E$5,[1]Разряды!$E$3,IF(H104&lt;=[1]Разряды!$F$5,[1]Разряды!$F$3,IF(H104&lt;=[1]Разряды!$G$5,[1]Разряды!$G$3,IF(H104&lt;=[1]Разряды!$H$5,[1]Разряды!$H$3,IF(H104&lt;=[1]Разряды!$I$5,[1]Разряды!$I$3,IF(H104&lt;=[1]Разряды!$J$5,[1]Разряды!$J$3,"б/р"))))))))</f>
        <v>1р</v>
      </c>
      <c r="K104" s="27">
        <v>0</v>
      </c>
      <c r="L104" s="22" t="str">
        <f>IF(B104=0," ",VLOOKUP($B104,[1]Спортсмены!$B$1:$H$65536,7,FALSE))</f>
        <v>Мосеев А.А., Суворова В.В.</v>
      </c>
    </row>
    <row r="105" spans="1:12">
      <c r="A105" s="20">
        <v>3</v>
      </c>
      <c r="B105" s="21">
        <v>388</v>
      </c>
      <c r="C105" s="22" t="str">
        <f>IF(B105=0," ",VLOOKUP(B105,[1]Спортсмены!B$1:H$65536,2,FALSE))</f>
        <v>Узких Владимир</v>
      </c>
      <c r="D105" s="23" t="str">
        <f>IF(B105=0," ",VLOOKUP($B105,[1]Спортсмены!$B$1:$H$65536,3,FALSE))</f>
        <v>1991</v>
      </c>
      <c r="E105" s="24" t="str">
        <f>IF(B105=0," ",IF(VLOOKUP($B105,[1]Спортсмены!$B$1:$H$65536,4,FALSE)=0," ",VLOOKUP($B105,[1]Спортсмены!$B$1:$H$65536,4,FALSE)))</f>
        <v>КМС</v>
      </c>
      <c r="F105" s="22" t="str">
        <f>IF(B105=0," ",VLOOKUP($B105,[1]Спортсмены!$B$1:$H$65536,5,FALSE))</f>
        <v>Архангельская</v>
      </c>
      <c r="G105" s="22" t="str">
        <f>IF(B105=0," ",VLOOKUP($B105,[1]Спортсмены!$B$1:$H$65536,6,FALSE))</f>
        <v xml:space="preserve">Архангельск, ГАУ ЦСП "Поморье" </v>
      </c>
      <c r="H105" s="41">
        <v>2.6481481481481478E-4</v>
      </c>
      <c r="I105" s="26">
        <v>2.6793981481481477E-4</v>
      </c>
      <c r="J105" s="24" t="str">
        <f>IF(H105=0," ",IF(H105&lt;=[1]Разряды!$D$5,[1]Разряды!$D$3,IF(H105&lt;=[1]Разряды!$E$5,[1]Разряды!$E$3,IF(H105&lt;=[1]Разряды!$F$5,[1]Разряды!$F$3,IF(H105&lt;=[1]Разряды!$G$5,[1]Разряды!$G$3,IF(H105&lt;=[1]Разряды!$H$5,[1]Разряды!$H$3,IF(H105&lt;=[1]Разряды!$I$5,[1]Разряды!$I$3,IF(H105&lt;=[1]Разряды!$J$5,[1]Разряды!$J$3,"б/р"))))))))</f>
        <v>1р</v>
      </c>
      <c r="K105" s="27">
        <v>0</v>
      </c>
      <c r="L105" s="22" t="str">
        <f>IF(B105=0," ",VLOOKUP($B105,[1]Спортсмены!$B$1:$H$65536,7,FALSE))</f>
        <v>Мосеев А.А.</v>
      </c>
    </row>
    <row r="106" spans="1:12">
      <c r="A106" s="94">
        <v>4</v>
      </c>
      <c r="B106" s="21">
        <v>512</v>
      </c>
      <c r="C106" s="22" t="str">
        <f>IF(B106=0," ",VLOOKUP(B106,[1]Спортсмены!B$1:H$65536,2,FALSE))</f>
        <v>Рафилович Максим</v>
      </c>
      <c r="D106" s="23" t="str">
        <f>IF(B106=0," ",VLOOKUP($B106,[1]Спортсмены!$B$1:$H$65536,3,FALSE))</f>
        <v>07.12.1986</v>
      </c>
      <c r="E106" s="24" t="str">
        <f>IF(B106=0," ",IF(VLOOKUP($B106,[1]Спортсмены!$B$1:$H$65536,4,FALSE)=0," ",VLOOKUP($B106,[1]Спортсмены!$B$1:$H$65536,4,FALSE)))</f>
        <v>МС</v>
      </c>
      <c r="F106" s="22" t="str">
        <f>IF(B106=0," ",VLOOKUP($B106,[1]Спортсмены!$B$1:$H$65536,5,FALSE))</f>
        <v>Вологодская</v>
      </c>
      <c r="G106" s="22" t="str">
        <f>IF(B106=0," ",VLOOKUP($B106,[1]Спортсмены!$B$1:$H$65536,6,FALSE))</f>
        <v>Череповец, ДЮСШ-2</v>
      </c>
      <c r="H106" s="41">
        <v>2.5960648148148148E-4</v>
      </c>
      <c r="I106" s="41" t="s">
        <v>216</v>
      </c>
      <c r="J106" s="24" t="str">
        <f>IF(H106=0," ",IF(H106&lt;=[1]Разряды!$D$5,[1]Разряды!$D$3,IF(H106&lt;=[1]Разряды!$E$5,[1]Разряды!$E$3,IF(H106&lt;=[1]Разряды!$F$5,[1]Разряды!$F$3,IF(H106&lt;=[1]Разряды!$G$5,[1]Разряды!$G$3,IF(H106&lt;=[1]Разряды!$H$5,[1]Разряды!$H$3,IF(H106&lt;=[1]Разряды!$I$5,[1]Разряды!$I$3,IF(H106&lt;=[1]Разряды!$J$5,[1]Разряды!$J$3,"б/р"))))))))</f>
        <v>1р</v>
      </c>
      <c r="K106" s="27">
        <v>0</v>
      </c>
      <c r="L106" s="103" t="str">
        <f>IF(B106=0," ",VLOOKUP($B106,[1]Спортсмены!$B$1:$H$65536,7,FALSE))</f>
        <v>Селюцкий  С.А., Водовозов В.А.</v>
      </c>
    </row>
    <row r="107" spans="1:12">
      <c r="A107" s="94">
        <v>5</v>
      </c>
      <c r="B107" s="21">
        <v>459</v>
      </c>
      <c r="C107" s="22" t="str">
        <f>IF(B107=0," ",VLOOKUP(B107,[1]Спортсмены!B$1:H$65536,2,FALSE))</f>
        <v>Емелин Дмитрий</v>
      </c>
      <c r="D107" s="23" t="str">
        <f>IF(B107=0," ",VLOOKUP($B107,[1]Спортсмены!$B$1:$H$65536,3,FALSE))</f>
        <v>1990</v>
      </c>
      <c r="E107" s="24" t="str">
        <f>IF(B107=0," ",IF(VLOOKUP($B107,[1]Спортсмены!$B$1:$H$65536,4,FALSE)=0," ",VLOOKUP($B107,[1]Спортсмены!$B$1:$H$65536,4,FALSE)))</f>
        <v>КМС</v>
      </c>
      <c r="F107" s="22" t="str">
        <f>IF(B107=0," ",VLOOKUP($B107,[1]Спортсмены!$B$1:$H$65536,5,FALSE))</f>
        <v>Ивановская</v>
      </c>
      <c r="G107" s="22" t="str">
        <f>IF(B107=0," ",VLOOKUP($B107,[1]Спортсмены!$B$1:$H$65536,6,FALSE))</f>
        <v>Иваново, ИГЭУ</v>
      </c>
      <c r="H107" s="41">
        <v>2.6585648148148144E-4</v>
      </c>
      <c r="I107" s="25"/>
      <c r="J107" s="24" t="str">
        <f>IF(H107=0," ",IF(H107&lt;=[1]Разряды!$D$5,[1]Разряды!$D$3,IF(H107&lt;=[1]Разряды!$E$5,[1]Разряды!$E$3,IF(H107&lt;=[1]Разряды!$F$5,[1]Разряды!$F$3,IF(H107&lt;=[1]Разряды!$G$5,[1]Разряды!$G$3,IF(H107&lt;=[1]Разряды!$H$5,[1]Разряды!$H$3,IF(H107&lt;=[1]Разряды!$I$5,[1]Разряды!$I$3,IF(H107&lt;=[1]Разряды!$J$5,[1]Разряды!$J$3,"б/р"))))))))</f>
        <v>1р</v>
      </c>
      <c r="K107" s="27">
        <v>0</v>
      </c>
      <c r="L107" s="22" t="str">
        <f>IF(B107=0," ",VLOOKUP($B107,[1]Спортсмены!$B$1:$H$65536,7,FALSE))</f>
        <v>Чахунов Е.И.</v>
      </c>
    </row>
    <row r="108" spans="1:12">
      <c r="A108" s="94">
        <v>6</v>
      </c>
      <c r="B108" s="21">
        <v>297</v>
      </c>
      <c r="C108" s="22" t="str">
        <f>IF(B108=0," ",VLOOKUP(B108,[1]Спортсмены!B$1:H$65536,2,FALSE))</f>
        <v>Семенов Руслан</v>
      </c>
      <c r="D108" s="23" t="str">
        <f>IF(B108=0," ",VLOOKUP($B108,[1]Спортсмены!$B$1:$H$65536,3,FALSE))</f>
        <v>1984</v>
      </c>
      <c r="E108" s="24" t="str">
        <f>IF(B108=0," ",IF(VLOOKUP($B108,[1]Спортсмены!$B$1:$H$65536,4,FALSE)=0," ",VLOOKUP($B108,[1]Спортсмены!$B$1:$H$65536,4,FALSE)))</f>
        <v>КМС</v>
      </c>
      <c r="F108" s="22" t="str">
        <f>IF(B108=0," ",VLOOKUP($B108,[1]Спортсмены!$B$1:$H$65536,5,FALSE))</f>
        <v>Мурманская</v>
      </c>
      <c r="G108" s="22" t="str">
        <f>IF(B108=0," ",VLOOKUP($B108,[1]Спортсмены!$B$1:$H$65536,6,FALSE))</f>
        <v>Мурманск, СДЮСШОР-4, Динамо</v>
      </c>
      <c r="H108" s="41">
        <v>2.7037037037037036E-4</v>
      </c>
      <c r="I108" s="26"/>
      <c r="J108" s="24" t="str">
        <f>IF(H108=0," ",IF(H108&lt;=[1]Разряды!$D$5,[1]Разряды!$D$3,IF(H108&lt;=[1]Разряды!$E$5,[1]Разряды!$E$3,IF(H108&lt;=[1]Разряды!$F$5,[1]Разряды!$F$3,IF(H108&lt;=[1]Разряды!$G$5,[1]Разряды!$G$3,IF(H108&lt;=[1]Разряды!$H$5,[1]Разряды!$H$3,IF(H108&lt;=[1]Разряды!$I$5,[1]Разряды!$I$3,IF(H108&lt;=[1]Разряды!$J$5,[1]Разряды!$J$3,"б/р"))))))))</f>
        <v>2р</v>
      </c>
      <c r="K108" s="24">
        <v>0</v>
      </c>
      <c r="L108" s="103" t="str">
        <f>IF(B108=0," ",VLOOKUP($B108,[1]Спортсмены!$B$1:$H$65536,7,FALSE))</f>
        <v>Семенов Р.В.</v>
      </c>
    </row>
    <row r="109" spans="1:12">
      <c r="A109" s="94">
        <v>7</v>
      </c>
      <c r="B109" s="94">
        <v>457</v>
      </c>
      <c r="C109" s="22" t="str">
        <f>IF(B109=0," ",VLOOKUP(B109,[1]Спортсмены!B$1:H$65536,2,FALSE))</f>
        <v>Лыткин Алексей</v>
      </c>
      <c r="D109" s="23" t="str">
        <f>IF(B109=0," ",VLOOKUP($B109,[1]Спортсмены!$B$1:$H$65536,3,FALSE))</f>
        <v>1991</v>
      </c>
      <c r="E109" s="24" t="str">
        <f>IF(B109=0," ",IF(VLOOKUP($B109,[1]Спортсмены!$B$1:$H$65536,4,FALSE)=0," ",VLOOKUP($B109,[1]Спортсмены!$B$1:$H$65536,4,FALSE)))</f>
        <v>КМС</v>
      </c>
      <c r="F109" s="22" t="str">
        <f>IF(B109=0," ",VLOOKUP($B109,[1]Спортсмены!$B$1:$H$65536,5,FALSE))</f>
        <v>Ивановская</v>
      </c>
      <c r="G109" s="22" t="str">
        <f>IF(B109=0," ",VLOOKUP($B109,[1]Спортсмены!$B$1:$H$65536,6,FALSE))</f>
        <v>Иваново, ИГЭУ, СДЮСШОР-6</v>
      </c>
      <c r="H109" s="41">
        <v>2.7048611111111115E-4</v>
      </c>
      <c r="I109" s="25"/>
      <c r="J109" s="24" t="str">
        <f>IF(H109=0," ",IF(H109&lt;=[1]Разряды!$D$5,[1]Разряды!$D$3,IF(H109&lt;=[1]Разряды!$E$5,[1]Разряды!$E$3,IF(H109&lt;=[1]Разряды!$F$5,[1]Разряды!$F$3,IF(H109&lt;=[1]Разряды!$G$5,[1]Разряды!$G$3,IF(H109&lt;=[1]Разряды!$H$5,[1]Разряды!$H$3,IF(H109&lt;=[1]Разряды!$I$5,[1]Разряды!$I$3,IF(H109&lt;=[1]Разряды!$J$5,[1]Разряды!$J$3,"б/р"))))))))</f>
        <v>2р</v>
      </c>
      <c r="K109" s="27">
        <v>0</v>
      </c>
      <c r="L109" s="22" t="str">
        <f>IF(B109=0," ",VLOOKUP($B109,[1]Спортсмены!$B$1:$H$65536,7,FALSE))</f>
        <v>Магницкий М.В.</v>
      </c>
    </row>
    <row r="110" spans="1:12">
      <c r="A110" s="94">
        <v>8</v>
      </c>
      <c r="B110" s="27">
        <v>458</v>
      </c>
      <c r="C110" s="22" t="str">
        <f>IF(B110=0," ",VLOOKUP(B110,[1]Спортсмены!B$1:H$65536,2,FALSE))</f>
        <v>Розов Игорь</v>
      </c>
      <c r="D110" s="23" t="str">
        <f>IF(B110=0," ",VLOOKUP($B110,[1]Спортсмены!$B$1:$H$65536,3,FALSE))</f>
        <v>1991</v>
      </c>
      <c r="E110" s="24" t="str">
        <f>IF(B110=0," ",IF(VLOOKUP($B110,[1]Спортсмены!$B$1:$H$65536,4,FALSE)=0," ",VLOOKUP($B110,[1]Спортсмены!$B$1:$H$65536,4,FALSE)))</f>
        <v>КМС</v>
      </c>
      <c r="F110" s="22" t="str">
        <f>IF(B110=0," ",VLOOKUP($B110,[1]Спортсмены!$B$1:$H$65536,5,FALSE))</f>
        <v>Ивановская</v>
      </c>
      <c r="G110" s="22" t="str">
        <f>IF(B110=0," ",VLOOKUP($B110,[1]Спортсмены!$B$1:$H$65536,6,FALSE))</f>
        <v>Иваново, ИГЭУ, СДЮСШОР-6</v>
      </c>
      <c r="H110" s="40">
        <v>2.7071759259259264E-4</v>
      </c>
      <c r="I110" s="25"/>
      <c r="J110" s="24" t="str">
        <f>IF(H110=0," ",IF(H110&lt;=[1]Разряды!$D$5,[1]Разряды!$D$3,IF(H110&lt;=[1]Разряды!$E$5,[1]Разряды!$E$3,IF(H110&lt;=[1]Разряды!$F$5,[1]Разряды!$F$3,IF(H110&lt;=[1]Разряды!$G$5,[1]Разряды!$G$3,IF(H110&lt;=[1]Разряды!$H$5,[1]Разряды!$H$3,IF(H110&lt;=[1]Разряды!$I$5,[1]Разряды!$I$3,IF(H110&lt;=[1]Разряды!$J$5,[1]Разряды!$J$3,"б/р"))))))))</f>
        <v>2р</v>
      </c>
      <c r="K110" s="24">
        <v>0</v>
      </c>
      <c r="L110" s="103" t="str">
        <f>IF(B110=0," ",VLOOKUP($B110,[1]Спортсмены!$B$1:$H$65536,7,FALSE))</f>
        <v>Магницкий М.В., Мальцев Е.В.</v>
      </c>
    </row>
    <row r="111" spans="1:12">
      <c r="A111" s="94">
        <v>9</v>
      </c>
      <c r="B111" s="29">
        <v>67</v>
      </c>
      <c r="C111" s="22" t="str">
        <f>IF(B111=0," ",VLOOKUP(B111,[1]Спортсмены!B$1:H$65536,2,FALSE))</f>
        <v>Елисеев Кирилл</v>
      </c>
      <c r="D111" s="23" t="str">
        <f>IF(B111=0," ",VLOOKUP($B111,[1]Спортсмены!$B$1:$H$65536,3,FALSE))</f>
        <v>27.12.1989</v>
      </c>
      <c r="E111" s="24" t="str">
        <f>IF(B111=0," ",IF(VLOOKUP($B111,[1]Спортсмены!$B$1:$H$65536,4,FALSE)=0," ",VLOOKUP($B111,[1]Спортсмены!$B$1:$H$65536,4,FALSE)))</f>
        <v>1р</v>
      </c>
      <c r="F111" s="22" t="str">
        <f>IF(B111=0," ",VLOOKUP($B111,[1]Спортсмены!$B$1:$H$65536,5,FALSE))</f>
        <v>Ярославская</v>
      </c>
      <c r="G111" s="22" t="str">
        <f>IF(B111=0," ",VLOOKUP($B111,[1]Спортсмены!$B$1:$H$65536,6,FALSE))</f>
        <v>Ярославль, СДЮСШОР-19</v>
      </c>
      <c r="H111" s="25">
        <v>2.8020833333333332E-4</v>
      </c>
      <c r="I111" s="26"/>
      <c r="J111" s="24" t="str">
        <f>IF(H111=0," ",IF(H111&lt;=[1]Разряды!$D$5,[1]Разряды!$D$3,IF(H111&lt;=[1]Разряды!$E$5,[1]Разряды!$E$3,IF(H111&lt;=[1]Разряды!$F$5,[1]Разряды!$F$3,IF(H111&lt;=[1]Разряды!$G$5,[1]Разряды!$G$3,IF(H111&lt;=[1]Разряды!$H$5,[1]Разряды!$H$3,IF(H111&lt;=[1]Разряды!$I$5,[1]Разряды!$I$3,IF(H111&lt;=[1]Разряды!$J$5,[1]Разряды!$J$3,"б/р"))))))))</f>
        <v>2р</v>
      </c>
      <c r="K111" s="24" t="s">
        <v>26</v>
      </c>
      <c r="L111" s="22" t="str">
        <f>IF(B111=0," ",VLOOKUP($B111,[1]Спортсмены!$B$1:$H$65536,7,FALSE))</f>
        <v>Станкевич В.А.</v>
      </c>
    </row>
    <row r="112" spans="1:12">
      <c r="A112" s="94">
        <v>10</v>
      </c>
      <c r="B112" s="21">
        <v>150</v>
      </c>
      <c r="C112" s="22" t="str">
        <f>IF(B112=0," ",VLOOKUP(B112,[1]Спортсмены!B$1:H$65536,2,FALSE))</f>
        <v>Разов Олег</v>
      </c>
      <c r="D112" s="23" t="str">
        <f>IF(B112=0," ",VLOOKUP($B112,[1]Спортсмены!$B$1:$H$65536,3,FALSE))</f>
        <v>1986</v>
      </c>
      <c r="E112" s="24" t="str">
        <f>IF(B112=0," ",IF(VLOOKUP($B112,[1]Спортсмены!$B$1:$H$65536,4,FALSE)=0," ",VLOOKUP($B112,[1]Спортсмены!$B$1:$H$65536,4,FALSE)))</f>
        <v>КМС</v>
      </c>
      <c r="F112" s="22" t="str">
        <f>IF(B112=0," ",VLOOKUP($B112,[1]Спортсмены!$B$1:$H$65536,5,FALSE))</f>
        <v>Ярославская</v>
      </c>
      <c r="G112" s="22" t="str">
        <f>IF(B112=0," ",VLOOKUP($B112,[1]Спортсмены!$B$1:$H$65536,6,FALSE))</f>
        <v>Рыбинск, СДЮСШОР-2</v>
      </c>
      <c r="H112" s="41">
        <v>2.8344907407407404E-4</v>
      </c>
      <c r="I112" s="26"/>
      <c r="J112" s="24" t="str">
        <f>IF(H112=0," ",IF(H112&lt;=[1]Разряды!$D$5,[1]Разряды!$D$3,IF(H112&lt;=[1]Разряды!$E$5,[1]Разряды!$E$3,IF(H112&lt;=[1]Разряды!$F$5,[1]Разряды!$F$3,IF(H112&lt;=[1]Разряды!$G$5,[1]Разряды!$G$3,IF(H112&lt;=[1]Разряды!$H$5,[1]Разряды!$H$3,IF(H112&lt;=[1]Разряды!$I$5,[1]Разряды!$I$3,IF(H112&lt;=[1]Разряды!$J$5,[1]Разряды!$J$3,"б/р"))))))))</f>
        <v>3р</v>
      </c>
      <c r="K112" s="27" t="s">
        <v>26</v>
      </c>
      <c r="L112" s="22" t="str">
        <f>IF(B112=0," ",VLOOKUP($B112,[1]Спортсмены!$B$1:$H$65536,7,FALSE))</f>
        <v>Зюзин В.Н.</v>
      </c>
    </row>
    <row r="113" spans="1:12" ht="15.75" thickBot="1">
      <c r="A113" s="173"/>
      <c r="B113" s="31">
        <v>438</v>
      </c>
      <c r="C113" s="32" t="str">
        <f>IF(B113=0," ",VLOOKUP(B113,[1]Спортсмены!B$1:H$65536,2,FALSE))</f>
        <v>Панюков Александр</v>
      </c>
      <c r="D113" s="33" t="str">
        <f>IF(B113=0," ",VLOOKUP($B113,[1]Спортсмены!$B$1:$H$65536,3,FALSE))</f>
        <v>1991</v>
      </c>
      <c r="E113" s="34" t="str">
        <f>IF(B113=0," ",IF(VLOOKUP($B113,[1]Спортсмены!$B$1:$H$65536,4,FALSE)=0," ",VLOOKUP($B113,[1]Спортсмены!$B$1:$H$65536,4,FALSE)))</f>
        <v>КМС</v>
      </c>
      <c r="F113" s="32" t="str">
        <f>IF(B113=0," ",VLOOKUP($B113,[1]Спортсмены!$B$1:$H$65536,5,FALSE))</f>
        <v>Р-ка Коми</v>
      </c>
      <c r="G113" s="32" t="str">
        <f>IF(B113=0," ",VLOOKUP($B113,[1]Спортсмены!$B$1:$H$65536,6,FALSE))</f>
        <v>Сыктывкар</v>
      </c>
      <c r="H113" s="480" t="s">
        <v>183</v>
      </c>
      <c r="I113" s="35"/>
      <c r="J113" s="34"/>
      <c r="K113" s="44">
        <v>0</v>
      </c>
      <c r="L113" s="32" t="str">
        <f>IF(B113=0," ",VLOOKUP($B113,[1]Спортсмены!$B$1:$H$65536,7,FALSE))</f>
        <v>Панюкова М.А.</v>
      </c>
    </row>
    <row r="114" spans="1:12" ht="15.75" thickTop="1"/>
  </sheetData>
  <mergeCells count="34">
    <mergeCell ref="F77:G77"/>
    <mergeCell ref="I101:J101"/>
    <mergeCell ref="F102:G102"/>
    <mergeCell ref="I75:J75"/>
    <mergeCell ref="I76:J76"/>
    <mergeCell ref="A75:C75"/>
    <mergeCell ref="F51:G51"/>
    <mergeCell ref="I51:J51"/>
    <mergeCell ref="A49:C49"/>
    <mergeCell ref="I49:J49"/>
    <mergeCell ref="I50:J50"/>
    <mergeCell ref="J10:J11"/>
    <mergeCell ref="K10:K11"/>
    <mergeCell ref="L10:L11"/>
    <mergeCell ref="F12:G12"/>
    <mergeCell ref="D10:D11"/>
    <mergeCell ref="E10:E11"/>
    <mergeCell ref="F10:F11"/>
    <mergeCell ref="G10:G11"/>
    <mergeCell ref="H10:I10"/>
    <mergeCell ref="A2:L2"/>
    <mergeCell ref="A3:L3"/>
    <mergeCell ref="A4:L4"/>
    <mergeCell ref="A6:C6"/>
    <mergeCell ref="F6:G6"/>
    <mergeCell ref="A1:L1"/>
    <mergeCell ref="A5:C5"/>
    <mergeCell ref="A7:C7"/>
    <mergeCell ref="A8:C8"/>
    <mergeCell ref="I8:J8"/>
    <mergeCell ref="I9:J9"/>
    <mergeCell ref="A10:A11"/>
    <mergeCell ref="B10:B11"/>
    <mergeCell ref="C10:C1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7"/>
  <sheetViews>
    <sheetView topLeftCell="A119" workbookViewId="0">
      <selection activeCell="L124" sqref="L124"/>
    </sheetView>
  </sheetViews>
  <sheetFormatPr defaultRowHeight="15"/>
  <cols>
    <col min="1" max="1" width="4.85546875" customWidth="1"/>
    <col min="2" max="2" width="5.28515625" customWidth="1"/>
    <col min="3" max="3" width="22.7109375" customWidth="1"/>
    <col min="4" max="4" width="11" customWidth="1"/>
    <col min="5" max="5" width="5.28515625" customWidth="1"/>
    <col min="6" max="6" width="15.5703125" customWidth="1"/>
    <col min="7" max="7" width="30.5703125" customWidth="1"/>
    <col min="8" max="8" width="6" style="122" customWidth="1"/>
    <col min="9" max="9" width="7.42578125" style="122" customWidth="1"/>
    <col min="10" max="10" width="5.140625" customWidth="1"/>
    <col min="11" max="11" width="7.5703125" customWidth="1"/>
    <col min="12" max="12" width="25.7109375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</row>
    <row r="4" spans="1:12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t="18">
      <c r="A5" s="1" t="s">
        <v>45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46</v>
      </c>
      <c r="B6" s="4"/>
      <c r="C6" s="4"/>
      <c r="D6" s="4"/>
      <c r="E6" s="4"/>
      <c r="F6" s="349" t="s">
        <v>47</v>
      </c>
      <c r="G6" s="349"/>
      <c r="H6" s="4"/>
      <c r="I6"/>
      <c r="K6" s="6" t="s">
        <v>6</v>
      </c>
    </row>
    <row r="7" spans="1:12">
      <c r="A7" s="1" t="s">
        <v>48</v>
      </c>
      <c r="B7" s="6"/>
      <c r="C7" s="7"/>
      <c r="F7" s="1"/>
      <c r="G7" s="1"/>
      <c r="H7" s="9"/>
      <c r="I7" s="9"/>
      <c r="J7" s="9"/>
      <c r="K7" s="9" t="s">
        <v>174</v>
      </c>
      <c r="L7" s="9"/>
    </row>
    <row r="8" spans="1:12" ht="18.75">
      <c r="A8" s="10" t="s">
        <v>49</v>
      </c>
      <c r="B8" s="6"/>
      <c r="C8" s="6"/>
      <c r="E8" s="11"/>
      <c r="F8" s="1"/>
      <c r="G8" s="1"/>
      <c r="H8" s="11"/>
      <c r="I8" s="350" t="s">
        <v>50</v>
      </c>
      <c r="J8" s="350"/>
      <c r="K8" s="310"/>
      <c r="L8" s="9" t="s">
        <v>220</v>
      </c>
    </row>
    <row r="9" spans="1:12">
      <c r="A9" s="1" t="s">
        <v>51</v>
      </c>
      <c r="B9" s="87"/>
      <c r="C9" s="87"/>
      <c r="D9" s="13"/>
      <c r="E9" s="12"/>
      <c r="F9" s="1"/>
      <c r="G9" s="1"/>
      <c r="H9" s="14"/>
      <c r="I9" s="351"/>
      <c r="J9" s="351"/>
      <c r="K9" s="15"/>
      <c r="L9" s="9"/>
    </row>
    <row r="10" spans="1:12">
      <c r="A10" s="343" t="s">
        <v>12</v>
      </c>
      <c r="B10" s="343" t="s">
        <v>13</v>
      </c>
      <c r="C10" s="343" t="s">
        <v>14</v>
      </c>
      <c r="D10" s="345" t="s">
        <v>15</v>
      </c>
      <c r="E10" s="345" t="s">
        <v>16</v>
      </c>
      <c r="F10" s="345" t="s">
        <v>17</v>
      </c>
      <c r="G10" s="345" t="s">
        <v>18</v>
      </c>
      <c r="H10" s="341" t="s">
        <v>19</v>
      </c>
      <c r="I10" s="342"/>
      <c r="J10" s="343" t="s">
        <v>20</v>
      </c>
      <c r="K10" s="345" t="s">
        <v>21</v>
      </c>
      <c r="L10" s="347" t="s">
        <v>22</v>
      </c>
    </row>
    <row r="11" spans="1:12">
      <c r="A11" s="344"/>
      <c r="B11" s="344"/>
      <c r="C11" s="344"/>
      <c r="D11" s="344"/>
      <c r="E11" s="344"/>
      <c r="F11" s="344"/>
      <c r="G11" s="344"/>
      <c r="H11" s="355" t="s">
        <v>23</v>
      </c>
      <c r="I11" s="356"/>
      <c r="J11" s="344"/>
      <c r="K11" s="344"/>
      <c r="L11" s="348"/>
    </row>
    <row r="12" spans="1:12">
      <c r="A12" s="16"/>
      <c r="B12" s="16"/>
      <c r="C12" s="16"/>
      <c r="D12" s="17"/>
      <c r="E12" s="16"/>
      <c r="F12" s="336" t="s">
        <v>178</v>
      </c>
      <c r="G12" s="336"/>
      <c r="H12" s="18"/>
      <c r="I12" s="19"/>
    </row>
    <row r="13" spans="1:12">
      <c r="A13" s="20">
        <v>1</v>
      </c>
      <c r="B13" s="21">
        <v>292</v>
      </c>
      <c r="C13" s="22" t="str">
        <f>IF(B13=0," ",VLOOKUP(B13,[1]Спортсмены!B$1:H$65536,2,FALSE))</f>
        <v>Кузнецов Илья</v>
      </c>
      <c r="D13" s="23" t="str">
        <f>IF(B13=0," ",VLOOKUP($B13,[1]Спортсмены!$B$1:$H$65536,3,FALSE))</f>
        <v>03.08.1997</v>
      </c>
      <c r="E13" s="24" t="str">
        <f>IF(B13=0," ",IF(VLOOKUP($B13,[1]Спортсмены!$B$1:$H$65536,4,FALSE)=0," ",VLOOKUP($B13,[1]Спортсмены!$B$1:$H$65536,4,FALSE)))</f>
        <v>2р</v>
      </c>
      <c r="F13" s="22" t="str">
        <f>IF(B13=0," ",VLOOKUP($B13,[1]Спортсмены!$B$1:$H$65536,5,FALSE))</f>
        <v>Рязанская</v>
      </c>
      <c r="G13" s="22" t="str">
        <f>IF(B13=0," ",VLOOKUP($B13,[1]Спортсмены!$B$1:$H$65536,6,FALSE))</f>
        <v>Караболино, ДЮСШ-Юность России</v>
      </c>
      <c r="H13" s="25"/>
      <c r="I13" s="25">
        <v>6.0543981481481484E-4</v>
      </c>
      <c r="J13" s="24" t="str">
        <f>IF(I13=0," ",IF(I13&lt;=[1]Разряды!$D$6,[1]Разряды!$D$3,IF(I13&lt;=[1]Разряды!$E$6,[1]Разряды!$E$3,IF(I13&lt;=[1]Разряды!$F$6,[1]Разряды!$F$3,IF(I13&lt;=[1]Разряды!$G$6,[1]Разряды!$G$3,IF(I13&lt;=[1]Разряды!$H$6,[1]Разряды!$H$3,IF(I13&lt;=[1]Разряды!$I$6,[1]Разряды!$I$3,IF(I13&lt;=[1]Разряды!$J$6,[1]Разряды!$J$3,"б/р"))))))))</f>
        <v>1р</v>
      </c>
      <c r="K13" s="24">
        <v>20</v>
      </c>
      <c r="L13" s="22" t="str">
        <f>IF(B13=0," ",VLOOKUP($B13,[1]Спортсмены!$B$1:$H$65536,7,FALSE))</f>
        <v>Комаревцев В.В.</v>
      </c>
    </row>
    <row r="14" spans="1:12">
      <c r="A14" s="20">
        <v>2</v>
      </c>
      <c r="B14" s="21">
        <v>1</v>
      </c>
      <c r="C14" s="22" t="str">
        <f>IF(B14=0," ",VLOOKUP(B14,[1]Спортсмены!B$1:H$65536,2,FALSE))</f>
        <v>Шмелев Иван</v>
      </c>
      <c r="D14" s="23" t="str">
        <f>IF(B14=0," ",VLOOKUP($B14,[1]Спортсмены!$B$1:$H$65536,3,FALSE))</f>
        <v>20.07.1997</v>
      </c>
      <c r="E14" s="24" t="str">
        <f>IF(B14=0," ",IF(VLOOKUP($B14,[1]Спортсмены!$B$1:$H$65536,4,FALSE)=0," ",VLOOKUP($B14,[1]Спортсмены!$B$1:$H$65536,4,FALSE)))</f>
        <v>1р</v>
      </c>
      <c r="F14" s="22" t="str">
        <f>IF(B14=0," ",VLOOKUP($B14,[1]Спортсмены!$B$1:$H$65536,5,FALSE))</f>
        <v>Ярославская</v>
      </c>
      <c r="G14" s="22" t="str">
        <f>IF(B14=0," ",VLOOKUP($B14,[1]Спортсмены!$B$1:$H$65536,6,FALSE))</f>
        <v>Ярославль, СДЮСШОР-19</v>
      </c>
      <c r="H14" s="41"/>
      <c r="I14" s="25">
        <v>6.0682870370370372E-4</v>
      </c>
      <c r="J14" s="24" t="str">
        <f>IF(I14=0," ",IF(I14&lt;=[1]Разряды!$D$6,[1]Разряды!$D$3,IF(I14&lt;=[1]Разряды!$E$6,[1]Разряды!$E$3,IF(I14&lt;=[1]Разряды!$F$6,[1]Разряды!$F$3,IF(I14&lt;=[1]Разряды!$G$6,[1]Разряды!$G$3,IF(I14&lt;=[1]Разряды!$H$6,[1]Разряды!$H$3,IF(I14&lt;=[1]Разряды!$I$6,[1]Разряды!$I$3,IF(I14&lt;=[1]Разряды!$J$6,[1]Разряды!$J$3,"б/р"))))))))</f>
        <v>1р</v>
      </c>
      <c r="K14" s="17">
        <v>17</v>
      </c>
      <c r="L14" s="22" t="str">
        <f>IF(B14=0," ",VLOOKUP($B14,[1]Спортсмены!$B$1:$H$65536,7,FALSE))</f>
        <v>Таракановы Ю.Ф., А.В.</v>
      </c>
    </row>
    <row r="15" spans="1:12">
      <c r="A15" s="20">
        <v>3</v>
      </c>
      <c r="B15" s="21">
        <v>2</v>
      </c>
      <c r="C15" s="22" t="str">
        <f>IF(B15=0," ",VLOOKUP(B15,[1]Спортсмены!B$1:H$65536,2,FALSE))</f>
        <v>Рябинин Иван</v>
      </c>
      <c r="D15" s="23" t="str">
        <f>IF(B15=0," ",VLOOKUP($B15,[1]Спортсмены!$B$1:$H$65536,3,FALSE))</f>
        <v>21.07.1997</v>
      </c>
      <c r="E15" s="24" t="str">
        <f>IF(B15=0," ",IF(VLOOKUP($B15,[1]Спортсмены!$B$1:$H$65536,4,FALSE)=0," ",VLOOKUP($B15,[1]Спортсмены!$B$1:$H$65536,4,FALSE)))</f>
        <v>1р</v>
      </c>
      <c r="F15" s="22" t="str">
        <f>IF(B15=0," ",VLOOKUP($B15,[1]Спортсмены!$B$1:$H$65536,5,FALSE))</f>
        <v>Ярославская</v>
      </c>
      <c r="G15" s="22" t="str">
        <f>IF(B15=0," ",VLOOKUP($B15,[1]Спортсмены!$B$1:$H$65536,6,FALSE))</f>
        <v>Ярославль, СДЮСШОР-19</v>
      </c>
      <c r="H15" s="25"/>
      <c r="I15" s="25">
        <v>6.070601851851852E-4</v>
      </c>
      <c r="J15" s="24" t="str">
        <f>IF(I15=0," ",IF(I15&lt;=[1]Разряды!$D$6,[1]Разряды!$D$3,IF(I15&lt;=[1]Разряды!$E$6,[1]Разряды!$E$3,IF(I15&lt;=[1]Разряды!$F$6,[1]Разряды!$F$3,IF(I15&lt;=[1]Разряды!$G$6,[1]Разряды!$G$3,IF(I15&lt;=[1]Разряды!$H$6,[1]Разряды!$H$3,IF(I15&lt;=[1]Разряды!$I$6,[1]Разряды!$I$3,IF(I15&lt;=[1]Разряды!$J$6,[1]Разряды!$J$3,"б/р"))))))))</f>
        <v>1р</v>
      </c>
      <c r="K15" s="16">
        <v>15</v>
      </c>
      <c r="L15" s="22" t="str">
        <f>IF(B15=0," ",VLOOKUP($B15,[1]Спортсмены!$B$1:$H$65536,7,FALSE))</f>
        <v>Таракановы Ю.Ф., А.В.</v>
      </c>
    </row>
    <row r="16" spans="1:12">
      <c r="A16" s="28">
        <v>4</v>
      </c>
      <c r="B16" s="21">
        <v>239</v>
      </c>
      <c r="C16" s="22" t="str">
        <f>IF(B16=0," ",VLOOKUP(B16,[1]Спортсмены!B$1:H$65536,2,FALSE))</f>
        <v>Москвин Андрей</v>
      </c>
      <c r="D16" s="23" t="str">
        <f>IF(B16=0," ",VLOOKUP($B16,[1]Спортсмены!$B$1:$H$65536,3,FALSE))</f>
        <v>1997</v>
      </c>
      <c r="E16" s="24" t="str">
        <f>IF(B16=0," ",IF(VLOOKUP($B16,[1]Спортсмены!$B$1:$H$65536,4,FALSE)=0," ",VLOOKUP($B16,[1]Спортсмены!$B$1:$H$65536,4,FALSE)))</f>
        <v>2р</v>
      </c>
      <c r="F16" s="22" t="str">
        <f>IF(B16=0," ",VLOOKUP($B16,[1]Спортсмены!$B$1:$H$65536,5,FALSE))</f>
        <v>Владимирская</v>
      </c>
      <c r="G16" s="22" t="str">
        <f>IF(B16=0," ",VLOOKUP($B16,[1]Спортсмены!$B$1:$H$65536,6,FALSE))</f>
        <v>Муром, ДЮСШ</v>
      </c>
      <c r="H16" s="41"/>
      <c r="I16" s="25">
        <v>6.1655092592592588E-4</v>
      </c>
      <c r="J16" s="24" t="str">
        <f>IF(I16=0," ",IF(I16&lt;=[1]Разряды!$D$6,[1]Разряды!$D$3,IF(I16&lt;=[1]Разряды!$E$6,[1]Разряды!$E$3,IF(I16&lt;=[1]Разряды!$F$6,[1]Разряды!$F$3,IF(I16&lt;=[1]Разряды!$G$6,[1]Разряды!$G$3,IF(I16&lt;=[1]Разряды!$H$6,[1]Разряды!$H$3,IF(I16&lt;=[1]Разряды!$I$6,[1]Разряды!$I$3,IF(I16&lt;=[1]Разряды!$J$6,[1]Разряды!$J$3,"б/р"))))))))</f>
        <v>2р</v>
      </c>
      <c r="K16" s="17">
        <v>14</v>
      </c>
      <c r="L16" s="22" t="str">
        <f>IF(B16=0," ",VLOOKUP($B16,[1]Спортсмены!$B$1:$H$65536,7,FALSE))</f>
        <v>Салов С.Г.</v>
      </c>
    </row>
    <row r="17" spans="1:12">
      <c r="A17" s="28">
        <v>5</v>
      </c>
      <c r="B17" s="21">
        <v>372</v>
      </c>
      <c r="C17" s="22" t="str">
        <f>IF(B17=0," ",VLOOKUP(B17,[1]Спортсмены!B$1:H$65536,2,FALSE))</f>
        <v>Рябчиков Андрей</v>
      </c>
      <c r="D17" s="23">
        <f>IF(B17=0," ",VLOOKUP($B17,[1]Спортсмены!$B$1:$H$65536,3,FALSE))</f>
        <v>35685</v>
      </c>
      <c r="E17" s="24" t="str">
        <f>IF(B17=0," ",IF(VLOOKUP($B17,[1]Спортсмены!$B$1:$H$65536,4,FALSE)=0," ",VLOOKUP($B17,[1]Спортсмены!$B$1:$H$65536,4,FALSE)))</f>
        <v>1р</v>
      </c>
      <c r="F17" s="22" t="str">
        <f>IF(B17=0," ",VLOOKUP($B17,[1]Спортсмены!$B$1:$H$65536,5,FALSE))</f>
        <v>Архангельская</v>
      </c>
      <c r="G17" s="22" t="str">
        <f>IF(B17=0," ",VLOOKUP($B17,[1]Спортсмены!$B$1:$H$65536,6,FALSE))</f>
        <v>Архангельск, ДЮСШ-1</v>
      </c>
      <c r="H17" s="41"/>
      <c r="I17" s="25">
        <v>6.2025462962962967E-4</v>
      </c>
      <c r="J17" s="24" t="str">
        <f>IF(I17=0," ",IF(I17&lt;=[1]Разряды!$D$6,[1]Разряды!$D$3,IF(I17&lt;=[1]Разряды!$E$6,[1]Разряды!$E$3,IF(I17&lt;=[1]Разряды!$F$6,[1]Разряды!$F$3,IF(I17&lt;=[1]Разряды!$G$6,[1]Разряды!$G$3,IF(I17&lt;=[1]Разряды!$H$6,[1]Разряды!$H$3,IF(I17&lt;=[1]Разряды!$I$6,[1]Разряды!$I$3,IF(I17&lt;=[1]Разряды!$J$6,[1]Разряды!$J$3,"б/р"))))))))</f>
        <v>2р</v>
      </c>
      <c r="K17" s="17">
        <v>13</v>
      </c>
      <c r="L17" s="22" t="str">
        <f>IF(B17=0," ",VLOOKUP($B17,[1]Спортсмены!$B$1:$H$65536,7,FALSE))</f>
        <v>Брюхова О.Б.</v>
      </c>
    </row>
    <row r="18" spans="1:12">
      <c r="A18" s="28">
        <v>6</v>
      </c>
      <c r="B18" s="21">
        <v>531</v>
      </c>
      <c r="C18" s="22" t="str">
        <f>IF(B18=0," ",VLOOKUP(B18,[1]Спортсмены!B$1:H$65536,2,FALSE))</f>
        <v>Беляев Илья</v>
      </c>
      <c r="D18" s="23" t="str">
        <f>IF(B18=0," ",VLOOKUP($B18,[1]Спортсмены!$B$1:$H$65536,3,FALSE))</f>
        <v>18.01.1998</v>
      </c>
      <c r="E18" s="24" t="str">
        <f>IF(B18=0," ",IF(VLOOKUP($B18,[1]Спортсмены!$B$1:$H$65536,4,FALSE)=0," ",VLOOKUP($B18,[1]Спортсмены!$B$1:$H$65536,4,FALSE)))</f>
        <v>1р</v>
      </c>
      <c r="F18" s="22" t="str">
        <f>IF(B18=0," ",VLOOKUP($B18,[1]Спортсмены!$B$1:$H$65536,5,FALSE))</f>
        <v>Вологодская</v>
      </c>
      <c r="G18" s="22" t="str">
        <f>IF(B18=0," ",VLOOKUP($B18,[1]Спортсмены!$B$1:$H$65536,6,FALSE))</f>
        <v>Череповец, ДЮСШ-2</v>
      </c>
      <c r="H18" s="25"/>
      <c r="I18" s="25">
        <v>6.2361111111111113E-4</v>
      </c>
      <c r="J18" s="24" t="str">
        <f>IF(I18=0," ",IF(I18&lt;=[1]Разряды!$D$6,[1]Разряды!$D$3,IF(I18&lt;=[1]Разряды!$E$6,[1]Разряды!$E$3,IF(I18&lt;=[1]Разряды!$F$6,[1]Разряды!$F$3,IF(I18&lt;=[1]Разряды!$G$6,[1]Разряды!$G$3,IF(I18&lt;=[1]Разряды!$H$6,[1]Разряды!$H$3,IF(I18&lt;=[1]Разряды!$I$6,[1]Разряды!$I$3,IF(I18&lt;=[1]Разряды!$J$6,[1]Разряды!$J$3,"б/р"))))))))</f>
        <v>2р</v>
      </c>
      <c r="K18" s="16">
        <v>12</v>
      </c>
      <c r="L18" s="22" t="str">
        <f>IF(B18=0," ",VLOOKUP($B18,[1]Спортсмены!$B$1:$H$65536,7,FALSE))</f>
        <v>Лебелев А.В.</v>
      </c>
    </row>
    <row r="19" spans="1:12">
      <c r="A19" s="28">
        <v>7</v>
      </c>
      <c r="B19" s="21">
        <v>244</v>
      </c>
      <c r="C19" s="22" t="str">
        <f>IF(B19=0," ",VLOOKUP(B19,[1]Спортсмены!B$1:H$65536,2,FALSE))</f>
        <v>Волков Константин</v>
      </c>
      <c r="D19" s="23" t="str">
        <f>IF(B19=0," ",VLOOKUP($B19,[1]Спортсмены!$B$1:$H$65536,3,FALSE))</f>
        <v>1997</v>
      </c>
      <c r="E19" s="24" t="str">
        <f>IF(B19=0," ",IF(VLOOKUP($B19,[1]Спортсмены!$B$1:$H$65536,4,FALSE)=0," ",VLOOKUP($B19,[1]Спортсмены!$B$1:$H$65536,4,FALSE)))</f>
        <v>2р</v>
      </c>
      <c r="F19" s="22" t="str">
        <f>IF(B19=0," ",VLOOKUP($B19,[1]Спортсмены!$B$1:$H$65536,5,FALSE))</f>
        <v>Владимирская</v>
      </c>
      <c r="G19" s="22" t="str">
        <f>IF(B19=0," ",VLOOKUP($B19,[1]Спортсмены!$B$1:$H$65536,6,FALSE))</f>
        <v>Владимир, СДЮСШОР-4</v>
      </c>
      <c r="H19" s="41"/>
      <c r="I19" s="25">
        <v>6.2395833333333324E-4</v>
      </c>
      <c r="J19" s="24" t="str">
        <f>IF(I19=0," ",IF(I19&lt;=[1]Разряды!$D$6,[1]Разряды!$D$3,IF(I19&lt;=[1]Разряды!$E$6,[1]Разряды!$E$3,IF(I19&lt;=[1]Разряды!$F$6,[1]Разряды!$F$3,IF(I19&lt;=[1]Разряды!$G$6,[1]Разряды!$G$3,IF(I19&lt;=[1]Разряды!$H$6,[1]Разряды!$H$3,IF(I19&lt;=[1]Разряды!$I$6,[1]Разряды!$I$3,IF(I19&lt;=[1]Разряды!$J$6,[1]Разряды!$J$3,"б/р"))))))))</f>
        <v>2р</v>
      </c>
      <c r="K19" s="16" t="s">
        <v>26</v>
      </c>
      <c r="L19" s="22" t="str">
        <f>IF(B19=0," ",VLOOKUP($B19,[1]Спортсмены!$B$1:$H$65536,7,FALSE))</f>
        <v>Плотников П.Н.</v>
      </c>
    </row>
    <row r="20" spans="1:12">
      <c r="A20" s="28">
        <v>8</v>
      </c>
      <c r="B20" s="21">
        <v>374</v>
      </c>
      <c r="C20" s="22" t="str">
        <f>IF(B20=0," ",VLOOKUP(B20,[1]Спортсмены!B$1:H$65536,2,FALSE))</f>
        <v>Рудный Павел</v>
      </c>
      <c r="D20" s="23" t="str">
        <f>IF(B20=0," ",VLOOKUP($B20,[1]Спортсмены!$B$1:$H$65536,3,FALSE))</f>
        <v>20.04.1998</v>
      </c>
      <c r="E20" s="24" t="str">
        <f>IF(B20=0," ",IF(VLOOKUP($B20,[1]Спортсмены!$B$1:$H$65536,4,FALSE)=0," ",VLOOKUP($B20,[1]Спортсмены!$B$1:$H$65536,4,FALSE)))</f>
        <v>2р</v>
      </c>
      <c r="F20" s="22" t="str">
        <f>IF(B20=0," ",VLOOKUP($B20,[1]Спортсмены!$B$1:$H$65536,5,FALSE))</f>
        <v>Архангельская</v>
      </c>
      <c r="G20" s="22" t="str">
        <f>IF(B20=0," ",VLOOKUP($B20,[1]Спортсмены!$B$1:$H$65536,6,FALSE))</f>
        <v>Архангельск, ДЮСШ-1</v>
      </c>
      <c r="H20" s="41"/>
      <c r="I20" s="25">
        <v>6.255787037037036E-4</v>
      </c>
      <c r="J20" s="24" t="str">
        <f>IF(I20=0," ",IF(I20&lt;=[1]Разряды!$D$6,[1]Разряды!$D$3,IF(I20&lt;=[1]Разряды!$E$6,[1]Разряды!$E$3,IF(I20&lt;=[1]Разряды!$F$6,[1]Разряды!$F$3,IF(I20&lt;=[1]Разряды!$G$6,[1]Разряды!$G$3,IF(I20&lt;=[1]Разряды!$H$6,[1]Разряды!$H$3,IF(I20&lt;=[1]Разряды!$I$6,[1]Разряды!$I$3,IF(I20&lt;=[1]Разряды!$J$6,[1]Разряды!$J$3,"б/р"))))))))</f>
        <v>2р</v>
      </c>
      <c r="K20" s="17">
        <v>11</v>
      </c>
      <c r="L20" s="22" t="str">
        <f>IF(B20=0," ",VLOOKUP($B20,[1]Спортсмены!$B$1:$H$65536,7,FALSE))</f>
        <v>Ушанов С.А.</v>
      </c>
    </row>
    <row r="21" spans="1:12">
      <c r="A21" s="28">
        <v>9</v>
      </c>
      <c r="B21" s="21">
        <v>16</v>
      </c>
      <c r="C21" s="22" t="str">
        <f>IF(B21=0," ",VLOOKUP(B21,[1]Спортсмены!B$1:H$65536,2,FALSE))</f>
        <v>Кротов Константин</v>
      </c>
      <c r="D21" s="23" t="str">
        <f>IF(B21=0," ",VLOOKUP($B21,[1]Спортсмены!$B$1:$H$65536,3,FALSE))</f>
        <v>25.01.1997</v>
      </c>
      <c r="E21" s="24" t="str">
        <f>IF(B21=0," ",IF(VLOOKUP($B21,[1]Спортсмены!$B$1:$H$65536,4,FALSE)=0," ",VLOOKUP($B21,[1]Спортсмены!$B$1:$H$65536,4,FALSE)))</f>
        <v>2р</v>
      </c>
      <c r="F21" s="22" t="str">
        <f>IF(B21=0," ",VLOOKUP($B21,[1]Спортсмены!$B$1:$H$65536,5,FALSE))</f>
        <v>Ярославская</v>
      </c>
      <c r="G21" s="22" t="str">
        <f>IF(B21=0," ",VLOOKUP($B21,[1]Спортсмены!$B$1:$H$65536,6,FALSE))</f>
        <v>Ярославль, СДЮСШОР-19</v>
      </c>
      <c r="H21" s="41"/>
      <c r="I21" s="25">
        <v>6.2673611111111111E-4</v>
      </c>
      <c r="J21" s="24" t="str">
        <f>IF(I21=0," ",IF(I21&lt;=[1]Разряды!$D$6,[1]Разряды!$D$3,IF(I21&lt;=[1]Разряды!$E$6,[1]Разряды!$E$3,IF(I21&lt;=[1]Разряды!$F$6,[1]Разряды!$F$3,IF(I21&lt;=[1]Разряды!$G$6,[1]Разряды!$G$3,IF(I21&lt;=[1]Разряды!$H$6,[1]Разряды!$H$3,IF(I21&lt;=[1]Разряды!$I$6,[1]Разряды!$I$3,IF(I21&lt;=[1]Разряды!$J$6,[1]Разряды!$J$3,"б/р"))))))))</f>
        <v>2р</v>
      </c>
      <c r="K21" s="17">
        <v>10</v>
      </c>
      <c r="L21" s="22" t="str">
        <f>IF(B21=0," ",VLOOKUP($B21,[1]Спортсмены!$B$1:$H$65536,7,FALSE))</f>
        <v>Видманова Ю.В.</v>
      </c>
    </row>
    <row r="22" spans="1:12">
      <c r="A22" s="28">
        <v>10</v>
      </c>
      <c r="B22" s="21">
        <v>566</v>
      </c>
      <c r="C22" s="22" t="str">
        <f>IF(B22=0," ",VLOOKUP(B22,[1]Спортсмены!B$1:H$65536,2,FALSE))</f>
        <v>Наркевич Вячеслав</v>
      </c>
      <c r="D22" s="23" t="str">
        <f>IF(B22=0," ",VLOOKUP($B22,[1]Спортсмены!$B$1:$H$65536,3,FALSE))</f>
        <v>10.05.1998</v>
      </c>
      <c r="E22" s="24" t="str">
        <f>IF(B22=0," ",IF(VLOOKUP($B22,[1]Спортсмены!$B$1:$H$65536,4,FALSE)=0," ",VLOOKUP($B22,[1]Спортсмены!$B$1:$H$65536,4,FALSE)))</f>
        <v>2р</v>
      </c>
      <c r="F22" s="22" t="str">
        <f>IF(B22=0," ",VLOOKUP($B22,[1]Спортсмены!$B$1:$H$65536,5,FALSE))</f>
        <v>Вологодская</v>
      </c>
      <c r="G22" s="22" t="str">
        <f>IF(B22=0," ",VLOOKUP($B22,[1]Спортсмены!$B$1:$H$65536,6,FALSE))</f>
        <v>Череповец, ДЮСШ-2</v>
      </c>
      <c r="H22" s="25"/>
      <c r="I22" s="25">
        <v>6.2800925925925925E-4</v>
      </c>
      <c r="J22" s="24" t="str">
        <f>IF(I22=0," ",IF(I22&lt;=[1]Разряды!$D$6,[1]Разряды!$D$3,IF(I22&lt;=[1]Разряды!$E$6,[1]Разряды!$E$3,IF(I22&lt;=[1]Разряды!$F$6,[1]Разряды!$F$3,IF(I22&lt;=[1]Разряды!$G$6,[1]Разряды!$G$3,IF(I22&lt;=[1]Разряды!$H$6,[1]Разряды!$H$3,IF(I22&lt;=[1]Разряды!$I$6,[1]Разряды!$I$3,IF(I22&lt;=[1]Разряды!$J$6,[1]Разряды!$J$3,"б/р"))))))))</f>
        <v>2р</v>
      </c>
      <c r="K22" s="16" t="s">
        <v>26</v>
      </c>
      <c r="L22" s="22" t="str">
        <f>IF(B22=0," ",VLOOKUP($B22,[1]Спортсмены!$B$1:$H$65536,7,FALSE))</f>
        <v xml:space="preserve">Столбова О.В. </v>
      </c>
    </row>
    <row r="23" spans="1:12">
      <c r="A23" s="28">
        <v>11</v>
      </c>
      <c r="B23" s="29">
        <v>23</v>
      </c>
      <c r="C23" s="22" t="str">
        <f>IF(B23=0," ",VLOOKUP(B23,[1]Спортсмены!B$1:H$65536,2,FALSE))</f>
        <v>Смирнов Роман</v>
      </c>
      <c r="D23" s="23" t="str">
        <f>IF(B23=0," ",VLOOKUP($B23,[1]Спортсмены!$B$1:$H$65536,3,FALSE))</f>
        <v>29.01.1997</v>
      </c>
      <c r="E23" s="24" t="str">
        <f>IF(B23=0," ",IF(VLOOKUP($B23,[1]Спортсмены!$B$1:$H$65536,4,FALSE)=0," ",VLOOKUP($B23,[1]Спортсмены!$B$1:$H$65536,4,FALSE)))</f>
        <v>2р</v>
      </c>
      <c r="F23" s="22" t="str">
        <f>IF(B23=0," ",VLOOKUP($B23,[1]Спортсмены!$B$1:$H$65536,5,FALSE))</f>
        <v>Ярославская</v>
      </c>
      <c r="G23" s="22" t="str">
        <f>IF(B23=0," ",VLOOKUP($B23,[1]Спортсмены!$B$1:$H$65536,6,FALSE))</f>
        <v>Ярославль, СДЮСШОР-19</v>
      </c>
      <c r="H23" s="25"/>
      <c r="I23" s="25">
        <v>6.2939814814814813E-4</v>
      </c>
      <c r="J23" s="24" t="str">
        <f>IF(I23=0," ",IF(I23&lt;=[1]Разряды!$D$6,[1]Разряды!$D$3,IF(I23&lt;=[1]Разряды!$E$6,[1]Разряды!$E$3,IF(I23&lt;=[1]Разряды!$F$6,[1]Разряды!$F$3,IF(I23&lt;=[1]Разряды!$G$6,[1]Разряды!$G$3,IF(I23&lt;=[1]Разряды!$H$6,[1]Разряды!$H$3,IF(I23&lt;=[1]Разряды!$I$6,[1]Разряды!$I$3,IF(I23&lt;=[1]Разряды!$J$6,[1]Разряды!$J$3,"б/р"))))))))</f>
        <v>2р</v>
      </c>
      <c r="K23" s="24" t="s">
        <v>26</v>
      </c>
      <c r="L23" s="22" t="str">
        <f>IF(B23=0," ",VLOOKUP($B23,[1]Спортсмены!$B$1:$H$65536,7,FALSE))</f>
        <v>Станкевич В.А.</v>
      </c>
    </row>
    <row r="24" spans="1:12">
      <c r="A24" s="28">
        <v>12</v>
      </c>
      <c r="B24" s="21">
        <v>529</v>
      </c>
      <c r="C24" s="22" t="str">
        <f>IF(B24=0," ",VLOOKUP(B24,[1]Спортсмены!B$1:H$65536,2,FALSE))</f>
        <v>Ефимов Александр</v>
      </c>
      <c r="D24" s="23" t="str">
        <f>IF(B24=0," ",VLOOKUP($B24,[1]Спортсмены!$B$1:$H$65536,3,FALSE))</f>
        <v>04.09.1998</v>
      </c>
      <c r="E24" s="24" t="str">
        <f>IF(B24=0," ",IF(VLOOKUP($B24,[1]Спортсмены!$B$1:$H$65536,4,FALSE)=0," ",VLOOKUP($B24,[1]Спортсмены!$B$1:$H$65536,4,FALSE)))</f>
        <v>1р</v>
      </c>
      <c r="F24" s="22" t="str">
        <f>IF(B24=0," ",VLOOKUP($B24,[1]Спортсмены!$B$1:$H$65536,5,FALSE))</f>
        <v>Вологодская</v>
      </c>
      <c r="G24" s="22" t="str">
        <f>IF(B24=0," ",VLOOKUP($B24,[1]Спортсмены!$B$1:$H$65536,6,FALSE))</f>
        <v>Череповец, ДЮСШ-2</v>
      </c>
      <c r="H24" s="25"/>
      <c r="I24" s="25">
        <v>6.2986111111111109E-4</v>
      </c>
      <c r="J24" s="24" t="str">
        <f>IF(I24=0," ",IF(I24&lt;=[1]Разряды!$D$6,[1]Разряды!$D$3,IF(I24&lt;=[1]Разряды!$E$6,[1]Разряды!$E$3,IF(I24&lt;=[1]Разряды!$F$6,[1]Разряды!$F$3,IF(I24&lt;=[1]Разряды!$G$6,[1]Разряды!$G$3,IF(I24&lt;=[1]Разряды!$H$6,[1]Разряды!$H$3,IF(I24&lt;=[1]Разряды!$I$6,[1]Разряды!$I$3,IF(I24&lt;=[1]Разряды!$J$6,[1]Разряды!$J$3,"б/р"))))))))</f>
        <v>2р</v>
      </c>
      <c r="K24" s="24">
        <v>9</v>
      </c>
      <c r="L24" s="22" t="str">
        <f>IF(B24=0," ",VLOOKUP($B24,[1]Спортсмены!$B$1:$H$65536,7,FALSE))</f>
        <v>Столбова О.В.</v>
      </c>
    </row>
    <row r="25" spans="1:12">
      <c r="A25" s="28">
        <v>13</v>
      </c>
      <c r="B25" s="21">
        <v>553</v>
      </c>
      <c r="C25" s="22" t="str">
        <f>IF(B25=0," ",VLOOKUP(B25,[1]Спортсмены!B$1:H$65536,2,FALSE))</f>
        <v>Гапшевичус Иван</v>
      </c>
      <c r="D25" s="23" t="str">
        <f>IF(B25=0," ",VLOOKUP($B25,[1]Спортсмены!$B$1:$H$65536,3,FALSE))</f>
        <v>1997</v>
      </c>
      <c r="E25" s="24" t="str">
        <f>IF(B25=0," ",IF(VLOOKUP($B25,[1]Спортсмены!$B$1:$H$65536,4,FALSE)=0," ",VLOOKUP($B25,[1]Спортсмены!$B$1:$H$65536,4,FALSE)))</f>
        <v>2р</v>
      </c>
      <c r="F25" s="22" t="str">
        <f>IF(B25=0," ",VLOOKUP($B25,[1]Спортсмены!$B$1:$H$65536,5,FALSE))</f>
        <v>Архангельская</v>
      </c>
      <c r="G25" s="22" t="str">
        <f>IF(B25=0," ",VLOOKUP($B25,[1]Спортсмены!$B$1:$H$65536,6,FALSE))</f>
        <v>Коряжма, ДЮСШ</v>
      </c>
      <c r="H25" s="25"/>
      <c r="I25" s="25">
        <v>6.2997685185185183E-4</v>
      </c>
      <c r="J25" s="24" t="str">
        <f>IF(I25=0," ",IF(I25&lt;=[1]Разряды!$D$6,[1]Разряды!$D$3,IF(I25&lt;=[1]Разряды!$E$6,[1]Разряды!$E$3,IF(I25&lt;=[1]Разряды!$F$6,[1]Разряды!$F$3,IF(I25&lt;=[1]Разряды!$G$6,[1]Разряды!$G$3,IF(I25&lt;=[1]Разряды!$H$6,[1]Разряды!$H$3,IF(I25&lt;=[1]Разряды!$I$6,[1]Разряды!$I$3,IF(I25&lt;=[1]Разряды!$J$6,[1]Разряды!$J$3,"б/р"))))))))</f>
        <v>2р</v>
      </c>
      <c r="K25" s="24" t="s">
        <v>26</v>
      </c>
      <c r="L25" s="22" t="str">
        <f>IF(B25=0," ",VLOOKUP($B25,[1]Спортсмены!$B$1:$H$65536,7,FALSE))</f>
        <v>Казанцев Л.А.</v>
      </c>
    </row>
    <row r="26" spans="1:12">
      <c r="A26" s="28">
        <v>14</v>
      </c>
      <c r="B26" s="21">
        <v>212</v>
      </c>
      <c r="C26" s="22" t="str">
        <f>IF(B26=0," ",VLOOKUP(B26,[1]Спортсмены!B$1:H$65536,2,FALSE))</f>
        <v>Маркелов Павел</v>
      </c>
      <c r="D26" s="23" t="str">
        <f>IF(B26=0," ",VLOOKUP($B26,[1]Спортсмены!$B$1:$H$65536,3,FALSE))</f>
        <v>1998</v>
      </c>
      <c r="E26" s="24" t="str">
        <f>IF(B26=0," ",IF(VLOOKUP($B26,[1]Спортсмены!$B$1:$H$65536,4,FALSE)=0," ",VLOOKUP($B26,[1]Спортсмены!$B$1:$H$65536,4,FALSE)))</f>
        <v>2р</v>
      </c>
      <c r="F26" s="22" t="str">
        <f>IF(B26=0," ",VLOOKUP($B26,[1]Спортсмены!$B$1:$H$65536,5,FALSE))</f>
        <v>Московская</v>
      </c>
      <c r="G26" s="22" t="str">
        <f>IF(B26=0," ",VLOOKUP($B26,[1]Спортсмены!$B$1:$H$65536,6,FALSE))</f>
        <v>Жуковский, СК "Метеор"</v>
      </c>
      <c r="H26" s="25"/>
      <c r="I26" s="25">
        <v>6.3113425925925934E-4</v>
      </c>
      <c r="J26" s="24" t="str">
        <f>IF(I26=0," ",IF(I26&lt;=[1]Разряды!$D$6,[1]Разряды!$D$3,IF(I26&lt;=[1]Разряды!$E$6,[1]Разряды!$E$3,IF(I26&lt;=[1]Разряды!$F$6,[1]Разряды!$F$3,IF(I26&lt;=[1]Разряды!$G$6,[1]Разряды!$G$3,IF(I26&lt;=[1]Разряды!$H$6,[1]Разряды!$H$3,IF(I26&lt;=[1]Разряды!$I$6,[1]Разряды!$I$3,IF(I26&lt;=[1]Разряды!$J$6,[1]Разряды!$J$3,"б/р"))))))))</f>
        <v>2р</v>
      </c>
      <c r="K26" s="24" t="s">
        <v>26</v>
      </c>
      <c r="L26" s="22" t="str">
        <f>IF(B26=0," ",VLOOKUP($B26,[1]Спортсмены!$B$1:$H$65536,7,FALSE))</f>
        <v>Юдакова Н.А.</v>
      </c>
    </row>
    <row r="27" spans="1:12">
      <c r="A27" s="28">
        <v>15</v>
      </c>
      <c r="B27" s="21">
        <v>510</v>
      </c>
      <c r="C27" s="22" t="str">
        <f>IF(B27=0," ",VLOOKUP(B27,[1]Спортсмены!B$1:H$65536,2,FALSE))</f>
        <v>Соловьев Дмитрий</v>
      </c>
      <c r="D27" s="23" t="str">
        <f>IF(B27=0," ",VLOOKUP($B27,[1]Спортсмены!$B$1:$H$65536,3,FALSE))</f>
        <v>01.09.1998</v>
      </c>
      <c r="E27" s="24" t="str">
        <f>IF(B27=0," ",IF(VLOOKUP($B27,[1]Спортсмены!$B$1:$H$65536,4,FALSE)=0," ",VLOOKUP($B27,[1]Спортсмены!$B$1:$H$65536,4,FALSE)))</f>
        <v>2р</v>
      </c>
      <c r="F27" s="22" t="str">
        <f>IF(B27=0," ",VLOOKUP($B27,[1]Спортсмены!$B$1:$H$65536,5,FALSE))</f>
        <v>Ивановская</v>
      </c>
      <c r="G27" s="22" t="str">
        <f>IF(B27=0," ",VLOOKUP($B27,[1]Спортсмены!$B$1:$H$65536,6,FALSE))</f>
        <v>Кинешма, СДЮСШОР</v>
      </c>
      <c r="H27" s="41"/>
      <c r="I27" s="25">
        <v>6.3206018518518526E-4</v>
      </c>
      <c r="J27" s="24" t="str">
        <f>IF(I27=0," ",IF(I27&lt;=[1]Разряды!$D$6,[1]Разряды!$D$3,IF(I27&lt;=[1]Разряды!$E$6,[1]Разряды!$E$3,IF(I27&lt;=[1]Разряды!$F$6,[1]Разряды!$F$3,IF(I27&lt;=[1]Разряды!$G$6,[1]Разряды!$G$3,IF(I27&lt;=[1]Разряды!$H$6,[1]Разряды!$H$3,IF(I27&lt;=[1]Разряды!$I$6,[1]Разряды!$I$3,IF(I27&lt;=[1]Разряды!$J$6,[1]Разряды!$J$3,"б/р"))))))))</f>
        <v>2р</v>
      </c>
      <c r="K27" s="24" t="s">
        <v>26</v>
      </c>
      <c r="L27" s="22" t="str">
        <f>IF(B27=0," ",VLOOKUP($B27,[1]Спортсмены!$B$1:$H$65536,7,FALSE))</f>
        <v>Яковлев А.Н.</v>
      </c>
    </row>
    <row r="28" spans="1:12">
      <c r="A28" s="28">
        <v>16</v>
      </c>
      <c r="B28" s="21">
        <v>5</v>
      </c>
      <c r="C28" s="101" t="str">
        <f>IF(B28=0," ",VLOOKUP(B28,[1]Спортсмены!B$1:H$65536,2,FALSE))</f>
        <v>Крюков Олег</v>
      </c>
      <c r="D28" s="102" t="str">
        <f>IF(B28=0," ",VLOOKUP($B28,[1]Спортсмены!$B$1:$H$65536,3,FALSE))</f>
        <v>17.05.1998</v>
      </c>
      <c r="E28" s="94" t="str">
        <f>IF(B28=0," ",IF(VLOOKUP($B28,[1]Спортсмены!$B$1:$H$65536,4,FALSE)=0," ",VLOOKUP($B28,[1]Спортсмены!$B$1:$H$65536,4,FALSE)))</f>
        <v>2р</v>
      </c>
      <c r="F28" s="101" t="str">
        <f>IF(B28=0," ",VLOOKUP($B28,[1]Спортсмены!$B$1:$H$65536,5,FALSE))</f>
        <v>Ярославская</v>
      </c>
      <c r="G28" s="101" t="str">
        <f>IF(B28=0," ",VLOOKUP($B28,[1]Спортсмены!$B$1:$H$65536,6,FALSE))</f>
        <v>Ярославль, СДЮСШОР-19</v>
      </c>
      <c r="H28" s="100"/>
      <c r="I28" s="100">
        <v>6.3240740740740738E-4</v>
      </c>
      <c r="J28" s="94" t="str">
        <f>IF(I28=0," ",IF(I28&lt;=[1]Разряды!$D$6,[1]Разряды!$D$3,IF(I28&lt;=[1]Разряды!$E$6,[1]Разряды!$E$3,IF(I28&lt;=[1]Разряды!$F$6,[1]Разряды!$F$3,IF(I28&lt;=[1]Разряды!$G$6,[1]Разряды!$G$3,IF(I28&lt;=[1]Разряды!$H$6,[1]Разряды!$H$3,IF(I28&lt;=[1]Разряды!$I$6,[1]Разряды!$I$3,IF(I28&lt;=[1]Разряды!$J$6,[1]Разряды!$J$3,"б/р"))))))))</f>
        <v>2р</v>
      </c>
      <c r="K28" s="94" t="s">
        <v>26</v>
      </c>
      <c r="L28" s="99" t="str">
        <f>IF(B28=0," ",VLOOKUP($B28,[1]Спортсмены!$B$1:$H$65536,7,FALSE))</f>
        <v>Таракановы Ю.Ф., А.В.</v>
      </c>
    </row>
    <row r="29" spans="1:12">
      <c r="A29" s="28">
        <v>17</v>
      </c>
      <c r="B29" s="21">
        <v>380</v>
      </c>
      <c r="C29" s="22" t="str">
        <f>IF(B29=0," ",VLOOKUP(B29,[1]Спортсмены!B$1:H$65536,2,FALSE))</f>
        <v>Куклин Лев</v>
      </c>
      <c r="D29" s="23" t="str">
        <f>IF(B29=0," ",VLOOKUP($B29,[1]Спортсмены!$B$1:$H$65536,3,FALSE))</f>
        <v>09.08.1998</v>
      </c>
      <c r="E29" s="24" t="str">
        <f>IF(B29=0," ",IF(VLOOKUP($B29,[1]Спортсмены!$B$1:$H$65536,4,FALSE)=0," ",VLOOKUP($B29,[1]Спортсмены!$B$1:$H$65536,4,FALSE)))</f>
        <v>2р</v>
      </c>
      <c r="F29" s="22" t="str">
        <f>IF(B29=0," ",VLOOKUP($B29,[1]Спортсмены!$B$1:$H$65536,5,FALSE))</f>
        <v>Архангельская</v>
      </c>
      <c r="G29" s="22" t="str">
        <f>IF(B29=0," ",VLOOKUP($B29,[1]Спортсмены!$B$1:$H$65536,6,FALSE))</f>
        <v>Архангельск, ДЮСШ-1</v>
      </c>
      <c r="H29" s="41"/>
      <c r="I29" s="25">
        <v>6.3541666666666662E-4</v>
      </c>
      <c r="J29" s="24" t="str">
        <f>IF(I29=0," ",IF(I29&lt;=[1]Разряды!$D$6,[1]Разряды!$D$3,IF(I29&lt;=[1]Разряды!$E$6,[1]Разряды!$E$3,IF(I29&lt;=[1]Разряды!$F$6,[1]Разряды!$F$3,IF(I29&lt;=[1]Разряды!$G$6,[1]Разряды!$G$3,IF(I29&lt;=[1]Разряды!$H$6,[1]Разряды!$H$3,IF(I29&lt;=[1]Разряды!$I$6,[1]Разряды!$I$3,IF(I29&lt;=[1]Разряды!$J$6,[1]Разряды!$J$3,"б/р"))))))))</f>
        <v>2р</v>
      </c>
      <c r="K29" s="24" t="s">
        <v>26</v>
      </c>
      <c r="L29" s="22" t="str">
        <f>IF(B29=0," ",VLOOKUP($B29,[1]Спортсмены!$B$1:$H$65536,7,FALSE))</f>
        <v>Ушанов С.А.</v>
      </c>
    </row>
    <row r="30" spans="1:12">
      <c r="A30" s="28">
        <v>18</v>
      </c>
      <c r="B30" s="105">
        <v>252</v>
      </c>
      <c r="C30" s="22" t="str">
        <f>IF(B30=0," ",VLOOKUP(B30,[1]Спортсмены!B$1:H$65536,2,FALSE))</f>
        <v>Булатов Сергей</v>
      </c>
      <c r="D30" s="23" t="str">
        <f>IF(B30=0," ",VLOOKUP($B30,[1]Спортсмены!$B$1:$H$65536,3,FALSE))</f>
        <v>1998</v>
      </c>
      <c r="E30" s="24" t="str">
        <f>IF(B30=0," ",IF(VLOOKUP($B30,[1]Спортсмены!$B$1:$H$65536,4,FALSE)=0," ",VLOOKUP($B30,[1]Спортсмены!$B$1:$H$65536,4,FALSE)))</f>
        <v>2р</v>
      </c>
      <c r="F30" s="22" t="str">
        <f>IF(B30=0," ",VLOOKUP($B30,[1]Спортсмены!$B$1:$H$65536,5,FALSE))</f>
        <v>Владимирская</v>
      </c>
      <c r="G30" s="22" t="str">
        <f>IF(B30=0," ",VLOOKUP($B30,[1]Спортсмены!$B$1:$H$65536,6,FALSE))</f>
        <v>Ковров, СК "Вымпел"</v>
      </c>
      <c r="H30" s="41"/>
      <c r="I30" s="25">
        <v>6.356481481481481E-4</v>
      </c>
      <c r="J30" s="24" t="str">
        <f>IF(I30=0," ",IF(I30&lt;=[1]Разряды!$D$6,[1]Разряды!$D$3,IF(I30&lt;=[1]Разряды!$E$6,[1]Разряды!$E$3,IF(I30&lt;=[1]Разряды!$F$6,[1]Разряды!$F$3,IF(I30&lt;=[1]Разряды!$G$6,[1]Разряды!$G$3,IF(I30&lt;=[1]Разряды!$H$6,[1]Разряды!$H$3,IF(I30&lt;=[1]Разряды!$I$6,[1]Разряды!$I$3,IF(I30&lt;=[1]Разряды!$J$6,[1]Разряды!$J$3,"б/р"))))))))</f>
        <v>2р</v>
      </c>
      <c r="K30" s="24" t="s">
        <v>26</v>
      </c>
      <c r="L30" s="22" t="str">
        <f>IF(B30=0," ",VLOOKUP($B30,[1]Спортсмены!$B$1:$H$65536,7,FALSE))</f>
        <v>Птушкина Н.И.</v>
      </c>
    </row>
    <row r="31" spans="1:12">
      <c r="A31" s="28">
        <v>19</v>
      </c>
      <c r="B31" s="105">
        <v>486</v>
      </c>
      <c r="C31" s="22" t="str">
        <f>IF(B31=0," ",VLOOKUP(B31,[1]Спортсмены!B$1:H$65536,2,FALSE))</f>
        <v>Коченков Денис</v>
      </c>
      <c r="D31" s="23" t="str">
        <f>IF(B31=0," ",VLOOKUP($B31,[1]Спортсмены!$B$1:$H$65536,3,FALSE))</f>
        <v>1998</v>
      </c>
      <c r="E31" s="24" t="str">
        <f>IF(B31=0," ",IF(VLOOKUP($B31,[1]Спортсмены!$B$1:$H$65536,4,FALSE)=0," ",VLOOKUP($B31,[1]Спортсмены!$B$1:$H$65536,4,FALSE)))</f>
        <v>2р</v>
      </c>
      <c r="F31" s="22" t="str">
        <f>IF(B31=0," ",VLOOKUP($B31,[1]Спортсмены!$B$1:$H$65536,5,FALSE))</f>
        <v>Ивановская</v>
      </c>
      <c r="G31" s="22" t="str">
        <f>IF(B31=0," ",VLOOKUP($B31,[1]Спортсмены!$B$1:$H$65536,6,FALSE))</f>
        <v>Шуя, ДЮСШ</v>
      </c>
      <c r="H31" s="41"/>
      <c r="I31" s="25">
        <v>6.3726851851851857E-4</v>
      </c>
      <c r="J31" s="24" t="str">
        <f>IF(I31=0," ",IF(I31&lt;=[1]Разряды!$D$6,[1]Разряды!$D$3,IF(I31&lt;=[1]Разряды!$E$6,[1]Разряды!$E$3,IF(I31&lt;=[1]Разряды!$F$6,[1]Разряды!$F$3,IF(I31&lt;=[1]Разряды!$G$6,[1]Разряды!$G$3,IF(I31&lt;=[1]Разряды!$H$6,[1]Разряды!$H$3,IF(I31&lt;=[1]Разряды!$I$6,[1]Разряды!$I$3,IF(I31&lt;=[1]Разряды!$J$6,[1]Разряды!$J$3,"б/р"))))))))</f>
        <v>2р</v>
      </c>
      <c r="K31" s="27">
        <v>8</v>
      </c>
      <c r="L31" s="22" t="str">
        <f>IF(B31=0," ",VLOOKUP($B31,[1]Спортсмены!$B$1:$H$65536,7,FALSE))</f>
        <v>Кузнецов В.А.</v>
      </c>
    </row>
    <row r="32" spans="1:12">
      <c r="A32" s="28">
        <v>20</v>
      </c>
      <c r="B32" s="21">
        <v>311</v>
      </c>
      <c r="C32" s="22" t="str">
        <f>IF(B32=0," ",VLOOKUP(B32,[1]Спортсмены!B$1:H$65536,2,FALSE))</f>
        <v>Бурдейный Максим</v>
      </c>
      <c r="D32" s="23" t="str">
        <f>IF(B32=0," ",VLOOKUP($B32,[1]Спортсмены!$B$1:$H$65536,3,FALSE))</f>
        <v>25.05.1998</v>
      </c>
      <c r="E32" s="24" t="str">
        <f>IF(B32=0," ",IF(VLOOKUP($B32,[1]Спортсмены!$B$1:$H$65536,4,FALSE)=0," ",VLOOKUP($B32,[1]Спортсмены!$B$1:$H$65536,4,FALSE)))</f>
        <v>2р</v>
      </c>
      <c r="F32" s="22" t="str">
        <f>IF(B32=0," ",VLOOKUP($B32,[1]Спортсмены!$B$1:$H$65536,5,FALSE))</f>
        <v>Мурманская</v>
      </c>
      <c r="G32" s="22" t="str">
        <f>IF(B32=0," ",VLOOKUP($B32,[1]Спортсмены!$B$1:$H$65536,6,FALSE))</f>
        <v xml:space="preserve">Мурманск, СДЮСШОР-4 </v>
      </c>
      <c r="H32" s="41"/>
      <c r="I32" s="25">
        <v>6.3877314814814808E-4</v>
      </c>
      <c r="J32" s="24" t="str">
        <f>IF(I32=0," ",IF(I32&lt;=[1]Разряды!$D$6,[1]Разряды!$D$3,IF(I32&lt;=[1]Разряды!$E$6,[1]Разряды!$E$3,IF(I32&lt;=[1]Разряды!$F$6,[1]Разряды!$F$3,IF(I32&lt;=[1]Разряды!$G$6,[1]Разряды!$G$3,IF(I32&lt;=[1]Разряды!$H$6,[1]Разряды!$H$3,IF(I32&lt;=[1]Разряды!$I$6,[1]Разряды!$I$3,IF(I32&lt;=[1]Разряды!$J$6,[1]Разряды!$J$3,"б/р"))))))))</f>
        <v>2р</v>
      </c>
      <c r="K32" s="24">
        <v>7</v>
      </c>
      <c r="L32" s="22" t="str">
        <f>IF(B32=0," ",VLOOKUP($B32,[1]Спортсмены!$B$1:$H$65536,7,FALSE))</f>
        <v>Кацан Т.Н., В.В.</v>
      </c>
    </row>
    <row r="33" spans="1:12">
      <c r="A33" s="28">
        <v>21</v>
      </c>
      <c r="B33" s="105">
        <v>377</v>
      </c>
      <c r="C33" s="22" t="str">
        <f>IF(B33=0," ",VLOOKUP(B33,[1]Спортсмены!B$1:H$65536,2,FALSE))</f>
        <v>Шаньгин Владислав</v>
      </c>
      <c r="D33" s="23" t="str">
        <f>IF(B33=0," ",VLOOKUP($B33,[1]Спортсмены!$B$1:$H$65536,3,FALSE))</f>
        <v>22.03.1998</v>
      </c>
      <c r="E33" s="24" t="str">
        <f>IF(B33=0," ",IF(VLOOKUP($B33,[1]Спортсмены!$B$1:$H$65536,4,FALSE)=0," ",VLOOKUP($B33,[1]Спортсмены!$B$1:$H$65536,4,FALSE)))</f>
        <v>2р</v>
      </c>
      <c r="F33" s="22" t="str">
        <f>IF(B33=0," ",VLOOKUP($B33,[1]Спортсмены!$B$1:$H$65536,5,FALSE))</f>
        <v>Архангельская</v>
      </c>
      <c r="G33" s="22" t="str">
        <f>IF(B33=0," ",VLOOKUP($B33,[1]Спортсмены!$B$1:$H$65536,6,FALSE))</f>
        <v>Архангельск, ДЮСШ-1</v>
      </c>
      <c r="H33" s="41"/>
      <c r="I33" s="25">
        <v>6.4467592592592593E-4</v>
      </c>
      <c r="J33" s="24" t="str">
        <f>IF(I33=0," ",IF(I33&lt;=[1]Разряды!$D$6,[1]Разряды!$D$3,IF(I33&lt;=[1]Разряды!$E$6,[1]Разряды!$E$3,IF(I33&lt;=[1]Разряды!$F$6,[1]Разряды!$F$3,IF(I33&lt;=[1]Разряды!$G$6,[1]Разряды!$G$3,IF(I33&lt;=[1]Разряды!$H$6,[1]Разряды!$H$3,IF(I33&lt;=[1]Разряды!$I$6,[1]Разряды!$I$3,IF(I33&lt;=[1]Разряды!$J$6,[1]Разряды!$J$3,"б/р"))))))))</f>
        <v>2р</v>
      </c>
      <c r="K33" s="27">
        <v>6</v>
      </c>
      <c r="L33" s="22" t="str">
        <f>IF(B33=0," ",VLOOKUP($B33,[1]Спортсмены!$B$1:$H$65536,7,FALSE))</f>
        <v>Ушанов С.А.</v>
      </c>
    </row>
    <row r="34" spans="1:12">
      <c r="A34" s="28">
        <v>22</v>
      </c>
      <c r="B34" s="105">
        <v>570</v>
      </c>
      <c r="C34" s="22" t="str">
        <f>IF(B34=0," ",VLOOKUP(B34,[1]Спортсмены!B$1:H$65536,2,FALSE))</f>
        <v>Анфимов Даниил</v>
      </c>
      <c r="D34" s="23" t="str">
        <f>IF(B34=0," ",VLOOKUP($B34,[1]Спортсмены!$B$1:$H$65536,3,FALSE))</f>
        <v>1997</v>
      </c>
      <c r="E34" s="24" t="str">
        <f>IF(B34=0," ",IF(VLOOKUP($B34,[1]Спортсмены!$B$1:$H$65536,4,FALSE)=0," ",VLOOKUP($B34,[1]Спортсмены!$B$1:$H$65536,4,FALSE)))</f>
        <v>2р</v>
      </c>
      <c r="F34" s="22" t="str">
        <f>IF(B34=0," ",VLOOKUP($B34,[1]Спортсмены!$B$1:$H$65536,5,FALSE))</f>
        <v>Вологодская</v>
      </c>
      <c r="G34" s="22" t="str">
        <f>IF(B34=0," ",VLOOKUP($B34,[1]Спортсмены!$B$1:$H$65536,6,FALSE))</f>
        <v>Череповец, ДЮСШ-2</v>
      </c>
      <c r="H34" s="25"/>
      <c r="I34" s="25">
        <v>6.4467592592592593E-4</v>
      </c>
      <c r="J34" s="24" t="str">
        <f>IF(I34=0," ",IF(I34&lt;=[1]Разряды!$D$6,[1]Разряды!$D$3,IF(I34&lt;=[1]Разряды!$E$6,[1]Разряды!$E$3,IF(I34&lt;=[1]Разряды!$F$6,[1]Разряды!$F$3,IF(I34&lt;=[1]Разряды!$G$6,[1]Разряды!$G$3,IF(I34&lt;=[1]Разряды!$H$6,[1]Разряды!$H$3,IF(I34&lt;=[1]Разряды!$I$6,[1]Разряды!$I$3,IF(I34&lt;=[1]Разряды!$J$6,[1]Разряды!$J$3,"б/р"))))))))</f>
        <v>2р</v>
      </c>
      <c r="K34" s="24" t="s">
        <v>26</v>
      </c>
      <c r="L34" s="22" t="str">
        <f>IF(B34=0," ",VLOOKUP($B34,[1]Спортсмены!$B$1:$H$65536,7,FALSE))</f>
        <v>Ручина А.В.</v>
      </c>
    </row>
    <row r="35" spans="1:12">
      <c r="A35" s="28">
        <v>23</v>
      </c>
      <c r="B35" s="16">
        <v>573</v>
      </c>
      <c r="C35" s="22" t="str">
        <f>IF(B35=0," ",VLOOKUP(B35,[1]Спортсмены!B$1:H$65536,2,FALSE))</f>
        <v>Тельтевской Михаил</v>
      </c>
      <c r="D35" s="23" t="str">
        <f>IF(B35=0," ",VLOOKUP($B35,[1]Спортсмены!$B$1:$H$65536,3,FALSE))</f>
        <v>28.12.1997</v>
      </c>
      <c r="E35" s="24" t="str">
        <f>IF(B35=0," ",IF(VLOOKUP($B35,[1]Спортсмены!$B$1:$H$65536,4,FALSE)=0," ",VLOOKUP($B35,[1]Спортсмены!$B$1:$H$65536,4,FALSE)))</f>
        <v>2р</v>
      </c>
      <c r="F35" s="22" t="str">
        <f>IF(B35=0," ",VLOOKUP($B35,[1]Спортсмены!$B$1:$H$65536,5,FALSE))</f>
        <v>Вологодская</v>
      </c>
      <c r="G35" s="22" t="str">
        <f>IF(B35=0," ",VLOOKUP($B35,[1]Спортсмены!$B$1:$H$65536,6,FALSE))</f>
        <v>В. Устюг, ДЮСШ</v>
      </c>
      <c r="H35" s="41"/>
      <c r="I35" s="25">
        <v>6.4594907407407407E-4</v>
      </c>
      <c r="J35" s="24" t="str">
        <f>IF(I35=0," ",IF(I35&lt;=[1]Разряды!$D$6,[1]Разряды!$D$3,IF(I35&lt;=[1]Разряды!$E$6,[1]Разряды!$E$3,IF(I35&lt;=[1]Разряды!$F$6,[1]Разряды!$F$3,IF(I35&lt;=[1]Разряды!$G$6,[1]Разряды!$G$3,IF(I35&lt;=[1]Разряды!$H$6,[1]Разряды!$H$3,IF(I35&lt;=[1]Разряды!$I$6,[1]Разряды!$I$3,IF(I35&lt;=[1]Разряды!$J$6,[1]Разряды!$J$3,"б/р"))))))))</f>
        <v>2р</v>
      </c>
      <c r="K35" s="24" t="s">
        <v>26</v>
      </c>
      <c r="L35" s="22" t="str">
        <f>IF(B35=0," ",VLOOKUP($B35,[1]Спортсмены!$B$1:$H$65536,7,FALSE))</f>
        <v>Бурчевский В.З.</v>
      </c>
    </row>
    <row r="36" spans="1:12">
      <c r="A36" s="28">
        <v>24</v>
      </c>
      <c r="B36" s="105">
        <v>496</v>
      </c>
      <c r="C36" s="22" t="str">
        <f>IF(B36=0," ",VLOOKUP(B36,[1]Спортсмены!B$1:H$65536,2,FALSE))</f>
        <v>Некрасов Александр</v>
      </c>
      <c r="D36" s="23" t="str">
        <f>IF(B36=0," ",VLOOKUP($B36,[1]Спортсмены!$B$1:$H$65536,3,FALSE))</f>
        <v>1997</v>
      </c>
      <c r="E36" s="24" t="str">
        <f>IF(B36=0," ",IF(VLOOKUP($B36,[1]Спортсмены!$B$1:$H$65536,4,FALSE)=0," ",VLOOKUP($B36,[1]Спортсмены!$B$1:$H$65536,4,FALSE)))</f>
        <v>1р</v>
      </c>
      <c r="F36" s="22" t="str">
        <f>IF(B36=0," ",VLOOKUP($B36,[1]Спортсмены!$B$1:$H$65536,5,FALSE))</f>
        <v>Ивановская</v>
      </c>
      <c r="G36" s="22" t="str">
        <f>IF(B36=0," ",VLOOKUP($B36,[1]Спортсмены!$B$1:$H$65536,6,FALSE))</f>
        <v>Иваново, ДЮСШ-1</v>
      </c>
      <c r="H36" s="41"/>
      <c r="I36" s="25">
        <v>6.4791666666666665E-4</v>
      </c>
      <c r="J36" s="24" t="str">
        <f>IF(I36=0," ",IF(I36&lt;=[1]Разряды!$D$6,[1]Разряды!$D$3,IF(I36&lt;=[1]Разряды!$E$6,[1]Разряды!$E$3,IF(I36&lt;=[1]Разряды!$F$6,[1]Разряды!$F$3,IF(I36&lt;=[1]Разряды!$G$6,[1]Разряды!$G$3,IF(I36&lt;=[1]Разряды!$H$6,[1]Разряды!$H$3,IF(I36&lt;=[1]Разряды!$I$6,[1]Разряды!$I$3,IF(I36&lt;=[1]Разряды!$J$6,[1]Разряды!$J$3,"б/р"))))))))</f>
        <v>2р</v>
      </c>
      <c r="K36" s="24" t="s">
        <v>26</v>
      </c>
      <c r="L36" s="22" t="str">
        <f>IF(B36=0," ",VLOOKUP($B36,[1]Спортсмены!$B$1:$H$65536,7,FALSE))</f>
        <v>Магницкий М.В.</v>
      </c>
    </row>
    <row r="37" spans="1:12">
      <c r="A37" s="28">
        <v>25</v>
      </c>
      <c r="B37" s="105">
        <v>549</v>
      </c>
      <c r="C37" s="22" t="str">
        <f>IF(B37=0," ",VLOOKUP(B37,[1]Спортсмены!B$1:H$65536,2,FALSE))</f>
        <v>Ильичев Алексей</v>
      </c>
      <c r="D37" s="23" t="str">
        <f>IF(B37=0," ",VLOOKUP($B37,[1]Спортсмены!$B$1:$H$65536,3,FALSE))</f>
        <v>1997</v>
      </c>
      <c r="E37" s="24" t="str">
        <f>IF(B37=0," ",IF(VLOOKUP($B37,[1]Спортсмены!$B$1:$H$65536,4,FALSE)=0," ",VLOOKUP($B37,[1]Спортсмены!$B$1:$H$65536,4,FALSE)))</f>
        <v>2р</v>
      </c>
      <c r="F37" s="22" t="str">
        <f>IF(B37=0," ",VLOOKUP($B37,[1]Спортсмены!$B$1:$H$65536,5,FALSE))</f>
        <v>Ярославская</v>
      </c>
      <c r="G37" s="22" t="str">
        <f>IF(B37=0," ",VLOOKUP($B37,[1]Спортсмены!$B$1:$H$65536,6,FALSE))</f>
        <v>Рыбинск, СДЮСШОР-2</v>
      </c>
      <c r="H37" s="41"/>
      <c r="I37" s="25">
        <v>6.5104166666666663E-4</v>
      </c>
      <c r="J37" s="24" t="str">
        <f>IF(I37=0," ",IF(I37&lt;=[1]Разряды!$D$6,[1]Разряды!$D$3,IF(I37&lt;=[1]Разряды!$E$6,[1]Разряды!$E$3,IF(I37&lt;=[1]Разряды!$F$6,[1]Разряды!$F$3,IF(I37&lt;=[1]Разряды!$G$6,[1]Разряды!$G$3,IF(I37&lt;=[1]Разряды!$H$6,[1]Разряды!$H$3,IF(I37&lt;=[1]Разряды!$I$6,[1]Разряды!$I$3,IF(I37&lt;=[1]Разряды!$J$6,[1]Разряды!$J$3,"б/р"))))))))</f>
        <v>2р</v>
      </c>
      <c r="K37" s="24" t="s">
        <v>26</v>
      </c>
      <c r="L37" s="22" t="str">
        <f>IF(B37=0," ",VLOOKUP($B37,[1]Спортсмены!$B$1:$H$65536,7,FALSE))</f>
        <v>Мокроусов А.Ю.</v>
      </c>
    </row>
    <row r="38" spans="1:12">
      <c r="A38" s="28">
        <v>26</v>
      </c>
      <c r="B38" s="105">
        <v>567</v>
      </c>
      <c r="C38" s="22" t="str">
        <f>IF(B38=0," ",VLOOKUP(B38,[1]Спортсмены!B$1:H$65536,2,FALSE))</f>
        <v>Анюгин Дмитрий</v>
      </c>
      <c r="D38" s="23" t="str">
        <f>IF(B38=0," ",VLOOKUP($B38,[1]Спортсмены!$B$1:$H$65536,3,FALSE))</f>
        <v>1997</v>
      </c>
      <c r="E38" s="24" t="str">
        <f>IF(B38=0," ",IF(VLOOKUP($B38,[1]Спортсмены!$B$1:$H$65536,4,FALSE)=0," ",VLOOKUP($B38,[1]Спортсмены!$B$1:$H$65536,4,FALSE)))</f>
        <v>2р</v>
      </c>
      <c r="F38" s="22" t="str">
        <f>IF(B38=0," ",VLOOKUP($B38,[1]Спортсмены!$B$1:$H$65536,5,FALSE))</f>
        <v>Ивановская</v>
      </c>
      <c r="G38" s="22" t="str">
        <f>IF(B38=0," ",VLOOKUP($B38,[1]Спортсмены!$B$1:$H$65536,6,FALSE))</f>
        <v>Шуя, ДЮСШ</v>
      </c>
      <c r="H38" s="41"/>
      <c r="I38" s="25">
        <v>6.5254629629629636E-4</v>
      </c>
      <c r="J38" s="24" t="str">
        <f>IF(I38=0," ",IF(I38&lt;=[1]Разряды!$D$6,[1]Разряды!$D$3,IF(I38&lt;=[1]Разряды!$E$6,[1]Разряды!$E$3,IF(I38&lt;=[1]Разряды!$F$6,[1]Разряды!$F$3,IF(I38&lt;=[1]Разряды!$G$6,[1]Разряды!$G$3,IF(I38&lt;=[1]Разряды!$H$6,[1]Разряды!$H$3,IF(I38&lt;=[1]Разряды!$I$6,[1]Разряды!$I$3,IF(I38&lt;=[1]Разряды!$J$6,[1]Разряды!$J$3,"б/р"))))))))</f>
        <v>2р</v>
      </c>
      <c r="K38" s="24" t="s">
        <v>26</v>
      </c>
      <c r="L38" s="22" t="str">
        <f>IF(B38=0," ",VLOOKUP($B38,[1]Спортсмены!$B$1:$H$65536,7,FALSE))</f>
        <v>Кузнецов В.А.</v>
      </c>
    </row>
    <row r="39" spans="1:12">
      <c r="A39" s="28">
        <v>27</v>
      </c>
      <c r="B39" s="105">
        <v>364</v>
      </c>
      <c r="C39" s="22" t="str">
        <f>IF(B39=0," ",VLOOKUP(B39,[1]Спортсмены!B$1:H$65536,2,FALSE))</f>
        <v>Кнутов Максим</v>
      </c>
      <c r="D39" s="23" t="str">
        <f>IF(B39=0," ",VLOOKUP($B39,[1]Спортсмены!$B$1:$H$65536,3,FALSE))</f>
        <v>29.05.1998</v>
      </c>
      <c r="E39" s="24" t="str">
        <f>IF(B39=0," ",IF(VLOOKUP($B39,[1]Спортсмены!$B$1:$H$65536,4,FALSE)=0," ",VLOOKUP($B39,[1]Спортсмены!$B$1:$H$65536,4,FALSE)))</f>
        <v>2р</v>
      </c>
      <c r="F39" s="22" t="str">
        <f>IF(B39=0," ",VLOOKUP($B39,[1]Спортсмены!$B$1:$H$65536,5,FALSE))</f>
        <v>Костромская</v>
      </c>
      <c r="G39" s="22" t="str">
        <f>IF(B39=0," ",VLOOKUP($B39,[1]Спортсмены!$B$1:$H$65536,6,FALSE))</f>
        <v>Шарья, СДЮСШОР</v>
      </c>
      <c r="H39" s="25"/>
      <c r="I39" s="25">
        <v>6.5613425925925919E-4</v>
      </c>
      <c r="J39" s="24" t="str">
        <f>IF(I39=0," ",IF(I39&lt;=[1]Разряды!$D$6,[1]Разряды!$D$3,IF(I39&lt;=[1]Разряды!$E$6,[1]Разряды!$E$3,IF(I39&lt;=[1]Разряды!$F$6,[1]Разряды!$F$3,IF(I39&lt;=[1]Разряды!$G$6,[1]Разряды!$G$3,IF(I39&lt;=[1]Разряды!$H$6,[1]Разряды!$H$3,IF(I39&lt;=[1]Разряды!$I$6,[1]Разряды!$I$3,IF(I39&lt;=[1]Разряды!$J$6,[1]Разряды!$J$3,"б/р"))))))))</f>
        <v>2р</v>
      </c>
      <c r="K39" s="24" t="s">
        <v>26</v>
      </c>
      <c r="L39" s="22" t="str">
        <f>IF(B39=0," ",VLOOKUP($B39,[1]Спортсмены!$B$1:$H$65536,7,FALSE))</f>
        <v>Аскеров А.М.</v>
      </c>
    </row>
    <row r="40" spans="1:12">
      <c r="A40" s="28">
        <v>28</v>
      </c>
      <c r="B40" s="105">
        <v>378</v>
      </c>
      <c r="C40" s="22" t="str">
        <f>IF(B40=0," ",VLOOKUP(B40,[1]Спортсмены!B$1:H$65536,2,FALSE))</f>
        <v>Шаньгин Станислав</v>
      </c>
      <c r="D40" s="23" t="str">
        <f>IF(B40=0," ",VLOOKUP($B40,[1]Спортсмены!$B$1:$H$65536,3,FALSE))</f>
        <v>22.03.1998</v>
      </c>
      <c r="E40" s="24" t="str">
        <f>IF(B40=0," ",IF(VLOOKUP($B40,[1]Спортсмены!$B$1:$H$65536,4,FALSE)=0," ",VLOOKUP($B40,[1]Спортсмены!$B$1:$H$65536,4,FALSE)))</f>
        <v>2р</v>
      </c>
      <c r="F40" s="22" t="str">
        <f>IF(B40=0," ",VLOOKUP($B40,[1]Спортсмены!$B$1:$H$65536,5,FALSE))</f>
        <v>Архангельская</v>
      </c>
      <c r="G40" s="22" t="str">
        <f>IF(B40=0," ",VLOOKUP($B40,[1]Спортсмены!$B$1:$H$65536,6,FALSE))</f>
        <v>Архангельск, ДЮСШ-1</v>
      </c>
      <c r="H40" s="41"/>
      <c r="I40" s="25">
        <v>6.5636574074074078E-4</v>
      </c>
      <c r="J40" s="24" t="str">
        <f>IF(I40=0," ",IF(I40&lt;=[1]Разряды!$D$6,[1]Разряды!$D$3,IF(I40&lt;=[1]Разряды!$E$6,[1]Разряды!$E$3,IF(I40&lt;=[1]Разряды!$F$6,[1]Разряды!$F$3,IF(I40&lt;=[1]Разряды!$G$6,[1]Разряды!$G$3,IF(I40&lt;=[1]Разряды!$H$6,[1]Разряды!$H$3,IF(I40&lt;=[1]Разряды!$I$6,[1]Разряды!$I$3,IF(I40&lt;=[1]Разряды!$J$6,[1]Разряды!$J$3,"б/р"))))))))</f>
        <v>2р</v>
      </c>
      <c r="K40" s="24" t="s">
        <v>26</v>
      </c>
      <c r="L40" s="22" t="str">
        <f>IF(B40=0," ",VLOOKUP($B40,[1]Спортсмены!$B$1:$H$65536,7,FALSE))</f>
        <v>Ушанов С.А.</v>
      </c>
    </row>
    <row r="41" spans="1:12">
      <c r="A41" s="28">
        <v>29</v>
      </c>
      <c r="B41" s="21">
        <v>405</v>
      </c>
      <c r="C41" s="22" t="str">
        <f>IF(B41=0," ",VLOOKUP(B41,[1]Спортсмены!B$1:H$65536,2,FALSE))</f>
        <v>Семенов Александр</v>
      </c>
      <c r="D41" s="23" t="str">
        <f>IF(B41=0," ",VLOOKUP($B41,[1]Спортсмены!$B$1:$H$65536,3,FALSE))</f>
        <v>02.12.1997</v>
      </c>
      <c r="E41" s="24" t="str">
        <f>IF(B41=0," ",IF(VLOOKUP($B41,[1]Спортсмены!$B$1:$H$65536,4,FALSE)=0," ",VLOOKUP($B41,[1]Спортсмены!$B$1:$H$65536,4,FALSE)))</f>
        <v>2р</v>
      </c>
      <c r="F41" s="22" t="str">
        <f>IF(B41=0," ",VLOOKUP($B41,[1]Спортсмены!$B$1:$H$65536,5,FALSE))</f>
        <v>Новгородская</v>
      </c>
      <c r="G41" s="22" t="str">
        <f>IF(B41=0," ",VLOOKUP($B41,[1]Спортсмены!$B$1:$H$65536,6,FALSE))</f>
        <v>Н Новгород, обр.</v>
      </c>
      <c r="H41" s="25"/>
      <c r="I41" s="25">
        <v>6.5636574074074078E-4</v>
      </c>
      <c r="J41" s="24" t="str">
        <f>IF(I41=0," ",IF(I41&lt;=[1]Разряды!$D$6,[1]Разряды!$D$3,IF(I41&lt;=[1]Разряды!$E$6,[1]Разряды!$E$3,IF(I41&lt;=[1]Разряды!$F$6,[1]Разряды!$F$3,IF(I41&lt;=[1]Разряды!$G$6,[1]Разряды!$G$3,IF(I41&lt;=[1]Разряды!$H$6,[1]Разряды!$H$3,IF(I41&lt;=[1]Разряды!$I$6,[1]Разряды!$I$3,IF(I41&lt;=[1]Разряды!$J$6,[1]Разряды!$J$3,"б/р"))))))))</f>
        <v>2р</v>
      </c>
      <c r="K41" s="27">
        <v>5</v>
      </c>
      <c r="L41" s="103" t="str">
        <f>IF(B41=0," ",VLOOKUP($B41,[1]Спортсмены!$B$1:$H$65536,7,FALSE))</f>
        <v>Семенов А.В., Лавникович С.В.</v>
      </c>
    </row>
    <row r="42" spans="1:12">
      <c r="A42" s="28">
        <v>30</v>
      </c>
      <c r="B42" s="21">
        <v>312</v>
      </c>
      <c r="C42" s="22" t="str">
        <f>IF(B42=0," ",VLOOKUP(B42,[1]Спортсмены!B$1:H$65536,2,FALSE))</f>
        <v>Бурсевич Евгений</v>
      </c>
      <c r="D42" s="23" t="str">
        <f>IF(B42=0," ",VLOOKUP($B42,[1]Спортсмены!$B$1:$H$65536,3,FALSE))</f>
        <v>18.01.1998</v>
      </c>
      <c r="E42" s="24" t="str">
        <f>IF(B42=0," ",IF(VLOOKUP($B42,[1]Спортсмены!$B$1:$H$65536,4,FALSE)=0," ",VLOOKUP($B42,[1]Спортсмены!$B$1:$H$65536,4,FALSE)))</f>
        <v>2р</v>
      </c>
      <c r="F42" s="22" t="str">
        <f>IF(B42=0," ",VLOOKUP($B42,[1]Спортсмены!$B$1:$H$65536,5,FALSE))</f>
        <v>Мурманская</v>
      </c>
      <c r="G42" s="22" t="str">
        <f>IF(B42=0," ",VLOOKUP($B42,[1]Спортсмены!$B$1:$H$65536,6,FALSE))</f>
        <v>Мурманск, СДЮСШОР-4, ШВСМ</v>
      </c>
      <c r="H42" s="41"/>
      <c r="I42" s="25">
        <v>6.5682870370370374E-4</v>
      </c>
      <c r="J42" s="24" t="str">
        <f>IF(I42=0," ",IF(I42&lt;=[1]Разряды!$D$6,[1]Разряды!$D$3,IF(I42&lt;=[1]Разряды!$E$6,[1]Разряды!$E$3,IF(I42&lt;=[1]Разряды!$F$6,[1]Разряды!$F$3,IF(I42&lt;=[1]Разряды!$G$6,[1]Разряды!$G$3,IF(I42&lt;=[1]Разряды!$H$6,[1]Разряды!$H$3,IF(I42&lt;=[1]Разряды!$I$6,[1]Разряды!$I$3,IF(I42&lt;=[1]Разряды!$J$6,[1]Разряды!$J$3,"б/р"))))))))</f>
        <v>2р</v>
      </c>
      <c r="K42" s="24">
        <v>4</v>
      </c>
      <c r="L42" s="22" t="str">
        <f>IF(B42=0," ",VLOOKUP($B42,[1]Спортсмены!$B$1:$H$65536,7,FALSE))</f>
        <v>Кацан Т.Н., В.В.</v>
      </c>
    </row>
    <row r="43" spans="1:12">
      <c r="A43" s="28">
        <v>31</v>
      </c>
      <c r="B43" s="21">
        <v>3</v>
      </c>
      <c r="C43" s="22" t="str">
        <f>IF(B43=0," ",VLOOKUP(B43,[1]Спортсмены!B$1:H$65536,2,FALSE))</f>
        <v>Ожогов Никита</v>
      </c>
      <c r="D43" s="23" t="str">
        <f>IF(B43=0," ",VLOOKUP($B43,[1]Спортсмены!$B$1:$H$65536,3,FALSE))</f>
        <v>19.01.1999</v>
      </c>
      <c r="E43" s="24" t="str">
        <f>IF(B43=0," ",IF(VLOOKUP($B43,[1]Спортсмены!$B$1:$H$65536,4,FALSE)=0," ",VLOOKUP($B43,[1]Спортсмены!$B$1:$H$65536,4,FALSE)))</f>
        <v>2р</v>
      </c>
      <c r="F43" s="22" t="str">
        <f>IF(B43=0," ",VLOOKUP($B43,[1]Спортсмены!$B$1:$H$65536,5,FALSE))</f>
        <v>Ярославская</v>
      </c>
      <c r="G43" s="22" t="str">
        <f>IF(B43=0," ",VLOOKUP($B43,[1]Спортсмены!$B$1:$H$65536,6,FALSE))</f>
        <v>Ярославль, СДЮСШОР-19</v>
      </c>
      <c r="H43" s="41"/>
      <c r="I43" s="25">
        <v>6.5949074074074076E-4</v>
      </c>
      <c r="J43" s="24" t="str">
        <f>IF(I43=0," ",IF(I43&lt;=[1]Разряды!$D$6,[1]Разряды!$D$3,IF(I43&lt;=[1]Разряды!$E$6,[1]Разряды!$E$3,IF(I43&lt;=[1]Разряды!$F$6,[1]Разряды!$F$3,IF(I43&lt;=[1]Разряды!$G$6,[1]Разряды!$G$3,IF(I43&lt;=[1]Разряды!$H$6,[1]Разряды!$H$3,IF(I43&lt;=[1]Разряды!$I$6,[1]Разряды!$I$3,IF(I43&lt;=[1]Разряды!$J$6,[1]Разряды!$J$3,"б/р"))))))))</f>
        <v>2р</v>
      </c>
      <c r="K43" s="24" t="s">
        <v>26</v>
      </c>
      <c r="L43" s="22" t="str">
        <f>IF(B43=0," ",VLOOKUP($B43,[1]Спортсмены!$B$1:$H$65536,7,FALSE))</f>
        <v>Таракановы Ю.Ф., А.В.</v>
      </c>
    </row>
    <row r="44" spans="1:12">
      <c r="A44" s="28">
        <v>32</v>
      </c>
      <c r="B44" s="105">
        <v>8</v>
      </c>
      <c r="C44" s="22" t="str">
        <f>IF(B44=0," ",VLOOKUP(B44,[1]Спортсмены!B$1:H$65536,2,FALSE))</f>
        <v>Воробьев Никита</v>
      </c>
      <c r="D44" s="23" t="str">
        <f>IF(B44=0," ",VLOOKUP($B44,[1]Спортсмены!$B$1:$H$65536,3,FALSE))</f>
        <v>29.07.1997</v>
      </c>
      <c r="E44" s="24" t="str">
        <f>IF(B44=0," ",IF(VLOOKUP($B44,[1]Спортсмены!$B$1:$H$65536,4,FALSE)=0," ",VLOOKUP($B44,[1]Спортсмены!$B$1:$H$65536,4,FALSE)))</f>
        <v>2р</v>
      </c>
      <c r="F44" s="22" t="str">
        <f>IF(B44=0," ",VLOOKUP($B44,[1]Спортсмены!$B$1:$H$65536,5,FALSE))</f>
        <v>Ярославская</v>
      </c>
      <c r="G44" s="22" t="str">
        <f>IF(B44=0," ",VLOOKUP($B44,[1]Спортсмены!$B$1:$H$65536,6,FALSE))</f>
        <v>Ярославль, СДЮСШОР-19</v>
      </c>
      <c r="H44" s="41"/>
      <c r="I44" s="25">
        <v>6.6331018518518518E-4</v>
      </c>
      <c r="J44" s="24" t="str">
        <f>IF(I44=0," ",IF(I44&lt;=[1]Разряды!$D$6,[1]Разряды!$D$3,IF(I44&lt;=[1]Разряды!$E$6,[1]Разряды!$E$3,IF(I44&lt;=[1]Разряды!$F$6,[1]Разряды!$F$3,IF(I44&lt;=[1]Разряды!$G$6,[1]Разряды!$G$3,IF(I44&lt;=[1]Разряды!$H$6,[1]Разряды!$H$3,IF(I44&lt;=[1]Разряды!$I$6,[1]Разряды!$I$3,IF(I44&lt;=[1]Разряды!$J$6,[1]Разряды!$J$3,"б/р"))))))))</f>
        <v>3р</v>
      </c>
      <c r="K44" s="24" t="s">
        <v>26</v>
      </c>
      <c r="L44" s="22" t="str">
        <f>IF(B44=0," ",VLOOKUP($B44,[1]Спортсмены!$B$1:$H$65536,7,FALSE))</f>
        <v>Таракановы Ю.Ф., А.В.</v>
      </c>
    </row>
    <row r="45" spans="1:12">
      <c r="A45" s="28">
        <v>33</v>
      </c>
      <c r="B45" s="21">
        <v>206</v>
      </c>
      <c r="C45" s="22" t="str">
        <f>IF(B45=0," ",VLOOKUP(B45,[1]Спортсмены!B$1:H$65536,2,FALSE))</f>
        <v>Григорьев Денис</v>
      </c>
      <c r="D45" s="23" t="str">
        <f>IF(B45=0," ",VLOOKUP($B45,[1]Спортсмены!$B$1:$H$65536,3,FALSE))</f>
        <v>1999</v>
      </c>
      <c r="E45" s="24" t="str">
        <f>IF(B45=0," ",IF(VLOOKUP($B45,[1]Спортсмены!$B$1:$H$65536,4,FALSE)=0," ",VLOOKUP($B45,[1]Спортсмены!$B$1:$H$65536,4,FALSE)))</f>
        <v>2р</v>
      </c>
      <c r="F45" s="22" t="str">
        <f>IF(B45=0," ",VLOOKUP($B45,[1]Спортсмены!$B$1:$H$65536,5,FALSE))</f>
        <v>Ярославская</v>
      </c>
      <c r="G45" s="22" t="str">
        <f>IF(B45=0," ",VLOOKUP($B45,[1]Спортсмены!$B$1:$H$65536,6,FALSE))</f>
        <v>Переславль, ДЮСШ</v>
      </c>
      <c r="H45" s="25"/>
      <c r="I45" s="25">
        <v>6.642361111111111E-4</v>
      </c>
      <c r="J45" s="24" t="str">
        <f>IF(I45=0," ",IF(I45&lt;=[1]Разряды!$D$6,[1]Разряды!$D$3,IF(I45&lt;=[1]Разряды!$E$6,[1]Разряды!$E$3,IF(I45&lt;=[1]Разряды!$F$6,[1]Разряды!$F$3,IF(I45&lt;=[1]Разряды!$G$6,[1]Разряды!$G$3,IF(I45&lt;=[1]Разряды!$H$6,[1]Разряды!$H$3,IF(I45&lt;=[1]Разряды!$I$6,[1]Разряды!$I$3,IF(I45&lt;=[1]Разряды!$J$6,[1]Разряды!$J$3,"б/р"))))))))</f>
        <v>3р</v>
      </c>
      <c r="K45" s="24" t="s">
        <v>26</v>
      </c>
      <c r="L45" s="22" t="str">
        <f>IF(B45=0," ",VLOOKUP($B45,[1]Спортсмены!$B$1:$H$65536,7,FALSE))</f>
        <v>Литвинова М.Ф.</v>
      </c>
    </row>
    <row r="46" spans="1:12">
      <c r="A46" s="28">
        <v>34</v>
      </c>
      <c r="B46" s="91">
        <v>565</v>
      </c>
      <c r="C46" s="22" t="str">
        <f>IF(B46=0," ",VLOOKUP(B46,[1]Спортсмены!B$1:H$65536,2,FALSE))</f>
        <v>Пятнов Никита</v>
      </c>
      <c r="D46" s="23" t="str">
        <f>IF(B46=0," ",VLOOKUP($B46,[1]Спортсмены!$B$1:$H$65536,3,FALSE))</f>
        <v>08.02.1998</v>
      </c>
      <c r="E46" s="24" t="str">
        <f>IF(B46=0," ",IF(VLOOKUP($B46,[1]Спортсмены!$B$1:$H$65536,4,FALSE)=0," ",VLOOKUP($B46,[1]Спортсмены!$B$1:$H$65536,4,FALSE)))</f>
        <v>2р</v>
      </c>
      <c r="F46" s="22" t="str">
        <f>IF(B46=0," ",VLOOKUP($B46,[1]Спортсмены!$B$1:$H$65536,5,FALSE))</f>
        <v>Вологодская</v>
      </c>
      <c r="G46" s="22" t="str">
        <f>IF(B46=0," ",VLOOKUP($B46,[1]Спортсмены!$B$1:$H$65536,6,FALSE))</f>
        <v>Череповец, ДЮСШ-2</v>
      </c>
      <c r="H46" s="41"/>
      <c r="I46" s="25">
        <v>6.6446759259259248E-4</v>
      </c>
      <c r="J46" s="24" t="str">
        <f>IF(I46=0," ",IF(I46&lt;=[1]Разряды!$D$6,[1]Разряды!$D$3,IF(I46&lt;=[1]Разряды!$E$6,[1]Разряды!$E$3,IF(I46&lt;=[1]Разряды!$F$6,[1]Разряды!$F$3,IF(I46&lt;=[1]Разряды!$G$6,[1]Разряды!$G$3,IF(I46&lt;=[1]Разряды!$H$6,[1]Разряды!$H$3,IF(I46&lt;=[1]Разряды!$I$6,[1]Разряды!$I$3,IF(I46&lt;=[1]Разряды!$J$6,[1]Разряды!$J$3,"б/р"))))))))</f>
        <v>3р</v>
      </c>
      <c r="K46" s="24" t="s">
        <v>26</v>
      </c>
      <c r="L46" s="103" t="str">
        <f>IF(B46=0," ",VLOOKUP($B46,[1]Спортсмены!$B$1:$H$65536,7,FALSE))</f>
        <v>Столбова О.В., Купцова Е.А.</v>
      </c>
    </row>
    <row r="47" spans="1:12">
      <c r="A47" s="28">
        <v>35</v>
      </c>
      <c r="B47" s="91">
        <v>546</v>
      </c>
      <c r="C47" s="22" t="str">
        <f>IF(B47=0," ",VLOOKUP(B47,[1]Спортсмены!B$1:H$65536,2,FALSE))</f>
        <v>Светлов Даниил</v>
      </c>
      <c r="D47" s="23" t="str">
        <f>IF(B47=0," ",VLOOKUP($B47,[1]Спортсмены!$B$1:$H$65536,3,FALSE))</f>
        <v>19.11.1999</v>
      </c>
      <c r="E47" s="24" t="str">
        <f>IF(B47=0," ",IF(VLOOKUP($B47,[1]Спортсмены!$B$1:$H$65536,4,FALSE)=0," ",VLOOKUP($B47,[1]Спортсмены!$B$1:$H$65536,4,FALSE)))</f>
        <v>3р</v>
      </c>
      <c r="F47" s="22" t="str">
        <f>IF(B47=0," ",VLOOKUP($B47,[1]Спортсмены!$B$1:$H$65536,5,FALSE))</f>
        <v>Ярославская</v>
      </c>
      <c r="G47" s="22" t="str">
        <f>IF(B47=0," ",VLOOKUP($B47,[1]Спортсмены!$B$1:$H$65536,6,FALSE))</f>
        <v>Рыбинск, СДЮСШОР-8</v>
      </c>
      <c r="H47" s="25"/>
      <c r="I47" s="25">
        <v>6.7094907407407413E-4</v>
      </c>
      <c r="J47" s="24" t="str">
        <f>IF(I47=0," ",IF(I47&lt;=[1]Разряды!$D$6,[1]Разряды!$D$3,IF(I47&lt;=[1]Разряды!$E$6,[1]Разряды!$E$3,IF(I47&lt;=[1]Разряды!$F$6,[1]Разряды!$F$3,IF(I47&lt;=[1]Разряды!$G$6,[1]Разряды!$G$3,IF(I47&lt;=[1]Разряды!$H$6,[1]Разряды!$H$3,IF(I47&lt;=[1]Разряды!$I$6,[1]Разряды!$I$3,IF(I47&lt;=[1]Разряды!$J$6,[1]Разряды!$J$3,"б/р"))))))))</f>
        <v>3р</v>
      </c>
      <c r="K47" s="24" t="s">
        <v>26</v>
      </c>
      <c r="L47" s="22" t="str">
        <f>IF(B47=0," ",VLOOKUP($B47,[1]Спортсмены!$B$1:$H$65536,7,FALSE))</f>
        <v>Зверев В.Н.</v>
      </c>
    </row>
    <row r="48" spans="1:12">
      <c r="A48" s="28">
        <v>36</v>
      </c>
      <c r="B48" s="92">
        <v>545</v>
      </c>
      <c r="C48" s="22" t="str">
        <f>IF(B48=0," ",VLOOKUP(B48,[1]Спортсмены!B$1:H$65536,2,FALSE))</f>
        <v>Егоров Егор</v>
      </c>
      <c r="D48" s="23" t="str">
        <f>IF(B48=0," ",VLOOKUP($B48,[1]Спортсмены!$B$1:$H$65536,3,FALSE))</f>
        <v>26.02.1999</v>
      </c>
      <c r="E48" s="24" t="str">
        <f>IF(B48=0," ",IF(VLOOKUP($B48,[1]Спортсмены!$B$1:$H$65536,4,FALSE)=0," ",VLOOKUP($B48,[1]Спортсмены!$B$1:$H$65536,4,FALSE)))</f>
        <v>3р</v>
      </c>
      <c r="F48" s="22" t="str">
        <f>IF(B48=0," ",VLOOKUP($B48,[1]Спортсмены!$B$1:$H$65536,5,FALSE))</f>
        <v>Ярославская</v>
      </c>
      <c r="G48" s="22" t="str">
        <f>IF(B48=0," ",VLOOKUP($B48,[1]Спортсмены!$B$1:$H$65536,6,FALSE))</f>
        <v>Рыбинск, СДЮСШОР-8</v>
      </c>
      <c r="H48" s="25"/>
      <c r="I48" s="41">
        <v>6.7152777777777783E-4</v>
      </c>
      <c r="J48" s="24" t="str">
        <f>IF(I48=0," ",IF(I48&lt;=[1]Разряды!$D$6,[1]Разряды!$D$3,IF(I48&lt;=[1]Разряды!$E$6,[1]Разряды!$E$3,IF(I48&lt;=[1]Разряды!$F$6,[1]Разряды!$F$3,IF(I48&lt;=[1]Разряды!$G$6,[1]Разряды!$G$3,IF(I48&lt;=[1]Разряды!$H$6,[1]Разряды!$H$3,IF(I48&lt;=[1]Разряды!$I$6,[1]Разряды!$I$3,IF(I48&lt;=[1]Разряды!$J$6,[1]Разряды!$J$3,"б/р"))))))))</f>
        <v>3р</v>
      </c>
      <c r="K48" s="24" t="s">
        <v>26</v>
      </c>
      <c r="L48" s="22" t="str">
        <f>IF(B48=0," ",VLOOKUP($B48,[1]Спортсмены!$B$1:$H$65536,7,FALSE))</f>
        <v>Зверев В.Н.</v>
      </c>
    </row>
    <row r="49" spans="1:12">
      <c r="A49" s="28">
        <v>37</v>
      </c>
      <c r="B49" s="91">
        <v>365</v>
      </c>
      <c r="C49" s="22" t="str">
        <f>IF(B49=0," ",VLOOKUP(B49,[1]Спортсмены!B$1:H$65536,2,FALSE))</f>
        <v>Кнутов Денис</v>
      </c>
      <c r="D49" s="23" t="str">
        <f>IF(B49=0," ",VLOOKUP($B49,[1]Спортсмены!$B$1:$H$65536,3,FALSE))</f>
        <v>29.05.1998</v>
      </c>
      <c r="E49" s="24" t="str">
        <f>IF(B49=0," ",IF(VLOOKUP($B49,[1]Спортсмены!$B$1:$H$65536,4,FALSE)=0," ",VLOOKUP($B49,[1]Спортсмены!$B$1:$H$65536,4,FALSE)))</f>
        <v>2р</v>
      </c>
      <c r="F49" s="22" t="str">
        <f>IF(B49=0," ",VLOOKUP($B49,[1]Спортсмены!$B$1:$H$65536,5,FALSE))</f>
        <v>Костромская</v>
      </c>
      <c r="G49" s="22" t="str">
        <f>IF(B49=0," ",VLOOKUP($B49,[1]Спортсмены!$B$1:$H$65536,6,FALSE))</f>
        <v>Шарья, СДЮСШОР</v>
      </c>
      <c r="H49" s="25"/>
      <c r="I49" s="25">
        <v>6.7314814814814809E-4</v>
      </c>
      <c r="J49" s="24" t="str">
        <f>IF(I49=0," ",IF(I49&lt;=[1]Разряды!$D$6,[1]Разряды!$D$3,IF(I49&lt;=[1]Разряды!$E$6,[1]Разряды!$E$3,IF(I49&lt;=[1]Разряды!$F$6,[1]Разряды!$F$3,IF(I49&lt;=[1]Разряды!$G$6,[1]Разряды!$G$3,IF(I49&lt;=[1]Разряды!$H$6,[1]Разряды!$H$3,IF(I49&lt;=[1]Разряды!$I$6,[1]Разряды!$I$3,IF(I49&lt;=[1]Разряды!$J$6,[1]Разряды!$J$3,"б/р"))))))))</f>
        <v>3р</v>
      </c>
      <c r="K49" s="24" t="s">
        <v>26</v>
      </c>
      <c r="L49" s="22" t="str">
        <f>IF(B49=0," ",VLOOKUP($B49,[1]Спортсмены!$B$1:$H$65536,7,FALSE))</f>
        <v>Аскеров А.М.</v>
      </c>
    </row>
    <row r="50" spans="1:12">
      <c r="A50" s="28">
        <v>38</v>
      </c>
      <c r="B50" s="91">
        <v>20</v>
      </c>
      <c r="C50" s="22" t="str">
        <f>IF(B50=0," ",VLOOKUP(B50,[1]Спортсмены!B$1:H$65536,2,FALSE))</f>
        <v>Чирков Дмитрий</v>
      </c>
      <c r="D50" s="23" t="str">
        <f>IF(B50=0," ",VLOOKUP($B50,[1]Спортсмены!$B$1:$H$65536,3,FALSE))</f>
        <v>24.04.1998</v>
      </c>
      <c r="E50" s="24" t="str">
        <f>IF(B50=0," ",IF(VLOOKUP($B50,[1]Спортсмены!$B$1:$H$65536,4,FALSE)=0," ",VLOOKUP($B50,[1]Спортсмены!$B$1:$H$65536,4,FALSE)))</f>
        <v>3р</v>
      </c>
      <c r="F50" s="22" t="str">
        <f>IF(B50=0," ",VLOOKUP($B50,[1]Спортсмены!$B$1:$H$65536,5,FALSE))</f>
        <v>Ярославская</v>
      </c>
      <c r="G50" s="22" t="str">
        <f>IF(B50=0," ",VLOOKUP($B50,[1]Спортсмены!$B$1:$H$65536,6,FALSE))</f>
        <v>Ярославль, СДЮСШОР-19</v>
      </c>
      <c r="H50" s="25"/>
      <c r="I50" s="25">
        <v>6.7627314814814818E-4</v>
      </c>
      <c r="J50" s="24" t="str">
        <f>IF(I50=0," ",IF(I50&lt;=[1]Разряды!$D$6,[1]Разряды!$D$3,IF(I50&lt;=[1]Разряды!$E$6,[1]Разряды!$E$3,IF(I50&lt;=[1]Разряды!$F$6,[1]Разряды!$F$3,IF(I50&lt;=[1]Разряды!$G$6,[1]Разряды!$G$3,IF(I50&lt;=[1]Разряды!$H$6,[1]Разряды!$H$3,IF(I50&lt;=[1]Разряды!$I$6,[1]Разряды!$I$3,IF(I50&lt;=[1]Разряды!$J$6,[1]Разряды!$J$3,"б/р"))))))))</f>
        <v>3р</v>
      </c>
      <c r="K50" s="24" t="s">
        <v>26</v>
      </c>
      <c r="L50" s="22" t="str">
        <f>IF(B50=0," ",VLOOKUP($B50,[1]Спортсмены!$B$1:$H$65536,7,FALSE))</f>
        <v>Воронин Е.А.</v>
      </c>
    </row>
    <row r="51" spans="1:12">
      <c r="A51" s="28">
        <v>39</v>
      </c>
      <c r="B51" s="91">
        <v>9</v>
      </c>
      <c r="C51" s="22" t="str">
        <f>IF(B51=0," ",VLOOKUP(B51,[1]Спортсмены!B$1:H$65536,2,FALSE))</f>
        <v>Бровкин Юрий</v>
      </c>
      <c r="D51" s="23" t="str">
        <f>IF(B51=0," ",VLOOKUP($B51,[1]Спортсмены!$B$1:$H$65536,3,FALSE))</f>
        <v>24.05.1997</v>
      </c>
      <c r="E51" s="24" t="str">
        <f>IF(B51=0," ",IF(VLOOKUP($B51,[1]Спортсмены!$B$1:$H$65536,4,FALSE)=0," ",VLOOKUP($B51,[1]Спортсмены!$B$1:$H$65536,4,FALSE)))</f>
        <v>3р</v>
      </c>
      <c r="F51" s="22" t="str">
        <f>IF(B51=0," ",VLOOKUP($B51,[1]Спортсмены!$B$1:$H$65536,5,FALSE))</f>
        <v>Ярославская</v>
      </c>
      <c r="G51" s="22" t="str">
        <f>IF(B51=0," ",VLOOKUP($B51,[1]Спортсмены!$B$1:$H$65536,6,FALSE))</f>
        <v>Ярославль, СДЮСШОР-19</v>
      </c>
      <c r="H51" s="41"/>
      <c r="I51" s="25">
        <v>6.7685185185185177E-4</v>
      </c>
      <c r="J51" s="24" t="str">
        <f>IF(I51=0," ",IF(I51&lt;=[1]Разряды!$D$6,[1]Разряды!$D$3,IF(I51&lt;=[1]Разряды!$E$6,[1]Разряды!$E$3,IF(I51&lt;=[1]Разряды!$F$6,[1]Разряды!$F$3,IF(I51&lt;=[1]Разряды!$G$6,[1]Разряды!$G$3,IF(I51&lt;=[1]Разряды!$H$6,[1]Разряды!$H$3,IF(I51&lt;=[1]Разряды!$I$6,[1]Разряды!$I$3,IF(I51&lt;=[1]Разряды!$J$6,[1]Разряды!$J$3,"б/р"))))))))</f>
        <v>3р</v>
      </c>
      <c r="K51" s="24" t="s">
        <v>26</v>
      </c>
      <c r="L51" s="22" t="str">
        <f>IF(B51=0," ",VLOOKUP($B51,[1]Спортсмены!$B$1:$H$65536,7,FALSE))</f>
        <v>Таракановы Ю.Ф., А.В.</v>
      </c>
    </row>
    <row r="52" spans="1:12">
      <c r="A52" s="28">
        <v>40</v>
      </c>
      <c r="B52" s="91">
        <v>559</v>
      </c>
      <c r="C52" s="22" t="str">
        <f>IF(B52=0," ",VLOOKUP(B52,[1]Спортсмены!B$1:H$65536,2,FALSE))</f>
        <v>Пономарев Иван</v>
      </c>
      <c r="D52" s="23" t="str">
        <f>IF(B52=0," ",VLOOKUP($B52,[1]Спортсмены!$B$1:$H$65536,3,FALSE))</f>
        <v>1997</v>
      </c>
      <c r="E52" s="24" t="str">
        <f>IF(B52=0," ",IF(VLOOKUP($B52,[1]Спортсмены!$B$1:$H$65536,4,FALSE)=0," ",VLOOKUP($B52,[1]Спортсмены!$B$1:$H$65536,4,FALSE)))</f>
        <v>2р</v>
      </c>
      <c r="F52" s="22" t="str">
        <f>IF(B52=0," ",VLOOKUP($B52,[1]Спортсмены!$B$1:$H$65536,5,FALSE))</f>
        <v>Архангельская</v>
      </c>
      <c r="G52" s="22" t="str">
        <f>IF(B52=0," ",VLOOKUP($B52,[1]Спортсмены!$B$1:$H$65536,6,FALSE))</f>
        <v>Коряжма, ДЮСШ</v>
      </c>
      <c r="H52" s="25"/>
      <c r="I52" s="25">
        <v>6.8067129629629641E-4</v>
      </c>
      <c r="J52" s="24" t="str">
        <f>IF(I52=0," ",IF(I52&lt;=[1]Разряды!$D$6,[1]Разряды!$D$3,IF(I52&lt;=[1]Разряды!$E$6,[1]Разряды!$E$3,IF(I52&lt;=[1]Разряды!$F$6,[1]Разряды!$F$3,IF(I52&lt;=[1]Разряды!$G$6,[1]Разряды!$G$3,IF(I52&lt;=[1]Разряды!$H$6,[1]Разряды!$H$3,IF(I52&lt;=[1]Разряды!$I$6,[1]Разряды!$I$3,IF(I52&lt;=[1]Разряды!$J$6,[1]Разряды!$J$3,"б/р"))))))))</f>
        <v>3р</v>
      </c>
      <c r="K52" s="24" t="s">
        <v>26</v>
      </c>
      <c r="L52" s="22" t="str">
        <f>IF(B52=0," ",VLOOKUP($B52,[1]Спортсмены!$B$1:$H$65536,7,FALSE))</f>
        <v>Казанцев Л.А.</v>
      </c>
    </row>
    <row r="53" spans="1:12">
      <c r="A53" s="28">
        <v>41</v>
      </c>
      <c r="B53" s="91">
        <v>7</v>
      </c>
      <c r="C53" s="22" t="str">
        <f>IF(B53=0," ",VLOOKUP(B53,[1]Спортсмены!B$1:H$65536,2,FALSE))</f>
        <v>Горячев Дмитрий</v>
      </c>
      <c r="D53" s="23" t="str">
        <f>IF(B53=0," ",VLOOKUP($B53,[1]Спортсмены!$B$1:$H$65536,3,FALSE))</f>
        <v>08.09.1998</v>
      </c>
      <c r="E53" s="24" t="str">
        <f>IF(B53=0," ",IF(VLOOKUP($B53,[1]Спортсмены!$B$1:$H$65536,4,FALSE)=0," ",VLOOKUP($B53,[1]Спортсмены!$B$1:$H$65536,4,FALSE)))</f>
        <v>3р</v>
      </c>
      <c r="F53" s="22" t="str">
        <f>IF(B53=0," ",VLOOKUP($B53,[1]Спортсмены!$B$1:$H$65536,5,FALSE))</f>
        <v>Ярославская</v>
      </c>
      <c r="G53" s="22" t="str">
        <f>IF(B53=0," ",VLOOKUP($B53,[1]Спортсмены!$B$1:$H$65536,6,FALSE))</f>
        <v>Ярославль, СДЮСШОР-19</v>
      </c>
      <c r="H53" s="25"/>
      <c r="I53" s="25">
        <v>6.8391203703703702E-4</v>
      </c>
      <c r="J53" s="24" t="str">
        <f>IF(I53=0," ",IF(I53&lt;=[1]Разряды!$D$6,[1]Разряды!$D$3,IF(I53&lt;=[1]Разряды!$E$6,[1]Разряды!$E$3,IF(I53&lt;=[1]Разряды!$F$6,[1]Разряды!$F$3,IF(I53&lt;=[1]Разряды!$G$6,[1]Разряды!$G$3,IF(I53&lt;=[1]Разряды!$H$6,[1]Разряды!$H$3,IF(I53&lt;=[1]Разряды!$I$6,[1]Разряды!$I$3,IF(I53&lt;=[1]Разряды!$J$6,[1]Разряды!$J$3,"б/р"))))))))</f>
        <v>3р</v>
      </c>
      <c r="K53" s="24" t="s">
        <v>26</v>
      </c>
      <c r="L53" s="22" t="str">
        <f>IF(B53=0," ",VLOOKUP($B53,[1]Спортсмены!$B$1:$H$65536,7,FALSE))</f>
        <v>Таракановы Ю.Ф., А.В.</v>
      </c>
    </row>
    <row r="54" spans="1:12">
      <c r="A54" s="28">
        <v>42</v>
      </c>
      <c r="B54" s="91">
        <v>310</v>
      </c>
      <c r="C54" s="22" t="str">
        <f>IF(B54=0," ",VLOOKUP(B54,[1]Спортсмены!B$1:H$65536,2,FALSE))</f>
        <v>Микулин Глеб</v>
      </c>
      <c r="D54" s="23" t="str">
        <f>IF(B54=0," ",VLOOKUP($B54,[1]Спортсмены!$B$1:$H$65536,3,FALSE))</f>
        <v>06.08.1999</v>
      </c>
      <c r="E54" s="24" t="str">
        <f>IF(B54=0," ",IF(VLOOKUP($B54,[1]Спортсмены!$B$1:$H$65536,4,FALSE)=0," ",VLOOKUP($B54,[1]Спортсмены!$B$1:$H$65536,4,FALSE)))</f>
        <v>2р</v>
      </c>
      <c r="F54" s="22" t="str">
        <f>IF(B54=0," ",VLOOKUP($B54,[1]Спортсмены!$B$1:$H$65536,5,FALSE))</f>
        <v>Мурманская</v>
      </c>
      <c r="G54" s="22" t="str">
        <f>IF(B54=0," ",VLOOKUP($B54,[1]Спортсмены!$B$1:$H$65536,6,FALSE))</f>
        <v>Мурманск, СДЮСШОР-4, ШВСМ</v>
      </c>
      <c r="H54" s="25"/>
      <c r="I54" s="25">
        <v>6.8738425925925922E-4</v>
      </c>
      <c r="J54" s="24" t="str">
        <f>IF(I54=0," ",IF(I54&lt;=[1]Разряды!$D$6,[1]Разряды!$D$3,IF(I54&lt;=[1]Разряды!$E$6,[1]Разряды!$E$3,IF(I54&lt;=[1]Разряды!$F$6,[1]Разряды!$F$3,IF(I54&lt;=[1]Разряды!$G$6,[1]Разряды!$G$3,IF(I54&lt;=[1]Разряды!$H$6,[1]Разряды!$H$3,IF(I54&lt;=[1]Разряды!$I$6,[1]Разряды!$I$3,IF(I54&lt;=[1]Разряды!$J$6,[1]Разряды!$J$3,"б/р"))))))))</f>
        <v>3р</v>
      </c>
      <c r="K54" s="24" t="s">
        <v>26</v>
      </c>
      <c r="L54" s="22" t="str">
        <f>IF(B54=0," ",VLOOKUP($B54,[1]Спортсмены!$B$1:$H$65536,7,FALSE))</f>
        <v>Семенов Р.В.</v>
      </c>
    </row>
    <row r="55" spans="1:12">
      <c r="A55" s="28">
        <v>43</v>
      </c>
      <c r="B55" s="91">
        <v>366</v>
      </c>
      <c r="C55" s="22" t="str">
        <f>IF(B55=0," ",VLOOKUP(B55,[1]Спортсмены!B$1:H$65536,2,FALSE))</f>
        <v>Бусыгин Вячеслав</v>
      </c>
      <c r="D55" s="23" t="str">
        <f>IF(B55=0," ",VLOOKUP($B55,[1]Спортсмены!$B$1:$H$65536,3,FALSE))</f>
        <v>05.05.1997</v>
      </c>
      <c r="E55" s="24" t="str">
        <f>IF(B55=0," ",IF(VLOOKUP($B55,[1]Спортсмены!$B$1:$H$65536,4,FALSE)=0," ",VLOOKUP($B55,[1]Спортсмены!$B$1:$H$65536,4,FALSE)))</f>
        <v>2р</v>
      </c>
      <c r="F55" s="22" t="str">
        <f>IF(B55=0," ",VLOOKUP($B55,[1]Спортсмены!$B$1:$H$65536,5,FALSE))</f>
        <v>Костромская</v>
      </c>
      <c r="G55" s="22" t="str">
        <f>IF(B55=0," ",VLOOKUP($B55,[1]Спортсмены!$B$1:$H$65536,6,FALSE))</f>
        <v>Шарья, СДЮСШОР</v>
      </c>
      <c r="H55" s="25"/>
      <c r="I55" s="25">
        <v>6.8842592592592599E-4</v>
      </c>
      <c r="J55" s="24" t="str">
        <f>IF(I55=0," ",IF(I55&lt;=[1]Разряды!$D$6,[1]Разряды!$D$3,IF(I55&lt;=[1]Разряды!$E$6,[1]Разряды!$E$3,IF(I55&lt;=[1]Разряды!$F$6,[1]Разряды!$F$3,IF(I55&lt;=[1]Разряды!$G$6,[1]Разряды!$G$3,IF(I55&lt;=[1]Разряды!$H$6,[1]Разряды!$H$3,IF(I55&lt;=[1]Разряды!$I$6,[1]Разряды!$I$3,IF(I55&lt;=[1]Разряды!$J$6,[1]Разряды!$J$3,"б/р"))))))))</f>
        <v>3р</v>
      </c>
      <c r="K55" s="24" t="s">
        <v>26</v>
      </c>
      <c r="L55" s="22" t="str">
        <f>IF(B55=0," ",VLOOKUP($B55,[1]Спортсмены!$B$1:$H$65536,7,FALSE))</f>
        <v>Аскеров А.М.</v>
      </c>
    </row>
    <row r="56" spans="1:12">
      <c r="A56" s="28">
        <v>44</v>
      </c>
      <c r="B56" s="91">
        <v>4</v>
      </c>
      <c r="C56" s="22" t="str">
        <f>IF(B56=0," ",VLOOKUP(B56,[1]Спортсмены!B$1:H$65536,2,FALSE))</f>
        <v>Прянишников Александр</v>
      </c>
      <c r="D56" s="23" t="str">
        <f>IF(B56=0," ",VLOOKUP($B56,[1]Спортсмены!$B$1:$H$65536,3,FALSE))</f>
        <v>22.04.1998</v>
      </c>
      <c r="E56" s="24" t="str">
        <f>IF(B56=0," ",IF(VLOOKUP($B56,[1]Спортсмены!$B$1:$H$65536,4,FALSE)=0," ",VLOOKUP($B56,[1]Спортсмены!$B$1:$H$65536,4,FALSE)))</f>
        <v>3р</v>
      </c>
      <c r="F56" s="22" t="str">
        <f>IF(B56=0," ",VLOOKUP($B56,[1]Спортсмены!$B$1:$H$65536,5,FALSE))</f>
        <v>Ярославская</v>
      </c>
      <c r="G56" s="22" t="str">
        <f>IF(B56=0," ",VLOOKUP($B56,[1]Спортсмены!$B$1:$H$65536,6,FALSE))</f>
        <v>Ярославль, СДЮСШОР-19</v>
      </c>
      <c r="H56" s="41"/>
      <c r="I56" s="111">
        <v>7.052083333333334E-4</v>
      </c>
      <c r="J56" s="24" t="str">
        <f>IF(I56=0," ",IF(I56&lt;=[1]Разряды!$D$6,[1]Разряды!$D$3,IF(I56&lt;=[1]Разряды!$E$6,[1]Разряды!$E$3,IF(I56&lt;=[1]Разряды!$F$6,[1]Разряды!$F$3,IF(I56&lt;=[1]Разряды!$G$6,[1]Разряды!$G$3,IF(I56&lt;=[1]Разряды!$H$6,[1]Разряды!$H$3,IF(I56&lt;=[1]Разряды!$I$6,[1]Разряды!$I$3,IF(I56&lt;=[1]Разряды!$J$6,[1]Разряды!$J$3,"б/р"))))))))</f>
        <v>3р</v>
      </c>
      <c r="K56" s="24" t="s">
        <v>26</v>
      </c>
      <c r="L56" s="22" t="str">
        <f>IF(B56=0," ",VLOOKUP($B56,[1]Спортсмены!$B$1:$H$65536,7,FALSE))</f>
        <v>Таракановы Ю.Ф., А.В.</v>
      </c>
    </row>
    <row r="57" spans="1:12">
      <c r="A57" s="28">
        <v>45</v>
      </c>
      <c r="B57" s="88">
        <v>22</v>
      </c>
      <c r="C57" s="22" t="str">
        <f>IF(B57=0," ",VLOOKUP(B57,[1]Спортсмены!B$1:H$65536,2,FALSE))</f>
        <v>Яблоков Александр</v>
      </c>
      <c r="D57" s="23" t="str">
        <f>IF(B57=0," ",VLOOKUP($B57,[1]Спортсмены!$B$1:$H$65536,3,FALSE))</f>
        <v>27.04.1998</v>
      </c>
      <c r="E57" s="24" t="str">
        <f>IF(B57=0," ",IF(VLOOKUP($B57,[1]Спортсмены!$B$1:$H$65536,4,FALSE)=0," ",VLOOKUP($B57,[1]Спортсмены!$B$1:$H$65536,4,FALSE)))</f>
        <v>1ю</v>
      </c>
      <c r="F57" s="22" t="str">
        <f>IF(B57=0," ",VLOOKUP($B57,[1]Спортсмены!$B$1:$H$65536,5,FALSE))</f>
        <v>Ярославская</v>
      </c>
      <c r="G57" s="22" t="str">
        <f>IF(B57=0," ",VLOOKUP($B57,[1]Спортсмены!$B$1:$H$65536,6,FALSE))</f>
        <v>Ярославль, СДЮСШОР-19</v>
      </c>
      <c r="H57" s="25"/>
      <c r="I57" s="111">
        <v>7.1504629629629641E-4</v>
      </c>
      <c r="J57" s="24" t="str">
        <f>IF(I57=0," ",IF(I57&lt;=[1]Разряды!$D$6,[1]Разряды!$D$3,IF(I57&lt;=[1]Разряды!$E$6,[1]Разряды!$E$3,IF(I57&lt;=[1]Разряды!$F$6,[1]Разряды!$F$3,IF(I57&lt;=[1]Разряды!$G$6,[1]Разряды!$G$3,IF(I57&lt;=[1]Разряды!$H$6,[1]Разряды!$H$3,IF(I57&lt;=[1]Разряды!$I$6,[1]Разряды!$I$3,IF(I57&lt;=[1]Разряды!$J$6,[1]Разряды!$J$3,"б/р"))))))))</f>
        <v>1юр</v>
      </c>
      <c r="K57" s="24" t="s">
        <v>26</v>
      </c>
      <c r="L57" s="22" t="str">
        <f>IF(B57=0," ",VLOOKUP($B57,[1]Спортсмены!$B$1:$H$65536,7,FALSE))</f>
        <v>Таракановы Ю.Ф., А.В.</v>
      </c>
    </row>
    <row r="58" spans="1:12">
      <c r="A58" s="28"/>
      <c r="B58" s="21">
        <v>17</v>
      </c>
      <c r="C58" s="22" t="str">
        <f>IF(B58=0," ",VLOOKUP(B58,[1]Спортсмены!B$1:H$65536,2,FALSE))</f>
        <v>Горьев Александр</v>
      </c>
      <c r="D58" s="23" t="str">
        <f>IF(B58=0," ",VLOOKUP($B58,[1]Спортсмены!$B$1:$H$65536,3,FALSE))</f>
        <v>13.05.1998</v>
      </c>
      <c r="E58" s="24" t="str">
        <f>IF(B58=0," ",IF(VLOOKUP($B58,[1]Спортсмены!$B$1:$H$65536,4,FALSE)=0," ",VLOOKUP($B58,[1]Спортсмены!$B$1:$H$65536,4,FALSE)))</f>
        <v>3р</v>
      </c>
      <c r="F58" s="22" t="str">
        <f>IF(B58=0," ",VLOOKUP($B58,[1]Спортсмены!$B$1:$H$65536,5,FALSE))</f>
        <v>Ярославская</v>
      </c>
      <c r="G58" s="22" t="str">
        <f>IF(B58=0," ",VLOOKUP($B58,[1]Спортсмены!$B$1:$H$65536,6,FALSE))</f>
        <v>Ярославль, СДЮСШОР-19</v>
      </c>
      <c r="H58" s="41"/>
      <c r="I58" s="112" t="s">
        <v>179</v>
      </c>
      <c r="J58" s="24"/>
      <c r="K58" s="24" t="s">
        <v>26</v>
      </c>
      <c r="L58" s="22" t="str">
        <f>IF(B58=0," ",VLOOKUP($B58,[1]Спортсмены!$B$1:$H$65536,7,FALSE))</f>
        <v>Видманова Ю.В.</v>
      </c>
    </row>
    <row r="59" spans="1:12">
      <c r="A59" s="16"/>
      <c r="B59" s="16"/>
      <c r="C59" s="16"/>
      <c r="D59" s="17"/>
      <c r="E59" s="16"/>
      <c r="F59" s="452" t="s">
        <v>182</v>
      </c>
      <c r="G59" s="452"/>
      <c r="H59" s="41"/>
      <c r="I59" s="350" t="s">
        <v>50</v>
      </c>
      <c r="J59" s="350"/>
      <c r="K59" s="310"/>
      <c r="L59" s="9" t="s">
        <v>221</v>
      </c>
    </row>
    <row r="60" spans="1:12">
      <c r="A60" s="20">
        <v>1</v>
      </c>
      <c r="B60" s="105">
        <v>255</v>
      </c>
      <c r="C60" s="22" t="str">
        <f>IF(B60=0," ",VLOOKUP(B60,[1]Спортсмены!B$1:H$65536,2,FALSE))</f>
        <v>Стекольников Максим</v>
      </c>
      <c r="D60" s="23" t="str">
        <f>IF(B60=0," ",VLOOKUP($B60,[1]Спортсмены!$B$1:$H$65536,3,FALSE))</f>
        <v>1995</v>
      </c>
      <c r="E60" s="24" t="str">
        <f>IF(B60=0," ",IF(VLOOKUP($B60,[1]Спортсмены!$B$1:$H$65536,4,FALSE)=0," ",VLOOKUP($B60,[1]Спортсмены!$B$1:$H$65536,4,FALSE)))</f>
        <v>1р</v>
      </c>
      <c r="F60" s="22" t="str">
        <f>IF(B60=0," ",VLOOKUP($B60,[1]Спортсмены!$B$1:$H$65536,5,FALSE))</f>
        <v>Владимирская</v>
      </c>
      <c r="G60" s="22" t="str">
        <f>IF(B60=0," ",VLOOKUP($B60,[1]Спортсмены!$B$1:$H$65536,6,FALSE))</f>
        <v>Владимир, СДЮСШОР-7</v>
      </c>
      <c r="H60" s="25"/>
      <c r="I60" s="113">
        <v>5.9872685185185181E-4</v>
      </c>
      <c r="J60" s="24" t="str">
        <f>IF(I60=0," ",IF(I60&lt;=[1]Разряды!$D$6,[1]Разряды!$D$3,IF(I60&lt;=[1]Разряды!$E$6,[1]Разряды!$E$3,IF(I60&lt;=[1]Разряды!$F$6,[1]Разряды!$F$3,IF(I60&lt;=[1]Разряды!$G$6,[1]Разряды!$G$3,IF(I60&lt;=[1]Разряды!$H$6,[1]Разряды!$H$3,IF(I60&lt;=[1]Разряды!$I$6,[1]Разряды!$I$3,IF(I60&lt;=[1]Разряды!$J$6,[1]Разряды!$J$3,"б/р"))))))))</f>
        <v>1р</v>
      </c>
      <c r="K60" s="27">
        <v>20</v>
      </c>
      <c r="L60" s="22" t="str">
        <f>IF(B60=0," ",VLOOKUP($B60,[1]Спортсмены!$B$1:$H$65536,7,FALSE))</f>
        <v>Судаков К.А.</v>
      </c>
    </row>
    <row r="61" spans="1:12" ht="22.5">
      <c r="A61" s="20">
        <v>2</v>
      </c>
      <c r="B61" s="105">
        <v>279</v>
      </c>
      <c r="C61" s="101" t="str">
        <f>IF(B61=0," ",VLOOKUP(B61,[1]Спортсмены!B$1:H$65536,2,FALSE))</f>
        <v>Гоков Олег</v>
      </c>
      <c r="D61" s="102" t="str">
        <f>IF(B61=0," ",VLOOKUP($B61,[1]Спортсмены!$B$1:$H$65536,3,FALSE))</f>
        <v>02.03.1996</v>
      </c>
      <c r="E61" s="94" t="str">
        <f>IF(B61=0," ",IF(VLOOKUP($B61,[1]Спортсмены!$B$1:$H$65536,4,FALSE)=0," ",VLOOKUP($B61,[1]Спортсмены!$B$1:$H$65536,4,FALSE)))</f>
        <v>1р</v>
      </c>
      <c r="F61" s="101" t="str">
        <f>IF(B61=0," ",VLOOKUP($B61,[1]Спортсмены!$B$1:$H$65536,5,FALSE))</f>
        <v>Рязанская</v>
      </c>
      <c r="G61" s="99" t="str">
        <f>IF(B61=0," ",VLOOKUP($B61,[1]Спортсмены!$B$1:$H$65536,6,FALSE))</f>
        <v>Рязань, ЦФО СДЮСШОР "Юность"-Юность России</v>
      </c>
      <c r="H61" s="100"/>
      <c r="I61" s="484">
        <v>5.9953703703703699E-4</v>
      </c>
      <c r="J61" s="94" t="str">
        <f>IF(I61=0," ",IF(I61&lt;=[1]Разряды!$D$6,[1]Разряды!$D$3,IF(I61&lt;=[1]Разряды!$E$6,[1]Разряды!$E$3,IF(I61&lt;=[1]Разряды!$F$6,[1]Разряды!$F$3,IF(I61&lt;=[1]Разряды!$G$6,[1]Разряды!$G$3,IF(I61&lt;=[1]Разряды!$H$6,[1]Разряды!$H$3,IF(I61&lt;=[1]Разряды!$I$6,[1]Разряды!$I$3,IF(I61&lt;=[1]Разряды!$J$6,[1]Разряды!$J$3,"б/р"))))))))</f>
        <v>1р</v>
      </c>
      <c r="K61" s="28">
        <v>17</v>
      </c>
      <c r="L61" s="169" t="str">
        <f>IF(B61=0," ",VLOOKUP($B61,[1]Спортсмены!$B$1:$H$65536,7,FALSE))</f>
        <v>Варнаков А.В., Филипцов Ю.Ф.</v>
      </c>
    </row>
    <row r="62" spans="1:12">
      <c r="A62" s="20">
        <v>3</v>
      </c>
      <c r="B62" s="105">
        <v>303</v>
      </c>
      <c r="C62" s="22" t="str">
        <f>IF(B62=0," ",VLOOKUP(B62,[1]Спортсмены!B$1:H$65536,2,FALSE))</f>
        <v>Пахомов Олег</v>
      </c>
      <c r="D62" s="23" t="str">
        <f>IF(B62=0," ",VLOOKUP($B62,[1]Спортсмены!$B$1:$H$65536,3,FALSE))</f>
        <v>22.08.1995</v>
      </c>
      <c r="E62" s="24" t="str">
        <f>IF(B62=0," ",IF(VLOOKUP($B62,[1]Спортсмены!$B$1:$H$65536,4,FALSE)=0," ",VLOOKUP($B62,[1]Спортсмены!$B$1:$H$65536,4,FALSE)))</f>
        <v>КМС</v>
      </c>
      <c r="F62" s="22" t="str">
        <f>IF(B62=0," ",VLOOKUP($B62,[1]Спортсмены!$B$1:$H$65536,5,FALSE))</f>
        <v>Мурманская</v>
      </c>
      <c r="G62" s="22" t="str">
        <f>IF(B62=0," ",VLOOKUP($B62,[1]Спортсмены!$B$1:$H$65536,6,FALSE))</f>
        <v>Мурманск, ШВСМ</v>
      </c>
      <c r="H62" s="25"/>
      <c r="I62" s="113">
        <v>6.0578703703703706E-4</v>
      </c>
      <c r="J62" s="24" t="str">
        <f>IF(I62=0," ",IF(I62&lt;=[1]Разряды!$D$6,[1]Разряды!$D$3,IF(I62&lt;=[1]Разряды!$E$6,[1]Разряды!$E$3,IF(I62&lt;=[1]Разряды!$F$6,[1]Разряды!$F$3,IF(I62&lt;=[1]Разряды!$G$6,[1]Разряды!$G$3,IF(I62&lt;=[1]Разряды!$H$6,[1]Разряды!$H$3,IF(I62&lt;=[1]Разряды!$I$6,[1]Разряды!$I$3,IF(I62&lt;=[1]Разряды!$J$6,[1]Разряды!$J$3,"б/р"))))))))</f>
        <v>1р</v>
      </c>
      <c r="K62" s="27">
        <v>15</v>
      </c>
      <c r="L62" s="103" t="str">
        <f>IF(B62=0," ",VLOOKUP($B62,[1]Спортсмены!$B$1:$H$65536,7,FALSE))</f>
        <v>ЗТР Савенков П.В., Шаверина Е.Н.</v>
      </c>
    </row>
    <row r="63" spans="1:12">
      <c r="A63" s="28">
        <v>4</v>
      </c>
      <c r="B63" s="21">
        <v>30</v>
      </c>
      <c r="C63" s="22" t="str">
        <f>IF(B63=0," ",VLOOKUP(B63,[1]Спортсмены!B$1:H$65536,2,FALSE))</f>
        <v>Зайцев Сергей</v>
      </c>
      <c r="D63" s="23" t="str">
        <f>IF(B63=0," ",VLOOKUP($B63,[1]Спортсмены!$B$1:$H$65536,3,FALSE))</f>
        <v>25.03.1995</v>
      </c>
      <c r="E63" s="24" t="str">
        <f>IF(B63=0," ",IF(VLOOKUP($B63,[1]Спортсмены!$B$1:$H$65536,4,FALSE)=0," ",VLOOKUP($B63,[1]Спортсмены!$B$1:$H$65536,4,FALSE)))</f>
        <v>1р</v>
      </c>
      <c r="F63" s="22" t="str">
        <f>IF(B63=0," ",VLOOKUP($B63,[1]Спортсмены!$B$1:$H$65536,5,FALSE))</f>
        <v>Ярославская</v>
      </c>
      <c r="G63" s="22" t="str">
        <f>IF(B63=0," ",VLOOKUP($B63,[1]Спортсмены!$B$1:$H$65536,6,FALSE))</f>
        <v>Ярославль, СДЮСШОР-19</v>
      </c>
      <c r="H63" s="25"/>
      <c r="I63" s="113">
        <v>6.0902777777777778E-4</v>
      </c>
      <c r="J63" s="24" t="str">
        <f>IF(I63=0," ",IF(I63&lt;=[1]Разряды!$D$6,[1]Разряды!$D$3,IF(I63&lt;=[1]Разряды!$E$6,[1]Разряды!$E$3,IF(I63&lt;=[1]Разряды!$F$6,[1]Разряды!$F$3,IF(I63&lt;=[1]Разряды!$G$6,[1]Разряды!$G$3,IF(I63&lt;=[1]Разряды!$H$6,[1]Разряды!$H$3,IF(I63&lt;=[1]Разряды!$I$6,[1]Разряды!$I$3,IF(I63&lt;=[1]Разряды!$J$6,[1]Разряды!$J$3,"б/р"))))))))</f>
        <v>1р</v>
      </c>
      <c r="K63" s="16" t="s">
        <v>26</v>
      </c>
      <c r="L63" s="22" t="str">
        <f>IF(B63=0," ",VLOOKUP($B63,[1]Спортсмены!$B$1:$H$65536,7,FALSE))</f>
        <v>Круговой К.Н.</v>
      </c>
    </row>
    <row r="64" spans="1:12">
      <c r="A64" s="28">
        <v>5</v>
      </c>
      <c r="B64" s="21">
        <v>519</v>
      </c>
      <c r="C64" s="22" t="str">
        <f>IF(B64=0," ",VLOOKUP(B64,[1]Спортсмены!B$1:H$65536,2,FALSE))</f>
        <v>Бобылев Семен</v>
      </c>
      <c r="D64" s="23" t="str">
        <f>IF(B64=0," ",VLOOKUP($B64,[1]Спортсмены!$B$1:$H$65536,3,FALSE))</f>
        <v>13.07.1995</v>
      </c>
      <c r="E64" s="24" t="str">
        <f>IF(B64=0," ",IF(VLOOKUP($B64,[1]Спортсмены!$B$1:$H$65536,4,FALSE)=0," ",VLOOKUP($B64,[1]Спортсмены!$B$1:$H$65536,4,FALSE)))</f>
        <v>1р</v>
      </c>
      <c r="F64" s="22" t="str">
        <f>IF(B64=0," ",VLOOKUP($B64,[1]Спортсмены!$B$1:$H$65536,5,FALSE))</f>
        <v>Вологодская</v>
      </c>
      <c r="G64" s="22" t="str">
        <f>IF(B64=0," ",VLOOKUP($B64,[1]Спортсмены!$B$1:$H$65536,6,FALSE))</f>
        <v>Череповец, ДЮСШ-2</v>
      </c>
      <c r="H64" s="25"/>
      <c r="I64" s="113">
        <v>6.1377314814814812E-4</v>
      </c>
      <c r="J64" s="24" t="str">
        <f>IF(I64=0," ",IF(I64&lt;=[1]Разряды!$D$6,[1]Разряды!$D$3,IF(I64&lt;=[1]Разряды!$E$6,[1]Разряды!$E$3,IF(I64&lt;=[1]Разряды!$F$6,[1]Разряды!$F$3,IF(I64&lt;=[1]Разряды!$G$6,[1]Разряды!$G$3,IF(I64&lt;=[1]Разряды!$H$6,[1]Разряды!$H$3,IF(I64&lt;=[1]Разряды!$I$6,[1]Разряды!$I$3,IF(I64&lt;=[1]Разряды!$J$6,[1]Разряды!$J$3,"б/р"))))))))</f>
        <v>1р</v>
      </c>
      <c r="K64" s="17">
        <v>14</v>
      </c>
      <c r="L64" s="22" t="str">
        <f>IF(B64=0," ",VLOOKUP($B64,[1]Спортсмены!$B$1:$H$65536,7,FALSE))</f>
        <v>Боголюбов В.Л.</v>
      </c>
    </row>
    <row r="65" spans="1:12">
      <c r="A65" s="28">
        <v>6</v>
      </c>
      <c r="B65" s="24">
        <v>200</v>
      </c>
      <c r="C65" s="22" t="str">
        <f>IF(B65=0," ",VLOOKUP(B65,[1]Спортсмены!B$1:H$65536,2,FALSE))</f>
        <v>Звонков Геннадий</v>
      </c>
      <c r="D65" s="23" t="str">
        <f>IF(B65=0," ",VLOOKUP($B65,[1]Спортсмены!$B$1:$H$65536,3,FALSE))</f>
        <v>1996</v>
      </c>
      <c r="E65" s="24" t="str">
        <f>IF(B65=0," ",IF(VLOOKUP($B65,[1]Спортсмены!$B$1:$H$65536,4,FALSE)=0," ",VLOOKUP($B65,[1]Спортсмены!$B$1:$H$65536,4,FALSE)))</f>
        <v>1р</v>
      </c>
      <c r="F65" s="22" t="str">
        <f>IF(B65=0," ",VLOOKUP($B65,[1]Спортсмены!$B$1:$H$65536,5,FALSE))</f>
        <v>Ярославская</v>
      </c>
      <c r="G65" s="22" t="str">
        <f>IF(B65=0," ",VLOOKUP($B65,[1]Спортсмены!$B$1:$H$65536,6,FALSE))</f>
        <v>Переславль, ДЮСШ</v>
      </c>
      <c r="H65" s="25"/>
      <c r="I65" s="113">
        <v>6.1527777777777774E-4</v>
      </c>
      <c r="J65" s="24" t="str">
        <f>IF(I65=0," ",IF(I65&lt;=[1]Разряды!$D$6,[1]Разряды!$D$3,IF(I65&lt;=[1]Разряды!$E$6,[1]Разряды!$E$3,IF(I65&lt;=[1]Разряды!$F$6,[1]Разряды!$F$3,IF(I65&lt;=[1]Разряды!$G$6,[1]Разряды!$G$3,IF(I65&lt;=[1]Разряды!$H$6,[1]Разряды!$H$3,IF(I65&lt;=[1]Разряды!$I$6,[1]Разряды!$I$3,IF(I65&lt;=[1]Разряды!$J$6,[1]Разряды!$J$3,"б/р"))))))))</f>
        <v>2р</v>
      </c>
      <c r="K65" s="16" t="s">
        <v>26</v>
      </c>
      <c r="L65" s="22" t="str">
        <f>IF(B65=0," ",VLOOKUP($B65,[1]Спортсмены!$B$1:$H$65536,7,FALSE))</f>
        <v>Темнякова А.В.</v>
      </c>
    </row>
    <row r="66" spans="1:12">
      <c r="A66" s="28">
        <v>7</v>
      </c>
      <c r="B66" s="21">
        <v>397</v>
      </c>
      <c r="C66" s="22" t="str">
        <f>IF(B66=0," ",VLOOKUP(B66,[1]Спортсмены!B$1:H$65536,2,FALSE))</f>
        <v>Полосков Антон</v>
      </c>
      <c r="D66" s="23" t="str">
        <f>IF(B66=0," ",VLOOKUP($B66,[1]Спортсмены!$B$1:$H$65536,3,FALSE))</f>
        <v>1995</v>
      </c>
      <c r="E66" s="24" t="str">
        <f>IF(B66=0," ",IF(VLOOKUP($B66,[1]Спортсмены!$B$1:$H$65536,4,FALSE)=0," ",VLOOKUP($B66,[1]Спортсмены!$B$1:$H$65536,4,FALSE)))</f>
        <v>1р</v>
      </c>
      <c r="F66" s="22" t="str">
        <f>IF(B66=0," ",VLOOKUP($B66,[1]Спортсмены!$B$1:$H$65536,5,FALSE))</f>
        <v>Архангельская</v>
      </c>
      <c r="G66" s="22" t="str">
        <f>IF(B66=0," ",VLOOKUP($B66,[1]Спортсмены!$B$1:$H$65536,6,FALSE))</f>
        <v>Архангельск, С(А)ФУ</v>
      </c>
      <c r="H66" s="25"/>
      <c r="I66" s="113">
        <v>6.1585648148148144E-4</v>
      </c>
      <c r="J66" s="24" t="str">
        <f>IF(I66=0," ",IF(I66&lt;=[1]Разряды!$D$6,[1]Разряды!$D$3,IF(I66&lt;=[1]Разряды!$E$6,[1]Разряды!$E$3,IF(I66&lt;=[1]Разряды!$F$6,[1]Разряды!$F$3,IF(I66&lt;=[1]Разряды!$G$6,[1]Разряды!$G$3,IF(I66&lt;=[1]Разряды!$H$6,[1]Разряды!$H$3,IF(I66&lt;=[1]Разряды!$I$6,[1]Разряды!$I$3,IF(I66&lt;=[1]Разряды!$J$6,[1]Разряды!$J$3,"б/р"))))))))</f>
        <v>2р</v>
      </c>
      <c r="K66" s="17">
        <v>13</v>
      </c>
      <c r="L66" s="22" t="str">
        <f>IF(B66=0," ",VLOOKUP($B66,[1]Спортсмены!$B$1:$H$65536,7,FALSE))</f>
        <v>Мингалев А.И.</v>
      </c>
    </row>
    <row r="67" spans="1:12">
      <c r="A67" s="28">
        <v>8</v>
      </c>
      <c r="B67" s="21">
        <v>254</v>
      </c>
      <c r="C67" s="22" t="str">
        <f>IF(B67=0," ",VLOOKUP(B67,[1]Спортсмены!B$1:H$65536,2,FALSE))</f>
        <v>Крылов Денис</v>
      </c>
      <c r="D67" s="23" t="str">
        <f>IF(B67=0," ",VLOOKUP($B67,[1]Спортсмены!$B$1:$H$65536,3,FALSE))</f>
        <v>1996</v>
      </c>
      <c r="E67" s="24" t="str">
        <f>IF(B67=0," ",IF(VLOOKUP($B67,[1]Спортсмены!$B$1:$H$65536,4,FALSE)=0," ",VLOOKUP($B67,[1]Спортсмены!$B$1:$H$65536,4,FALSE)))</f>
        <v>1р</v>
      </c>
      <c r="F67" s="22" t="str">
        <f>IF(B67=0," ",VLOOKUP($B67,[1]Спортсмены!$B$1:$H$65536,5,FALSE))</f>
        <v>Владимирская</v>
      </c>
      <c r="G67" s="22" t="str">
        <f>IF(B67=0," ",VLOOKUP($B67,[1]Спортсмены!$B$1:$H$65536,6,FALSE))</f>
        <v>Ковров, СК "Вымпел"</v>
      </c>
      <c r="H67" s="25"/>
      <c r="I67" s="113">
        <v>6.1678240740740736E-4</v>
      </c>
      <c r="J67" s="24" t="str">
        <f>IF(I67=0," ",IF(I67&lt;=[1]Разряды!$D$6,[1]Разряды!$D$3,IF(I67&lt;=[1]Разряды!$E$6,[1]Разряды!$E$3,IF(I67&lt;=[1]Разряды!$F$6,[1]Разряды!$F$3,IF(I67&lt;=[1]Разряды!$G$6,[1]Разряды!$G$3,IF(I67&lt;=[1]Разряды!$H$6,[1]Разряды!$H$3,IF(I67&lt;=[1]Разряды!$I$6,[1]Разряды!$I$3,IF(I67&lt;=[1]Разряды!$J$6,[1]Разряды!$J$3,"б/р"))))))))</f>
        <v>2р</v>
      </c>
      <c r="K67" s="17">
        <v>12</v>
      </c>
      <c r="L67" s="22" t="str">
        <f>IF(B67=0," ",VLOOKUP($B67,[1]Спортсмены!$B$1:$H$65536,7,FALSE))</f>
        <v>Птушкина Н.И.</v>
      </c>
    </row>
    <row r="68" spans="1:12">
      <c r="A68" s="28">
        <v>9</v>
      </c>
      <c r="B68" s="21">
        <v>411</v>
      </c>
      <c r="C68" s="22" t="str">
        <f>IF(B68=0," ",VLOOKUP(B68,[1]Спортсмены!B$1:H$65536,2,FALSE))</f>
        <v>Маров Андрей</v>
      </c>
      <c r="D68" s="23" t="str">
        <f>IF(B68=0," ",VLOOKUP($B68,[1]Спортсмены!$B$1:$H$65536,3,FALSE))</f>
        <v>15.11.1996</v>
      </c>
      <c r="E68" s="24" t="str">
        <f>IF(B68=0," ",IF(VLOOKUP($B68,[1]Спортсмены!$B$1:$H$65536,4,FALSE)=0," ",VLOOKUP($B68,[1]Спортсмены!$B$1:$H$65536,4,FALSE)))</f>
        <v>1р</v>
      </c>
      <c r="F68" s="22" t="str">
        <f>IF(B68=0," ",VLOOKUP($B68,[1]Спортсмены!$B$1:$H$65536,5,FALSE))</f>
        <v>Новгородская</v>
      </c>
      <c r="G68" s="22" t="str">
        <f>IF(B68=0," ",VLOOKUP($B68,[1]Спортсмены!$B$1:$H$65536,6,FALSE))</f>
        <v>Н Новгород, обр.</v>
      </c>
      <c r="H68" s="25"/>
      <c r="I68" s="113">
        <v>6.2071759259259263E-4</v>
      </c>
      <c r="J68" s="24" t="str">
        <f>IF(I68=0," ",IF(I68&lt;=[1]Разряды!$D$6,[1]Разряды!$D$3,IF(I68&lt;=[1]Разряды!$E$6,[1]Разряды!$E$3,IF(I68&lt;=[1]Разряды!$F$6,[1]Разряды!$F$3,IF(I68&lt;=[1]Разряды!$G$6,[1]Разряды!$G$3,IF(I68&lt;=[1]Разряды!$H$6,[1]Разряды!$H$3,IF(I68&lt;=[1]Разряды!$I$6,[1]Разряды!$I$3,IF(I68&lt;=[1]Разряды!$J$6,[1]Разряды!$J$3,"б/р"))))))))</f>
        <v>2р</v>
      </c>
      <c r="K68" s="17">
        <v>11</v>
      </c>
      <c r="L68" s="22" t="str">
        <f>IF(B68=0," ",VLOOKUP($B68,[1]Спортсмены!$B$1:$H$65536,7,FALSE))</f>
        <v>Савенков П.А.</v>
      </c>
    </row>
    <row r="69" spans="1:12">
      <c r="A69" s="28">
        <v>10</v>
      </c>
      <c r="B69" s="21">
        <v>37</v>
      </c>
      <c r="C69" s="22" t="str">
        <f>IF(B69=0," ",VLOOKUP(B69,[1]Спортсмены!B$1:H$65536,2,FALSE))</f>
        <v>Шиян Дмитрий</v>
      </c>
      <c r="D69" s="23" t="str">
        <f>IF(B69=0," ",VLOOKUP($B69,[1]Спортсмены!$B$1:$H$65536,3,FALSE))</f>
        <v>26.01.1996</v>
      </c>
      <c r="E69" s="24" t="str">
        <f>IF(B69=0," ",IF(VLOOKUP($B69,[1]Спортсмены!$B$1:$H$65536,4,FALSE)=0," ",VLOOKUP($B69,[1]Спортсмены!$B$1:$H$65536,4,FALSE)))</f>
        <v>1р</v>
      </c>
      <c r="F69" s="22" t="str">
        <f>IF(B69=0," ",VLOOKUP($B69,[1]Спортсмены!$B$1:$H$65536,5,FALSE))</f>
        <v>Ярославская</v>
      </c>
      <c r="G69" s="22" t="str">
        <f>IF(B69=0," ",VLOOKUP($B69,[1]Спортсмены!$B$1:$H$65536,6,FALSE))</f>
        <v>Ярославль, СДЮСШОР-19</v>
      </c>
      <c r="H69" s="25"/>
      <c r="I69" s="113">
        <v>6.2164351851851855E-4</v>
      </c>
      <c r="J69" s="24" t="str">
        <f>IF(I69=0," ",IF(I69&lt;=[1]Разряды!$D$6,[1]Разряды!$D$3,IF(I69&lt;=[1]Разряды!$E$6,[1]Разряды!$E$3,IF(I69&lt;=[1]Разряды!$F$6,[1]Разряды!$F$3,IF(I69&lt;=[1]Разряды!$G$6,[1]Разряды!$G$3,IF(I69&lt;=[1]Разряды!$H$6,[1]Разряды!$H$3,IF(I69&lt;=[1]Разряды!$I$6,[1]Разряды!$I$3,IF(I69&lt;=[1]Разряды!$J$6,[1]Разряды!$J$3,"б/р"))))))))</f>
        <v>2р</v>
      </c>
      <c r="K69" s="16" t="s">
        <v>26</v>
      </c>
      <c r="L69" s="22" t="str">
        <f>IF(B69=0," ",VLOOKUP($B69,[1]Спортсмены!$B$1:$H$65536,7,FALSE))</f>
        <v>Таракановы Ю.Ф., А.В.</v>
      </c>
    </row>
    <row r="70" spans="1:12">
      <c r="A70" s="28">
        <v>11</v>
      </c>
      <c r="B70" s="21">
        <v>336</v>
      </c>
      <c r="C70" s="22" t="str">
        <f>IF(B70=0," ",VLOOKUP(B70,[1]Спортсмены!B$1:H$65536,2,FALSE))</f>
        <v>Платонов Иван</v>
      </c>
      <c r="D70" s="23" t="str">
        <f>IF(B70=0," ",VLOOKUP($B70,[1]Спортсмены!$B$1:$H$65536,3,FALSE))</f>
        <v>21.07.1996</v>
      </c>
      <c r="E70" s="24" t="str">
        <f>IF(B70=0," ",IF(VLOOKUP($B70,[1]Спортсмены!$B$1:$H$65536,4,FALSE)=0," ",VLOOKUP($B70,[1]Спортсмены!$B$1:$H$65536,4,FALSE)))</f>
        <v>1р</v>
      </c>
      <c r="F70" s="22" t="str">
        <f>IF(B70=0," ",VLOOKUP($B70,[1]Спортсмены!$B$1:$H$65536,5,FALSE))</f>
        <v>Костромская</v>
      </c>
      <c r="G70" s="22" t="str">
        <f>IF(B70=0," ",VLOOKUP($B70,[1]Спортсмены!$B$1:$H$65536,6,FALSE))</f>
        <v>Кострома, КОСДЮСШОР</v>
      </c>
      <c r="H70" s="25"/>
      <c r="I70" s="113">
        <v>6.255787037037036E-4</v>
      </c>
      <c r="J70" s="24" t="str">
        <f>IF(I70=0," ",IF(I70&lt;=[1]Разряды!$D$6,[1]Разряды!$D$3,IF(I70&lt;=[1]Разряды!$E$6,[1]Разряды!$E$3,IF(I70&lt;=[1]Разряды!$F$6,[1]Разряды!$F$3,IF(I70&lt;=[1]Разряды!$G$6,[1]Разряды!$G$3,IF(I70&lt;=[1]Разряды!$H$6,[1]Разряды!$H$3,IF(I70&lt;=[1]Разряды!$I$6,[1]Разряды!$I$3,IF(I70&lt;=[1]Разряды!$J$6,[1]Разряды!$J$3,"б/р"))))))))</f>
        <v>2р</v>
      </c>
      <c r="K70" s="17">
        <v>10</v>
      </c>
      <c r="L70" s="22" t="str">
        <f>IF(B70=0," ",VLOOKUP($B70,[1]Спортсмены!$B$1:$H$65536,7,FALSE))</f>
        <v>Макаров В.Н.</v>
      </c>
    </row>
    <row r="71" spans="1:12">
      <c r="A71" s="28">
        <v>12</v>
      </c>
      <c r="B71" s="21">
        <v>34</v>
      </c>
      <c r="C71" s="22" t="str">
        <f>IF(B71=0," ",VLOOKUP(B71,[1]Спортсмены!B$1:H$65536,2,FALSE))</f>
        <v>Майоров Владимир</v>
      </c>
      <c r="D71" s="23" t="str">
        <f>IF(B71=0," ",VLOOKUP($B71,[1]Спортсмены!$B$1:$H$65536,3,FALSE))</f>
        <v>11.12.1995</v>
      </c>
      <c r="E71" s="24" t="str">
        <f>IF(B71=0," ",IF(VLOOKUP($B71,[1]Спортсмены!$B$1:$H$65536,4,FALSE)=0," ",VLOOKUP($B71,[1]Спортсмены!$B$1:$H$65536,4,FALSE)))</f>
        <v>2р</v>
      </c>
      <c r="F71" s="22" t="str">
        <f>IF(B71=0," ",VLOOKUP($B71,[1]Спортсмены!$B$1:$H$65536,5,FALSE))</f>
        <v>Ярославская</v>
      </c>
      <c r="G71" s="22" t="str">
        <f>IF(B71=0," ",VLOOKUP($B71,[1]Спортсмены!$B$1:$H$65536,6,FALSE))</f>
        <v>Ярославль, СДЮСШОР-19</v>
      </c>
      <c r="H71" s="25"/>
      <c r="I71" s="113">
        <v>6.3587962962962958E-4</v>
      </c>
      <c r="J71" s="24" t="str">
        <f>IF(I71=0," ",IF(I71&lt;=[1]Разряды!$D$6,[1]Разряды!$D$3,IF(I71&lt;=[1]Разряды!$E$6,[1]Разряды!$E$3,IF(I71&lt;=[1]Разряды!$F$6,[1]Разряды!$F$3,IF(I71&lt;=[1]Разряды!$G$6,[1]Разряды!$G$3,IF(I71&lt;=[1]Разряды!$H$6,[1]Разряды!$H$3,IF(I71&lt;=[1]Разряды!$I$6,[1]Разряды!$I$3,IF(I71&lt;=[1]Разряды!$J$6,[1]Разряды!$J$3,"б/р"))))))))</f>
        <v>2р</v>
      </c>
      <c r="K71" s="16" t="s">
        <v>26</v>
      </c>
      <c r="L71" s="22" t="str">
        <f>IF(B71=0," ",VLOOKUP($B71,[1]Спортсмены!$B$1:$H$65536,7,FALSE))</f>
        <v>Тюленев С.А.</v>
      </c>
    </row>
    <row r="72" spans="1:12">
      <c r="A72" s="28">
        <v>13</v>
      </c>
      <c r="B72" s="21">
        <v>536</v>
      </c>
      <c r="C72" s="22" t="str">
        <f>IF(B72=0," ",VLOOKUP(B72,[1]Спортсмены!B$1:H$65536,2,FALSE))</f>
        <v>Карбовский Илья</v>
      </c>
      <c r="D72" s="23" t="str">
        <f>IF(B72=0," ",VLOOKUP($B72,[1]Спортсмены!$B$1:$H$65536,3,FALSE))</f>
        <v>08.01.1996</v>
      </c>
      <c r="E72" s="24" t="str">
        <f>IF(B72=0," ",IF(VLOOKUP($B72,[1]Спортсмены!$B$1:$H$65536,4,FALSE)=0," ",VLOOKUP($B72,[1]Спортсмены!$B$1:$H$65536,4,FALSE)))</f>
        <v>2р</v>
      </c>
      <c r="F72" s="22" t="str">
        <f>IF(B72=0," ",VLOOKUP($B72,[1]Спортсмены!$B$1:$H$65536,5,FALSE))</f>
        <v>Вологодская</v>
      </c>
      <c r="G72" s="22" t="str">
        <f>IF(B72=0," ",VLOOKUP($B72,[1]Спортсмены!$B$1:$H$65536,6,FALSE))</f>
        <v>Череповец, ДЮСШ-2</v>
      </c>
      <c r="H72" s="25"/>
      <c r="I72" s="113">
        <v>6.3831018518518523E-4</v>
      </c>
      <c r="J72" s="24" t="str">
        <f>IF(I72=0," ",IF(I72&lt;=[1]Разряды!$D$6,[1]Разряды!$D$3,IF(I72&lt;=[1]Разряды!$E$6,[1]Разряды!$E$3,IF(I72&lt;=[1]Разряды!$F$6,[1]Разряды!$F$3,IF(I72&lt;=[1]Разряды!$G$6,[1]Разряды!$G$3,IF(I72&lt;=[1]Разряды!$H$6,[1]Разряды!$H$3,IF(I72&lt;=[1]Разряды!$I$6,[1]Разряды!$I$3,IF(I72&lt;=[1]Разряды!$J$6,[1]Разряды!$J$3,"б/р"))))))))</f>
        <v>2р</v>
      </c>
      <c r="K72" s="16">
        <v>9</v>
      </c>
      <c r="L72" s="22" t="str">
        <f>IF(B72=0," ",VLOOKUP($B72,[1]Спортсмены!$B$1:$H$65536,7,FALSE))</f>
        <v>Боголюбов В.Л.</v>
      </c>
    </row>
    <row r="73" spans="1:12">
      <c r="A73" s="28">
        <v>14</v>
      </c>
      <c r="B73" s="21">
        <v>448</v>
      </c>
      <c r="C73" s="22" t="str">
        <f>IF(B73=0," ",VLOOKUP(B73,[1]Спортсмены!B$1:H$65536,2,FALSE))</f>
        <v>Мишарин Георгий</v>
      </c>
      <c r="D73" s="23" t="str">
        <f>IF(B73=0," ",VLOOKUP($B73,[1]Спортсмены!$B$1:$H$65536,3,FALSE))</f>
        <v>1996</v>
      </c>
      <c r="E73" s="24" t="str">
        <f>IF(B73=0," ",IF(VLOOKUP($B73,[1]Спортсмены!$B$1:$H$65536,4,FALSE)=0," ",VLOOKUP($B73,[1]Спортсмены!$B$1:$H$65536,4,FALSE)))</f>
        <v>1р</v>
      </c>
      <c r="F73" s="22" t="str">
        <f>IF(B73=0," ",VLOOKUP($B73,[1]Спортсмены!$B$1:$H$65536,5,FALSE))</f>
        <v>Р-ка Коми</v>
      </c>
      <c r="G73" s="22" t="str">
        <f>IF(B73=0," ",VLOOKUP($B73,[1]Спортсмены!$B$1:$H$65536,6,FALSE))</f>
        <v>Сыктывкар</v>
      </c>
      <c r="H73" s="25"/>
      <c r="I73" s="113">
        <v>6.3912037037037041E-4</v>
      </c>
      <c r="J73" s="24" t="str">
        <f>IF(I73=0," ",IF(I73&lt;=[1]Разряды!$D$6,[1]Разряды!$D$3,IF(I73&lt;=[1]Разряды!$E$6,[1]Разряды!$E$3,IF(I73&lt;=[1]Разряды!$F$6,[1]Разряды!$F$3,IF(I73&lt;=[1]Разряды!$G$6,[1]Разряды!$G$3,IF(I73&lt;=[1]Разряды!$H$6,[1]Разряды!$H$3,IF(I73&lt;=[1]Разряды!$I$6,[1]Разряды!$I$3,IF(I73&lt;=[1]Разряды!$J$6,[1]Разряды!$J$3,"б/р"))))))))</f>
        <v>2р</v>
      </c>
      <c r="K73" s="17">
        <v>8</v>
      </c>
      <c r="L73" s="22" t="str">
        <f>IF(B73=0," ",VLOOKUP($B73,[1]Спортсмены!$B$1:$H$65536,7,FALSE))</f>
        <v xml:space="preserve">Панюкова М.А. </v>
      </c>
    </row>
    <row r="74" spans="1:12">
      <c r="A74" s="28">
        <v>15</v>
      </c>
      <c r="B74" s="21">
        <v>381</v>
      </c>
      <c r="C74" s="22" t="str">
        <f>IF(B74=0," ",VLOOKUP(B74,[1]Спортсмены!B$1:H$65536,2,FALSE))</f>
        <v>Чибисов Антон</v>
      </c>
      <c r="D74" s="23" t="str">
        <f>IF(B74=0," ",VLOOKUP($B74,[1]Спортсмены!$B$1:$H$65536,3,FALSE))</f>
        <v>12.10.1996</v>
      </c>
      <c r="E74" s="24" t="str">
        <f>IF(B74=0," ",IF(VLOOKUP($B74,[1]Спортсмены!$B$1:$H$65536,4,FALSE)=0," ",VLOOKUP($B74,[1]Спортсмены!$B$1:$H$65536,4,FALSE)))</f>
        <v>2р</v>
      </c>
      <c r="F74" s="22" t="str">
        <f>IF(B74=0," ",VLOOKUP($B74,[1]Спортсмены!$B$1:$H$65536,5,FALSE))</f>
        <v>Архангельская</v>
      </c>
      <c r="G74" s="22" t="str">
        <f>IF(B74=0," ",VLOOKUP($B74,[1]Спортсмены!$B$1:$H$65536,6,FALSE))</f>
        <v>Архангельск, ДЮСШ-1</v>
      </c>
      <c r="H74" s="25"/>
      <c r="I74" s="113">
        <v>6.3958333333333326E-4</v>
      </c>
      <c r="J74" s="24" t="str">
        <f>IF(I74=0," ",IF(I74&lt;=[1]Разряды!$D$6,[1]Разряды!$D$3,IF(I74&lt;=[1]Разряды!$E$6,[1]Разряды!$E$3,IF(I74&lt;=[1]Разряды!$F$6,[1]Разряды!$F$3,IF(I74&lt;=[1]Разряды!$G$6,[1]Разряды!$G$3,IF(I74&lt;=[1]Разряды!$H$6,[1]Разряды!$H$3,IF(I74&lt;=[1]Разряды!$I$6,[1]Разряды!$I$3,IF(I74&lt;=[1]Разряды!$J$6,[1]Разряды!$J$3,"б/р"))))))))</f>
        <v>2р</v>
      </c>
      <c r="K74" s="17">
        <v>7</v>
      </c>
      <c r="L74" s="22" t="str">
        <f>IF(B74=0," ",VLOOKUP($B74,[1]Спортсмены!$B$1:$H$65536,7,FALSE))</f>
        <v>Брюхова О.Б.</v>
      </c>
    </row>
    <row r="75" spans="1:12">
      <c r="A75" s="28">
        <v>16</v>
      </c>
      <c r="B75" s="94">
        <v>306</v>
      </c>
      <c r="C75" s="22" t="str">
        <f>IF(B75=0," ",VLOOKUP(B75,[1]Спортсмены!B$1:H$65536,2,FALSE))</f>
        <v>Соболев Владимир</v>
      </c>
      <c r="D75" s="23" t="str">
        <f>IF(B75=0," ",VLOOKUP($B75,[1]Спортсмены!$B$1:$H$65536,3,FALSE))</f>
        <v>07.12.1996</v>
      </c>
      <c r="E75" s="24" t="str">
        <f>IF(B75=0," ",IF(VLOOKUP($B75,[1]Спортсмены!$B$1:$H$65536,4,FALSE)=0," ",VLOOKUP($B75,[1]Спортсмены!$B$1:$H$65536,4,FALSE)))</f>
        <v>2р</v>
      </c>
      <c r="F75" s="22" t="str">
        <f>IF(B75=0," ",VLOOKUP($B75,[1]Спортсмены!$B$1:$H$65536,5,FALSE))</f>
        <v>Мурманская</v>
      </c>
      <c r="G75" s="22" t="str">
        <f>IF(B75=0," ",VLOOKUP($B75,[1]Спортсмены!$B$1:$H$65536,6,FALSE))</f>
        <v>Мурманск, СДЮСШОР-4, ШВСМ</v>
      </c>
      <c r="H75" s="25"/>
      <c r="I75" s="113">
        <v>6.4189814814814817E-4</v>
      </c>
      <c r="J75" s="24" t="str">
        <f>IF(I75=0," ",IF(I75&lt;=[1]Разряды!$D$6,[1]Разряды!$D$3,IF(I75&lt;=[1]Разряды!$E$6,[1]Разряды!$E$3,IF(I75&lt;=[1]Разряды!$F$6,[1]Разряды!$F$3,IF(I75&lt;=[1]Разряды!$G$6,[1]Разряды!$G$3,IF(I75&lt;=[1]Разряды!$H$6,[1]Разряды!$H$3,IF(I75&lt;=[1]Разряды!$I$6,[1]Разряды!$I$3,IF(I75&lt;=[1]Разряды!$J$6,[1]Разряды!$J$3,"б/р"))))))))</f>
        <v>2р</v>
      </c>
      <c r="K75" s="17">
        <v>6</v>
      </c>
      <c r="L75" s="22" t="str">
        <f>IF(B75=0," ",VLOOKUP($B75,[1]Спортсмены!$B$1:$H$65536,7,FALSE))</f>
        <v>Кацан Т.Н., В.В.</v>
      </c>
    </row>
    <row r="76" spans="1:12">
      <c r="A76" s="28">
        <v>17</v>
      </c>
      <c r="B76" s="132">
        <v>480</v>
      </c>
      <c r="C76" s="22" t="str">
        <f>IF(B76=0," ",VLOOKUP(B76,[1]Спортсмены!B$1:H$65536,2,FALSE))</f>
        <v>Попцов Александр</v>
      </c>
      <c r="D76" s="23" t="str">
        <f>IF(B76=0," ",VLOOKUP($B76,[1]Спортсмены!$B$1:$H$65536,3,FALSE))</f>
        <v>1996</v>
      </c>
      <c r="E76" s="24" t="str">
        <f>IF(B76=0," ",IF(VLOOKUP($B76,[1]Спортсмены!$B$1:$H$65536,4,FALSE)=0," ",VLOOKUP($B76,[1]Спортсмены!$B$1:$H$65536,4,FALSE)))</f>
        <v>1р</v>
      </c>
      <c r="F76" s="22" t="str">
        <f>IF(B76=0," ",VLOOKUP($B76,[1]Спортсмены!$B$1:$H$65536,5,FALSE))</f>
        <v>Ивановская</v>
      </c>
      <c r="G76" s="22" t="str">
        <f>IF(B76=0," ",VLOOKUP($B76,[1]Спортсмены!$B$1:$H$65536,6,FALSE))</f>
        <v>Иваново, СДЮСШОР-6</v>
      </c>
      <c r="H76" s="25"/>
      <c r="I76" s="113">
        <v>6.4282407407407409E-4</v>
      </c>
      <c r="J76" s="24" t="str">
        <f>IF(I76=0," ",IF(I76&lt;=[1]Разряды!$D$6,[1]Разряды!$D$3,IF(I76&lt;=[1]Разряды!$E$6,[1]Разряды!$E$3,IF(I76&lt;=[1]Разряды!$F$6,[1]Разряды!$F$3,IF(I76&lt;=[1]Разряды!$G$6,[1]Разряды!$G$3,IF(I76&lt;=[1]Разряды!$H$6,[1]Разряды!$H$3,IF(I76&lt;=[1]Разряды!$I$6,[1]Разряды!$I$3,IF(I76&lt;=[1]Разряды!$J$6,[1]Разряды!$J$3,"б/р"))))))))</f>
        <v>2р</v>
      </c>
      <c r="K76" s="17">
        <v>5</v>
      </c>
      <c r="L76" s="22" t="str">
        <f>IF(B76=0," ",VLOOKUP($B76,[1]Спортсмены!$B$1:$H$65536,7,FALSE))</f>
        <v>Белов А.С.</v>
      </c>
    </row>
    <row r="77" spans="1:12">
      <c r="A77" s="28"/>
      <c r="B77" s="132">
        <v>505</v>
      </c>
      <c r="C77" s="22" t="str">
        <f>IF(B77=0," ",VLOOKUP(B77,[1]Спортсмены!B$1:H$65536,2,FALSE))</f>
        <v>Баранов Константин</v>
      </c>
      <c r="D77" s="23" t="str">
        <f>IF(B77=0," ",VLOOKUP($B77,[1]Спортсмены!$B$1:$H$65536,3,FALSE))</f>
        <v>10.05.1995</v>
      </c>
      <c r="E77" s="24" t="str">
        <f>IF(B77=0," ",IF(VLOOKUP($B77,[1]Спортсмены!$B$1:$H$65536,4,FALSE)=0," ",VLOOKUP($B77,[1]Спортсмены!$B$1:$H$65536,4,FALSE)))</f>
        <v>2р</v>
      </c>
      <c r="F77" s="22" t="str">
        <f>IF(B77=0," ",VLOOKUP($B77,[1]Спортсмены!$B$1:$H$65536,5,FALSE))</f>
        <v>Ивановская</v>
      </c>
      <c r="G77" s="22" t="str">
        <f>IF(B77=0," ",VLOOKUP($B77,[1]Спортсмены!$B$1:$H$65536,6,FALSE))</f>
        <v>Кинешма, СДЮСШОР</v>
      </c>
      <c r="H77" s="25"/>
      <c r="I77" s="113">
        <v>6.437499999999999E-4</v>
      </c>
      <c r="J77" s="24" t="str">
        <f>IF(I77=0," ",IF(I77&lt;=[1]Разряды!$D$6,[1]Разряды!$D$3,IF(I77&lt;=[1]Разряды!$E$6,[1]Разряды!$E$3,IF(I77&lt;=[1]Разряды!$F$6,[1]Разряды!$F$3,IF(I77&lt;=[1]Разряды!$G$6,[1]Разряды!$G$3,IF(I77&lt;=[1]Разряды!$H$6,[1]Разряды!$H$3,IF(I77&lt;=[1]Разряды!$I$6,[1]Разряды!$I$3,IF(I77&lt;=[1]Разряды!$J$6,[1]Разряды!$J$3,"б/р"))))))))</f>
        <v>2р</v>
      </c>
      <c r="K77" s="16" t="s">
        <v>26</v>
      </c>
      <c r="L77" s="22" t="str">
        <f>IF(B77=0," ",VLOOKUP($B77,[1]Спортсмены!$B$1:$H$65536,7,FALSE))</f>
        <v>Мальцев Е.В.</v>
      </c>
    </row>
    <row r="78" spans="1:12">
      <c r="A78" s="28">
        <v>18</v>
      </c>
      <c r="B78" s="105">
        <v>42</v>
      </c>
      <c r="C78" s="22" t="str">
        <f>IF(B78=0," ",VLOOKUP(B78,[1]Спортсмены!B$1:H$65536,2,FALSE))</f>
        <v>Кожуров Кирилл</v>
      </c>
      <c r="D78" s="23" t="str">
        <f>IF(B78=0," ",VLOOKUP($B78,[1]Спортсмены!$B$1:$H$65536,3,FALSE))</f>
        <v>05.06.1996</v>
      </c>
      <c r="E78" s="24" t="str">
        <f>IF(B78=0," ",IF(VLOOKUP($B78,[1]Спортсмены!$B$1:$H$65536,4,FALSE)=0," ",VLOOKUP($B78,[1]Спортсмены!$B$1:$H$65536,4,FALSE)))</f>
        <v>2р</v>
      </c>
      <c r="F78" s="22" t="str">
        <f>IF(B78=0," ",VLOOKUP($B78,[1]Спортсмены!$B$1:$H$65536,5,FALSE))</f>
        <v>Ярославская</v>
      </c>
      <c r="G78" s="22" t="str">
        <f>IF(B78=0," ",VLOOKUP($B78,[1]Спортсмены!$B$1:$H$65536,6,FALSE))</f>
        <v>Ярославль, СДЮСШОР-19</v>
      </c>
      <c r="H78" s="25"/>
      <c r="I78" s="113">
        <v>6.4513888888888889E-4</v>
      </c>
      <c r="J78" s="24" t="str">
        <f>IF(I78=0," ",IF(I78&lt;=[1]Разряды!$D$6,[1]Разряды!$D$3,IF(I78&lt;=[1]Разряды!$E$6,[1]Разряды!$E$3,IF(I78&lt;=[1]Разряды!$F$6,[1]Разряды!$F$3,IF(I78&lt;=[1]Разряды!$G$6,[1]Разряды!$G$3,IF(I78&lt;=[1]Разряды!$H$6,[1]Разряды!$H$3,IF(I78&lt;=[1]Разряды!$I$6,[1]Разряды!$I$3,IF(I78&lt;=[1]Разряды!$J$6,[1]Разряды!$J$3,"б/р"))))))))</f>
        <v>2р</v>
      </c>
      <c r="K78" s="16" t="s">
        <v>26</v>
      </c>
      <c r="L78" s="22" t="str">
        <f>IF(B78=0," ",VLOOKUP($B78,[1]Спортсмены!$B$1:$H$65536,7,FALSE))</f>
        <v>Сошников А.В.</v>
      </c>
    </row>
    <row r="79" spans="1:12">
      <c r="A79" s="28">
        <v>19</v>
      </c>
      <c r="B79" s="105">
        <v>537</v>
      </c>
      <c r="C79" s="22" t="str">
        <f>IF(B79=0," ",VLOOKUP(B79,[1]Спортсмены!B$1:H$65536,2,FALSE))</f>
        <v>Одров Владимир</v>
      </c>
      <c r="D79" s="23" t="str">
        <f>IF(B79=0," ",VLOOKUP($B79,[1]Спортсмены!$B$1:$H$65536,3,FALSE))</f>
        <v>29.03.1996</v>
      </c>
      <c r="E79" s="24" t="str">
        <f>IF(B79=0," ",IF(VLOOKUP($B79,[1]Спортсмены!$B$1:$H$65536,4,FALSE)=0," ",VLOOKUP($B79,[1]Спортсмены!$B$1:$H$65536,4,FALSE)))</f>
        <v>2р</v>
      </c>
      <c r="F79" s="22" t="str">
        <f>IF(B79=0," ",VLOOKUP($B79,[1]Спортсмены!$B$1:$H$65536,5,FALSE))</f>
        <v>Вологодская</v>
      </c>
      <c r="G79" s="22" t="str">
        <f>IF(B79=0," ",VLOOKUP($B79,[1]Спортсмены!$B$1:$H$65536,6,FALSE))</f>
        <v>Череповец, ДЮСШ-2</v>
      </c>
      <c r="H79" s="25"/>
      <c r="I79" s="113">
        <v>6.543981481481482E-4</v>
      </c>
      <c r="J79" s="24" t="str">
        <f>IF(I79=0," ",IF(I79&lt;=[1]Разряды!$D$6,[1]Разряды!$D$3,IF(I79&lt;=[1]Разряды!$E$6,[1]Разряды!$E$3,IF(I79&lt;=[1]Разряды!$F$6,[1]Разряды!$F$3,IF(I79&lt;=[1]Разряды!$G$6,[1]Разряды!$G$3,IF(I79&lt;=[1]Разряды!$H$6,[1]Разряды!$H$3,IF(I79&lt;=[1]Разряды!$I$6,[1]Разряды!$I$3,IF(I79&lt;=[1]Разряды!$J$6,[1]Разряды!$J$3,"б/р"))))))))</f>
        <v>2р</v>
      </c>
      <c r="K79" s="16" t="s">
        <v>26</v>
      </c>
      <c r="L79" s="22" t="str">
        <f>IF(B79=0," ",VLOOKUP($B79,[1]Спортсмены!$B$1:$H$65536,7,FALSE))</f>
        <v>Боголюбов В.Л.</v>
      </c>
    </row>
    <row r="80" spans="1:12">
      <c r="A80" s="28">
        <v>20</v>
      </c>
      <c r="B80" s="21">
        <v>202</v>
      </c>
      <c r="C80" s="22" t="str">
        <f>IF(B80=0," ",VLOOKUP(B80,[1]Спортсмены!B$1:H$65536,2,FALSE))</f>
        <v>Жаров Николай</v>
      </c>
      <c r="D80" s="23" t="str">
        <f>IF(B80=0," ",VLOOKUP($B80,[1]Спортсмены!$B$1:$H$65536,3,FALSE))</f>
        <v>1996</v>
      </c>
      <c r="E80" s="24" t="str">
        <f>IF(B80=0," ",IF(VLOOKUP($B80,[1]Спортсмены!$B$1:$H$65536,4,FALSE)=0," ",VLOOKUP($B80,[1]Спортсмены!$B$1:$H$65536,4,FALSE)))</f>
        <v>3р</v>
      </c>
      <c r="F80" s="22" t="str">
        <f>IF(B80=0," ",VLOOKUP($B80,[1]Спортсмены!$B$1:$H$65536,5,FALSE))</f>
        <v>Ярославская</v>
      </c>
      <c r="G80" s="22" t="str">
        <f>IF(B80=0," ",VLOOKUP($B80,[1]Спортсмены!$B$1:$H$65536,6,FALSE))</f>
        <v>Переславль, ДЮСШ</v>
      </c>
      <c r="H80" s="25"/>
      <c r="I80" s="113">
        <v>6.6365740740740751E-4</v>
      </c>
      <c r="J80" s="24" t="str">
        <f>IF(I80=0," ",IF(I80&lt;=[1]Разряды!$D$6,[1]Разряды!$D$3,IF(I80&lt;=[1]Разряды!$E$6,[1]Разряды!$E$3,IF(I80&lt;=[1]Разряды!$F$6,[1]Разряды!$F$3,IF(I80&lt;=[1]Разряды!$G$6,[1]Разряды!$G$3,IF(I80&lt;=[1]Разряды!$H$6,[1]Разряды!$H$3,IF(I80&lt;=[1]Разряды!$I$6,[1]Разряды!$I$3,IF(I80&lt;=[1]Разряды!$J$6,[1]Разряды!$J$3,"б/р"))))))))</f>
        <v>3р</v>
      </c>
      <c r="K80" s="16" t="s">
        <v>26</v>
      </c>
      <c r="L80" s="22" t="str">
        <f>IF(B80=0," ",VLOOKUP($B80,[1]Спортсмены!$B$1:$H$65536,7,FALSE))</f>
        <v>Литвинова М.Ф.</v>
      </c>
    </row>
    <row r="81" spans="1:12">
      <c r="A81" s="28">
        <v>21</v>
      </c>
      <c r="B81" s="21">
        <v>73</v>
      </c>
      <c r="C81" s="22" t="str">
        <f>IF(B81=0," ",VLOOKUP(B81,[1]Спортсмены!B$1:H$65536,2,FALSE))</f>
        <v>Оралов Илья</v>
      </c>
      <c r="D81" s="23" t="str">
        <f>IF(B81=0," ",VLOOKUP($B81,[1]Спортсмены!$B$1:$H$65536,3,FALSE))</f>
        <v>16.10.1995</v>
      </c>
      <c r="E81" s="24" t="str">
        <f>IF(B81=0," ",IF(VLOOKUP($B81,[1]Спортсмены!$B$1:$H$65536,4,FALSE)=0," ",VLOOKUP($B81,[1]Спортсмены!$B$1:$H$65536,4,FALSE)))</f>
        <v>2р</v>
      </c>
      <c r="F81" s="22" t="str">
        <f>IF(B81=0," ",VLOOKUP($B81,[1]Спортсмены!$B$1:$H$65536,5,FALSE))</f>
        <v>Ярославская</v>
      </c>
      <c r="G81" s="22" t="str">
        <f>IF(B81=0," ",VLOOKUP($B81,[1]Спортсмены!$B$1:$H$65536,6,FALSE))</f>
        <v>Ярославль, ГОБУ ЯО СДЮСШОР</v>
      </c>
      <c r="H81" s="25"/>
      <c r="I81" s="113">
        <v>6.6550925925925935E-4</v>
      </c>
      <c r="J81" s="24" t="str">
        <f>IF(I81=0," ",IF(I81&lt;=[1]Разряды!$D$6,[1]Разряды!$D$3,IF(I81&lt;=[1]Разряды!$E$6,[1]Разряды!$E$3,IF(I81&lt;=[1]Разряды!$F$6,[1]Разряды!$F$3,IF(I81&lt;=[1]Разряды!$G$6,[1]Разряды!$G$3,IF(I81&lt;=[1]Разряды!$H$6,[1]Разряды!$H$3,IF(I81&lt;=[1]Разряды!$I$6,[1]Разряды!$I$3,IF(I81&lt;=[1]Разряды!$J$6,[1]Разряды!$J$3,"б/р"))))))))</f>
        <v>3р</v>
      </c>
      <c r="K81" s="16" t="s">
        <v>26</v>
      </c>
      <c r="L81" s="22" t="str">
        <f>IF(B81=0," ",VLOOKUP($B81,[1]Спортсмены!$B$1:$H$65536,7,FALSE))</f>
        <v>Клейменов А.Н.</v>
      </c>
    </row>
    <row r="82" spans="1:12">
      <c r="A82" s="28">
        <v>22</v>
      </c>
      <c r="B82" s="21">
        <v>38</v>
      </c>
      <c r="C82" s="22" t="str">
        <f>IF(B82=0," ",VLOOKUP(B82,[1]Спортсмены!B$1:H$65536,2,FALSE))</f>
        <v>Юдин Андрей</v>
      </c>
      <c r="D82" s="23" t="str">
        <f>IF(B82=0," ",VLOOKUP($B82,[1]Спортсмены!$B$1:$H$65536,3,FALSE))</f>
        <v>03.08.1996</v>
      </c>
      <c r="E82" s="24" t="str">
        <f>IF(B82=0," ",IF(VLOOKUP($B82,[1]Спортсмены!$B$1:$H$65536,4,FALSE)=0," ",VLOOKUP($B82,[1]Спортсмены!$B$1:$H$65536,4,FALSE)))</f>
        <v>3р</v>
      </c>
      <c r="F82" s="22" t="str">
        <f>IF(B82=0," ",VLOOKUP($B82,[1]Спортсмены!$B$1:$H$65536,5,FALSE))</f>
        <v>Ярославская</v>
      </c>
      <c r="G82" s="22" t="str">
        <f>IF(B82=0," ",VLOOKUP($B82,[1]Спортсмены!$B$1:$H$65536,6,FALSE))</f>
        <v>Ярославль, СДЮСШОР-19</v>
      </c>
      <c r="H82" s="25"/>
      <c r="I82" s="113">
        <v>6.8159722222222222E-4</v>
      </c>
      <c r="J82" s="24" t="str">
        <f>IF(I82=0," ",IF(I82&lt;=[1]Разряды!$D$6,[1]Разряды!$D$3,IF(I82&lt;=[1]Разряды!$E$6,[1]Разряды!$E$3,IF(I82&lt;=[1]Разряды!$F$6,[1]Разряды!$F$3,IF(I82&lt;=[1]Разряды!$G$6,[1]Разряды!$G$3,IF(I82&lt;=[1]Разряды!$H$6,[1]Разряды!$H$3,IF(I82&lt;=[1]Разряды!$I$6,[1]Разряды!$I$3,IF(I82&lt;=[1]Разряды!$J$6,[1]Разряды!$J$3,"б/р"))))))))</f>
        <v>3р</v>
      </c>
      <c r="K82" s="16" t="s">
        <v>26</v>
      </c>
      <c r="L82" s="22" t="str">
        <f>IF(B82=0," ",VLOOKUP($B82,[1]Спортсмены!$B$1:$H$65536,7,FALSE))</f>
        <v>Хрущева Л.В.</v>
      </c>
    </row>
    <row r="83" spans="1:12">
      <c r="A83" s="94"/>
      <c r="B83" s="485">
        <v>446</v>
      </c>
      <c r="C83" s="22" t="str">
        <f>IF(B83=0," ",VLOOKUP(B83,[1]Спортсмены!B$1:H$65536,2,FALSE))</f>
        <v>Корниенко Илья</v>
      </c>
      <c r="D83" s="23" t="str">
        <f>IF(B83=0," ",VLOOKUP($B83,[1]Спортсмены!$B$1:$H$65536,3,FALSE))</f>
        <v>1995</v>
      </c>
      <c r="E83" s="24" t="str">
        <f>IF(B83=0," ",IF(VLOOKUP($B83,[1]Спортсмены!$B$1:$H$65536,4,FALSE)=0," ",VLOOKUP($B83,[1]Спортсмены!$B$1:$H$65536,4,FALSE)))</f>
        <v>1р</v>
      </c>
      <c r="F83" s="22" t="str">
        <f>IF(B83=0," ",VLOOKUP($B83,[1]Спортсмены!$B$1:$H$65536,5,FALSE))</f>
        <v>Р-ка Коми</v>
      </c>
      <c r="G83" s="22" t="str">
        <f>IF(B83=0," ",VLOOKUP($B83,[1]Спортсмены!$B$1:$H$65536,6,FALSE))</f>
        <v>Сыктывкар</v>
      </c>
      <c r="H83" s="25"/>
      <c r="I83" s="111" t="s">
        <v>183</v>
      </c>
      <c r="J83" s="24"/>
      <c r="K83" s="17">
        <v>0</v>
      </c>
      <c r="L83" s="22" t="str">
        <f>IF(B83=0," ",VLOOKUP($B83,[1]Спортсмены!$B$1:$H$65536,7,FALSE))</f>
        <v xml:space="preserve">Панюкова М.А. </v>
      </c>
    </row>
    <row r="84" spans="1:12">
      <c r="A84" s="28"/>
      <c r="B84" s="21">
        <v>76</v>
      </c>
      <c r="C84" s="22" t="str">
        <f>IF(B84=0," ",VLOOKUP(B84,[1]Спортсмены!B$1:H$65536,2,FALSE))</f>
        <v>Шамин Павел</v>
      </c>
      <c r="D84" s="23" t="str">
        <f>IF(B84=0," ",VLOOKUP($B84,[1]Спортсмены!$B$1:$H$65536,3,FALSE))</f>
        <v>09.12.1996</v>
      </c>
      <c r="E84" s="24" t="str">
        <f>IF(B84=0," ",IF(VLOOKUP($B84,[1]Спортсмены!$B$1:$H$65536,4,FALSE)=0," ",VLOOKUP($B84,[1]Спортсмены!$B$1:$H$65536,4,FALSE)))</f>
        <v>2р</v>
      </c>
      <c r="F84" s="22" t="str">
        <f>IF(B84=0," ",VLOOKUP($B84,[1]Спортсмены!$B$1:$H$65536,5,FALSE))</f>
        <v>Ярославская</v>
      </c>
      <c r="G84" s="22" t="str">
        <f>IF(B84=0," ",VLOOKUP($B84,[1]Спортсмены!$B$1:$H$65536,6,FALSE))</f>
        <v>Ярославль, ГОБУ ЯО СДЮСШОР</v>
      </c>
      <c r="H84" s="25"/>
      <c r="I84" s="112" t="s">
        <v>179</v>
      </c>
      <c r="J84" s="24"/>
      <c r="K84" s="16" t="s">
        <v>26</v>
      </c>
      <c r="L84" s="22" t="str">
        <f>IF(B84=0," ",VLOOKUP($B84,[1]Спортсмены!$B$1:$H$65536,7,FALSE))</f>
        <v>бр.Клейменова А.Н.</v>
      </c>
    </row>
    <row r="85" spans="1:12">
      <c r="A85" s="16"/>
      <c r="B85" s="16"/>
      <c r="C85" s="16"/>
      <c r="D85" s="17"/>
      <c r="E85" s="16"/>
      <c r="F85" s="336" t="s">
        <v>186</v>
      </c>
      <c r="G85" s="336"/>
      <c r="H85" s="18"/>
      <c r="I85" s="350" t="s">
        <v>50</v>
      </c>
      <c r="J85" s="350"/>
      <c r="K85" s="310"/>
      <c r="L85" s="9" t="s">
        <v>222</v>
      </c>
    </row>
    <row r="86" spans="1:12">
      <c r="A86" s="20">
        <v>1</v>
      </c>
      <c r="B86" s="29">
        <v>216</v>
      </c>
      <c r="C86" s="22" t="str">
        <f>IF(B86=0," ",VLOOKUP(B86,[1]Спортсмены!B$1:H$65536,2,FALSE))</f>
        <v>Гришаков Алексей</v>
      </c>
      <c r="D86" s="23" t="str">
        <f>IF(B86=0," ",VLOOKUP($B86,[1]Спортсмены!$B$1:$H$65536,3,FALSE))</f>
        <v>1992</v>
      </c>
      <c r="E86" s="24" t="str">
        <f>IF(B86=0," ",IF(VLOOKUP($B86,[1]Спортсмены!$B$1:$H$65536,4,FALSE)=0," ",VLOOKUP($B86,[1]Спортсмены!$B$1:$H$65536,4,FALSE)))</f>
        <v>КМС</v>
      </c>
      <c r="F86" s="22" t="str">
        <f>IF(B86=0," ",VLOOKUP($B86,[1]Спортсмены!$B$1:$H$65536,5,FALSE))</f>
        <v>Московская</v>
      </c>
      <c r="G86" s="22" t="str">
        <f>IF(B86=0," ",VLOOKUP($B86,[1]Спортсмены!$B$1:$H$65536,6,FALSE))</f>
        <v>Жуковский, СК "Метеор"</v>
      </c>
      <c r="H86" s="25"/>
      <c r="I86" s="113">
        <v>5.8252314814814809E-4</v>
      </c>
      <c r="J86" s="24" t="str">
        <f>IF(I86=0," ",IF(I86&lt;=[1]Разряды!$D$6,[1]Разряды!$D$3,IF(I86&lt;=[1]Разряды!$E$6,[1]Разряды!$E$3,IF(I86&lt;=[1]Разряды!$F$6,[1]Разряды!$F$3,IF(I86&lt;=[1]Разряды!$G$6,[1]Разряды!$G$3,IF(I86&lt;=[1]Разряды!$H$6,[1]Разряды!$H$3,IF(I86&lt;=[1]Разряды!$I$6,[1]Разряды!$I$3,IF(I86&lt;=[1]Разряды!$J$6,[1]Разряды!$J$3,"б/р"))))))))</f>
        <v>кмс</v>
      </c>
      <c r="K86" s="27" t="s">
        <v>26</v>
      </c>
      <c r="L86" s="22" t="str">
        <f>IF(B86=0," ",VLOOKUP($B86,[1]Спортсмены!$B$1:$H$65536,7,FALSE))</f>
        <v>Юдакова Н.А.</v>
      </c>
    </row>
    <row r="87" spans="1:12">
      <c r="A87" s="20">
        <v>2</v>
      </c>
      <c r="B87" s="29">
        <v>227</v>
      </c>
      <c r="C87" s="22" t="str">
        <f>IF(B87=0," ",VLOOKUP(B87,[1]Спортсмены!B$1:H$65536,2,FALSE))</f>
        <v>Пряхин Максим</v>
      </c>
      <c r="D87" s="23" t="str">
        <f>IF(B87=0," ",VLOOKUP($B87,[1]Спортсмены!$B$1:$H$65536,3,FALSE))</f>
        <v>1994</v>
      </c>
      <c r="E87" s="24" t="str">
        <f>IF(B87=0," ",IF(VLOOKUP($B87,[1]Спортсмены!$B$1:$H$65536,4,FALSE)=0," ",VLOOKUP($B87,[1]Спортсмены!$B$1:$H$65536,4,FALSE)))</f>
        <v>КМС</v>
      </c>
      <c r="F87" s="22" t="str">
        <f>IF(B87=0," ",VLOOKUP($B87,[1]Спортсмены!$B$1:$H$65536,5,FALSE))</f>
        <v>Владимирская</v>
      </c>
      <c r="G87" s="22" t="str">
        <f>IF(B87=0," ",VLOOKUP($B87,[1]Спортсмены!$B$1:$H$65536,6,FALSE))</f>
        <v>Владимир, СДЮСШОР-7, ИГЭУ</v>
      </c>
      <c r="H87" s="25"/>
      <c r="I87" s="113">
        <v>5.90625E-4</v>
      </c>
      <c r="J87" s="24" t="str">
        <f>IF(I87=0," ",IF(I87&lt;=[1]Разряды!$D$6,[1]Разряды!$D$3,IF(I87&lt;=[1]Разряды!$E$6,[1]Разряды!$E$3,IF(I87&lt;=[1]Разряды!$F$6,[1]Разряды!$F$3,IF(I87&lt;=[1]Разряды!$G$6,[1]Разряды!$G$3,IF(I87&lt;=[1]Разряды!$H$6,[1]Разряды!$H$3,IF(I87&lt;=[1]Разряды!$I$6,[1]Разряды!$I$3,IF(I87&lt;=[1]Разряды!$J$6,[1]Разряды!$J$3,"б/р"))))))))</f>
        <v>1р</v>
      </c>
      <c r="K87" s="16">
        <v>20</v>
      </c>
      <c r="L87" s="22" t="str">
        <f>IF(B87=0," ",VLOOKUP($B87,[1]Спортсмены!$B$1:$H$65536,7,FALSE))</f>
        <v>Торгов Е.Н., Баринов А.С.</v>
      </c>
    </row>
    <row r="88" spans="1:12">
      <c r="A88" s="20">
        <v>3</v>
      </c>
      <c r="B88" s="21">
        <v>413</v>
      </c>
      <c r="C88" s="22" t="str">
        <f>IF(B88=0," ",VLOOKUP(B88,[1]Спортсмены!B$1:H$65536,2,FALSE))</f>
        <v>Колесников Михаил</v>
      </c>
      <c r="D88" s="23" t="str">
        <f>IF(B88=0," ",VLOOKUP($B88,[1]Спортсмены!$B$1:$H$65536,3,FALSE))</f>
        <v>29.04.1993</v>
      </c>
      <c r="E88" s="24" t="str">
        <f>IF(B88=0," ",IF(VLOOKUP($B88,[1]Спортсмены!$B$1:$H$65536,4,FALSE)=0," ",VLOOKUP($B88,[1]Спортсмены!$B$1:$H$65536,4,FALSE)))</f>
        <v>1р</v>
      </c>
      <c r="F88" s="22" t="str">
        <f>IF(B88=0," ",VLOOKUP($B88,[1]Спортсмены!$B$1:$H$65536,5,FALSE))</f>
        <v>Новгородская</v>
      </c>
      <c r="G88" s="22" t="str">
        <f>IF(B88=0," ",VLOOKUP($B88,[1]Спортсмены!$B$1:$H$65536,6,FALSE))</f>
        <v>Н Новгород, обр.</v>
      </c>
      <c r="H88" s="25"/>
      <c r="I88" s="113">
        <v>5.9733796296296293E-4</v>
      </c>
      <c r="J88" s="24" t="str">
        <f>IF(I88=0," ",IF(I88&lt;=[1]Разряды!$D$6,[1]Разряды!$D$3,IF(I88&lt;=[1]Разряды!$E$6,[1]Разряды!$E$3,IF(I88&lt;=[1]Разряды!$F$6,[1]Разряды!$F$3,IF(I88&lt;=[1]Разряды!$G$6,[1]Разряды!$G$3,IF(I88&lt;=[1]Разряды!$H$6,[1]Разряды!$H$3,IF(I88&lt;=[1]Разряды!$I$6,[1]Разряды!$I$3,IF(I88&lt;=[1]Разряды!$J$6,[1]Разряды!$J$3,"б/р"))))))))</f>
        <v>1р</v>
      </c>
      <c r="K88" s="16">
        <v>17</v>
      </c>
      <c r="L88" s="22" t="str">
        <f>IF(B88=0," ",VLOOKUP($B88,[1]Спортсмены!$B$1:$H$65536,7,FALSE))</f>
        <v>Савенков П.А.</v>
      </c>
    </row>
    <row r="89" spans="1:12">
      <c r="A89" s="28">
        <v>4</v>
      </c>
      <c r="B89" s="94">
        <v>301</v>
      </c>
      <c r="C89" s="22" t="str">
        <f>IF(B89=0," ",VLOOKUP(B89,[1]Спортсмены!B$1:H$65536,2,FALSE))</f>
        <v>Миронов Евгений</v>
      </c>
      <c r="D89" s="23" t="str">
        <f>IF(B89=0," ",VLOOKUP($B89,[1]Спортсмены!$B$1:$H$65536,3,FALSE))</f>
        <v>21.04.1993</v>
      </c>
      <c r="E89" s="24" t="str">
        <f>IF(B89=0," ",IF(VLOOKUP($B89,[1]Спортсмены!$B$1:$H$65536,4,FALSE)=0," ",VLOOKUP($B89,[1]Спортсмены!$B$1:$H$65536,4,FALSE)))</f>
        <v>КМС</v>
      </c>
      <c r="F89" s="22" t="str">
        <f>IF(B89=0," ",VLOOKUP($B89,[1]Спортсмены!$B$1:$H$65536,5,FALSE))</f>
        <v>Мурманская</v>
      </c>
      <c r="G89" s="22" t="str">
        <f>IF(B89=0," ",VLOOKUP($B89,[1]Спортсмены!$B$1:$H$65536,6,FALSE))</f>
        <v>Мурманск, СДЮСШОР-4, ШВСМ</v>
      </c>
      <c r="H89" s="25"/>
      <c r="I89" s="113">
        <v>5.9745370370370367E-4</v>
      </c>
      <c r="J89" s="24" t="str">
        <f>IF(I89=0," ",IF(I89&lt;=[1]Разряды!$D$6,[1]Разряды!$D$3,IF(I89&lt;=[1]Разряды!$E$6,[1]Разряды!$E$3,IF(I89&lt;=[1]Разряды!$F$6,[1]Разряды!$F$3,IF(I89&lt;=[1]Разряды!$G$6,[1]Разряды!$G$3,IF(I89&lt;=[1]Разряды!$H$6,[1]Разряды!$H$3,IF(I89&lt;=[1]Разряды!$I$6,[1]Разряды!$I$3,IF(I89&lt;=[1]Разряды!$J$6,[1]Разряды!$J$3,"б/р"))))))))</f>
        <v>1р</v>
      </c>
      <c r="K89" s="17">
        <v>15</v>
      </c>
      <c r="L89" s="22" t="str">
        <f>IF(B89=0," ",VLOOKUP($B89,[1]Спортсмены!$B$1:$H$65536,7,FALSE))</f>
        <v>Кацан Т.Н.</v>
      </c>
    </row>
    <row r="90" spans="1:12">
      <c r="A90" s="28">
        <v>5</v>
      </c>
      <c r="B90" s="24">
        <v>472</v>
      </c>
      <c r="C90" s="22" t="str">
        <f>IF(B90=0," ",VLOOKUP(B90,[1]Спортсмены!B$1:H$65536,2,FALSE))</f>
        <v>Соловьев Сергей</v>
      </c>
      <c r="D90" s="23" t="str">
        <f>IF(B90=0," ",VLOOKUP($B90,[1]Спортсмены!$B$1:$H$65536,3,FALSE))</f>
        <v>1992</v>
      </c>
      <c r="E90" s="24" t="str">
        <f>IF(B90=0," ",IF(VLOOKUP($B90,[1]Спортсмены!$B$1:$H$65536,4,FALSE)=0," ",VLOOKUP($B90,[1]Спортсмены!$B$1:$H$65536,4,FALSE)))</f>
        <v>КМС</v>
      </c>
      <c r="F90" s="22" t="str">
        <f>IF(B90=0," ",VLOOKUP($B90,[1]Спортсмены!$B$1:$H$65536,5,FALSE))</f>
        <v>Ивановская</v>
      </c>
      <c r="G90" s="22" t="str">
        <f>IF(B90=0," ",VLOOKUP($B90,[1]Спортсмены!$B$1:$H$65536,6,FALSE))</f>
        <v>Иваново, ИГЭУ</v>
      </c>
      <c r="H90" s="25"/>
      <c r="I90" s="113">
        <v>6.0150462962962968E-4</v>
      </c>
      <c r="J90" s="24" t="str">
        <f>IF(I90=0," ",IF(I90&lt;=[1]Разряды!$D$6,[1]Разряды!$D$3,IF(I90&lt;=[1]Разряды!$E$6,[1]Разряды!$E$3,IF(I90&lt;=[1]Разряды!$F$6,[1]Разряды!$F$3,IF(I90&lt;=[1]Разряды!$G$6,[1]Разряды!$G$3,IF(I90&lt;=[1]Разряды!$H$6,[1]Разряды!$H$3,IF(I90&lt;=[1]Разряды!$I$6,[1]Разряды!$I$3,IF(I90&lt;=[1]Разряды!$J$6,[1]Разряды!$J$3,"б/р"))))))))</f>
        <v>1р</v>
      </c>
      <c r="K90" s="16">
        <v>14</v>
      </c>
      <c r="L90" s="103" t="str">
        <f>IF(B90=0," ",VLOOKUP($B90,[1]Спортсмены!$B$1:$H$65536,7,FALSE))</f>
        <v xml:space="preserve">Гильмутдинов Ю.В., Лукичёв А.В. </v>
      </c>
    </row>
    <row r="91" spans="1:12">
      <c r="A91" s="28">
        <v>6</v>
      </c>
      <c r="B91" s="94">
        <v>440</v>
      </c>
      <c r="C91" s="22" t="str">
        <f>IF(B91=0," ",VLOOKUP(B91,[1]Спортсмены!B$1:H$65536,2,FALSE))</f>
        <v>Лавров Александр</v>
      </c>
      <c r="D91" s="23" t="str">
        <f>IF(B91=0," ",VLOOKUP($B91,[1]Спортсмены!$B$1:$H$65536,3,FALSE))</f>
        <v>1993</v>
      </c>
      <c r="E91" s="24" t="str">
        <f>IF(B91=0," ",IF(VLOOKUP($B91,[1]Спортсмены!$B$1:$H$65536,4,FALSE)=0," ",VLOOKUP($B91,[1]Спортсмены!$B$1:$H$65536,4,FALSE)))</f>
        <v>КМС</v>
      </c>
      <c r="F91" s="22" t="str">
        <f>IF(B91=0," ",VLOOKUP($B91,[1]Спортсмены!$B$1:$H$65536,5,FALSE))</f>
        <v>Р-ка Коми</v>
      </c>
      <c r="G91" s="22" t="str">
        <f>IF(B91=0," ",VLOOKUP($B91,[1]Спортсмены!$B$1:$H$65536,6,FALSE))</f>
        <v>Сыктывкар</v>
      </c>
      <c r="H91" s="25"/>
      <c r="I91" s="113">
        <v>6.0393518518518522E-4</v>
      </c>
      <c r="J91" s="24" t="str">
        <f>IF(I91=0," ",IF(I91&lt;=[1]Разряды!$D$6,[1]Разряды!$D$3,IF(I91&lt;=[1]Разряды!$E$6,[1]Разряды!$E$3,IF(I91&lt;=[1]Разряды!$F$6,[1]Разряды!$F$3,IF(I91&lt;=[1]Разряды!$G$6,[1]Разряды!$G$3,IF(I91&lt;=[1]Разряды!$H$6,[1]Разряды!$H$3,IF(I91&lt;=[1]Разряды!$I$6,[1]Разряды!$I$3,IF(I91&lt;=[1]Разряды!$J$6,[1]Разряды!$J$3,"б/р"))))))))</f>
        <v>1р</v>
      </c>
      <c r="K91" s="16">
        <v>13</v>
      </c>
      <c r="L91" s="22" t="str">
        <f>IF(B91=0," ",VLOOKUP($B91,[1]Спортсмены!$B$1:$H$65536,7,FALSE))</f>
        <v>Панюкова М.А., Углова С.И.</v>
      </c>
    </row>
    <row r="92" spans="1:12">
      <c r="A92" s="28">
        <v>7</v>
      </c>
      <c r="B92" s="29">
        <v>340</v>
      </c>
      <c r="C92" s="22" t="str">
        <f>IF(B92=0," ",VLOOKUP(B92,[1]Спортсмены!B$1:H$65536,2,FALSE))</f>
        <v>Баринов Александр</v>
      </c>
      <c r="D92" s="23" t="str">
        <f>IF(B92=0," ",VLOOKUP($B92,[1]Спортсмены!$B$1:$H$65536,3,FALSE))</f>
        <v>23.07.1994</v>
      </c>
      <c r="E92" s="24" t="str">
        <f>IF(B92=0," ",IF(VLOOKUP($B92,[1]Спортсмены!$B$1:$H$65536,4,FALSE)=0," ",VLOOKUP($B92,[1]Спортсмены!$B$1:$H$65536,4,FALSE)))</f>
        <v>1р</v>
      </c>
      <c r="F92" s="22" t="str">
        <f>IF(B92=0," ",VLOOKUP($B92,[1]Спортсмены!$B$1:$H$65536,5,FALSE))</f>
        <v>Костромская</v>
      </c>
      <c r="G92" s="22" t="str">
        <f>IF(B92=0," ",VLOOKUP($B92,[1]Спортсмены!$B$1:$H$65536,6,FALSE))</f>
        <v>Шарья, СДЮСШОР</v>
      </c>
      <c r="H92" s="25"/>
      <c r="I92" s="116">
        <v>6.0439814814814807E-4</v>
      </c>
      <c r="J92" s="24" t="str">
        <f>IF(I92=0," ",IF(I92&lt;=[1]Разряды!$D$6,[1]Разряды!$D$3,IF(I92&lt;=[1]Разряды!$E$6,[1]Разряды!$E$3,IF(I92&lt;=[1]Разряды!$F$6,[1]Разряды!$F$3,IF(I92&lt;=[1]Разряды!$G$6,[1]Разряды!$G$3,IF(I92&lt;=[1]Разряды!$H$6,[1]Разряды!$H$3,IF(I92&lt;=[1]Разряды!$I$6,[1]Разряды!$I$3,IF(I92&lt;=[1]Разряды!$J$6,[1]Разряды!$J$3,"б/р"))))))))</f>
        <v>1р</v>
      </c>
      <c r="K92" s="16">
        <v>12</v>
      </c>
      <c r="L92" s="22" t="str">
        <f>IF(B92=0," ",VLOOKUP($B92,[1]Спортсмены!$B$1:$H$65536,7,FALSE))</f>
        <v>Аскеров А.М.</v>
      </c>
    </row>
    <row r="93" spans="1:12">
      <c r="A93" s="28">
        <v>8</v>
      </c>
      <c r="B93" s="29">
        <v>554</v>
      </c>
      <c r="C93" s="22" t="str">
        <f>IF(B93=0," ",VLOOKUP(B93,[1]Спортсмены!B$1:H$65536,2,FALSE))</f>
        <v>Окулов Вячеслав</v>
      </c>
      <c r="D93" s="23" t="str">
        <f>IF(B93=0," ",VLOOKUP($B93,[1]Спортсмены!$B$1:$H$65536,3,FALSE))</f>
        <v>1994</v>
      </c>
      <c r="E93" s="24" t="str">
        <f>IF(B93=0," ",IF(VLOOKUP($B93,[1]Спортсмены!$B$1:$H$65536,4,FALSE)=0," ",VLOOKUP($B93,[1]Спортсмены!$B$1:$H$65536,4,FALSE)))</f>
        <v>1р</v>
      </c>
      <c r="F93" s="22" t="str">
        <f>IF(B93=0," ",VLOOKUP($B93,[1]Спортсмены!$B$1:$H$65536,5,FALSE))</f>
        <v>Архангельская</v>
      </c>
      <c r="G93" s="22" t="str">
        <f>IF(B93=0," ",VLOOKUP($B93,[1]Спортсмены!$B$1:$H$65536,6,FALSE))</f>
        <v>Коряжма, ДЮСШ</v>
      </c>
      <c r="H93" s="25"/>
      <c r="I93" s="113">
        <v>6.0625000000000002E-4</v>
      </c>
      <c r="J93" s="24" t="str">
        <f>IF(I93=0," ",IF(I93&lt;=[1]Разряды!$D$6,[1]Разряды!$D$3,IF(I93&lt;=[1]Разряды!$E$6,[1]Разряды!$E$3,IF(I93&lt;=[1]Разряды!$F$6,[1]Разряды!$F$3,IF(I93&lt;=[1]Разряды!$G$6,[1]Разряды!$G$3,IF(I93&lt;=[1]Разряды!$H$6,[1]Разряды!$H$3,IF(I93&lt;=[1]Разряды!$I$6,[1]Разряды!$I$3,IF(I93&lt;=[1]Разряды!$J$6,[1]Разряды!$J$3,"б/р"))))))))</f>
        <v>1р</v>
      </c>
      <c r="K93" s="16" t="s">
        <v>26</v>
      </c>
      <c r="L93" s="22" t="str">
        <f>IF(B93=0," ",VLOOKUP($B93,[1]Спортсмены!$B$1:$H$65536,7,FALSE))</f>
        <v>Казанцев Л.А.</v>
      </c>
    </row>
    <row r="94" spans="1:12" ht="22.5">
      <c r="A94" s="28">
        <v>9</v>
      </c>
      <c r="B94" s="21">
        <v>263</v>
      </c>
      <c r="C94" s="101" t="str">
        <f>IF(B94=0," ",VLOOKUP(B94,[1]Спортсмены!B$1:H$65536,2,FALSE))</f>
        <v>Оловянишников Максим</v>
      </c>
      <c r="D94" s="102" t="str">
        <f>IF(B94=0," ",VLOOKUP($B94,[1]Спортсмены!$B$1:$H$65536,3,FALSE))</f>
        <v>05.05.1993</v>
      </c>
      <c r="E94" s="94" t="str">
        <f>IF(B94=0," ",IF(VLOOKUP($B94,[1]Спортсмены!$B$1:$H$65536,4,FALSE)=0," ",VLOOKUP($B94,[1]Спортсмены!$B$1:$H$65536,4,FALSE)))</f>
        <v>1р</v>
      </c>
      <c r="F94" s="101" t="str">
        <f>IF(B94=0," ",VLOOKUP($B94,[1]Спортсмены!$B$1:$H$65536,5,FALSE))</f>
        <v>Рязанская</v>
      </c>
      <c r="G94" s="99" t="str">
        <f>IF(B94=0," ",VLOOKUP($B94,[1]Спортсмены!$B$1:$H$65536,6,FALSE))</f>
        <v>Рязань, ЦФО СДЮСШОР "Олимпиец"-Динамо</v>
      </c>
      <c r="H94" s="100"/>
      <c r="I94" s="484">
        <v>6.0775462962962964E-4</v>
      </c>
      <c r="J94" s="94" t="str">
        <f>IF(I94=0," ",IF(I94&lt;=[1]Разряды!$D$6,[1]Разряды!$D$3,IF(I94&lt;=[1]Разряды!$E$6,[1]Разряды!$E$3,IF(I94&lt;=[1]Разряды!$F$6,[1]Разряды!$F$3,IF(I94&lt;=[1]Разряды!$G$6,[1]Разряды!$G$3,IF(I94&lt;=[1]Разряды!$H$6,[1]Разряды!$H$3,IF(I94&lt;=[1]Разряды!$I$6,[1]Разряды!$I$3,IF(I94&lt;=[1]Разряды!$J$6,[1]Разряды!$J$3,"б/р"))))))))</f>
        <v>1р</v>
      </c>
      <c r="K94" s="117">
        <v>11</v>
      </c>
      <c r="L94" s="101" t="str">
        <f>IF(B94=0," ",VLOOKUP($B94,[1]Спортсмены!$B$1:$H$65536,7,FALSE))</f>
        <v>ЗМС Колдин Ю.Ю.</v>
      </c>
    </row>
    <row r="95" spans="1:12">
      <c r="A95" s="28">
        <v>10</v>
      </c>
      <c r="B95" s="29">
        <v>228</v>
      </c>
      <c r="C95" s="22" t="str">
        <f>IF(B95=0," ",VLOOKUP(B95,[1]Спортсмены!B$1:H$65536,2,FALSE))</f>
        <v>Будаев Денис</v>
      </c>
      <c r="D95" s="23" t="str">
        <f>IF(B95=0," ",VLOOKUP($B95,[1]Спортсмены!$B$1:$H$65536,3,FALSE))</f>
        <v>1994</v>
      </c>
      <c r="E95" s="24" t="str">
        <f>IF(B95=0," ",IF(VLOOKUP($B95,[1]Спортсмены!$B$1:$H$65536,4,FALSE)=0," ",VLOOKUP($B95,[1]Спортсмены!$B$1:$H$65536,4,FALSE)))</f>
        <v>КМС</v>
      </c>
      <c r="F95" s="22" t="str">
        <f>IF(B95=0," ",VLOOKUP($B95,[1]Спортсмены!$B$1:$H$65536,5,FALSE))</f>
        <v>Владимирская</v>
      </c>
      <c r="G95" s="22" t="str">
        <f>IF(B95=0," ",VLOOKUP($B95,[1]Спортсмены!$B$1:$H$65536,6,FALSE))</f>
        <v>Владимир, СДЮСШОР-4, ИГЭУ</v>
      </c>
      <c r="H95" s="25"/>
      <c r="I95" s="113">
        <v>6.0844907407407408E-4</v>
      </c>
      <c r="J95" s="24" t="str">
        <f>IF(I95=0," ",IF(I95&lt;=[1]Разряды!$D$6,[1]Разряды!$D$3,IF(I95&lt;=[1]Разряды!$E$6,[1]Разряды!$E$3,IF(I95&lt;=[1]Разряды!$F$6,[1]Разряды!$F$3,IF(I95&lt;=[1]Разряды!$G$6,[1]Разряды!$G$3,IF(I95&lt;=[1]Разряды!$H$6,[1]Разряды!$H$3,IF(I95&lt;=[1]Разряды!$I$6,[1]Разряды!$I$3,IF(I95&lt;=[1]Разряды!$J$6,[1]Разряды!$J$3,"б/р"))))))))</f>
        <v>1р</v>
      </c>
      <c r="K95" s="16">
        <v>10</v>
      </c>
      <c r="L95" s="22" t="str">
        <f>IF(B95=0," ",VLOOKUP($B95,[1]Спортсмены!$B$1:$H$65536,7,FALSE))</f>
        <v>Сафина Н.Ю., Чернов С.В.</v>
      </c>
    </row>
    <row r="96" spans="1:12">
      <c r="A96" s="28">
        <v>11</v>
      </c>
      <c r="B96" s="21">
        <v>329</v>
      </c>
      <c r="C96" s="22" t="str">
        <f>IF(B96=0," ",VLOOKUP(B96,[1]Спортсмены!B$1:H$65536,2,FALSE))</f>
        <v>Дмитриев Сергей</v>
      </c>
      <c r="D96" s="23" t="str">
        <f>IF(B96=0," ",VLOOKUP($B96,[1]Спортсмены!$B$1:$H$65536,3,FALSE))</f>
        <v>03.03.1994</v>
      </c>
      <c r="E96" s="24" t="str">
        <f>IF(B96=0," ",IF(VLOOKUP($B96,[1]Спортсмены!$B$1:$H$65536,4,FALSE)=0," ",VLOOKUP($B96,[1]Спортсмены!$B$1:$H$65536,4,FALSE)))</f>
        <v>1р</v>
      </c>
      <c r="F96" s="22" t="str">
        <f>IF(B96=0," ",VLOOKUP($B96,[1]Спортсмены!$B$1:$H$65536,5,FALSE))</f>
        <v>Костромская</v>
      </c>
      <c r="G96" s="22" t="str">
        <f>IF(B96=0," ",VLOOKUP($B96,[1]Спортсмены!$B$1:$H$65536,6,FALSE))</f>
        <v>Кострома, КГУ</v>
      </c>
      <c r="H96" s="25"/>
      <c r="I96" s="113">
        <v>6.116898148148148E-4</v>
      </c>
      <c r="J96" s="24" t="str">
        <f>IF(I96=0," ",IF(I96&lt;=[1]Разряды!$D$6,[1]Разряды!$D$3,IF(I96&lt;=[1]Разряды!$E$6,[1]Разряды!$E$3,IF(I96&lt;=[1]Разряды!$F$6,[1]Разряды!$F$3,IF(I96&lt;=[1]Разряды!$G$6,[1]Разряды!$G$3,IF(I96&lt;=[1]Разряды!$H$6,[1]Разряды!$H$3,IF(I96&lt;=[1]Разряды!$I$6,[1]Разряды!$I$3,IF(I96&lt;=[1]Разряды!$J$6,[1]Разряды!$J$3,"б/р"))))))))</f>
        <v>1р</v>
      </c>
      <c r="K96" s="16">
        <v>9</v>
      </c>
      <c r="L96" s="22" t="str">
        <f>IF(B96=0," ",VLOOKUP($B96,[1]Спортсмены!$B$1:$H$65536,7,FALSE))</f>
        <v>Павлов Е.А.</v>
      </c>
    </row>
    <row r="97" spans="1:12">
      <c r="A97" s="28">
        <v>12</v>
      </c>
      <c r="B97" s="29">
        <v>226</v>
      </c>
      <c r="C97" s="22" t="str">
        <f>IF(B97=0," ",VLOOKUP(B97,[1]Спортсмены!B$1:H$65536,2,FALSE))</f>
        <v>Ползунов Иван</v>
      </c>
      <c r="D97" s="23" t="str">
        <f>IF(B97=0," ",VLOOKUP($B97,[1]Спортсмены!$B$1:$H$65536,3,FALSE))</f>
        <v>1994</v>
      </c>
      <c r="E97" s="24" t="str">
        <f>IF(B97=0," ",IF(VLOOKUP($B97,[1]Спортсмены!$B$1:$H$65536,4,FALSE)=0," ",VLOOKUP($B97,[1]Спортсмены!$B$1:$H$65536,4,FALSE)))</f>
        <v>1р</v>
      </c>
      <c r="F97" s="22" t="str">
        <f>IF(B97=0," ",VLOOKUP($B97,[1]Спортсмены!$B$1:$H$65536,5,FALSE))</f>
        <v>Владимирская</v>
      </c>
      <c r="G97" s="22" t="str">
        <f>IF(B97=0," ",VLOOKUP($B97,[1]Спортсмены!$B$1:$H$65536,6,FALSE))</f>
        <v>Владимир, СДЮСШОР-7</v>
      </c>
      <c r="H97" s="25"/>
      <c r="I97" s="113">
        <v>6.1620370370370377E-4</v>
      </c>
      <c r="J97" s="24" t="str">
        <f>IF(I97=0," ",IF(I97&lt;=[1]Разряды!$D$6,[1]Разряды!$D$3,IF(I97&lt;=[1]Разряды!$E$6,[1]Разряды!$E$3,IF(I97&lt;=[1]Разряды!$F$6,[1]Разряды!$F$3,IF(I97&lt;=[1]Разряды!$G$6,[1]Разряды!$G$3,IF(I97&lt;=[1]Разряды!$H$6,[1]Разряды!$H$3,IF(I97&lt;=[1]Разряды!$I$6,[1]Разряды!$I$3,IF(I97&lt;=[1]Разряды!$J$6,[1]Разряды!$J$3,"б/р"))))))))</f>
        <v>2р</v>
      </c>
      <c r="K97" s="16">
        <v>0</v>
      </c>
      <c r="L97" s="22" t="str">
        <f>IF(B97=0," ",VLOOKUP($B97,[1]Спортсмены!$B$1:$H$65536,7,FALSE))</f>
        <v>Терещенко А.В.</v>
      </c>
    </row>
    <row r="98" spans="1:12">
      <c r="A98" s="28">
        <v>13</v>
      </c>
      <c r="B98" s="21">
        <v>441</v>
      </c>
      <c r="C98" s="22" t="str">
        <f>IF(B98=0," ",VLOOKUP(B98,[1]Спортсмены!B$1:H$65536,2,FALSE))</f>
        <v>Шадрин Яков</v>
      </c>
      <c r="D98" s="23" t="str">
        <f>IF(B98=0," ",VLOOKUP($B98,[1]Спортсмены!$B$1:$H$65536,3,FALSE))</f>
        <v>1993</v>
      </c>
      <c r="E98" s="24" t="str">
        <f>IF(B98=0," ",IF(VLOOKUP($B98,[1]Спортсмены!$B$1:$H$65536,4,FALSE)=0," ",VLOOKUP($B98,[1]Спортсмены!$B$1:$H$65536,4,FALSE)))</f>
        <v>КМС</v>
      </c>
      <c r="F98" s="22" t="str">
        <f>IF(B98=0," ",VLOOKUP($B98,[1]Спортсмены!$B$1:$H$65536,5,FALSE))</f>
        <v>Р-ка Коми</v>
      </c>
      <c r="G98" s="22" t="str">
        <f>IF(B98=0," ",VLOOKUP($B98,[1]Спортсмены!$B$1:$H$65536,6,FALSE))</f>
        <v>Сыктывкар</v>
      </c>
      <c r="H98" s="25"/>
      <c r="I98" s="116">
        <v>6.2233796296296299E-4</v>
      </c>
      <c r="J98" s="24" t="str">
        <f>IF(I98=0," ",IF(I98&lt;=[1]Разряды!$D$6,[1]Разряды!$D$3,IF(I98&lt;=[1]Разряды!$E$6,[1]Разряды!$E$3,IF(I98&lt;=[1]Разряды!$F$6,[1]Разряды!$F$3,IF(I98&lt;=[1]Разряды!$G$6,[1]Разряды!$G$3,IF(I98&lt;=[1]Разряды!$H$6,[1]Разряды!$H$3,IF(I98&lt;=[1]Разряды!$I$6,[1]Разряды!$I$3,IF(I98&lt;=[1]Разряды!$J$6,[1]Разряды!$J$3,"б/р"))))))))</f>
        <v>2р</v>
      </c>
      <c r="K98" s="16">
        <v>0</v>
      </c>
      <c r="L98" s="22" t="str">
        <f>IF(B98=0," ",VLOOKUP($B98,[1]Спортсмены!$B$1:$H$65536,7,FALSE))</f>
        <v xml:space="preserve">Панюкова М.А. </v>
      </c>
    </row>
    <row r="99" spans="1:12">
      <c r="A99" s="28">
        <v>14</v>
      </c>
      <c r="B99" s="29">
        <v>57</v>
      </c>
      <c r="C99" s="22" t="str">
        <f>IF(B99=0," ",VLOOKUP(B99,[1]Спортсмены!B$1:H$65536,2,FALSE))</f>
        <v>Кудрявцев Константин</v>
      </c>
      <c r="D99" s="23" t="str">
        <f>IF(B99=0," ",VLOOKUP($B99,[1]Спортсмены!$B$1:$H$65536,3,FALSE))</f>
        <v>29.06.1993</v>
      </c>
      <c r="E99" s="24" t="str">
        <f>IF(B99=0," ",IF(VLOOKUP($B99,[1]Спортсмены!$B$1:$H$65536,4,FALSE)=0," ",VLOOKUP($B99,[1]Спортсмены!$B$1:$H$65536,4,FALSE)))</f>
        <v>1р</v>
      </c>
      <c r="F99" s="22" t="str">
        <f>IF(B99=0," ",VLOOKUP($B99,[1]Спортсмены!$B$1:$H$65536,5,FALSE))</f>
        <v>Ярославская</v>
      </c>
      <c r="G99" s="22" t="str">
        <f>IF(B99=0," ",VLOOKUP($B99,[1]Спортсмены!$B$1:$H$65536,6,FALSE))</f>
        <v>Ярославль, СДЮСШОР-19</v>
      </c>
      <c r="H99" s="25"/>
      <c r="I99" s="113">
        <v>6.2534722222222223E-4</v>
      </c>
      <c r="J99" s="24" t="str">
        <f>IF(I99=0," ",IF(I99&lt;=[1]Разряды!$D$6,[1]Разряды!$D$3,IF(I99&lt;=[1]Разряды!$E$6,[1]Разряды!$E$3,IF(I99&lt;=[1]Разряды!$F$6,[1]Разряды!$F$3,IF(I99&lt;=[1]Разряды!$G$6,[1]Разряды!$G$3,IF(I99&lt;=[1]Разряды!$H$6,[1]Разряды!$H$3,IF(I99&lt;=[1]Разряды!$I$6,[1]Разряды!$I$3,IF(I99&lt;=[1]Разряды!$J$6,[1]Разряды!$J$3,"б/р"))))))))</f>
        <v>2р</v>
      </c>
      <c r="K99" s="16" t="s">
        <v>26</v>
      </c>
      <c r="L99" s="22" t="str">
        <f>IF(B99=0," ",VLOOKUP($B99,[1]Спортсмены!$B$1:$H$65536,7,FALSE))</f>
        <v>Сошников А.В.</v>
      </c>
    </row>
    <row r="100" spans="1:12">
      <c r="A100" s="28">
        <v>15</v>
      </c>
      <c r="B100" s="29">
        <v>595</v>
      </c>
      <c r="C100" s="22" t="str">
        <f>IF(B100=0," ",VLOOKUP(B100,[1]Спортсмены!B$1:H$65536,2,FALSE))</f>
        <v>Сосин Максим</v>
      </c>
      <c r="D100" s="23" t="str">
        <f>IF(B100=0," ",VLOOKUP($B100,[1]Спортсмены!$B$1:$H$65536,3,FALSE))</f>
        <v>1993</v>
      </c>
      <c r="E100" s="24" t="str">
        <f>IF(B100=0," ",IF(VLOOKUP($B100,[1]Спортсмены!$B$1:$H$65536,4,FALSE)=0," ",VLOOKUP($B100,[1]Спортсмены!$B$1:$H$65536,4,FALSE)))</f>
        <v>2р</v>
      </c>
      <c r="F100" s="22" t="str">
        <f>IF(B100=0," ",VLOOKUP($B100,[1]Спортсмены!$B$1:$H$65536,5,FALSE))</f>
        <v>Ивановская</v>
      </c>
      <c r="G100" s="22" t="str">
        <f>IF(B100=0," ",VLOOKUP($B100,[1]Спортсмены!$B$1:$H$65536,6,FALSE))</f>
        <v>Иваново, ИГЭУ</v>
      </c>
      <c r="H100" s="25"/>
      <c r="I100" s="113">
        <v>6.2962962962962961E-4</v>
      </c>
      <c r="J100" s="24" t="str">
        <f>IF(I100=0," ",IF(I100&lt;=[1]Разряды!$D$6,[1]Разряды!$D$3,IF(I100&lt;=[1]Разряды!$E$6,[1]Разряды!$E$3,IF(I100&lt;=[1]Разряды!$F$6,[1]Разряды!$F$3,IF(I100&lt;=[1]Разряды!$G$6,[1]Разряды!$G$3,IF(I100&lt;=[1]Разряды!$H$6,[1]Разряды!$H$3,IF(I100&lt;=[1]Разряды!$I$6,[1]Разряды!$I$3,IF(I100&lt;=[1]Разряды!$J$6,[1]Разряды!$J$3,"б/р"))))))))</f>
        <v>2р</v>
      </c>
      <c r="K100" s="16" t="s">
        <v>26</v>
      </c>
      <c r="L100" s="22" t="str">
        <f>IF(B100=0," ",VLOOKUP($B100,[1]Спортсмены!$B$1:$H$65536,7,FALSE))</f>
        <v>Магницкий М.В.</v>
      </c>
    </row>
    <row r="101" spans="1:12">
      <c r="A101" s="28">
        <v>16</v>
      </c>
      <c r="B101" s="21">
        <v>46</v>
      </c>
      <c r="C101" s="22" t="str">
        <f>IF(B101=0," ",VLOOKUP(B101,[1]Спортсмены!B$1:H$65536,2,FALSE))</f>
        <v>Шемягин Никита</v>
      </c>
      <c r="D101" s="23" t="str">
        <f>IF(B101=0," ",VLOOKUP($B101,[1]Спортсмены!$B$1:$H$65536,3,FALSE))</f>
        <v>13.02.1994</v>
      </c>
      <c r="E101" s="24" t="str">
        <f>IF(B101=0," ",IF(VLOOKUP($B101,[1]Спортсмены!$B$1:$H$65536,4,FALSE)=0," ",VLOOKUP($B101,[1]Спортсмены!$B$1:$H$65536,4,FALSE)))</f>
        <v>2р</v>
      </c>
      <c r="F101" s="22" t="str">
        <f>IF(B101=0," ",VLOOKUP($B101,[1]Спортсмены!$B$1:$H$65536,5,FALSE))</f>
        <v>Ярославская</v>
      </c>
      <c r="G101" s="22" t="str">
        <f>IF(B101=0," ",VLOOKUP($B101,[1]Спортсмены!$B$1:$H$65536,6,FALSE))</f>
        <v>Ярославль, СДЮСШОР-19</v>
      </c>
      <c r="H101" s="25"/>
      <c r="I101" s="113">
        <v>6.4490740740740741E-4</v>
      </c>
      <c r="J101" s="24" t="str">
        <f>IF(I101=0," ",IF(I101&lt;=[1]Разряды!$D$6,[1]Разряды!$D$3,IF(I101&lt;=[1]Разряды!$E$6,[1]Разряды!$E$3,IF(I101&lt;=[1]Разряды!$F$6,[1]Разряды!$F$3,IF(I101&lt;=[1]Разряды!$G$6,[1]Разряды!$G$3,IF(I101&lt;=[1]Разряды!$H$6,[1]Разряды!$H$3,IF(I101&lt;=[1]Разряды!$I$6,[1]Разряды!$I$3,IF(I101&lt;=[1]Разряды!$J$6,[1]Разряды!$J$3,"б/р"))))))))</f>
        <v>2р</v>
      </c>
      <c r="K101" s="16" t="s">
        <v>26</v>
      </c>
      <c r="L101" s="22" t="str">
        <f>IF(B101=0," ",VLOOKUP($B101,[1]Спортсмены!$B$1:$H$65536,7,FALSE))</f>
        <v>Хрущев И.Е.</v>
      </c>
    </row>
    <row r="102" spans="1:12">
      <c r="A102" s="28"/>
      <c r="B102" s="27">
        <v>414</v>
      </c>
      <c r="C102" s="22" t="str">
        <f>IF(B102=0," ",VLOOKUP(B102,[1]Спортсмены!B$1:H$65536,2,FALSE))</f>
        <v>Константинов Павел</v>
      </c>
      <c r="D102" s="23" t="str">
        <f>IF(B102=0," ",VLOOKUP($B102,[1]Спортсмены!$B$1:$H$65536,3,FALSE))</f>
        <v>09.12.1994</v>
      </c>
      <c r="E102" s="24" t="str">
        <f>IF(B102=0," ",IF(VLOOKUP($B102,[1]Спортсмены!$B$1:$H$65536,4,FALSE)=0," ",VLOOKUP($B102,[1]Спортсмены!$B$1:$H$65536,4,FALSE)))</f>
        <v>1р</v>
      </c>
      <c r="F102" s="22" t="str">
        <f>IF(B102=0," ",VLOOKUP($B102,[1]Спортсмены!$B$1:$H$65536,5,FALSE))</f>
        <v>Новгородская</v>
      </c>
      <c r="G102" s="22" t="str">
        <f>IF(B102=0," ",VLOOKUP($B102,[1]Спортсмены!$B$1:$H$65536,6,FALSE))</f>
        <v>Н Новгород, обр.</v>
      </c>
      <c r="H102" s="25"/>
      <c r="I102" s="112" t="s">
        <v>211</v>
      </c>
      <c r="J102" s="24"/>
      <c r="K102" s="17">
        <v>0</v>
      </c>
      <c r="L102" s="22" t="str">
        <f>IF(B102=0," ",VLOOKUP($B102,[1]Спортсмены!$B$1:$H$65536,7,FALSE))</f>
        <v>Савенков П.А.</v>
      </c>
    </row>
    <row r="103" spans="1:12" ht="15.75">
      <c r="A103" s="117"/>
      <c r="B103" s="105"/>
      <c r="C103" s="75"/>
      <c r="D103" s="118"/>
      <c r="E103" s="16"/>
      <c r="F103" s="336" t="s">
        <v>31</v>
      </c>
      <c r="G103" s="336"/>
      <c r="H103" s="119"/>
      <c r="I103" s="350" t="s">
        <v>50</v>
      </c>
      <c r="J103" s="350"/>
      <c r="K103" s="310"/>
      <c r="L103" s="9" t="s">
        <v>223</v>
      </c>
    </row>
    <row r="104" spans="1:12">
      <c r="A104" s="20">
        <v>1</v>
      </c>
      <c r="B104" s="21">
        <v>383</v>
      </c>
      <c r="C104" s="22" t="str">
        <f>IF(B104=0," ",VLOOKUP(B104,[1]Спортсмены!B$1:H$65536,2,FALSE))</f>
        <v>Фалёв Дмитрий</v>
      </c>
      <c r="D104" s="23" t="str">
        <f>IF(B104=0," ",VLOOKUP($B104,[1]Спортсмены!$B$1:$H$65536,3,FALSE))</f>
        <v>1983</v>
      </c>
      <c r="E104" s="24" t="str">
        <f>IF(B104=0," ",IF(VLOOKUP($B104,[1]Спортсмены!$B$1:$H$65536,4,FALSE)=0," ",VLOOKUP($B104,[1]Спортсмены!$B$1:$H$65536,4,FALSE)))</f>
        <v>МС</v>
      </c>
      <c r="F104" s="22" t="str">
        <f>IF(B104=0," ",VLOOKUP($B104,[1]Спортсмены!$B$1:$H$65536,5,FALSE))</f>
        <v>Архангельская</v>
      </c>
      <c r="G104" s="22" t="str">
        <f>IF(B104=0," ",VLOOKUP($B104,[1]Спортсмены!$B$1:$H$65536,6,FALSE))</f>
        <v xml:space="preserve">Архангельск, ГАУ ЦСП "Поморье" </v>
      </c>
      <c r="H104" s="25"/>
      <c r="I104" s="113">
        <v>5.579861111111111E-4</v>
      </c>
      <c r="J104" s="24" t="s">
        <v>224</v>
      </c>
      <c r="K104" s="24" t="s">
        <v>30</v>
      </c>
      <c r="L104" s="22" t="str">
        <f>IF(B104=0," ",VLOOKUP($B104,[1]Спортсмены!$B$1:$H$65536,7,FALSE))</f>
        <v>Лебедев В.Н.</v>
      </c>
    </row>
    <row r="105" spans="1:12">
      <c r="A105" s="20">
        <v>2</v>
      </c>
      <c r="B105" s="27">
        <v>512</v>
      </c>
      <c r="C105" s="22" t="str">
        <f>IF(B105=0," ",VLOOKUP(B105,[1]Спортсмены!B$1:H$65536,2,FALSE))</f>
        <v>Рафилович Максим</v>
      </c>
      <c r="D105" s="23" t="str">
        <f>IF(B105=0," ",VLOOKUP($B105,[1]Спортсмены!$B$1:$H$65536,3,FALSE))</f>
        <v>07.12.1986</v>
      </c>
      <c r="E105" s="24" t="str">
        <f>IF(B105=0," ",IF(VLOOKUP($B105,[1]Спортсмены!$B$1:$H$65536,4,FALSE)=0," ",VLOOKUP($B105,[1]Спортсмены!$B$1:$H$65536,4,FALSE)))</f>
        <v>МС</v>
      </c>
      <c r="F105" s="22" t="str">
        <f>IF(B105=0," ",VLOOKUP($B105,[1]Спортсмены!$B$1:$H$65536,5,FALSE))</f>
        <v>Вологодская</v>
      </c>
      <c r="G105" s="22" t="str">
        <f>IF(B105=0," ",VLOOKUP($B105,[1]Спортсмены!$B$1:$H$65536,6,FALSE))</f>
        <v>Череповец, ДЮСШ-2</v>
      </c>
      <c r="H105" s="25"/>
      <c r="I105" s="113">
        <v>5.6574074074074079E-4</v>
      </c>
      <c r="J105" s="24" t="str">
        <f>IF(I105=0," ",IF(I105&lt;=[1]Разряды!$D$6,[1]Разряды!$D$3,IF(I105&lt;=[1]Разряды!$E$6,[1]Разряды!$E$3,IF(I105&lt;=[1]Разряды!$F$6,[1]Разряды!$F$3,IF(I105&lt;=[1]Разряды!$G$6,[1]Разряды!$G$3,IF(I105&lt;=[1]Разряды!$H$6,[1]Разряды!$H$3,IF(I105&lt;=[1]Разряды!$I$6,[1]Разряды!$I$3,IF(I105&lt;=[1]Разряды!$J$6,[1]Разряды!$J$3,"б/р"))))))))</f>
        <v>кмс</v>
      </c>
      <c r="K105" s="24">
        <v>17</v>
      </c>
      <c r="L105" s="22" t="str">
        <f>IF(B105=0," ",VLOOKUP($B105,[1]Спортсмены!$B$1:$H$65536,7,FALSE))</f>
        <v>Селюцкий  С.А., Водовозов В.А.</v>
      </c>
    </row>
    <row r="106" spans="1:12">
      <c r="A106" s="20">
        <v>3</v>
      </c>
      <c r="B106" s="21">
        <v>434</v>
      </c>
      <c r="C106" s="22" t="str">
        <f>IF(B106=0," ",VLOOKUP(B106,[1]Спортсмены!B$1:H$65536,2,FALSE))</f>
        <v>Когут Максим</v>
      </c>
      <c r="D106" s="23" t="str">
        <f>IF(B106=0," ",VLOOKUP($B106,[1]Спортсмены!$B$1:$H$65536,3,FALSE))</f>
        <v>1988</v>
      </c>
      <c r="E106" s="24" t="str">
        <f>IF(B106=0," ",IF(VLOOKUP($B106,[1]Спортсмены!$B$1:$H$65536,4,FALSE)=0," ",VLOOKUP($B106,[1]Спортсмены!$B$1:$H$65536,4,FALSE)))</f>
        <v>КМС</v>
      </c>
      <c r="F106" s="22" t="str">
        <f>IF(B106=0," ",VLOOKUP($B106,[1]Спортсмены!$B$1:$H$65536,5,FALSE))</f>
        <v>Р-ка Коми</v>
      </c>
      <c r="G106" s="22" t="str">
        <f>IF(B106=0," ",VLOOKUP($B106,[1]Спортсмены!$B$1:$H$65536,6,FALSE))</f>
        <v>Сыктывкар</v>
      </c>
      <c r="H106" s="25"/>
      <c r="I106" s="113">
        <v>5.7662037037037046E-4</v>
      </c>
      <c r="J106" s="24" t="str">
        <f>IF(I106=0," ",IF(I106&lt;=[1]Разряды!$D$6,[1]Разряды!$D$3,IF(I106&lt;=[1]Разряды!$E$6,[1]Разряды!$E$3,IF(I106&lt;=[1]Разряды!$F$6,[1]Разряды!$F$3,IF(I106&lt;=[1]Разряды!$G$6,[1]Разряды!$G$3,IF(I106&lt;=[1]Разряды!$H$6,[1]Разряды!$H$3,IF(I106&lt;=[1]Разряды!$I$6,[1]Разряды!$I$3,IF(I106&lt;=[1]Разряды!$J$6,[1]Разряды!$J$3,"б/р"))))))))</f>
        <v>кмс</v>
      </c>
      <c r="K106" s="24">
        <v>15</v>
      </c>
      <c r="L106" s="22" t="str">
        <f>IF(B106=0," ",VLOOKUP($B106,[1]Спортсмены!$B$1:$H$65536,7,FALSE))</f>
        <v>Панюкова М.А, Жубрев В.В.</v>
      </c>
    </row>
    <row r="107" spans="1:12">
      <c r="A107" s="28">
        <v>4</v>
      </c>
      <c r="B107" s="27">
        <v>387</v>
      </c>
      <c r="C107" s="22" t="str">
        <f>IF(B107=0," ",VLOOKUP(B107,[1]Спортсмены!B$1:H$65536,2,FALSE))</f>
        <v>Буторин Александр</v>
      </c>
      <c r="D107" s="23" t="str">
        <f>IF(B107=0," ",VLOOKUP($B107,[1]Спортсмены!$B$1:$H$65536,3,FALSE))</f>
        <v>1991</v>
      </c>
      <c r="E107" s="24" t="str">
        <f>IF(B107=0," ",IF(VLOOKUP($B107,[1]Спортсмены!$B$1:$H$65536,4,FALSE)=0," ",VLOOKUP($B107,[1]Спортсмены!$B$1:$H$65536,4,FALSE)))</f>
        <v>КМС</v>
      </c>
      <c r="F107" s="22" t="str">
        <f>IF(B107=0," ",VLOOKUP($B107,[1]Спортсмены!$B$1:$H$65536,5,FALSE))</f>
        <v>Архангельская</v>
      </c>
      <c r="G107" s="22" t="str">
        <f>IF(B107=0," ",VLOOKUP($B107,[1]Спортсмены!$B$1:$H$65536,6,FALSE))</f>
        <v xml:space="preserve">Архангельск, ГАУ ЦСП "Поморье" </v>
      </c>
      <c r="H107" s="25"/>
      <c r="I107" s="113">
        <v>5.7696759259259257E-4</v>
      </c>
      <c r="J107" s="24" t="str">
        <f>IF(I107=0," ",IF(I107&lt;=[1]Разряды!$D$6,[1]Разряды!$D$3,IF(I107&lt;=[1]Разряды!$E$6,[1]Разряды!$E$3,IF(I107&lt;=[1]Разряды!$F$6,[1]Разряды!$F$3,IF(I107&lt;=[1]Разряды!$G$6,[1]Разряды!$G$3,IF(I107&lt;=[1]Разряды!$H$6,[1]Разряды!$H$3,IF(I107&lt;=[1]Разряды!$I$6,[1]Разряды!$I$3,IF(I107&lt;=[1]Разряды!$J$6,[1]Разряды!$J$3,"б/р"))))))))</f>
        <v>кмс</v>
      </c>
      <c r="K107" s="24">
        <v>14</v>
      </c>
      <c r="L107" s="22" t="str">
        <f>IF(B107=0," ",VLOOKUP($B107,[1]Спортсмены!$B$1:$H$65536,7,FALSE))</f>
        <v>Мосеев А.А., Суворова В.В.</v>
      </c>
    </row>
    <row r="108" spans="1:12">
      <c r="A108" s="28">
        <v>5</v>
      </c>
      <c r="B108" s="27">
        <v>458</v>
      </c>
      <c r="C108" s="22" t="str">
        <f>IF(B108=0," ",VLOOKUP(B108,[1]Спортсмены!B$1:H$65536,2,FALSE))</f>
        <v>Розов Игорь</v>
      </c>
      <c r="D108" s="23" t="str">
        <f>IF(B108=0," ",VLOOKUP($B108,[1]Спортсмены!$B$1:$H$65536,3,FALSE))</f>
        <v>1991</v>
      </c>
      <c r="E108" s="24" t="str">
        <f>IF(B108=0," ",IF(VLOOKUP($B108,[1]Спортсмены!$B$1:$H$65536,4,FALSE)=0," ",VLOOKUP($B108,[1]Спортсмены!$B$1:$H$65536,4,FALSE)))</f>
        <v>КМС</v>
      </c>
      <c r="F108" s="22" t="str">
        <f>IF(B108=0," ",VLOOKUP($B108,[1]Спортсмены!$B$1:$H$65536,5,FALSE))</f>
        <v>Ивановская</v>
      </c>
      <c r="G108" s="22" t="str">
        <f>IF(B108=0," ",VLOOKUP($B108,[1]Спортсмены!$B$1:$H$65536,6,FALSE))</f>
        <v>Иваново, ИГЭУ, СДЮСШОР-6</v>
      </c>
      <c r="H108" s="25"/>
      <c r="I108" s="113">
        <v>5.9583333333333331E-4</v>
      </c>
      <c r="J108" s="24" t="str">
        <f>IF(I108=0," ",IF(I108&lt;=[1]Разряды!$D$6,[1]Разряды!$D$3,IF(I108&lt;=[1]Разряды!$E$6,[1]Разряды!$E$3,IF(I108&lt;=[1]Разряды!$F$6,[1]Разряды!$F$3,IF(I108&lt;=[1]Разряды!$G$6,[1]Разряды!$G$3,IF(I108&lt;=[1]Разряды!$H$6,[1]Разряды!$H$3,IF(I108&lt;=[1]Разряды!$I$6,[1]Разряды!$I$3,IF(I108&lt;=[1]Разряды!$J$6,[1]Разряды!$J$3,"б/р"))))))))</f>
        <v>1р</v>
      </c>
      <c r="K108" s="24">
        <v>0</v>
      </c>
      <c r="L108" s="22" t="str">
        <f>IF(B108=0," ",VLOOKUP($B108,[1]Спортсмены!$B$1:$H$65536,7,FALSE))</f>
        <v>Магницкий М.В., Мальцев Е.В.</v>
      </c>
    </row>
    <row r="109" spans="1:12">
      <c r="A109" s="28">
        <v>6</v>
      </c>
      <c r="B109" s="27">
        <v>438</v>
      </c>
      <c r="C109" s="22" t="str">
        <f>IF(B109=0," ",VLOOKUP(B109,[1]Спортсмены!B$1:H$65536,2,FALSE))</f>
        <v>Панюков Александр</v>
      </c>
      <c r="D109" s="23" t="str">
        <f>IF(B109=0," ",VLOOKUP($B109,[1]Спортсмены!$B$1:$H$65536,3,FALSE))</f>
        <v>1991</v>
      </c>
      <c r="E109" s="24" t="str">
        <f>IF(B109=0," ",IF(VLOOKUP($B109,[1]Спортсмены!$B$1:$H$65536,4,FALSE)=0," ",VLOOKUP($B109,[1]Спортсмены!$B$1:$H$65536,4,FALSE)))</f>
        <v>КМС</v>
      </c>
      <c r="F109" s="22" t="str">
        <f>IF(B109=0," ",VLOOKUP($B109,[1]Спортсмены!$B$1:$H$65536,5,FALSE))</f>
        <v>Р-ка Коми</v>
      </c>
      <c r="G109" s="22" t="str">
        <f>IF(B109=0," ",VLOOKUP($B109,[1]Спортсмены!$B$1:$H$65536,6,FALSE))</f>
        <v>Сыктывкар</v>
      </c>
      <c r="H109" s="25"/>
      <c r="I109" s="113">
        <v>6.1273148148148146E-4</v>
      </c>
      <c r="J109" s="24" t="str">
        <f>IF(I109=0," ",IF(I109&lt;=[1]Разряды!$D$6,[1]Разряды!$D$3,IF(I109&lt;=[1]Разряды!$E$6,[1]Разряды!$E$3,IF(I109&lt;=[1]Разряды!$F$6,[1]Разряды!$F$3,IF(I109&lt;=[1]Разряды!$G$6,[1]Разряды!$G$3,IF(I109&lt;=[1]Разряды!$H$6,[1]Разряды!$H$3,IF(I109&lt;=[1]Разряды!$I$6,[1]Разряды!$I$3,IF(I109&lt;=[1]Разряды!$J$6,[1]Разряды!$J$3,"б/р"))))))))</f>
        <v>1р</v>
      </c>
      <c r="K109" s="24">
        <v>0</v>
      </c>
      <c r="L109" s="22" t="str">
        <f>IF(B109=0," ",VLOOKUP($B109,[1]Спортсмены!$B$1:$H$65536,7,FALSE))</f>
        <v>Панюкова М.А.</v>
      </c>
    </row>
    <row r="110" spans="1:12">
      <c r="A110" s="28">
        <v>7</v>
      </c>
      <c r="B110" s="94">
        <v>150</v>
      </c>
      <c r="C110" s="22" t="str">
        <f>IF(B110=0," ",VLOOKUP(B110,[1]Спортсмены!B$1:H$65536,2,FALSE))</f>
        <v>Разов Олег</v>
      </c>
      <c r="D110" s="23" t="str">
        <f>IF(B110=0," ",VLOOKUP($B110,[1]Спортсмены!$B$1:$H$65536,3,FALSE))</f>
        <v>1986</v>
      </c>
      <c r="E110" s="24" t="str">
        <f>IF(B110=0," ",IF(VLOOKUP($B110,[1]Спортсмены!$B$1:$H$65536,4,FALSE)=0," ",VLOOKUP($B110,[1]Спортсмены!$B$1:$H$65536,4,FALSE)))</f>
        <v>КМС</v>
      </c>
      <c r="F110" s="22" t="str">
        <f>IF(B110=0," ",VLOOKUP($B110,[1]Спортсмены!$B$1:$H$65536,5,FALSE))</f>
        <v>Ярославская</v>
      </c>
      <c r="G110" s="22" t="str">
        <f>IF(B110=0," ",VLOOKUP($B110,[1]Спортсмены!$B$1:$H$65536,6,FALSE))</f>
        <v>Рыбинск, СДЮСШОР-2</v>
      </c>
      <c r="H110" s="25"/>
      <c r="I110" s="113">
        <v>6.1296296296296305E-4</v>
      </c>
      <c r="J110" s="24" t="str">
        <f>IF(I110=0," ",IF(I110&lt;=[1]Разряды!$D$6,[1]Разряды!$D$3,IF(I110&lt;=[1]Разряды!$E$6,[1]Разряды!$E$3,IF(I110&lt;=[1]Разряды!$F$6,[1]Разряды!$F$3,IF(I110&lt;=[1]Разряды!$G$6,[1]Разряды!$G$3,IF(I110&lt;=[1]Разряды!$H$6,[1]Разряды!$H$3,IF(I110&lt;=[1]Разряды!$I$6,[1]Разряды!$I$3,IF(I110&lt;=[1]Разряды!$J$6,[1]Разряды!$J$3,"б/р"))))))))</f>
        <v>1р</v>
      </c>
      <c r="K110" s="24" t="s">
        <v>26</v>
      </c>
      <c r="L110" s="22" t="str">
        <f>IF(B110=0," ",VLOOKUP($B110,[1]Спортсмены!$B$1:$H$65536,7,FALSE))</f>
        <v>Зюзин В.Н.</v>
      </c>
    </row>
    <row r="111" spans="1:12">
      <c r="A111" s="28">
        <v>8</v>
      </c>
      <c r="B111" s="21">
        <v>433</v>
      </c>
      <c r="C111" s="22" t="str">
        <f>IF(B111=0," ",VLOOKUP(B111,[1]Спортсмены!B$1:H$65536,2,FALSE))</f>
        <v>Серебряков Вадим</v>
      </c>
      <c r="D111" s="23" t="str">
        <f>IF(B111=0," ",VLOOKUP($B111,[1]Спортсмены!$B$1:$H$65536,3,FALSE))</f>
        <v>1986</v>
      </c>
      <c r="E111" s="24" t="str">
        <f>IF(B111=0," ",IF(VLOOKUP($B111,[1]Спортсмены!$B$1:$H$65536,4,FALSE)=0," ",VLOOKUP($B111,[1]Спортсмены!$B$1:$H$65536,4,FALSE)))</f>
        <v>КМС</v>
      </c>
      <c r="F111" s="22" t="str">
        <f>IF(B111=0," ",VLOOKUP($B111,[1]Спортсмены!$B$1:$H$65536,5,FALSE))</f>
        <v>Р-ка Коми</v>
      </c>
      <c r="G111" s="22" t="str">
        <f>IF(B111=0," ",VLOOKUP($B111,[1]Спортсмены!$B$1:$H$65536,6,FALSE))</f>
        <v>Сыктывкар</v>
      </c>
      <c r="H111" s="25"/>
      <c r="I111" s="113">
        <v>6.1412037037037045E-4</v>
      </c>
      <c r="J111" s="24" t="str">
        <f>IF(I111=0," ",IF(I111&lt;=[1]Разряды!$D$6,[1]Разряды!$D$3,IF(I111&lt;=[1]Разряды!$E$6,[1]Разряды!$E$3,IF(I111&lt;=[1]Разряды!$F$6,[1]Разряды!$F$3,IF(I111&lt;=[1]Разряды!$G$6,[1]Разряды!$G$3,IF(I111&lt;=[1]Разряды!$H$6,[1]Разряды!$H$3,IF(I111&lt;=[1]Разряды!$I$6,[1]Разряды!$I$3,IF(I111&lt;=[1]Разряды!$J$6,[1]Разряды!$J$3,"б/р"))))))))</f>
        <v>1р</v>
      </c>
      <c r="K111" s="24">
        <v>0</v>
      </c>
      <c r="L111" s="22" t="str">
        <f>IF(B111=0," ",VLOOKUP($B111,[1]Спортсмены!$B$1:$H$65536,7,FALSE))</f>
        <v>Панюкова М.А.</v>
      </c>
    </row>
    <row r="112" spans="1:12">
      <c r="A112" s="28">
        <v>9</v>
      </c>
      <c r="B112" s="27">
        <v>502</v>
      </c>
      <c r="C112" s="22" t="str">
        <f>IF(B112=0," ",VLOOKUP(B112,[1]Спортсмены!B$1:H$65536,2,FALSE))</f>
        <v>Ивлев Павел</v>
      </c>
      <c r="D112" s="23" t="str">
        <f>IF(B112=0," ",VLOOKUP($B112,[1]Спортсмены!$B$1:$H$65536,3,FALSE))</f>
        <v>1991</v>
      </c>
      <c r="E112" s="24" t="str">
        <f>IF(B112=0," ",IF(VLOOKUP($B112,[1]Спортсмены!$B$1:$H$65536,4,FALSE)=0," ",VLOOKUP($B112,[1]Спортсмены!$B$1:$H$65536,4,FALSE)))</f>
        <v>2р</v>
      </c>
      <c r="F112" s="22" t="str">
        <f>IF(B112=0," ",VLOOKUP($B112,[1]Спортсмены!$B$1:$H$65536,5,FALSE))</f>
        <v>Ивановская</v>
      </c>
      <c r="G112" s="22" t="str">
        <f>IF(B112=0," ",VLOOKUP($B112,[1]Спортсмены!$B$1:$H$65536,6,FALSE))</f>
        <v>Иваново, СДЮСШОР-6</v>
      </c>
      <c r="H112" s="25"/>
      <c r="I112" s="113">
        <v>6.2719907407407407E-4</v>
      </c>
      <c r="J112" s="24" t="str">
        <f>IF(I112=0," ",IF(I112&lt;=[1]Разряды!$D$6,[1]Разряды!$D$3,IF(I112&lt;=[1]Разряды!$E$6,[1]Разряды!$E$3,IF(I112&lt;=[1]Разряды!$F$6,[1]Разряды!$F$3,IF(I112&lt;=[1]Разряды!$G$6,[1]Разряды!$G$3,IF(I112&lt;=[1]Разряды!$H$6,[1]Разряды!$H$3,IF(I112&lt;=[1]Разряды!$I$6,[1]Разряды!$I$3,IF(I112&lt;=[1]Разряды!$J$6,[1]Разряды!$J$3,"б/р"))))))))</f>
        <v>2р</v>
      </c>
      <c r="K112" s="24" t="s">
        <v>26</v>
      </c>
      <c r="L112" s="22" t="str">
        <f>IF(B112=0," ",VLOOKUP($B112,[1]Спортсмены!$B$1:$H$65536,7,FALSE))</f>
        <v>Рябова И.Д., Мальцев Е.В.</v>
      </c>
    </row>
    <row r="113" spans="1:12">
      <c r="A113" s="28">
        <v>10</v>
      </c>
      <c r="B113" s="27">
        <v>218</v>
      </c>
      <c r="C113" s="22" t="str">
        <f>IF(B113=0," ",VLOOKUP(B113,[1]Спортсмены!B$1:H$65536,2,FALSE))</f>
        <v>Шнякин Алексей</v>
      </c>
      <c r="D113" s="23" t="str">
        <f>IF(B113=0," ",VLOOKUP($B113,[1]Спортсмены!$B$1:$H$65536,3,FALSE))</f>
        <v>1990</v>
      </c>
      <c r="E113" s="24" t="str">
        <f>IF(B113=0," ",IF(VLOOKUP($B113,[1]Спортсмены!$B$1:$H$65536,4,FALSE)=0," ",VLOOKUP($B113,[1]Спортсмены!$B$1:$H$65536,4,FALSE)))</f>
        <v>1р</v>
      </c>
      <c r="F113" s="22" t="str">
        <f>IF(B113=0," ",VLOOKUP($B113,[1]Спортсмены!$B$1:$H$65536,5,FALSE))</f>
        <v>Московская</v>
      </c>
      <c r="G113" s="22" t="str">
        <f>IF(B113=0," ",VLOOKUP($B113,[1]Спортсмены!$B$1:$H$65536,6,FALSE))</f>
        <v>Жуковский, СК "Метеор"</v>
      </c>
      <c r="H113" s="25"/>
      <c r="I113" s="113">
        <v>6.4224537037037039E-4</v>
      </c>
      <c r="J113" s="24" t="str">
        <f>IF(I113=0," ",IF(I113&lt;=[1]Разряды!$D$6,[1]Разряды!$D$3,IF(I113&lt;=[1]Разряды!$E$6,[1]Разряды!$E$3,IF(I113&lt;=[1]Разряды!$F$6,[1]Разряды!$F$3,IF(I113&lt;=[1]Разряды!$G$6,[1]Разряды!$G$3,IF(I113&lt;=[1]Разряды!$H$6,[1]Разряды!$H$3,IF(I113&lt;=[1]Разряды!$I$6,[1]Разряды!$I$3,IF(I113&lt;=[1]Разряды!$J$6,[1]Разряды!$J$3,"б/р"))))))))</f>
        <v>2р</v>
      </c>
      <c r="K113" s="24" t="s">
        <v>26</v>
      </c>
      <c r="L113" s="22" t="str">
        <f>IF(B113=0," ",VLOOKUP($B113,[1]Спортсмены!$B$1:$H$65536,7,FALSE))</f>
        <v>Юдакова Н.А.</v>
      </c>
    </row>
    <row r="114" spans="1:12" ht="15.75" thickBot="1">
      <c r="A114" s="30"/>
      <c r="B114" s="120"/>
      <c r="C114" s="32" t="str">
        <f>IF(B114=0," ",VLOOKUP(B114,[1]Спортсмены!B$1:H$65536,2,FALSE))</f>
        <v xml:space="preserve"> </v>
      </c>
      <c r="D114" s="34" t="str">
        <f>IF(B114=0," ",VLOOKUP($B114,[1]Спортсмены!$B$1:$H$65536,3,FALSE))</f>
        <v xml:space="preserve"> </v>
      </c>
      <c r="E114" s="34" t="str">
        <f>IF(B114=0," ",IF(VLOOKUP($B114,[1]Спортсмены!$B$1:$H$65536,4,FALSE)=0," ",VLOOKUP($B114,[1]Спортсмены!$B$1:$H$65536,4,FALSE)))</f>
        <v xml:space="preserve"> </v>
      </c>
      <c r="F114" s="32" t="str">
        <f>IF(B114=0," ",VLOOKUP($B114,[1]Спортсмены!$B$1:$H$65536,5,FALSE))</f>
        <v xml:space="preserve"> </v>
      </c>
      <c r="G114" s="32" t="str">
        <f>IF(B114=0," ",VLOOKUP($B114,[1]Спортсмены!$B$1:$H$65536,6,FALSE))</f>
        <v xml:space="preserve"> </v>
      </c>
      <c r="H114" s="35"/>
      <c r="I114" s="114"/>
      <c r="J114" s="34"/>
      <c r="K114" s="44"/>
      <c r="L114" s="32" t="str">
        <f>IF(B114=0," ",VLOOKUP($B114,[1]Спортсмены!$B$1:$H$65536,7,FALSE))</f>
        <v xml:space="preserve"> </v>
      </c>
    </row>
    <row r="115" spans="1:12" ht="15.75" thickTop="1">
      <c r="A115" s="330"/>
      <c r="B115" s="139"/>
      <c r="C115" s="37"/>
      <c r="D115" s="39"/>
      <c r="E115" s="39"/>
      <c r="F115" s="37"/>
      <c r="G115" s="37"/>
      <c r="H115" s="40"/>
      <c r="I115" s="486"/>
      <c r="J115" s="39"/>
      <c r="K115" s="49"/>
      <c r="L115" s="37"/>
    </row>
    <row r="116" spans="1:12">
      <c r="A116" s="330"/>
      <c r="B116" s="139"/>
      <c r="C116" s="37"/>
      <c r="D116" s="39"/>
      <c r="E116" s="39"/>
      <c r="F116" s="37"/>
      <c r="G116" s="37"/>
      <c r="H116" s="40"/>
      <c r="I116" s="486"/>
      <c r="J116" s="39"/>
      <c r="K116" s="49"/>
      <c r="L116" s="37"/>
    </row>
    <row r="117" spans="1:12">
      <c r="A117" s="330"/>
      <c r="B117" s="139"/>
      <c r="C117" s="37"/>
      <c r="D117" s="39"/>
      <c r="E117" s="39"/>
      <c r="F117" s="37"/>
      <c r="G117" s="37"/>
      <c r="H117" s="40"/>
      <c r="I117" s="486"/>
      <c r="J117" s="39"/>
      <c r="K117" s="49"/>
      <c r="L117" s="37"/>
    </row>
  </sheetData>
  <mergeCells count="26">
    <mergeCell ref="F85:G85"/>
    <mergeCell ref="I85:J85"/>
    <mergeCell ref="F103:G103"/>
    <mergeCell ref="I103:J103"/>
    <mergeCell ref="F59:G59"/>
    <mergeCell ref="I59:J59"/>
    <mergeCell ref="F6:G6"/>
    <mergeCell ref="I8:J8"/>
    <mergeCell ref="I9:J9"/>
    <mergeCell ref="A10:A11"/>
    <mergeCell ref="B10:B11"/>
    <mergeCell ref="C10:C11"/>
    <mergeCell ref="D10:D11"/>
    <mergeCell ref="E10:E11"/>
    <mergeCell ref="F10:F11"/>
    <mergeCell ref="G10:G11"/>
    <mergeCell ref="H10:I10"/>
    <mergeCell ref="J10:J11"/>
    <mergeCell ref="H11:I11"/>
    <mergeCell ref="A1:L1"/>
    <mergeCell ref="A2:L2"/>
    <mergeCell ref="A3:L3"/>
    <mergeCell ref="A4:L4"/>
    <mergeCell ref="K10:K11"/>
    <mergeCell ref="L10:L11"/>
    <mergeCell ref="F12:G12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9"/>
  <sheetViews>
    <sheetView topLeftCell="A112" workbookViewId="0">
      <selection activeCell="J107" sqref="J107"/>
    </sheetView>
  </sheetViews>
  <sheetFormatPr defaultRowHeight="15"/>
  <cols>
    <col min="1" max="1" width="4.85546875" customWidth="1"/>
    <col min="2" max="2" width="7.42578125" customWidth="1"/>
    <col min="3" max="3" width="23.85546875" customWidth="1"/>
    <col min="4" max="4" width="11" customWidth="1"/>
    <col min="5" max="5" width="6.5703125" customWidth="1"/>
    <col min="6" max="6" width="17.42578125" customWidth="1"/>
    <col min="7" max="7" width="29.5703125" customWidth="1"/>
    <col min="8" max="8" width="4.42578125" style="122" customWidth="1"/>
    <col min="9" max="9" width="7.42578125" style="122" customWidth="1"/>
    <col min="10" max="10" width="6.5703125" customWidth="1"/>
    <col min="11" max="11" width="12.28515625" customWidth="1"/>
    <col min="12" max="12" width="28.85546875" customWidth="1"/>
  </cols>
  <sheetData>
    <row r="1" spans="1:12" ht="22.5">
      <c r="A1" s="357" t="s">
        <v>27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</row>
    <row r="2" spans="1:12" ht="20.25">
      <c r="A2" s="339" t="s">
        <v>28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</row>
    <row r="3" spans="1:12" ht="18">
      <c r="A3" s="1" t="s">
        <v>52</v>
      </c>
      <c r="B3" s="2"/>
      <c r="C3" s="2"/>
      <c r="D3" s="2"/>
      <c r="E3" s="2"/>
      <c r="F3" s="2" t="s">
        <v>3</v>
      </c>
      <c r="G3" s="2"/>
      <c r="H3" s="2"/>
      <c r="I3" s="2"/>
      <c r="J3" s="2"/>
      <c r="K3" s="2"/>
      <c r="L3" s="2"/>
    </row>
    <row r="4" spans="1:12" ht="15.75">
      <c r="A4" s="1" t="s">
        <v>53</v>
      </c>
      <c r="B4" s="4"/>
      <c r="C4" s="4"/>
      <c r="D4" s="4"/>
      <c r="E4" s="4"/>
      <c r="F4" s="349" t="s">
        <v>54</v>
      </c>
      <c r="G4" s="349"/>
      <c r="H4" s="4"/>
      <c r="I4"/>
      <c r="K4" s="6" t="s">
        <v>6</v>
      </c>
    </row>
    <row r="5" spans="1:12">
      <c r="A5" s="1" t="s">
        <v>55</v>
      </c>
      <c r="B5" s="6"/>
      <c r="C5" s="7"/>
      <c r="F5" s="1"/>
      <c r="G5" s="1"/>
      <c r="H5" s="9"/>
      <c r="I5" s="9"/>
      <c r="J5" s="9"/>
      <c r="K5" s="9" t="s">
        <v>174</v>
      </c>
      <c r="L5" s="9"/>
    </row>
    <row r="6" spans="1:12" ht="18.75">
      <c r="A6" s="10" t="s">
        <v>56</v>
      </c>
      <c r="B6" s="6"/>
      <c r="C6" s="6"/>
      <c r="E6" s="11"/>
      <c r="F6" s="1"/>
      <c r="G6" s="1"/>
      <c r="H6" s="11"/>
      <c r="I6" s="350"/>
      <c r="J6" s="350"/>
      <c r="K6" s="310"/>
      <c r="L6" s="9"/>
    </row>
    <row r="7" spans="1:12">
      <c r="A7" s="1" t="s">
        <v>57</v>
      </c>
      <c r="B7" s="87"/>
      <c r="C7" s="87"/>
      <c r="D7" s="13"/>
      <c r="E7" s="12"/>
      <c r="F7" s="1"/>
      <c r="G7" s="1"/>
      <c r="H7" s="14"/>
      <c r="I7" s="351"/>
      <c r="J7" s="351"/>
      <c r="K7" s="15"/>
      <c r="L7" s="9"/>
    </row>
    <row r="8" spans="1:12">
      <c r="A8" s="343" t="s">
        <v>12</v>
      </c>
      <c r="B8" s="343" t="s">
        <v>13</v>
      </c>
      <c r="C8" s="343" t="s">
        <v>14</v>
      </c>
      <c r="D8" s="345" t="s">
        <v>15</v>
      </c>
      <c r="E8" s="345" t="s">
        <v>16</v>
      </c>
      <c r="F8" s="345" t="s">
        <v>17</v>
      </c>
      <c r="G8" s="345" t="s">
        <v>18</v>
      </c>
      <c r="H8" s="341" t="s">
        <v>19</v>
      </c>
      <c r="I8" s="342"/>
      <c r="J8" s="343" t="s">
        <v>20</v>
      </c>
      <c r="K8" s="345" t="s">
        <v>21</v>
      </c>
      <c r="L8" s="347" t="s">
        <v>22</v>
      </c>
    </row>
    <row r="9" spans="1:12">
      <c r="A9" s="344"/>
      <c r="B9" s="344"/>
      <c r="C9" s="344"/>
      <c r="D9" s="344"/>
      <c r="E9" s="344"/>
      <c r="F9" s="344"/>
      <c r="G9" s="344"/>
      <c r="H9" s="355" t="s">
        <v>23</v>
      </c>
      <c r="I9" s="356"/>
      <c r="J9" s="344"/>
      <c r="K9" s="344"/>
      <c r="L9" s="348"/>
    </row>
    <row r="10" spans="1:12">
      <c r="A10" s="16"/>
      <c r="B10" s="16"/>
      <c r="C10" s="16"/>
      <c r="D10" s="17"/>
      <c r="E10" s="16"/>
      <c r="F10" s="336" t="s">
        <v>178</v>
      </c>
      <c r="G10" s="336"/>
      <c r="H10" s="18"/>
      <c r="I10" s="350" t="s">
        <v>50</v>
      </c>
      <c r="J10" s="350"/>
      <c r="K10" s="310"/>
      <c r="L10" s="9" t="s">
        <v>225</v>
      </c>
    </row>
    <row r="11" spans="1:12">
      <c r="A11" s="20">
        <v>1</v>
      </c>
      <c r="B11" s="21">
        <v>292</v>
      </c>
      <c r="C11" s="22" t="str">
        <f>IF(B11=0," ",VLOOKUP(B11,[1]Спортсмены!B$1:H$65536,2,FALSE))</f>
        <v>Кузнецов Илья</v>
      </c>
      <c r="D11" s="23" t="str">
        <f>IF(B11=0," ",VLOOKUP($B11,[1]Спортсмены!$B$1:$H$65536,3,FALSE))</f>
        <v>03.08.1997</v>
      </c>
      <c r="E11" s="24" t="str">
        <f>IF(B11=0," ",IF(VLOOKUP($B11,[1]Спортсмены!$B$1:$H$65536,4,FALSE)=0," ",VLOOKUP($B11,[1]Спортсмены!$B$1:$H$65536,4,FALSE)))</f>
        <v>2р</v>
      </c>
      <c r="F11" s="22" t="str">
        <f>IF(B11=0," ",VLOOKUP($B11,[1]Спортсмены!$B$1:$H$65536,5,FALSE))</f>
        <v>Рязанская</v>
      </c>
      <c r="G11" s="22" t="str">
        <f>IF(B11=0," ",VLOOKUP($B11,[1]Спортсмены!$B$1:$H$65536,6,FALSE))</f>
        <v>Караболино, ДЮСШ-Юность России</v>
      </c>
      <c r="H11" s="123"/>
      <c r="I11" s="111">
        <v>1.4074074074074076E-3</v>
      </c>
      <c r="J11" s="27" t="str">
        <f>IF(I11=0," ",IF(I11&lt;=[1]Разряды!$D$7,[1]Разряды!$D$3,IF(I11&lt;=[1]Разряды!$E$7,[1]Разряды!$E$3,IF(I11&lt;=[1]Разряды!$F$7,[1]Разряды!$F$3,IF(I11&lt;=[1]Разряды!$G$7,[1]Разряды!$G$3,IF(I11&lt;=[1]Разряды!$H$7,[1]Разряды!$H$3,IF(I11&lt;=[1]Разряды!$I$7,[1]Разряды!$I$3,IF(I11&lt;=[1]Разряды!$J$7,[1]Разряды!$J$3,"б/р"))))))))</f>
        <v>1р</v>
      </c>
      <c r="K11" s="27">
        <v>20</v>
      </c>
      <c r="L11" s="22" t="str">
        <f>IF(B11=0," ",VLOOKUP($B11,[1]Спортсмены!$B$1:$H$65536,7,FALSE))</f>
        <v>Комаревцев В.В.</v>
      </c>
    </row>
    <row r="12" spans="1:12">
      <c r="A12" s="20">
        <v>2</v>
      </c>
      <c r="B12" s="21">
        <v>2</v>
      </c>
      <c r="C12" s="22" t="str">
        <f>IF(B12=0," ",VLOOKUP(B12,[1]Спортсмены!B$1:H$65536,2,FALSE))</f>
        <v>Рябинин Иван</v>
      </c>
      <c r="D12" s="23" t="str">
        <f>IF(B12=0," ",VLOOKUP($B12,[1]Спортсмены!$B$1:$H$65536,3,FALSE))</f>
        <v>21.07.1997</v>
      </c>
      <c r="E12" s="24" t="str">
        <f>IF(B12=0," ",IF(VLOOKUP($B12,[1]Спортсмены!$B$1:$H$65536,4,FALSE)=0," ",VLOOKUP($B12,[1]Спортсмены!$B$1:$H$65536,4,FALSE)))</f>
        <v>1р</v>
      </c>
      <c r="F12" s="22" t="str">
        <f>IF(B12=0," ",VLOOKUP($B12,[1]Спортсмены!$B$1:$H$65536,5,FALSE))</f>
        <v>Ярославская</v>
      </c>
      <c r="G12" s="22" t="str">
        <f>IF(B12=0," ",VLOOKUP($B12,[1]Спортсмены!$B$1:$H$65536,6,FALSE))</f>
        <v>Ярославль, СДЮСШОР-19</v>
      </c>
      <c r="H12" s="25"/>
      <c r="I12" s="111">
        <v>1.4317129629629628E-3</v>
      </c>
      <c r="J12" s="27" t="str">
        <f>IF(I12=0," ",IF(I12&lt;=[1]Разряды!$D$7,[1]Разряды!$D$3,IF(I12&lt;=[1]Разряды!$E$7,[1]Разряды!$E$3,IF(I12&lt;=[1]Разряды!$F$7,[1]Разряды!$F$3,IF(I12&lt;=[1]Разряды!$G$7,[1]Разряды!$G$3,IF(I12&lt;=[1]Разряды!$H$7,[1]Разряды!$H$3,IF(I12&lt;=[1]Разряды!$I$7,[1]Разряды!$I$3,IF(I12&lt;=[1]Разряды!$J$7,[1]Разряды!$J$3,"б/р"))))))))</f>
        <v>2р</v>
      </c>
      <c r="K12" s="16">
        <v>17</v>
      </c>
      <c r="L12" s="22" t="str">
        <f>IF(B12=0," ",VLOOKUP($B12,[1]Спортсмены!$B$1:$H$65536,7,FALSE))</f>
        <v>Таракановы Ю.Ф., А.В.</v>
      </c>
    </row>
    <row r="13" spans="1:12">
      <c r="A13" s="20">
        <v>3</v>
      </c>
      <c r="B13" s="21">
        <v>239</v>
      </c>
      <c r="C13" s="22" t="str">
        <f>IF(B13=0," ",VLOOKUP(B13,[1]Спортсмены!B$1:H$65536,2,FALSE))</f>
        <v>Москвин Андрей</v>
      </c>
      <c r="D13" s="23" t="str">
        <f>IF(B13=0," ",VLOOKUP($B13,[1]Спортсмены!$B$1:$H$65536,3,FALSE))</f>
        <v>1997</v>
      </c>
      <c r="E13" s="24" t="str">
        <f>IF(B13=0," ",IF(VLOOKUP($B13,[1]Спортсмены!$B$1:$H$65536,4,FALSE)=0," ",VLOOKUP($B13,[1]Спортсмены!$B$1:$H$65536,4,FALSE)))</f>
        <v>2р</v>
      </c>
      <c r="F13" s="22" t="str">
        <f>IF(B13=0," ",VLOOKUP($B13,[1]Спортсмены!$B$1:$H$65536,5,FALSE))</f>
        <v>Владимирская</v>
      </c>
      <c r="G13" s="22" t="str">
        <f>IF(B13=0," ",VLOOKUP($B13,[1]Спортсмены!$B$1:$H$65536,6,FALSE))</f>
        <v>Муром, ДЮСШ</v>
      </c>
      <c r="H13" s="123"/>
      <c r="I13" s="111">
        <v>1.435763888888889E-3</v>
      </c>
      <c r="J13" s="27" t="str">
        <f>IF(I13=0," ",IF(I13&lt;=[1]Разряды!$D$7,[1]Разряды!$D$3,IF(I13&lt;=[1]Разряды!$E$7,[1]Разряды!$E$3,IF(I13&lt;=[1]Разряды!$F$7,[1]Разряды!$F$3,IF(I13&lt;=[1]Разряды!$G$7,[1]Разряды!$G$3,IF(I13&lt;=[1]Разряды!$H$7,[1]Разряды!$H$3,IF(I13&lt;=[1]Разряды!$I$7,[1]Разряды!$I$3,IF(I13&lt;=[1]Разряды!$J$7,[1]Разряды!$J$3,"б/р"))))))))</f>
        <v>2р</v>
      </c>
      <c r="K13" s="16">
        <v>15</v>
      </c>
      <c r="L13" s="22" t="str">
        <f>IF(B13=0," ",VLOOKUP($B13,[1]Спортсмены!$B$1:$H$65536,7,FALSE))</f>
        <v>Салов С.Г.</v>
      </c>
    </row>
    <row r="14" spans="1:12">
      <c r="A14" s="28">
        <v>4</v>
      </c>
      <c r="B14" s="21">
        <v>529</v>
      </c>
      <c r="C14" s="22" t="str">
        <f>IF(B14=0," ",VLOOKUP(B14,[1]Спортсмены!B$1:H$65536,2,FALSE))</f>
        <v>Ефимов Александр</v>
      </c>
      <c r="D14" s="23" t="str">
        <f>IF(B14=0," ",VLOOKUP($B14,[1]Спортсмены!$B$1:$H$65536,3,FALSE))</f>
        <v>04.09.1998</v>
      </c>
      <c r="E14" s="24" t="str">
        <f>IF(B14=0," ",IF(VLOOKUP($B14,[1]Спортсмены!$B$1:$H$65536,4,FALSE)=0," ",VLOOKUP($B14,[1]Спортсмены!$B$1:$H$65536,4,FALSE)))</f>
        <v>1р</v>
      </c>
      <c r="F14" s="22" t="str">
        <f>IF(B14=0," ",VLOOKUP($B14,[1]Спортсмены!$B$1:$H$65536,5,FALSE))</f>
        <v>Вологодская</v>
      </c>
      <c r="G14" s="22" t="str">
        <f>IF(B14=0," ",VLOOKUP($B14,[1]Спортсмены!$B$1:$H$65536,6,FALSE))</f>
        <v>Череповец, ДЮСШ-2</v>
      </c>
      <c r="H14" s="123"/>
      <c r="I14" s="111">
        <v>1.438310185185185E-3</v>
      </c>
      <c r="J14" s="27" t="str">
        <f>IF(I14=0," ",IF(I14&lt;=[1]Разряды!$D$7,[1]Разряды!$D$3,IF(I14&lt;=[1]Разряды!$E$7,[1]Разряды!$E$3,IF(I14&lt;=[1]Разряды!$F$7,[1]Разряды!$F$3,IF(I14&lt;=[1]Разряды!$G$7,[1]Разряды!$G$3,IF(I14&lt;=[1]Разряды!$H$7,[1]Разряды!$H$3,IF(I14&lt;=[1]Разряды!$I$7,[1]Разряды!$I$3,IF(I14&lt;=[1]Разряды!$J$7,[1]Разряды!$J$3,"б/р"))))))))</f>
        <v>2р</v>
      </c>
      <c r="K14" s="16">
        <v>14</v>
      </c>
      <c r="L14" s="22" t="str">
        <f>IF(B14=0," ",VLOOKUP($B14,[1]Спортсмены!$B$1:$H$65536,7,FALSE))</f>
        <v>Столбова О.В.</v>
      </c>
    </row>
    <row r="15" spans="1:12">
      <c r="A15" s="28">
        <v>5</v>
      </c>
      <c r="B15" s="21">
        <v>567</v>
      </c>
      <c r="C15" s="22" t="str">
        <f>IF(B15=0," ",VLOOKUP(B15,[1]Спортсмены!B$1:H$65536,2,FALSE))</f>
        <v>Анюгин Дмитрий</v>
      </c>
      <c r="D15" s="23" t="str">
        <f>IF(B15=0," ",VLOOKUP($B15,[1]Спортсмены!$B$1:$H$65536,3,FALSE))</f>
        <v>1997</v>
      </c>
      <c r="E15" s="24" t="str">
        <f>IF(B15=0," ",IF(VLOOKUP($B15,[1]Спортсмены!$B$1:$H$65536,4,FALSE)=0," ",VLOOKUP($B15,[1]Спортсмены!$B$1:$H$65536,4,FALSE)))</f>
        <v>2р</v>
      </c>
      <c r="F15" s="22" t="str">
        <f>IF(B15=0," ",VLOOKUP($B15,[1]Спортсмены!$B$1:$H$65536,5,FALSE))</f>
        <v>Ивановская</v>
      </c>
      <c r="G15" s="22" t="str">
        <f>IF(B15=0," ",VLOOKUP($B15,[1]Спортсмены!$B$1:$H$65536,6,FALSE))</f>
        <v>Шуя, ДЮСШ</v>
      </c>
      <c r="H15" s="123"/>
      <c r="I15" s="111">
        <v>1.4410879629629628E-3</v>
      </c>
      <c r="J15" s="27" t="str">
        <f>IF(I15=0," ",IF(I15&lt;=[1]Разряды!$D$7,[1]Разряды!$D$3,IF(I15&lt;=[1]Разряды!$E$7,[1]Разряды!$E$3,IF(I15&lt;=[1]Разряды!$F$7,[1]Разряды!$F$3,IF(I15&lt;=[1]Разряды!$G$7,[1]Разряды!$G$3,IF(I15&lt;=[1]Разряды!$H$7,[1]Разряды!$H$3,IF(I15&lt;=[1]Разряды!$I$7,[1]Разряды!$I$3,IF(I15&lt;=[1]Разряды!$J$7,[1]Разряды!$J$3,"б/р"))))))))</f>
        <v>2р</v>
      </c>
      <c r="K15" s="16" t="s">
        <v>26</v>
      </c>
      <c r="L15" s="22" t="str">
        <f>IF(B15=0," ",VLOOKUP($B15,[1]Спортсмены!$B$1:$H$65536,7,FALSE))</f>
        <v>Кузнецов В.А.</v>
      </c>
    </row>
    <row r="16" spans="1:12">
      <c r="A16" s="28">
        <v>6</v>
      </c>
      <c r="B16" s="21">
        <v>291</v>
      </c>
      <c r="C16" s="22" t="str">
        <f>IF(B16=0," ",VLOOKUP(B16,[1]Спортсмены!B$1:H$65536,2,FALSE))</f>
        <v>Ручкин Максим</v>
      </c>
      <c r="D16" s="23" t="str">
        <f>IF(B16=0," ",VLOOKUP($B16,[1]Спортсмены!$B$1:$H$65536,3,FALSE))</f>
        <v>10.05.1997</v>
      </c>
      <c r="E16" s="24" t="str">
        <f>IF(B16=0," ",IF(VLOOKUP($B16,[1]Спортсмены!$B$1:$H$65536,4,FALSE)=0," ",VLOOKUP($B16,[1]Спортсмены!$B$1:$H$65536,4,FALSE)))</f>
        <v>2р</v>
      </c>
      <c r="F16" s="22" t="str">
        <f>IF(B16=0," ",VLOOKUP($B16,[1]Спортсмены!$B$1:$H$65536,5,FALSE))</f>
        <v>Рязанская</v>
      </c>
      <c r="G16" s="22" t="str">
        <f>IF(B16=0," ",VLOOKUP($B16,[1]Спортсмены!$B$1:$H$65536,6,FALSE))</f>
        <v>Рязань, ЦФО СДЮСШОР "Олимпиец"-Юность России</v>
      </c>
      <c r="H16" s="25"/>
      <c r="I16" s="111">
        <v>1.4509259259259258E-3</v>
      </c>
      <c r="J16" s="27" t="str">
        <f>IF(I16=0," ",IF(I16&lt;=[1]Разряды!$D$7,[1]Разряды!$D$3,IF(I16&lt;=[1]Разряды!$E$7,[1]Разряды!$E$3,IF(I16&lt;=[1]Разряды!$F$7,[1]Разряды!$F$3,IF(I16&lt;=[1]Разряды!$G$7,[1]Разряды!$G$3,IF(I16&lt;=[1]Разряды!$H$7,[1]Разряды!$H$3,IF(I16&lt;=[1]Разряды!$I$7,[1]Разряды!$I$3,IF(I16&lt;=[1]Разряды!$J$7,[1]Разряды!$J$3,"б/р"))))))))</f>
        <v>2р</v>
      </c>
      <c r="K16" s="17" t="s">
        <v>26</v>
      </c>
      <c r="L16" s="22" t="str">
        <f>IF(B16=0," ",VLOOKUP($B16,[1]Спортсмены!$B$1:$H$65536,7,FALSE))</f>
        <v>Куделина Н.М.</v>
      </c>
    </row>
    <row r="17" spans="1:12">
      <c r="A17" s="28">
        <v>7</v>
      </c>
      <c r="B17" s="21">
        <v>553</v>
      </c>
      <c r="C17" s="22" t="str">
        <f>IF(B17=0," ",VLOOKUP(B17,[1]Спортсмены!B$1:H$65536,2,FALSE))</f>
        <v>Гапшевичус Иван</v>
      </c>
      <c r="D17" s="23" t="str">
        <f>IF(B17=0," ",VLOOKUP($B17,[1]Спортсмены!$B$1:$H$65536,3,FALSE))</f>
        <v>1997</v>
      </c>
      <c r="E17" s="24" t="str">
        <f>IF(B17=0," ",IF(VLOOKUP($B17,[1]Спортсмены!$B$1:$H$65536,4,FALSE)=0," ",VLOOKUP($B17,[1]Спортсмены!$B$1:$H$65536,4,FALSE)))</f>
        <v>2р</v>
      </c>
      <c r="F17" s="22" t="str">
        <f>IF(B17=0," ",VLOOKUP($B17,[1]Спортсмены!$B$1:$H$65536,5,FALSE))</f>
        <v>Архангельская</v>
      </c>
      <c r="G17" s="22" t="str">
        <f>IF(B17=0," ",VLOOKUP($B17,[1]Спортсмены!$B$1:$H$65536,6,FALSE))</f>
        <v>Коряжма, ДЮСШ</v>
      </c>
      <c r="H17" s="123"/>
      <c r="I17" s="111">
        <v>1.4547453703703704E-3</v>
      </c>
      <c r="J17" s="27" t="str">
        <f>IF(I17=0," ",IF(I17&lt;=[1]Разряды!$D$7,[1]Разряды!$D$3,IF(I17&lt;=[1]Разряды!$E$7,[1]Разряды!$E$3,IF(I17&lt;=[1]Разряды!$F$7,[1]Разряды!$F$3,IF(I17&lt;=[1]Разряды!$G$7,[1]Разряды!$G$3,IF(I17&lt;=[1]Разряды!$H$7,[1]Разряды!$H$3,IF(I17&lt;=[1]Разряды!$I$7,[1]Разряды!$I$3,IF(I17&lt;=[1]Разряды!$J$7,[1]Разряды!$J$3,"б/р"))))))))</f>
        <v>2р</v>
      </c>
      <c r="K17" s="16" t="s">
        <v>26</v>
      </c>
      <c r="L17" s="22" t="str">
        <f>IF(B17=0," ",VLOOKUP($B17,[1]Спортсмены!$B$1:$H$65536,7,FALSE))</f>
        <v>Казанцев Л.А.</v>
      </c>
    </row>
    <row r="18" spans="1:12">
      <c r="A18" s="28">
        <v>8</v>
      </c>
      <c r="B18" s="21">
        <v>1</v>
      </c>
      <c r="C18" s="22" t="str">
        <f>IF(B18=0," ",VLOOKUP(B18,[1]Спортсмены!B$1:H$65536,2,FALSE))</f>
        <v>Шмелев Иван</v>
      </c>
      <c r="D18" s="23" t="str">
        <f>IF(B18=0," ",VLOOKUP($B18,[1]Спортсмены!$B$1:$H$65536,3,FALSE))</f>
        <v>20.07.1997</v>
      </c>
      <c r="E18" s="24" t="str">
        <f>IF(B18=0," ",IF(VLOOKUP($B18,[1]Спортсмены!$B$1:$H$65536,4,FALSE)=0," ",VLOOKUP($B18,[1]Спортсмены!$B$1:$H$65536,4,FALSE)))</f>
        <v>1р</v>
      </c>
      <c r="F18" s="22" t="str">
        <f>IF(B18=0," ",VLOOKUP($B18,[1]Спортсмены!$B$1:$H$65536,5,FALSE))</f>
        <v>Ярославская</v>
      </c>
      <c r="G18" s="22" t="str">
        <f>IF(B18=0," ",VLOOKUP($B18,[1]Спортсмены!$B$1:$H$65536,6,FALSE))</f>
        <v>Ярославль, СДЮСШОР-19</v>
      </c>
      <c r="H18" s="25"/>
      <c r="I18" s="111">
        <v>1.4641203703703706E-3</v>
      </c>
      <c r="J18" s="27" t="str">
        <f>IF(I18=0," ",IF(I18&lt;=[1]Разряды!$D$7,[1]Разряды!$D$3,IF(I18&lt;=[1]Разряды!$E$7,[1]Разряды!$E$3,IF(I18&lt;=[1]Разряды!$F$7,[1]Разряды!$F$3,IF(I18&lt;=[1]Разряды!$G$7,[1]Разряды!$G$3,IF(I18&lt;=[1]Разряды!$H$7,[1]Разряды!$H$3,IF(I18&lt;=[1]Разряды!$I$7,[1]Разряды!$I$3,IF(I18&lt;=[1]Разряды!$J$7,[1]Разряды!$J$3,"б/р"))))))))</f>
        <v>2р</v>
      </c>
      <c r="K18" s="16">
        <v>13</v>
      </c>
      <c r="L18" s="22" t="str">
        <f>IF(B18=0," ",VLOOKUP($B18,[1]Спортсмены!$B$1:$H$65536,7,FALSE))</f>
        <v>Таракановы Ю.Ф., А.В.</v>
      </c>
    </row>
    <row r="19" spans="1:12">
      <c r="A19" s="28">
        <v>9</v>
      </c>
      <c r="B19" s="21">
        <v>348</v>
      </c>
      <c r="C19" s="22" t="str">
        <f>IF(B19=0," ",VLOOKUP(B19,[1]Спортсмены!B$1:H$65536,2,FALSE))</f>
        <v>Морев Алексей</v>
      </c>
      <c r="D19" s="23" t="str">
        <f>IF(B19=0," ",VLOOKUP($B19,[1]Спортсмены!$B$1:$H$65536,3,FALSE))</f>
        <v>1997</v>
      </c>
      <c r="E19" s="24" t="str">
        <f>IF(B19=0," ",IF(VLOOKUP($B19,[1]Спортсмены!$B$1:$H$65536,4,FALSE)=0," ",VLOOKUP($B19,[1]Спортсмены!$B$1:$H$65536,4,FALSE)))</f>
        <v>2р</v>
      </c>
      <c r="F19" s="22" t="str">
        <f>IF(B19=0," ",VLOOKUP($B19,[1]Спортсмены!$B$1:$H$65536,5,FALSE))</f>
        <v>Костромская</v>
      </c>
      <c r="G19" s="22" t="str">
        <f>IF(B19=0," ",VLOOKUP($B19,[1]Спортсмены!$B$1:$H$65536,6,FALSE))</f>
        <v>Мантурово, ДЮСШ</v>
      </c>
      <c r="H19" s="26"/>
      <c r="I19" s="111">
        <v>1.4666666666666667E-3</v>
      </c>
      <c r="J19" s="27" t="str">
        <f>IF(I19=0," ",IF(I19&lt;=[1]Разряды!$D$7,[1]Разряды!$D$3,IF(I19&lt;=[1]Разряды!$E$7,[1]Разряды!$E$3,IF(I19&lt;=[1]Разряды!$F$7,[1]Разряды!$F$3,IF(I19&lt;=[1]Разряды!$G$7,[1]Разряды!$G$3,IF(I19&lt;=[1]Разряды!$H$7,[1]Разряды!$H$3,IF(I19&lt;=[1]Разряды!$I$7,[1]Разряды!$I$3,IF(I19&lt;=[1]Разряды!$J$7,[1]Разряды!$J$3,"б/р"))))))))</f>
        <v>2р</v>
      </c>
      <c r="K19" s="16">
        <v>12</v>
      </c>
      <c r="L19" s="22" t="str">
        <f>IF(B19=0," ",VLOOKUP($B19,[1]Спортсмены!$B$1:$H$65536,7,FALSE))</f>
        <v>Смирнов А.А.</v>
      </c>
    </row>
    <row r="20" spans="1:12">
      <c r="A20" s="28">
        <v>10</v>
      </c>
      <c r="B20" s="21">
        <v>198</v>
      </c>
      <c r="C20" s="22" t="str">
        <f>IF(B20=0," ",VLOOKUP(B20,[1]Спортсмены!B$1:H$65536,2,FALSE))</f>
        <v>Жигалов Владислав</v>
      </c>
      <c r="D20" s="23" t="str">
        <f>IF(B20=0," ",VLOOKUP($B20,[1]Спортсмены!$B$1:$H$65536,3,FALSE))</f>
        <v>1997</v>
      </c>
      <c r="E20" s="24" t="str">
        <f>IF(B20=0," ",IF(VLOOKUP($B20,[1]Спортсмены!$B$1:$H$65536,4,FALSE)=0," ",VLOOKUP($B20,[1]Спортсмены!$B$1:$H$65536,4,FALSE)))</f>
        <v>2р</v>
      </c>
      <c r="F20" s="22" t="str">
        <f>IF(B20=0," ",VLOOKUP($B20,[1]Спортсмены!$B$1:$H$65536,5,FALSE))</f>
        <v>Ярославская</v>
      </c>
      <c r="G20" s="22" t="str">
        <f>IF(B20=0," ",VLOOKUP($B20,[1]Спортсмены!$B$1:$H$65536,6,FALSE))</f>
        <v>Гаврилов Ям, ДЮСШ</v>
      </c>
      <c r="H20" s="25"/>
      <c r="I20" s="111">
        <v>1.468287037037037E-3</v>
      </c>
      <c r="J20" s="27" t="str">
        <f>IF(I20=0," ",IF(I20&lt;=[1]Разряды!$D$7,[1]Разряды!$D$3,IF(I20&lt;=[1]Разряды!$E$7,[1]Разряды!$E$3,IF(I20&lt;=[1]Разряды!$F$7,[1]Разряды!$F$3,IF(I20&lt;=[1]Разряды!$G$7,[1]Разряды!$G$3,IF(I20&lt;=[1]Разряды!$H$7,[1]Разряды!$H$3,IF(I20&lt;=[1]Разряды!$I$7,[1]Разряды!$I$3,IF(I20&lt;=[1]Разряды!$J$7,[1]Разряды!$J$3,"б/р"))))))))</f>
        <v>2р</v>
      </c>
      <c r="K20" s="16" t="s">
        <v>26</v>
      </c>
      <c r="L20" s="22" t="str">
        <f>IF(B20=0," ",VLOOKUP($B20,[1]Спортсмены!$B$1:$H$65536,7,FALSE))</f>
        <v>Сорокин А.В.</v>
      </c>
    </row>
    <row r="21" spans="1:12">
      <c r="A21" s="28">
        <v>11</v>
      </c>
      <c r="B21" s="21">
        <v>374</v>
      </c>
      <c r="C21" s="22" t="str">
        <f>IF(B21=0," ",VLOOKUP(B21,[1]Спортсмены!B$1:H$65536,2,FALSE))</f>
        <v>Рудный Павел</v>
      </c>
      <c r="D21" s="23" t="str">
        <f>IF(B21=0," ",VLOOKUP($B21,[1]Спортсмены!$B$1:$H$65536,3,FALSE))</f>
        <v>20.04.1998</v>
      </c>
      <c r="E21" s="24" t="str">
        <f>IF(B21=0," ",IF(VLOOKUP($B21,[1]Спортсмены!$B$1:$H$65536,4,FALSE)=0," ",VLOOKUP($B21,[1]Спортсмены!$B$1:$H$65536,4,FALSE)))</f>
        <v>2р</v>
      </c>
      <c r="F21" s="22" t="str">
        <f>IF(B21=0," ",VLOOKUP($B21,[1]Спортсмены!$B$1:$H$65536,5,FALSE))</f>
        <v>Архангельская</v>
      </c>
      <c r="G21" s="22" t="str">
        <f>IF(B21=0," ",VLOOKUP($B21,[1]Спортсмены!$B$1:$H$65536,6,FALSE))</f>
        <v>Архангельск, ДЮСШ-1</v>
      </c>
      <c r="H21" s="123"/>
      <c r="I21" s="111">
        <v>1.4717592592592595E-3</v>
      </c>
      <c r="J21" s="27" t="str">
        <f>IF(I21=0," ",IF(I21&lt;=[1]Разряды!$D$7,[1]Разряды!$D$3,IF(I21&lt;=[1]Разряды!$E$7,[1]Разряды!$E$3,IF(I21&lt;=[1]Разряды!$F$7,[1]Разряды!$F$3,IF(I21&lt;=[1]Разряды!$G$7,[1]Разряды!$G$3,IF(I21&lt;=[1]Разряды!$H$7,[1]Разряды!$H$3,IF(I21&lt;=[1]Разряды!$I$7,[1]Разряды!$I$3,IF(I21&lt;=[1]Разряды!$J$7,[1]Разряды!$J$3,"б/р"))))))))</f>
        <v>2р</v>
      </c>
      <c r="K21" s="16">
        <v>11</v>
      </c>
      <c r="L21" s="22" t="str">
        <f>IF(B21=0," ",VLOOKUP($B21,[1]Спортсмены!$B$1:$H$65536,7,FALSE))</f>
        <v>Ушанов С.А.</v>
      </c>
    </row>
    <row r="22" spans="1:12">
      <c r="A22" s="28">
        <v>12</v>
      </c>
      <c r="B22" s="21">
        <v>78</v>
      </c>
      <c r="C22" s="22" t="str">
        <f>IF(B22=0," ",VLOOKUP(B22,[1]Спортсмены!B$1:H$65536,2,FALSE))</f>
        <v>Казанов Юрий</v>
      </c>
      <c r="D22" s="23" t="str">
        <f>IF(B22=0," ",VLOOKUP($B22,[1]Спортсмены!$B$1:$H$65536,3,FALSE))</f>
        <v>13.07.1998</v>
      </c>
      <c r="E22" s="24" t="str">
        <f>IF(B22=0," ",IF(VLOOKUP($B22,[1]Спортсмены!$B$1:$H$65536,4,FALSE)=0," ",VLOOKUP($B22,[1]Спортсмены!$B$1:$H$65536,4,FALSE)))</f>
        <v>2р</v>
      </c>
      <c r="F22" s="22" t="str">
        <f>IF(B22=0," ",VLOOKUP($B22,[1]Спортсмены!$B$1:$H$65536,5,FALSE))</f>
        <v>Ярославская</v>
      </c>
      <c r="G22" s="22" t="str">
        <f>IF(B22=0," ",VLOOKUP($B22,[1]Спортсмены!$B$1:$H$65536,6,FALSE))</f>
        <v>Ярославль, ГОБУ ЯО СДЮСШОР</v>
      </c>
      <c r="H22" s="123"/>
      <c r="I22" s="111">
        <v>1.476041666666667E-3</v>
      </c>
      <c r="J22" s="27" t="str">
        <f>IF(I22=0," ",IF(I22&lt;=[1]Разряды!$D$7,[1]Разряды!$D$3,IF(I22&lt;=[1]Разряды!$E$7,[1]Разряды!$E$3,IF(I22&lt;=[1]Разряды!$F$7,[1]Разряды!$F$3,IF(I22&lt;=[1]Разряды!$G$7,[1]Разряды!$G$3,IF(I22&lt;=[1]Разряды!$H$7,[1]Разряды!$H$3,IF(I22&lt;=[1]Разряды!$I$7,[1]Разряды!$I$3,IF(I22&lt;=[1]Разряды!$J$7,[1]Разряды!$J$3,"б/р"))))))))</f>
        <v>2р</v>
      </c>
      <c r="K22" s="16" t="s">
        <v>26</v>
      </c>
      <c r="L22" s="22" t="str">
        <f>IF(B22=0," ",VLOOKUP($B22,[1]Спортсмены!$B$1:$H$65536,7,FALSE))</f>
        <v>бр. Филиновой С.К.</v>
      </c>
    </row>
    <row r="23" spans="1:12">
      <c r="A23" s="28">
        <v>13</v>
      </c>
      <c r="B23" s="105">
        <v>380</v>
      </c>
      <c r="C23" s="22" t="str">
        <f>IF(B23=0," ",VLOOKUP(B23,[1]Спортсмены!B$1:H$65536,2,FALSE))</f>
        <v>Куклин Лев</v>
      </c>
      <c r="D23" s="23" t="str">
        <f>IF(B23=0," ",VLOOKUP($B23,[1]Спортсмены!$B$1:$H$65536,3,FALSE))</f>
        <v>09.08.1998</v>
      </c>
      <c r="E23" s="24" t="str">
        <f>IF(B23=0," ",IF(VLOOKUP($B23,[1]Спортсмены!$B$1:$H$65536,4,FALSE)=0," ",VLOOKUP($B23,[1]Спортсмены!$B$1:$H$65536,4,FALSE)))</f>
        <v>2р</v>
      </c>
      <c r="F23" s="22" t="str">
        <f>IF(B23=0," ",VLOOKUP($B23,[1]Спортсмены!$B$1:$H$65536,5,FALSE))</f>
        <v>Архангельская</v>
      </c>
      <c r="G23" s="22" t="str">
        <f>IF(B23=0," ",VLOOKUP($B23,[1]Спортсмены!$B$1:$H$65536,6,FALSE))</f>
        <v>Архангельск, ДЮСШ-1</v>
      </c>
      <c r="H23" s="123"/>
      <c r="I23" s="111">
        <v>1.4767361111111112E-3</v>
      </c>
      <c r="J23" s="27" t="str">
        <f>IF(I23=0," ",IF(I23&lt;=[1]Разряды!$D$7,[1]Разряды!$D$3,IF(I23&lt;=[1]Разряды!$E$7,[1]Разряды!$E$3,IF(I23&lt;=[1]Разряды!$F$7,[1]Разряды!$F$3,IF(I23&lt;=[1]Разряды!$G$7,[1]Разряды!$G$3,IF(I23&lt;=[1]Разряды!$H$7,[1]Разряды!$H$3,IF(I23&lt;=[1]Разряды!$I$7,[1]Разряды!$I$3,IF(I23&lt;=[1]Разряды!$J$7,[1]Разряды!$J$3,"б/р"))))))))</f>
        <v>2р</v>
      </c>
      <c r="K23" s="16" t="s">
        <v>26</v>
      </c>
      <c r="L23" s="22" t="str">
        <f>IF(B23=0," ",VLOOKUP($B23,[1]Спортсмены!$B$1:$H$65536,7,FALSE))</f>
        <v>Ушанов С.А.</v>
      </c>
    </row>
    <row r="24" spans="1:12">
      <c r="A24" s="28">
        <v>14</v>
      </c>
      <c r="B24" s="105">
        <v>199</v>
      </c>
      <c r="C24" s="22" t="str">
        <f>IF(B24=0," ",VLOOKUP(B24,[1]Спортсмены!B$1:H$65536,2,FALSE))</f>
        <v>Куликов Илья</v>
      </c>
      <c r="D24" s="23" t="str">
        <f>IF(B24=0," ",VLOOKUP($B24,[1]Спортсмены!$B$1:$H$65536,3,FALSE))</f>
        <v>1998</v>
      </c>
      <c r="E24" s="24" t="str">
        <f>IF(B24=0," ",IF(VLOOKUP($B24,[1]Спортсмены!$B$1:$H$65536,4,FALSE)=0," ",VLOOKUP($B24,[1]Спортсмены!$B$1:$H$65536,4,FALSE)))</f>
        <v>2р</v>
      </c>
      <c r="F24" s="22" t="str">
        <f>IF(B24=0," ",VLOOKUP($B24,[1]Спортсмены!$B$1:$H$65536,5,FALSE))</f>
        <v>Ярославская</v>
      </c>
      <c r="G24" s="22" t="str">
        <f>IF(B24=0," ",VLOOKUP($B24,[1]Спортсмены!$B$1:$H$65536,6,FALSE))</f>
        <v>Гаврилов Ям, ДЮСШ</v>
      </c>
      <c r="H24" s="25"/>
      <c r="I24" s="111">
        <v>1.4799768518518519E-3</v>
      </c>
      <c r="J24" s="27" t="str">
        <f>IF(I24=0," ",IF(I24&lt;=[1]Разряды!$D$7,[1]Разряды!$D$3,IF(I24&lt;=[1]Разряды!$E$7,[1]Разряды!$E$3,IF(I24&lt;=[1]Разряды!$F$7,[1]Разряды!$F$3,IF(I24&lt;=[1]Разряды!$G$7,[1]Разряды!$G$3,IF(I24&lt;=[1]Разряды!$H$7,[1]Разряды!$H$3,IF(I24&lt;=[1]Разряды!$I$7,[1]Разряды!$I$3,IF(I24&lt;=[1]Разряды!$J$7,[1]Разряды!$J$3,"б/р"))))))))</f>
        <v>2р</v>
      </c>
      <c r="K24" s="16" t="s">
        <v>26</v>
      </c>
      <c r="L24" s="22" t="str">
        <f>IF(B24=0," ",VLOOKUP($B24,[1]Спортсмены!$B$1:$H$65536,7,FALSE))</f>
        <v>Сорокин А.В.</v>
      </c>
    </row>
    <row r="25" spans="1:12">
      <c r="A25" s="28">
        <v>15</v>
      </c>
      <c r="B25" s="105">
        <v>486</v>
      </c>
      <c r="C25" s="22" t="str">
        <f>IF(B25=0," ",VLOOKUP(B25,[1]Спортсмены!B$1:H$65536,2,FALSE))</f>
        <v>Коченков Денис</v>
      </c>
      <c r="D25" s="23" t="str">
        <f>IF(B25=0," ",VLOOKUP($B25,[1]Спортсмены!$B$1:$H$65536,3,FALSE))</f>
        <v>1998</v>
      </c>
      <c r="E25" s="24" t="str">
        <f>IF(B25=0," ",IF(VLOOKUP($B25,[1]Спортсмены!$B$1:$H$65536,4,FALSE)=0," ",VLOOKUP($B25,[1]Спортсмены!$B$1:$H$65536,4,FALSE)))</f>
        <v>2р</v>
      </c>
      <c r="F25" s="22" t="str">
        <f>IF(B25=0," ",VLOOKUP($B25,[1]Спортсмены!$B$1:$H$65536,5,FALSE))</f>
        <v>Ивановская</v>
      </c>
      <c r="G25" s="22" t="str">
        <f>IF(B25=0," ",VLOOKUP($B25,[1]Спортсмены!$B$1:$H$65536,6,FALSE))</f>
        <v>Шуя, ДЮСШ</v>
      </c>
      <c r="H25" s="123"/>
      <c r="I25" s="111">
        <v>1.4803240740740742E-3</v>
      </c>
      <c r="J25" s="27" t="str">
        <f>IF(I25=0," ",IF(I25&lt;=[1]Разряды!$D$7,[1]Разряды!$D$3,IF(I25&lt;=[1]Разряды!$E$7,[1]Разряды!$E$3,IF(I25&lt;=[1]Разряды!$F$7,[1]Разряды!$F$3,IF(I25&lt;=[1]Разряды!$G$7,[1]Разряды!$G$3,IF(I25&lt;=[1]Разряды!$H$7,[1]Разряды!$H$3,IF(I25&lt;=[1]Разряды!$I$7,[1]Разряды!$I$3,IF(I25&lt;=[1]Разряды!$J$7,[1]Разряды!$J$3,"б/р"))))))))</f>
        <v>2р</v>
      </c>
      <c r="K25" s="16">
        <v>10</v>
      </c>
      <c r="L25" s="22" t="str">
        <f>IF(B25=0," ",VLOOKUP($B25,[1]Спортсмены!$B$1:$H$65536,7,FALSE))</f>
        <v>Кузнецов В.А.</v>
      </c>
    </row>
    <row r="26" spans="1:12">
      <c r="A26" s="28">
        <v>16</v>
      </c>
      <c r="B26" s="105">
        <v>312</v>
      </c>
      <c r="C26" s="22" t="str">
        <f>IF(B26=0," ",VLOOKUP(B26,[1]Спортсмены!B$1:H$65536,2,FALSE))</f>
        <v>Бурсевич Евгений</v>
      </c>
      <c r="D26" s="23" t="str">
        <f>IF(B26=0," ",VLOOKUP($B26,[1]Спортсмены!$B$1:$H$65536,3,FALSE))</f>
        <v>18.01.1998</v>
      </c>
      <c r="E26" s="24" t="str">
        <f>IF(B26=0," ",IF(VLOOKUP($B26,[1]Спортсмены!$B$1:$H$65536,4,FALSE)=0," ",VLOOKUP($B26,[1]Спортсмены!$B$1:$H$65536,4,FALSE)))</f>
        <v>2р</v>
      </c>
      <c r="F26" s="22" t="str">
        <f>IF(B26=0," ",VLOOKUP($B26,[1]Спортсмены!$B$1:$H$65536,5,FALSE))</f>
        <v>Мурманская</v>
      </c>
      <c r="G26" s="22" t="str">
        <f>IF(B26=0," ",VLOOKUP($B26,[1]Спортсмены!$B$1:$H$65536,6,FALSE))</f>
        <v>Мурманск, СДЮСШОР-4, ШВСМ</v>
      </c>
      <c r="H26" s="25"/>
      <c r="I26" s="111">
        <v>1.4840277777777777E-3</v>
      </c>
      <c r="J26" s="27" t="str">
        <f>IF(I26=0," ",IF(I26&lt;=[1]Разряды!$D$7,[1]Разряды!$D$3,IF(I26&lt;=[1]Разряды!$E$7,[1]Разряды!$E$3,IF(I26&lt;=[1]Разряды!$F$7,[1]Разряды!$F$3,IF(I26&lt;=[1]Разряды!$G$7,[1]Разряды!$G$3,IF(I26&lt;=[1]Разряды!$H$7,[1]Разряды!$H$3,IF(I26&lt;=[1]Разряды!$I$7,[1]Разряды!$I$3,IF(I26&lt;=[1]Разряды!$J$7,[1]Разряды!$J$3,"б/р"))))))))</f>
        <v>2р</v>
      </c>
      <c r="K26" s="16">
        <v>9</v>
      </c>
      <c r="L26" s="22" t="str">
        <f>IF(B26=0," ",VLOOKUP($B26,[1]Спортсмены!$B$1:$H$65536,7,FALSE))</f>
        <v>Кацан Т.Н., В.В.</v>
      </c>
    </row>
    <row r="27" spans="1:12">
      <c r="A27" s="28">
        <v>17</v>
      </c>
      <c r="B27" s="105">
        <v>405</v>
      </c>
      <c r="C27" s="22" t="str">
        <f>IF(B27=0," ",VLOOKUP(B27,[1]Спортсмены!B$1:H$65536,2,FALSE))</f>
        <v>Семенов Александр</v>
      </c>
      <c r="D27" s="23" t="str">
        <f>IF(B27=0," ",VLOOKUP($B27,[1]Спортсмены!$B$1:$H$65536,3,FALSE))</f>
        <v>02.12.1997</v>
      </c>
      <c r="E27" s="24" t="str">
        <f>IF(B27=0," ",IF(VLOOKUP($B27,[1]Спортсмены!$B$1:$H$65536,4,FALSE)=0," ",VLOOKUP($B27,[1]Спортсмены!$B$1:$H$65536,4,FALSE)))</f>
        <v>2р</v>
      </c>
      <c r="F27" s="22" t="str">
        <f>IF(B27=0," ",VLOOKUP($B27,[1]Спортсмены!$B$1:$H$65536,5,FALSE))</f>
        <v>Новгородская</v>
      </c>
      <c r="G27" s="22" t="str">
        <f>IF(B27=0," ",VLOOKUP($B27,[1]Спортсмены!$B$1:$H$65536,6,FALSE))</f>
        <v>Н Новгород, обр.</v>
      </c>
      <c r="H27" s="25"/>
      <c r="I27" s="111">
        <v>1.50625E-3</v>
      </c>
      <c r="J27" s="27" t="str">
        <f>IF(I27=0," ",IF(I27&lt;=[1]Разряды!$D$7,[1]Разряды!$D$3,IF(I27&lt;=[1]Разряды!$E$7,[1]Разряды!$E$3,IF(I27&lt;=[1]Разряды!$F$7,[1]Разряды!$F$3,IF(I27&lt;=[1]Разряды!$G$7,[1]Разряды!$G$3,IF(I27&lt;=[1]Разряды!$H$7,[1]Разряды!$H$3,IF(I27&lt;=[1]Разряды!$I$7,[1]Разряды!$I$3,IF(I27&lt;=[1]Разряды!$J$7,[1]Разряды!$J$3,"б/р"))))))))</f>
        <v>2р</v>
      </c>
      <c r="K27" s="16">
        <v>8</v>
      </c>
      <c r="L27" s="22" t="str">
        <f>IF(B27=0," ",VLOOKUP($B27,[1]Спортсмены!$B$1:$H$65536,7,FALSE))</f>
        <v>Семенов А.В., Лавникович С.В.</v>
      </c>
    </row>
    <row r="28" spans="1:12">
      <c r="A28" s="28">
        <v>18</v>
      </c>
      <c r="B28" s="16">
        <v>573</v>
      </c>
      <c r="C28" s="22" t="str">
        <f>IF(B28=0," ",VLOOKUP(B28,[1]Спортсмены!B$1:H$65536,2,FALSE))</f>
        <v>Тельтевской Михаил</v>
      </c>
      <c r="D28" s="23" t="str">
        <f>IF(B28=0," ",VLOOKUP($B28,[1]Спортсмены!$B$1:$H$65536,3,FALSE))</f>
        <v>28.12.1997</v>
      </c>
      <c r="E28" s="24" t="str">
        <f>IF(B28=0," ",IF(VLOOKUP($B28,[1]Спортсмены!$B$1:$H$65536,4,FALSE)=0," ",VLOOKUP($B28,[1]Спортсмены!$B$1:$H$65536,4,FALSE)))</f>
        <v>2р</v>
      </c>
      <c r="F28" s="22" t="str">
        <f>IF(B28=0," ",VLOOKUP($B28,[1]Спортсмены!$B$1:$H$65536,5,FALSE))</f>
        <v>Вологодская</v>
      </c>
      <c r="G28" s="22" t="str">
        <f>IF(B28=0," ",VLOOKUP($B28,[1]Спортсмены!$B$1:$H$65536,6,FALSE))</f>
        <v>В. Устюг, ДЮСШ</v>
      </c>
      <c r="H28" s="123"/>
      <c r="I28" s="111">
        <v>1.5180555555555555E-3</v>
      </c>
      <c r="J28" s="27" t="str">
        <f>IF(I28=0," ",IF(I28&lt;=[1]Разряды!$D$7,[1]Разряды!$D$3,IF(I28&lt;=[1]Разряды!$E$7,[1]Разряды!$E$3,IF(I28&lt;=[1]Разряды!$F$7,[1]Разряды!$F$3,IF(I28&lt;=[1]Разряды!$G$7,[1]Разряды!$G$3,IF(I28&lt;=[1]Разряды!$H$7,[1]Разряды!$H$3,IF(I28&lt;=[1]Разряды!$I$7,[1]Разряды!$I$3,IF(I28&lt;=[1]Разряды!$J$7,[1]Разряды!$J$3,"б/р"))))))))</f>
        <v>2р</v>
      </c>
      <c r="K28" s="16" t="s">
        <v>26</v>
      </c>
      <c r="L28" s="22" t="str">
        <f>IF(B28=0," ",VLOOKUP($B28,[1]Спортсмены!$B$1:$H$65536,7,FALSE))</f>
        <v>Бурчевский В.З.</v>
      </c>
    </row>
    <row r="29" spans="1:12">
      <c r="A29" s="28">
        <v>19</v>
      </c>
      <c r="B29" s="105">
        <v>549</v>
      </c>
      <c r="C29" s="22" t="str">
        <f>IF(B29=0," ",VLOOKUP(B29,[1]Спортсмены!B$1:H$65536,2,FALSE))</f>
        <v>Ильичев Алексей</v>
      </c>
      <c r="D29" s="23" t="str">
        <f>IF(B29=0," ",VLOOKUP($B29,[1]Спортсмены!$B$1:$H$65536,3,FALSE))</f>
        <v>1997</v>
      </c>
      <c r="E29" s="24" t="str">
        <f>IF(B29=0," ",IF(VLOOKUP($B29,[1]Спортсмены!$B$1:$H$65536,4,FALSE)=0," ",VLOOKUP($B29,[1]Спортсмены!$B$1:$H$65536,4,FALSE)))</f>
        <v>2р</v>
      </c>
      <c r="F29" s="22" t="str">
        <f>IF(B29=0," ",VLOOKUP($B29,[1]Спортсмены!$B$1:$H$65536,5,FALSE))</f>
        <v>Ярославская</v>
      </c>
      <c r="G29" s="22" t="str">
        <f>IF(B29=0," ",VLOOKUP($B29,[1]Спортсмены!$B$1:$H$65536,6,FALSE))</f>
        <v>Рыбинск, СДЮСШОР-2</v>
      </c>
      <c r="H29" s="25"/>
      <c r="I29" s="111">
        <v>1.5188657407407408E-3</v>
      </c>
      <c r="J29" s="27" t="str">
        <f>IF(I29=0," ",IF(I29&lt;=[1]Разряды!$D$7,[1]Разряды!$D$3,IF(I29&lt;=[1]Разряды!$E$7,[1]Разряды!$E$3,IF(I29&lt;=[1]Разряды!$F$7,[1]Разряды!$F$3,IF(I29&lt;=[1]Разряды!$G$7,[1]Разряды!$G$3,IF(I29&lt;=[1]Разряды!$H$7,[1]Разряды!$H$3,IF(I29&lt;=[1]Разряды!$I$7,[1]Разряды!$I$3,IF(I29&lt;=[1]Разряды!$J$7,[1]Разряды!$J$3,"б/р"))))))))</f>
        <v>2р</v>
      </c>
      <c r="K29" s="16" t="s">
        <v>26</v>
      </c>
      <c r="L29" s="22" t="str">
        <f>IF(B29=0," ",VLOOKUP($B29,[1]Спортсмены!$B$1:$H$65536,7,FALSE))</f>
        <v>Мокроусов А.Ю.</v>
      </c>
    </row>
    <row r="30" spans="1:12">
      <c r="A30" s="28">
        <v>20</v>
      </c>
      <c r="B30" s="105">
        <v>244</v>
      </c>
      <c r="C30" s="22" t="str">
        <f>IF(B30=0," ",VLOOKUP(B30,[1]Спортсмены!B$1:H$65536,2,FALSE))</f>
        <v>Волков Константин</v>
      </c>
      <c r="D30" s="23" t="str">
        <f>IF(B30=0," ",VLOOKUP($B30,[1]Спортсмены!$B$1:$H$65536,3,FALSE))</f>
        <v>1997</v>
      </c>
      <c r="E30" s="24" t="str">
        <f>IF(B30=0," ",IF(VLOOKUP($B30,[1]Спортсмены!$B$1:$H$65536,4,FALSE)=0," ",VLOOKUP($B30,[1]Спортсмены!$B$1:$H$65536,4,FALSE)))</f>
        <v>2р</v>
      </c>
      <c r="F30" s="22" t="str">
        <f>IF(B30=0," ",VLOOKUP($B30,[1]Спортсмены!$B$1:$H$65536,5,FALSE))</f>
        <v>Владимирская</v>
      </c>
      <c r="G30" s="22" t="str">
        <f>IF(B30=0," ",VLOOKUP($B30,[1]Спортсмены!$B$1:$H$65536,6,FALSE))</f>
        <v>Владимир, СДЮСШОР-4</v>
      </c>
      <c r="H30" s="123"/>
      <c r="I30" s="111">
        <v>1.5207175925925926E-3</v>
      </c>
      <c r="J30" s="27" t="str">
        <f>IF(I30=0," ",IF(I30&lt;=[1]Разряды!$D$7,[1]Разряды!$D$3,IF(I30&lt;=[1]Разряды!$E$7,[1]Разряды!$E$3,IF(I30&lt;=[1]Разряды!$F$7,[1]Разряды!$F$3,IF(I30&lt;=[1]Разряды!$G$7,[1]Разряды!$G$3,IF(I30&lt;=[1]Разряды!$H$7,[1]Разряды!$H$3,IF(I30&lt;=[1]Разряды!$I$7,[1]Разряды!$I$3,IF(I30&lt;=[1]Разряды!$J$7,[1]Разряды!$J$3,"б/р"))))))))</f>
        <v>2р</v>
      </c>
      <c r="K30" s="16" t="s">
        <v>26</v>
      </c>
      <c r="L30" s="22" t="str">
        <f>IF(B30=0," ",VLOOKUP($B30,[1]Спортсмены!$B$1:$H$65536,7,FALSE))</f>
        <v>Плотников П.Н.</v>
      </c>
    </row>
    <row r="31" spans="1:12">
      <c r="A31" s="28">
        <v>21</v>
      </c>
      <c r="B31" s="16">
        <v>294</v>
      </c>
      <c r="C31" s="22" t="str">
        <f>IF(B31=0," ",VLOOKUP(B31,[1]Спортсмены!B$1:H$65536,2,FALSE))</f>
        <v>Комиссаренко Станислав</v>
      </c>
      <c r="D31" s="23" t="str">
        <f>IF(B31=0," ",VLOOKUP($B31,[1]Спортсмены!$B$1:$H$65536,3,FALSE))</f>
        <v>07.12.1998</v>
      </c>
      <c r="E31" s="24" t="str">
        <f>IF(B31=0," ",IF(VLOOKUP($B31,[1]Спортсмены!$B$1:$H$65536,4,FALSE)=0," ",VLOOKUP($B31,[1]Спортсмены!$B$1:$H$65536,4,FALSE)))</f>
        <v>2р</v>
      </c>
      <c r="F31" s="22" t="str">
        <f>IF(B31=0," ",VLOOKUP($B31,[1]Спортсмены!$B$1:$H$65536,5,FALSE))</f>
        <v>Рязанская</v>
      </c>
      <c r="G31" s="22" t="str">
        <f>IF(B31=0," ",VLOOKUP($B31,[1]Спортсмены!$B$1:$H$65536,6,FALSE))</f>
        <v>Караболино, ДЮСШ-Юность России</v>
      </c>
      <c r="H31" s="123"/>
      <c r="I31" s="111">
        <v>1.5290509259259261E-3</v>
      </c>
      <c r="J31" s="27" t="str">
        <f>IF(I31=0," ",IF(I31&lt;=[1]Разряды!$D$7,[1]Разряды!$D$3,IF(I31&lt;=[1]Разряды!$E$7,[1]Разряды!$E$3,IF(I31&lt;=[1]Разряды!$F$7,[1]Разряды!$F$3,IF(I31&lt;=[1]Разряды!$G$7,[1]Разряды!$G$3,IF(I31&lt;=[1]Разряды!$H$7,[1]Разряды!$H$3,IF(I31&lt;=[1]Разряды!$I$7,[1]Разряды!$I$3,IF(I31&lt;=[1]Разряды!$J$7,[1]Разряды!$J$3,"б/р"))))))))</f>
        <v>2р</v>
      </c>
      <c r="K31" s="16">
        <v>7</v>
      </c>
      <c r="L31" s="22" t="str">
        <f>IF(B31=0," ",VLOOKUP($B31,[1]Спортсмены!$B$1:$H$65536,7,FALSE))</f>
        <v>Комаревцев В.В.</v>
      </c>
    </row>
    <row r="32" spans="1:12">
      <c r="A32" s="28">
        <v>22</v>
      </c>
      <c r="B32" s="94">
        <v>158</v>
      </c>
      <c r="C32" s="22" t="str">
        <f>IF(B32=0," ",VLOOKUP(B32,[1]Спортсмены!B$1:H$65536,2,FALSE))</f>
        <v>Барабанов Михаил</v>
      </c>
      <c r="D32" s="23" t="str">
        <f>IF(B32=0," ",VLOOKUP($B32,[1]Спортсмены!$B$1:$H$65536,3,FALSE))</f>
        <v>1998</v>
      </c>
      <c r="E32" s="24" t="str">
        <f>IF(B32=0," ",IF(VLOOKUP($B32,[1]Спортсмены!$B$1:$H$65536,4,FALSE)=0," ",VLOOKUP($B32,[1]Спортсмены!$B$1:$H$65536,4,FALSE)))</f>
        <v>3р</v>
      </c>
      <c r="F32" s="22" t="str">
        <f>IF(B32=0," ",VLOOKUP($B32,[1]Спортсмены!$B$1:$H$65536,5,FALSE))</f>
        <v>Ярославская</v>
      </c>
      <c r="G32" s="22" t="str">
        <f>IF(B32=0," ",VLOOKUP($B32,[1]Спортсмены!$B$1:$H$65536,6,FALSE))</f>
        <v>Рыбинск, СДЮСШОР-2</v>
      </c>
      <c r="H32" s="25"/>
      <c r="I32" s="111">
        <v>1.5436342592592594E-3</v>
      </c>
      <c r="J32" s="27" t="str">
        <f>IF(I32=0," ",IF(I32&lt;=[1]Разряды!$D$7,[1]Разряды!$D$3,IF(I32&lt;=[1]Разряды!$E$7,[1]Разряды!$E$3,IF(I32&lt;=[1]Разряды!$F$7,[1]Разряды!$F$3,IF(I32&lt;=[1]Разряды!$G$7,[1]Разряды!$G$3,IF(I32&lt;=[1]Разряды!$H$7,[1]Разряды!$H$3,IF(I32&lt;=[1]Разряды!$I$7,[1]Разряды!$I$3,IF(I32&lt;=[1]Разряды!$J$7,[1]Разряды!$J$3,"б/р"))))))))</f>
        <v>3р</v>
      </c>
      <c r="K32" s="16" t="s">
        <v>26</v>
      </c>
      <c r="L32" s="22" t="str">
        <f>IF(B32=0," ",VLOOKUP($B32,[1]Спортсмены!$B$1:$H$65536,7,FALSE))</f>
        <v>Иванова И.М., Соколова Н.М.</v>
      </c>
    </row>
    <row r="33" spans="1:12">
      <c r="A33" s="28">
        <v>23</v>
      </c>
      <c r="B33" s="105">
        <v>376</v>
      </c>
      <c r="C33" s="22" t="str">
        <f>IF(B33=0," ",VLOOKUP(B33,[1]Спортсмены!B$1:H$65536,2,FALSE))</f>
        <v>Голиков Александр</v>
      </c>
      <c r="D33" s="23" t="str">
        <f>IF(B33=0," ",VLOOKUP($B33,[1]Спортсмены!$B$1:$H$65536,3,FALSE))</f>
        <v>22.01.1998</v>
      </c>
      <c r="E33" s="24" t="str">
        <f>IF(B33=0," ",IF(VLOOKUP($B33,[1]Спортсмены!$B$1:$H$65536,4,FALSE)=0," ",VLOOKUP($B33,[1]Спортсмены!$B$1:$H$65536,4,FALSE)))</f>
        <v>3р</v>
      </c>
      <c r="F33" s="22" t="str">
        <f>IF(B33=0," ",VLOOKUP($B33,[1]Спортсмены!$B$1:$H$65536,5,FALSE))</f>
        <v>Архангельская</v>
      </c>
      <c r="G33" s="22" t="str">
        <f>IF(B33=0," ",VLOOKUP($B33,[1]Спортсмены!$B$1:$H$65536,6,FALSE))</f>
        <v>Архангельск, ДЮСШ-1</v>
      </c>
      <c r="H33" s="123"/>
      <c r="I33" s="111">
        <v>1.5600694444444447E-3</v>
      </c>
      <c r="J33" s="27" t="str">
        <f>IF(I33=0," ",IF(I33&lt;=[1]Разряды!$D$7,[1]Разряды!$D$3,IF(I33&lt;=[1]Разряды!$E$7,[1]Разряды!$E$3,IF(I33&lt;=[1]Разряды!$F$7,[1]Разряды!$F$3,IF(I33&lt;=[1]Разряды!$G$7,[1]Разряды!$G$3,IF(I33&lt;=[1]Разряды!$H$7,[1]Разряды!$H$3,IF(I33&lt;=[1]Разряды!$I$7,[1]Разряды!$I$3,IF(I33&lt;=[1]Разряды!$J$7,[1]Разряды!$J$3,"б/р"))))))))</f>
        <v>3р</v>
      </c>
      <c r="K33" s="16" t="s">
        <v>26</v>
      </c>
      <c r="L33" s="22" t="str">
        <f>IF(B33=0," ",VLOOKUP($B33,[1]Спортсмены!$B$1:$H$65536,7,FALSE))</f>
        <v>Брюхова О.Б.</v>
      </c>
    </row>
    <row r="34" spans="1:12">
      <c r="A34" s="28">
        <v>24</v>
      </c>
      <c r="B34" s="21">
        <v>7</v>
      </c>
      <c r="C34" s="22" t="str">
        <f>IF(B34=0," ",VLOOKUP(B34,[1]Спортсмены!B$1:H$65536,2,FALSE))</f>
        <v>Горячев Дмитрий</v>
      </c>
      <c r="D34" s="23" t="str">
        <f>IF(B34=0," ",VLOOKUP($B34,[1]Спортсмены!$B$1:$H$65536,3,FALSE))</f>
        <v>08.09.1998</v>
      </c>
      <c r="E34" s="24" t="str">
        <f>IF(B34=0," ",IF(VLOOKUP($B34,[1]Спортсмены!$B$1:$H$65536,4,FALSE)=0," ",VLOOKUP($B34,[1]Спортсмены!$B$1:$H$65536,4,FALSE)))</f>
        <v>3р</v>
      </c>
      <c r="F34" s="22" t="str">
        <f>IF(B34=0," ",VLOOKUP($B34,[1]Спортсмены!$B$1:$H$65536,5,FALSE))</f>
        <v>Ярославская</v>
      </c>
      <c r="G34" s="22" t="str">
        <f>IF(B34=0," ",VLOOKUP($B34,[1]Спортсмены!$B$1:$H$65536,6,FALSE))</f>
        <v>Ярославль, СДЮСШОР-19</v>
      </c>
      <c r="H34" s="25"/>
      <c r="I34" s="111">
        <v>1.5699074074074077E-3</v>
      </c>
      <c r="J34" s="27" t="str">
        <f>IF(I34=0," ",IF(I34&lt;=[1]Разряды!$D$7,[1]Разряды!$D$3,IF(I34&lt;=[1]Разряды!$E$7,[1]Разряды!$E$3,IF(I34&lt;=[1]Разряды!$F$7,[1]Разряды!$F$3,IF(I34&lt;=[1]Разряды!$G$7,[1]Разряды!$G$3,IF(I34&lt;=[1]Разряды!$H$7,[1]Разряды!$H$3,IF(I34&lt;=[1]Разряды!$I$7,[1]Разряды!$I$3,IF(I34&lt;=[1]Разряды!$J$7,[1]Разряды!$J$3,"б/р"))))))))</f>
        <v>3р</v>
      </c>
      <c r="K34" s="16" t="s">
        <v>26</v>
      </c>
      <c r="L34" s="22" t="str">
        <f>IF(B34=0," ",VLOOKUP($B34,[1]Спортсмены!$B$1:$H$65536,7,FALSE))</f>
        <v>Таракановы Ю.Ф., А.В.</v>
      </c>
    </row>
    <row r="35" spans="1:12">
      <c r="A35" s="28">
        <v>25</v>
      </c>
      <c r="B35" s="105">
        <v>8</v>
      </c>
      <c r="C35" s="22" t="str">
        <f>IF(B35=0," ",VLOOKUP(B35,[1]Спортсмены!B$1:H$65536,2,FALSE))</f>
        <v>Воробьев Никита</v>
      </c>
      <c r="D35" s="23" t="str">
        <f>IF(B35=0," ",VLOOKUP($B35,[1]Спортсмены!$B$1:$H$65536,3,FALSE))</f>
        <v>29.07.1997</v>
      </c>
      <c r="E35" s="24" t="str">
        <f>IF(B35=0," ",IF(VLOOKUP($B35,[1]Спортсмены!$B$1:$H$65536,4,FALSE)=0," ",VLOOKUP($B35,[1]Спортсмены!$B$1:$H$65536,4,FALSE)))</f>
        <v>2р</v>
      </c>
      <c r="F35" s="22" t="str">
        <f>IF(B35=0," ",VLOOKUP($B35,[1]Спортсмены!$B$1:$H$65536,5,FALSE))</f>
        <v>Ярославская</v>
      </c>
      <c r="G35" s="22" t="str">
        <f>IF(B35=0," ",VLOOKUP($B35,[1]Спортсмены!$B$1:$H$65536,6,FALSE))</f>
        <v>Ярославль, СДЮСШОР-19</v>
      </c>
      <c r="H35" s="123"/>
      <c r="I35" s="111">
        <v>1.5714120370370372E-3</v>
      </c>
      <c r="J35" s="27" t="str">
        <f>IF(I35=0," ",IF(I35&lt;=[1]Разряды!$D$7,[1]Разряды!$D$3,IF(I35&lt;=[1]Разряды!$E$7,[1]Разряды!$E$3,IF(I35&lt;=[1]Разряды!$F$7,[1]Разряды!$F$3,IF(I35&lt;=[1]Разряды!$G$7,[1]Разряды!$G$3,IF(I35&lt;=[1]Разряды!$H$7,[1]Разряды!$H$3,IF(I35&lt;=[1]Разряды!$I$7,[1]Разряды!$I$3,IF(I35&lt;=[1]Разряды!$J$7,[1]Разряды!$J$3,"б/р"))))))))</f>
        <v>3р</v>
      </c>
      <c r="K35" s="16" t="s">
        <v>26</v>
      </c>
      <c r="L35" s="22" t="str">
        <f>IF(B35=0," ",VLOOKUP($B35,[1]Спортсмены!$B$1:$H$65536,7,FALSE))</f>
        <v>Таракановы Ю.Ф., А.В.</v>
      </c>
    </row>
    <row r="36" spans="1:12">
      <c r="A36" s="28">
        <v>26</v>
      </c>
      <c r="B36" s="21">
        <v>378</v>
      </c>
      <c r="C36" s="22" t="str">
        <f>IF(B36=0," ",VLOOKUP(B36,[1]Спортсмены!B$1:H$65536,2,FALSE))</f>
        <v>Шаньгин Станислав</v>
      </c>
      <c r="D36" s="23" t="str">
        <f>IF(B36=0," ",VLOOKUP($B36,[1]Спортсмены!$B$1:$H$65536,3,FALSE))</f>
        <v>22.03.1998</v>
      </c>
      <c r="E36" s="24" t="str">
        <f>IF(B36=0," ",IF(VLOOKUP($B36,[1]Спортсмены!$B$1:$H$65536,4,FALSE)=0," ",VLOOKUP($B36,[1]Спортсмены!$B$1:$H$65536,4,FALSE)))</f>
        <v>2р</v>
      </c>
      <c r="F36" s="22" t="str">
        <f>IF(B36=0," ",VLOOKUP($B36,[1]Спортсмены!$B$1:$H$65536,5,FALSE))</f>
        <v>Архангельская</v>
      </c>
      <c r="G36" s="22" t="str">
        <f>IF(B36=0," ",VLOOKUP($B36,[1]Спортсмены!$B$1:$H$65536,6,FALSE))</f>
        <v>Архангельск, ДЮСШ-1</v>
      </c>
      <c r="H36" s="123"/>
      <c r="I36" s="111">
        <v>1.5731481481481482E-3</v>
      </c>
      <c r="J36" s="27" t="str">
        <f>IF(I36=0," ",IF(I36&lt;=[1]Разряды!$D$7,[1]Разряды!$D$3,IF(I36&lt;=[1]Разряды!$E$7,[1]Разряды!$E$3,IF(I36&lt;=[1]Разряды!$F$7,[1]Разряды!$F$3,IF(I36&lt;=[1]Разряды!$G$7,[1]Разряды!$G$3,IF(I36&lt;=[1]Разряды!$H$7,[1]Разряды!$H$3,IF(I36&lt;=[1]Разряды!$I$7,[1]Разряды!$I$3,IF(I36&lt;=[1]Разряды!$J$7,[1]Разряды!$J$3,"б/р"))))))))</f>
        <v>3р</v>
      </c>
      <c r="K36" s="16" t="s">
        <v>26</v>
      </c>
      <c r="L36" s="22" t="str">
        <f>IF(B36=0," ",VLOOKUP($B36,[1]Спортсмены!$B$1:$H$65536,7,FALSE))</f>
        <v>Ушанов С.А.</v>
      </c>
    </row>
    <row r="37" spans="1:12">
      <c r="A37" s="28">
        <v>27</v>
      </c>
      <c r="B37" s="21">
        <v>140</v>
      </c>
      <c r="C37" s="22" t="str">
        <f>IF(B37=0," ",VLOOKUP(B37,[1]Спортсмены!B$1:H$65536,2,FALSE))</f>
        <v>Поликарпов Иван</v>
      </c>
      <c r="D37" s="23" t="str">
        <f>IF(B37=0," ",VLOOKUP($B37,[1]Спортсмены!$B$1:$H$65536,3,FALSE))</f>
        <v>1998</v>
      </c>
      <c r="E37" s="24" t="str">
        <f>IF(B37=0," ",IF(VLOOKUP($B37,[1]Спортсмены!$B$1:$H$65536,4,FALSE)=0," ",VLOOKUP($B37,[1]Спортсмены!$B$1:$H$65536,4,FALSE)))</f>
        <v>3р</v>
      </c>
      <c r="F37" s="22" t="str">
        <f>IF(B37=0," ",VLOOKUP($B37,[1]Спортсмены!$B$1:$H$65536,5,FALSE))</f>
        <v>Ярославская</v>
      </c>
      <c r="G37" s="22" t="str">
        <f>IF(B37=0," ",VLOOKUP($B37,[1]Спортсмены!$B$1:$H$65536,6,FALSE))</f>
        <v>Рыбинск, СДЮСШОР-2</v>
      </c>
      <c r="H37" s="25"/>
      <c r="I37" s="111">
        <v>1.5758101851851851E-3</v>
      </c>
      <c r="J37" s="27" t="str">
        <f>IF(I37=0," ",IF(I37&lt;=[1]Разряды!$D$7,[1]Разряды!$D$3,IF(I37&lt;=[1]Разряды!$E$7,[1]Разряды!$E$3,IF(I37&lt;=[1]Разряды!$F$7,[1]Разряды!$F$3,IF(I37&lt;=[1]Разряды!$G$7,[1]Разряды!$G$3,IF(I37&lt;=[1]Разряды!$H$7,[1]Разряды!$H$3,IF(I37&lt;=[1]Разряды!$I$7,[1]Разряды!$I$3,IF(I37&lt;=[1]Разряды!$J$7,[1]Разряды!$J$3,"б/р"))))))))</f>
        <v>3р</v>
      </c>
      <c r="K37" s="16" t="s">
        <v>26</v>
      </c>
      <c r="L37" s="22" t="str">
        <f>IF(B37=0," ",VLOOKUP($B37,[1]Спортсмены!$B$1:$H$65536,7,FALSE))</f>
        <v>Пивентьевы С.А., И.В.</v>
      </c>
    </row>
    <row r="38" spans="1:12">
      <c r="A38" s="28">
        <v>28</v>
      </c>
      <c r="B38" s="21">
        <v>3</v>
      </c>
      <c r="C38" s="22" t="str">
        <f>IF(B38=0," ",VLOOKUP(B38,[1]Спортсмены!B$1:H$65536,2,FALSE))</f>
        <v>Ожогов Никита</v>
      </c>
      <c r="D38" s="23" t="str">
        <f>IF(B38=0," ",VLOOKUP($B38,[1]Спортсмены!$B$1:$H$65536,3,FALSE))</f>
        <v>19.01.1999</v>
      </c>
      <c r="E38" s="24" t="str">
        <f>IF(B38=0," ",IF(VLOOKUP($B38,[1]Спортсмены!$B$1:$H$65536,4,FALSE)=0," ",VLOOKUP($B38,[1]Спортсмены!$B$1:$H$65536,4,FALSE)))</f>
        <v>2р</v>
      </c>
      <c r="F38" s="22" t="str">
        <f>IF(B38=0," ",VLOOKUP($B38,[1]Спортсмены!$B$1:$H$65536,5,FALSE))</f>
        <v>Ярославская</v>
      </c>
      <c r="G38" s="22" t="str">
        <f>IF(B38=0," ",VLOOKUP($B38,[1]Спортсмены!$B$1:$H$65536,6,FALSE))</f>
        <v>Ярославль, СДЮСШОР-19</v>
      </c>
      <c r="H38" s="25"/>
      <c r="I38" s="111">
        <v>1.5842592592592592E-3</v>
      </c>
      <c r="J38" s="27" t="str">
        <f>IF(I38=0," ",IF(I38&lt;=[1]Разряды!$D$7,[1]Разряды!$D$3,IF(I38&lt;=[1]Разряды!$E$7,[1]Разряды!$E$3,IF(I38&lt;=[1]Разряды!$F$7,[1]Разряды!$F$3,IF(I38&lt;=[1]Разряды!$G$7,[1]Разряды!$G$3,IF(I38&lt;=[1]Разряды!$H$7,[1]Разряды!$H$3,IF(I38&lt;=[1]Разряды!$I$7,[1]Разряды!$I$3,IF(I38&lt;=[1]Разряды!$J$7,[1]Разряды!$J$3,"б/р"))))))))</f>
        <v>3р</v>
      </c>
      <c r="K38" s="17" t="s">
        <v>26</v>
      </c>
      <c r="L38" s="22" t="str">
        <f>IF(B38=0," ",VLOOKUP($B38,[1]Спортсмены!$B$1:$H$65536,7,FALSE))</f>
        <v>Таракановы Ю.Ф., А.В.</v>
      </c>
    </row>
    <row r="39" spans="1:12">
      <c r="A39" s="28">
        <v>29</v>
      </c>
      <c r="B39" s="105">
        <v>6</v>
      </c>
      <c r="C39" s="22" t="str">
        <f>IF(B39=0," ",VLOOKUP(B39,[1]Спортсмены!B$1:H$65536,2,FALSE))</f>
        <v>Зайцев Василий</v>
      </c>
      <c r="D39" s="23" t="str">
        <f>IF(B39=0," ",VLOOKUP($B39,[1]Спортсмены!$B$1:$H$65536,3,FALSE))</f>
        <v>27.10.1998</v>
      </c>
      <c r="E39" s="24" t="str">
        <f>IF(B39=0," ",IF(VLOOKUP($B39,[1]Спортсмены!$B$1:$H$65536,4,FALSE)=0," ",VLOOKUP($B39,[1]Спортсмены!$B$1:$H$65536,4,FALSE)))</f>
        <v>3р</v>
      </c>
      <c r="F39" s="22" t="str">
        <f>IF(B39=0," ",VLOOKUP($B39,[1]Спортсмены!$B$1:$H$65536,5,FALSE))</f>
        <v>Ярославская</v>
      </c>
      <c r="G39" s="22" t="str">
        <f>IF(B39=0," ",VLOOKUP($B39,[1]Спортсмены!$B$1:$H$65536,6,FALSE))</f>
        <v>Ярославль, СДЮСШОР-19</v>
      </c>
      <c r="H39" s="25"/>
      <c r="I39" s="111">
        <v>1.589814814814815E-3</v>
      </c>
      <c r="J39" s="27" t="str">
        <f>IF(I39=0," ",IF(I39&lt;=[1]Разряды!$D$7,[1]Разряды!$D$3,IF(I39&lt;=[1]Разряды!$E$7,[1]Разряды!$E$3,IF(I39&lt;=[1]Разряды!$F$7,[1]Разряды!$F$3,IF(I39&lt;=[1]Разряды!$G$7,[1]Разряды!$G$3,IF(I39&lt;=[1]Разряды!$H$7,[1]Разряды!$H$3,IF(I39&lt;=[1]Разряды!$I$7,[1]Разряды!$I$3,IF(I39&lt;=[1]Разряды!$J$7,[1]Разряды!$J$3,"б/р"))))))))</f>
        <v>3р</v>
      </c>
      <c r="K39" s="17" t="s">
        <v>26</v>
      </c>
      <c r="L39" s="22" t="str">
        <f>IF(B39=0," ",VLOOKUP($B39,[1]Спортсмены!$B$1:$H$65536,7,FALSE))</f>
        <v>Таракановы Ю.Ф., А.В.</v>
      </c>
    </row>
    <row r="40" spans="1:12">
      <c r="A40" s="28">
        <v>30</v>
      </c>
      <c r="B40" s="21">
        <v>310</v>
      </c>
      <c r="C40" s="22" t="str">
        <f>IF(B40=0," ",VLOOKUP(B40,[1]Спортсмены!B$1:H$65536,2,FALSE))</f>
        <v>Микулин Глеб</v>
      </c>
      <c r="D40" s="23" t="str">
        <f>IF(B40=0," ",VLOOKUP($B40,[1]Спортсмены!$B$1:$H$65536,3,FALSE))</f>
        <v>06.08.1999</v>
      </c>
      <c r="E40" s="24" t="str">
        <f>IF(B40=0," ",IF(VLOOKUP($B40,[1]Спортсмены!$B$1:$H$65536,4,FALSE)=0," ",VLOOKUP($B40,[1]Спортсмены!$B$1:$H$65536,4,FALSE)))</f>
        <v>2р</v>
      </c>
      <c r="F40" s="22" t="str">
        <f>IF(B40=0," ",VLOOKUP($B40,[1]Спортсмены!$B$1:$H$65536,5,FALSE))</f>
        <v>Мурманская</v>
      </c>
      <c r="G40" s="22" t="str">
        <f>IF(B40=0," ",VLOOKUP($B40,[1]Спортсмены!$B$1:$H$65536,6,FALSE))</f>
        <v>Мурманск, СДЮСШОР-4, ШВСМ</v>
      </c>
      <c r="H40" s="25"/>
      <c r="I40" s="111">
        <v>1.5965277777777777E-3</v>
      </c>
      <c r="J40" s="27" t="str">
        <f>IF(I40=0," ",IF(I40&lt;=[1]Разряды!$D$7,[1]Разряды!$D$3,IF(I40&lt;=[1]Разряды!$E$7,[1]Разряды!$E$3,IF(I40&lt;=[1]Разряды!$F$7,[1]Разряды!$F$3,IF(I40&lt;=[1]Разряды!$G$7,[1]Разряды!$G$3,IF(I40&lt;=[1]Разряды!$H$7,[1]Разряды!$H$3,IF(I40&lt;=[1]Разряды!$I$7,[1]Разряды!$I$3,IF(I40&lt;=[1]Разряды!$J$7,[1]Разряды!$J$3,"б/р"))))))))</f>
        <v>3р</v>
      </c>
      <c r="K40" s="16" t="s">
        <v>26</v>
      </c>
      <c r="L40" s="22" t="str">
        <f>IF(B40=0," ",VLOOKUP($B40,[1]Спортсмены!$B$1:$H$65536,7,FALSE))</f>
        <v>Семенов Р.В.</v>
      </c>
    </row>
    <row r="41" spans="1:12">
      <c r="A41" s="28">
        <v>31</v>
      </c>
      <c r="B41" s="105">
        <v>545</v>
      </c>
      <c r="C41" s="22" t="str">
        <f>IF(B41=0," ",VLOOKUP(B41,[1]Спортсмены!B$1:H$65536,2,FALSE))</f>
        <v>Егоров Егор</v>
      </c>
      <c r="D41" s="23" t="str">
        <f>IF(B41=0," ",VLOOKUP($B41,[1]Спортсмены!$B$1:$H$65536,3,FALSE))</f>
        <v>26.02.1999</v>
      </c>
      <c r="E41" s="24" t="str">
        <f>IF(B41=0," ",IF(VLOOKUP($B41,[1]Спортсмены!$B$1:$H$65536,4,FALSE)=0," ",VLOOKUP($B41,[1]Спортсмены!$B$1:$H$65536,4,FALSE)))</f>
        <v>3р</v>
      </c>
      <c r="F41" s="22" t="str">
        <f>IF(B41=0," ",VLOOKUP($B41,[1]Спортсмены!$B$1:$H$65536,5,FALSE))</f>
        <v>Ярославская</v>
      </c>
      <c r="G41" s="22" t="str">
        <f>IF(B41=0," ",VLOOKUP($B41,[1]Спортсмены!$B$1:$H$65536,6,FALSE))</f>
        <v>Рыбинск, СДЮСШОР-8</v>
      </c>
      <c r="H41" s="25"/>
      <c r="I41" s="111">
        <v>1.6253472222222223E-3</v>
      </c>
      <c r="J41" s="27" t="str">
        <f>IF(I41=0," ",IF(I41&lt;=[1]Разряды!$D$7,[1]Разряды!$D$3,IF(I41&lt;=[1]Разряды!$E$7,[1]Разряды!$E$3,IF(I41&lt;=[1]Разряды!$F$7,[1]Разряды!$F$3,IF(I41&lt;=[1]Разряды!$G$7,[1]Разряды!$G$3,IF(I41&lt;=[1]Разряды!$H$7,[1]Разряды!$H$3,IF(I41&lt;=[1]Разряды!$I$7,[1]Разряды!$I$3,IF(I41&lt;=[1]Разряды!$J$7,[1]Разряды!$J$3,"б/р"))))))))</f>
        <v>3р</v>
      </c>
      <c r="K41" s="17" t="s">
        <v>26</v>
      </c>
      <c r="L41" s="22" t="str">
        <f>IF(B41=0," ",VLOOKUP($B41,[1]Спортсмены!$B$1:$H$65536,7,FALSE))</f>
        <v>Зверев В.Н.</v>
      </c>
    </row>
    <row r="42" spans="1:12">
      <c r="A42" s="28">
        <v>32</v>
      </c>
      <c r="B42" s="21">
        <v>75</v>
      </c>
      <c r="C42" s="22" t="str">
        <f>IF(B42=0," ",VLOOKUP(B42,[1]Спортсмены!B$1:H$65536,2,FALSE))</f>
        <v>Симонов Илья</v>
      </c>
      <c r="D42" s="23" t="str">
        <f>IF(B42=0," ",VLOOKUP($B42,[1]Спортсмены!$B$1:$H$65536,3,FALSE))</f>
        <v>14.12.1998</v>
      </c>
      <c r="E42" s="24" t="str">
        <f>IF(B42=0," ",IF(VLOOKUP($B42,[1]Спортсмены!$B$1:$H$65536,4,FALSE)=0," ",VLOOKUP($B42,[1]Спортсмены!$B$1:$H$65536,4,FALSE)))</f>
        <v>1ю</v>
      </c>
      <c r="F42" s="22" t="str">
        <f>IF(B42=0," ",VLOOKUP($B42,[1]Спортсмены!$B$1:$H$65536,5,FALSE))</f>
        <v>Ярославская</v>
      </c>
      <c r="G42" s="22" t="str">
        <f>IF(B42=0," ",VLOOKUP($B42,[1]Спортсмены!$B$1:$H$65536,6,FALSE))</f>
        <v>Ярославль, ГОБУ ЯО СДЮСШОР</v>
      </c>
      <c r="H42" s="25"/>
      <c r="I42" s="111">
        <v>1.6766203703703706E-3</v>
      </c>
      <c r="J42" s="27" t="str">
        <f>IF(I42=0," ",IF(I42&lt;=[1]Разряды!$D$7,[1]Разряды!$D$3,IF(I42&lt;=[1]Разряды!$E$7,[1]Разряды!$E$3,IF(I42&lt;=[1]Разряды!$F$7,[1]Разряды!$F$3,IF(I42&lt;=[1]Разряды!$G$7,[1]Разряды!$G$3,IF(I42&lt;=[1]Разряды!$H$7,[1]Разряды!$H$3,IF(I42&lt;=[1]Разряды!$I$7,[1]Разряды!$I$3,IF(I42&lt;=[1]Разряды!$J$7,[1]Разряды!$J$3,"б/р"))))))))</f>
        <v>1юр</v>
      </c>
      <c r="K42" s="16" t="s">
        <v>26</v>
      </c>
      <c r="L42" s="22" t="str">
        <f>IF(B42=0," ",VLOOKUP($B42,[1]Спортсмены!$B$1:$H$65536,7,FALSE))</f>
        <v>бр.Клейменова А.Н.</v>
      </c>
    </row>
    <row r="43" spans="1:12">
      <c r="A43" s="28">
        <v>33</v>
      </c>
      <c r="B43" s="105">
        <v>4</v>
      </c>
      <c r="C43" s="22" t="str">
        <f>IF(B43=0," ",VLOOKUP(B43,[1]Спортсмены!B$1:H$65536,2,FALSE))</f>
        <v>Прянишников Александр</v>
      </c>
      <c r="D43" s="23" t="str">
        <f>IF(B43=0," ",VLOOKUP($B43,[1]Спортсмены!$B$1:$H$65536,3,FALSE))</f>
        <v>22.04.1998</v>
      </c>
      <c r="E43" s="24" t="str">
        <f>IF(B43=0," ",IF(VLOOKUP($B43,[1]Спортсмены!$B$1:$H$65536,4,FALSE)=0," ",VLOOKUP($B43,[1]Спортсмены!$B$1:$H$65536,4,FALSE)))</f>
        <v>3р</v>
      </c>
      <c r="F43" s="22" t="str">
        <f>IF(B43=0," ",VLOOKUP($B43,[1]Спортсмены!$B$1:$H$65536,5,FALSE))</f>
        <v>Ярославская</v>
      </c>
      <c r="G43" s="22" t="str">
        <f>IF(B43=0," ",VLOOKUP($B43,[1]Спортсмены!$B$1:$H$65536,6,FALSE))</f>
        <v>Ярославль, СДЮСШОР-19</v>
      </c>
      <c r="H43" s="123"/>
      <c r="I43" s="111">
        <v>1.6931712962962961E-3</v>
      </c>
      <c r="J43" s="27" t="str">
        <f>IF(I43=0," ",IF(I43&lt;=[1]Разряды!$D$7,[1]Разряды!$D$3,IF(I43&lt;=[1]Разряды!$E$7,[1]Разряды!$E$3,IF(I43&lt;=[1]Разряды!$F$7,[1]Разряды!$F$3,IF(I43&lt;=[1]Разряды!$G$7,[1]Разряды!$G$3,IF(I43&lt;=[1]Разряды!$H$7,[1]Разряды!$H$3,IF(I43&lt;=[1]Разряды!$I$7,[1]Разряды!$I$3,IF(I43&lt;=[1]Разряды!$J$7,[1]Разряды!$J$3,"б/р"))))))))</f>
        <v>1юр</v>
      </c>
      <c r="K43" s="16" t="s">
        <v>26</v>
      </c>
      <c r="L43" s="22" t="str">
        <f>IF(B43=0," ",VLOOKUP($B43,[1]Спортсмены!$B$1:$H$65536,7,FALSE))</f>
        <v>Таракановы Ю.Ф., А.В.</v>
      </c>
    </row>
    <row r="44" spans="1:12">
      <c r="A44" s="28">
        <v>34</v>
      </c>
      <c r="B44" s="21">
        <v>9</v>
      </c>
      <c r="C44" s="22" t="str">
        <f>IF(B44=0," ",VLOOKUP(B44,[1]Спортсмены!B$1:H$65536,2,FALSE))</f>
        <v>Бровкин Юрий</v>
      </c>
      <c r="D44" s="23" t="str">
        <f>IF(B44=0," ",VLOOKUP($B44,[1]Спортсмены!$B$1:$H$65536,3,FALSE))</f>
        <v>24.05.1997</v>
      </c>
      <c r="E44" s="24" t="str">
        <f>IF(B44=0," ",IF(VLOOKUP($B44,[1]Спортсмены!$B$1:$H$65536,4,FALSE)=0," ",VLOOKUP($B44,[1]Спортсмены!$B$1:$H$65536,4,FALSE)))</f>
        <v>3р</v>
      </c>
      <c r="F44" s="22" t="str">
        <f>IF(B44=0," ",VLOOKUP($B44,[1]Спортсмены!$B$1:$H$65536,5,FALSE))</f>
        <v>Ярославская</v>
      </c>
      <c r="G44" s="22" t="str">
        <f>IF(B44=0," ",VLOOKUP($B44,[1]Спортсмены!$B$1:$H$65536,6,FALSE))</f>
        <v>Ярославль, СДЮСШОР-19</v>
      </c>
      <c r="H44" s="25"/>
      <c r="I44" s="111">
        <v>1.7289351851851849E-3</v>
      </c>
      <c r="J44" s="27" t="str">
        <f>IF(I44=0," ",IF(I44&lt;=[1]Разряды!$D$7,[1]Разряды!$D$3,IF(I44&lt;=[1]Разряды!$E$7,[1]Разряды!$E$3,IF(I44&lt;=[1]Разряды!$F$7,[1]Разряды!$F$3,IF(I44&lt;=[1]Разряды!$G$7,[1]Разряды!$G$3,IF(I44&lt;=[1]Разряды!$H$7,[1]Разряды!$H$3,IF(I44&lt;=[1]Разряды!$I$7,[1]Разряды!$I$3,IF(I44&lt;=[1]Разряды!$J$7,[1]Разряды!$J$3,"б/р"))))))))</f>
        <v>1юр</v>
      </c>
      <c r="K44" s="16" t="s">
        <v>26</v>
      </c>
      <c r="L44" s="22" t="str">
        <f>IF(B44=0," ",VLOOKUP($B44,[1]Спортсмены!$B$1:$H$65536,7,FALSE))</f>
        <v>Таракановы Ю.Ф., А.В.</v>
      </c>
    </row>
    <row r="45" spans="1:12">
      <c r="A45" s="28"/>
      <c r="B45" s="105">
        <v>510</v>
      </c>
      <c r="C45" s="22" t="str">
        <f>IF(B45=0," ",VLOOKUP(B45,[1]Спортсмены!B$1:H$65536,2,FALSE))</f>
        <v>Соловьев Дмитрий</v>
      </c>
      <c r="D45" s="23" t="str">
        <f>IF(B45=0," ",VLOOKUP($B45,[1]Спортсмены!$B$1:$H$65536,3,FALSE))</f>
        <v>01.09.1998</v>
      </c>
      <c r="E45" s="24" t="str">
        <f>IF(B45=0," ",IF(VLOOKUP($B45,[1]Спортсмены!$B$1:$H$65536,4,FALSE)=0," ",VLOOKUP($B45,[1]Спортсмены!$B$1:$H$65536,4,FALSE)))</f>
        <v>2р</v>
      </c>
      <c r="F45" s="22" t="str">
        <f>IF(B45=0," ",VLOOKUP($B45,[1]Спортсмены!$B$1:$H$65536,5,FALSE))</f>
        <v>Ивановская</v>
      </c>
      <c r="G45" s="22" t="str">
        <f>IF(B45=0," ",VLOOKUP($B45,[1]Спортсмены!$B$1:$H$65536,6,FALSE))</f>
        <v>Кинешма, СДЮСШОР</v>
      </c>
      <c r="H45" s="123"/>
      <c r="I45" s="111" t="s">
        <v>226</v>
      </c>
      <c r="J45" s="27"/>
      <c r="K45" s="16" t="s">
        <v>26</v>
      </c>
      <c r="L45" s="22" t="str">
        <f>IF(B45=0," ",VLOOKUP($B45,[1]Спортсмены!$B$1:$H$65536,7,FALSE))</f>
        <v>Яковлев А.Н.</v>
      </c>
    </row>
    <row r="46" spans="1:12">
      <c r="A46" s="28"/>
      <c r="B46" s="21">
        <v>377</v>
      </c>
      <c r="C46" s="22" t="str">
        <f>IF(B46=0," ",VLOOKUP(B46,[1]Спортсмены!B$1:H$65536,2,FALSE))</f>
        <v>Шаньгин Владислав</v>
      </c>
      <c r="D46" s="23" t="str">
        <f>IF(B46=0," ",VLOOKUP($B46,[1]Спортсмены!$B$1:$H$65536,3,FALSE))</f>
        <v>22.03.1998</v>
      </c>
      <c r="E46" s="24" t="str">
        <f>IF(B46=0," ",IF(VLOOKUP($B46,[1]Спортсмены!$B$1:$H$65536,4,FALSE)=0," ",VLOOKUP($B46,[1]Спортсмены!$B$1:$H$65536,4,FALSE)))</f>
        <v>2р</v>
      </c>
      <c r="F46" s="22" t="str">
        <f>IF(B46=0," ",VLOOKUP($B46,[1]Спортсмены!$B$1:$H$65536,5,FALSE))</f>
        <v>Архангельская</v>
      </c>
      <c r="G46" s="22" t="str">
        <f>IF(B46=0," ",VLOOKUP($B46,[1]Спортсмены!$B$1:$H$65536,6,FALSE))</f>
        <v>Архангельск, ДЮСШ-1</v>
      </c>
      <c r="H46" s="123"/>
      <c r="I46" s="111" t="s">
        <v>211</v>
      </c>
      <c r="J46" s="27"/>
      <c r="K46" s="16">
        <v>0</v>
      </c>
      <c r="L46" s="22" t="str">
        <f>IF(B46=0," ",VLOOKUP($B46,[1]Спортсмены!$B$1:$H$65536,7,FALSE))</f>
        <v>Ушанов С.А.</v>
      </c>
    </row>
    <row r="47" spans="1:12">
      <c r="A47" s="16"/>
      <c r="B47" s="16"/>
      <c r="C47" s="16"/>
      <c r="D47" s="17"/>
      <c r="E47" s="16"/>
      <c r="F47" s="336" t="s">
        <v>182</v>
      </c>
      <c r="G47" s="336"/>
      <c r="H47" s="84"/>
      <c r="I47" s="350" t="s">
        <v>50</v>
      </c>
      <c r="J47" s="350"/>
      <c r="K47" s="310"/>
      <c r="L47" s="9" t="s">
        <v>227</v>
      </c>
    </row>
    <row r="48" spans="1:12">
      <c r="A48" s="20">
        <v>1</v>
      </c>
      <c r="B48" s="21">
        <v>303</v>
      </c>
      <c r="C48" s="22" t="str">
        <f>IF(B48=0," ",VLOOKUP(B48,[1]Спортсмены!B$1:H$65536,2,FALSE))</f>
        <v>Пахомов Олег</v>
      </c>
      <c r="D48" s="23" t="str">
        <f>IF(B48=0," ",VLOOKUP($B48,[1]Спортсмены!$B$1:$H$65536,3,FALSE))</f>
        <v>22.08.1995</v>
      </c>
      <c r="E48" s="24" t="str">
        <f>IF(B48=0," ",IF(VLOOKUP($B48,[1]Спортсмены!$B$1:$H$65536,4,FALSE)=0," ",VLOOKUP($B48,[1]Спортсмены!$B$1:$H$65536,4,FALSE)))</f>
        <v>КМС</v>
      </c>
      <c r="F48" s="22" t="str">
        <f>IF(B48=0," ",VLOOKUP($B48,[1]Спортсмены!$B$1:$H$65536,5,FALSE))</f>
        <v>Мурманская</v>
      </c>
      <c r="G48" s="22" t="str">
        <f>IF(B48=0," ",VLOOKUP($B48,[1]Спортсмены!$B$1:$H$65536,6,FALSE))</f>
        <v>Мурманск, ШВСМ</v>
      </c>
      <c r="H48" s="25"/>
      <c r="I48" s="112">
        <v>1.3576388888888889E-3</v>
      </c>
      <c r="J48" s="27" t="str">
        <f>IF(I48=0," ",IF(I48&lt;=[1]Разряды!$D$7,[1]Разряды!$D$3,IF(I48&lt;=[1]Разряды!$E$7,[1]Разряды!$E$3,IF(I48&lt;=[1]Разряды!$F$7,[1]Разряды!$F$3,IF(I48&lt;=[1]Разряды!$G$7,[1]Разряды!$G$3,IF(I48&lt;=[1]Разряды!$H$7,[1]Разряды!$H$3,IF(I48&lt;=[1]Разряды!$I$7,[1]Разряды!$I$3,IF(I48&lt;=[1]Разряды!$J$7,[1]Разряды!$J$3,"б/р"))))))))</f>
        <v>1р</v>
      </c>
      <c r="K48" s="24">
        <v>20</v>
      </c>
      <c r="L48" s="103" t="str">
        <f>IF(B48=0," ",VLOOKUP($B48,[1]Спортсмены!$B$1:$H$65536,7,FALSE))</f>
        <v>ЗТР Савенков П.В., Шаверина Е.Н.</v>
      </c>
    </row>
    <row r="49" spans="1:12">
      <c r="A49" s="20">
        <v>2</v>
      </c>
      <c r="B49" s="21">
        <v>233</v>
      </c>
      <c r="C49" s="22" t="str">
        <f>IF(B49=0," ",VLOOKUP(B49,[1]Спортсмены!B$1:H$65536,2,FALSE))</f>
        <v>Пушкарев Максим</v>
      </c>
      <c r="D49" s="23" t="str">
        <f>IF(B49=0," ",VLOOKUP($B49,[1]Спортсмены!$B$1:$H$65536,3,FALSE))</f>
        <v>1996</v>
      </c>
      <c r="E49" s="24" t="str">
        <f>IF(B49=0," ",IF(VLOOKUP($B49,[1]Спортсмены!$B$1:$H$65536,4,FALSE)=0," ",VLOOKUP($B49,[1]Спортсмены!$B$1:$H$65536,4,FALSE)))</f>
        <v>1р</v>
      </c>
      <c r="F49" s="22" t="str">
        <f>IF(B49=0," ",VLOOKUP($B49,[1]Спортсмены!$B$1:$H$65536,5,FALSE))</f>
        <v>Владимирская</v>
      </c>
      <c r="G49" s="22" t="str">
        <f>IF(B49=0," ",VLOOKUP($B49,[1]Спортсмены!$B$1:$H$65536,6,FALSE))</f>
        <v>Владимир, СДЮСШОР-4</v>
      </c>
      <c r="H49" s="25"/>
      <c r="I49" s="111">
        <v>1.367013888888889E-3</v>
      </c>
      <c r="J49" s="27" t="str">
        <f>IF(I49=0," ",IF(I49&lt;=[1]Разряды!$D$7,[1]Разряды!$D$3,IF(I49&lt;=[1]Разряды!$E$7,[1]Разряды!$E$3,IF(I49&lt;=[1]Разряды!$F$7,[1]Разряды!$F$3,IF(I49&lt;=[1]Разряды!$G$7,[1]Разряды!$G$3,IF(I49&lt;=[1]Разряды!$H$7,[1]Разряды!$H$3,IF(I49&lt;=[1]Разряды!$I$7,[1]Разряды!$I$3,IF(I49&lt;=[1]Разряды!$J$7,[1]Разряды!$J$3,"б/р"))))))))</f>
        <v>1р</v>
      </c>
      <c r="K49" s="16">
        <v>17</v>
      </c>
      <c r="L49" s="22" t="str">
        <f>IF(B49=0," ",VLOOKUP($B49,[1]Спортсмены!$B$1:$H$65536,7,FALSE))</f>
        <v>Герцен Е.А.</v>
      </c>
    </row>
    <row r="50" spans="1:12" ht="22.5">
      <c r="A50" s="20">
        <v>3</v>
      </c>
      <c r="B50" s="21">
        <v>280</v>
      </c>
      <c r="C50" s="101" t="str">
        <f>IF(B50=0," ",VLOOKUP(B50,[1]Спортсмены!B$1:H$65536,2,FALSE))</f>
        <v>Колоколенков Михаил</v>
      </c>
      <c r="D50" s="102" t="str">
        <f>IF(B50=0," ",VLOOKUP($B50,[1]Спортсмены!$B$1:$H$65536,3,FALSE))</f>
        <v>14.11.1995</v>
      </c>
      <c r="E50" s="94" t="str">
        <f>IF(B50=0," ",IF(VLOOKUP($B50,[1]Спортсмены!$B$1:$H$65536,4,FALSE)=0," ",VLOOKUP($B50,[1]Спортсмены!$B$1:$H$65536,4,FALSE)))</f>
        <v>1р</v>
      </c>
      <c r="F50" s="101" t="str">
        <f>IF(B50=0," ",VLOOKUP($B50,[1]Спортсмены!$B$1:$H$65536,5,FALSE))</f>
        <v>Рязанская</v>
      </c>
      <c r="G50" s="99" t="str">
        <f>IF(B50=0," ",VLOOKUP($B50,[1]Спортсмены!$B$1:$H$65536,6,FALSE))</f>
        <v>Касимов, ЦФО ДЮСШ, СДЮСШОР "Олимпиец"-Профсоюзы</v>
      </c>
      <c r="H50" s="100"/>
      <c r="I50" s="479">
        <v>1.3837962962962962E-3</v>
      </c>
      <c r="J50" s="28" t="str">
        <f>IF(I50=0," ",IF(I50&lt;=[1]Разряды!$D$7,[1]Разряды!$D$3,IF(I50&lt;=[1]Разряды!$E$7,[1]Разряды!$E$3,IF(I50&lt;=[1]Разряды!$F$7,[1]Разряды!$F$3,IF(I50&lt;=[1]Разряды!$G$7,[1]Разряды!$G$3,IF(I50&lt;=[1]Разряды!$H$7,[1]Разряды!$H$3,IF(I50&lt;=[1]Разряды!$I$7,[1]Разряды!$I$3,IF(I50&lt;=[1]Разряды!$J$7,[1]Разряды!$J$3,"б/р"))))))))</f>
        <v>1р</v>
      </c>
      <c r="K50" s="117">
        <v>15</v>
      </c>
      <c r="L50" s="101" t="str">
        <f>IF(B50=0," ",VLOOKUP($B50,[1]Спортсмены!$B$1:$H$65536,7,FALSE))</f>
        <v>Меркушин В.С., Куделина Н.М.</v>
      </c>
    </row>
    <row r="51" spans="1:12">
      <c r="A51" s="28">
        <v>4</v>
      </c>
      <c r="B51" s="21">
        <v>30</v>
      </c>
      <c r="C51" s="22" t="str">
        <f>IF(B51=0," ",VLOOKUP(B51,[1]Спортсмены!B$1:H$65536,2,FALSE))</f>
        <v>Зайцев Сергей</v>
      </c>
      <c r="D51" s="23" t="str">
        <f>IF(B51=0," ",VLOOKUP($B51,[1]Спортсмены!$B$1:$H$65536,3,FALSE))</f>
        <v>25.03.1995</v>
      </c>
      <c r="E51" s="24" t="str">
        <f>IF(B51=0," ",IF(VLOOKUP($B51,[1]Спортсмены!$B$1:$H$65536,4,FALSE)=0," ",VLOOKUP($B51,[1]Спортсмены!$B$1:$H$65536,4,FALSE)))</f>
        <v>1р</v>
      </c>
      <c r="F51" s="22" t="str">
        <f>IF(B51=0," ",VLOOKUP($B51,[1]Спортсмены!$B$1:$H$65536,5,FALSE))</f>
        <v>Ярославская</v>
      </c>
      <c r="G51" s="22" t="str">
        <f>IF(B51=0," ",VLOOKUP($B51,[1]Спортсмены!$B$1:$H$65536,6,FALSE))</f>
        <v>Ярославль, СДЮСШОР-19</v>
      </c>
      <c r="H51" s="25"/>
      <c r="I51" s="111">
        <v>1.4017361111111112E-3</v>
      </c>
      <c r="J51" s="27" t="str">
        <f>IF(I51=0," ",IF(I51&lt;=[1]Разряды!$D$7,[1]Разряды!$D$3,IF(I51&lt;=[1]Разряды!$E$7,[1]Разряды!$E$3,IF(I51&lt;=[1]Разряды!$F$7,[1]Разряды!$F$3,IF(I51&lt;=[1]Разряды!$G$7,[1]Разряды!$G$3,IF(I51&lt;=[1]Разряды!$H$7,[1]Разряды!$H$3,IF(I51&lt;=[1]Разряды!$I$7,[1]Разряды!$I$3,IF(I51&lt;=[1]Разряды!$J$7,[1]Разряды!$J$3,"б/р"))))))))</f>
        <v>1р</v>
      </c>
      <c r="K51" s="17" t="s">
        <v>26</v>
      </c>
      <c r="L51" s="22" t="str">
        <f>IF(B51=0," ",VLOOKUP($B51,[1]Спортсмены!$B$1:$H$65536,7,FALSE))</f>
        <v>Круговой К.Н.</v>
      </c>
    </row>
    <row r="52" spans="1:12">
      <c r="A52" s="28">
        <v>5</v>
      </c>
      <c r="B52" s="21">
        <v>519</v>
      </c>
      <c r="C52" s="22" t="str">
        <f>IF(B52=0," ",VLOOKUP(B52,[1]Спортсмены!B$1:H$65536,2,FALSE))</f>
        <v>Бобылев Семен</v>
      </c>
      <c r="D52" s="23" t="str">
        <f>IF(B52=0," ",VLOOKUP($B52,[1]Спортсмены!$B$1:$H$65536,3,FALSE))</f>
        <v>13.07.1995</v>
      </c>
      <c r="E52" s="24" t="str">
        <f>IF(B52=0," ",IF(VLOOKUP($B52,[1]Спортсмены!$B$1:$H$65536,4,FALSE)=0," ",VLOOKUP($B52,[1]Спортсмены!$B$1:$H$65536,4,FALSE)))</f>
        <v>1р</v>
      </c>
      <c r="F52" s="22" t="str">
        <f>IF(B52=0," ",VLOOKUP($B52,[1]Спортсмены!$B$1:$H$65536,5,FALSE))</f>
        <v>Вологодская</v>
      </c>
      <c r="G52" s="22" t="str">
        <f>IF(B52=0," ",VLOOKUP($B52,[1]Спортсмены!$B$1:$H$65536,6,FALSE))</f>
        <v>Череповец, ДЮСШ-2</v>
      </c>
      <c r="H52" s="25"/>
      <c r="I52" s="111">
        <v>1.403472222222222E-3</v>
      </c>
      <c r="J52" s="27" t="str">
        <f>IF(I52=0," ",IF(I52&lt;=[1]Разряды!$D$7,[1]Разряды!$D$3,IF(I52&lt;=[1]Разряды!$E$7,[1]Разряды!$E$3,IF(I52&lt;=[1]Разряды!$F$7,[1]Разряды!$F$3,IF(I52&lt;=[1]Разряды!$G$7,[1]Разряды!$G$3,IF(I52&lt;=[1]Разряды!$H$7,[1]Разряды!$H$3,IF(I52&lt;=[1]Разряды!$I$7,[1]Разряды!$I$3,IF(I52&lt;=[1]Разряды!$J$7,[1]Разряды!$J$3,"б/р"))))))))</f>
        <v>1р</v>
      </c>
      <c r="K52" s="17">
        <v>14</v>
      </c>
      <c r="L52" s="22" t="str">
        <f>IF(B52=0," ",VLOOKUP($B52,[1]Спортсмены!$B$1:$H$65536,7,FALSE))</f>
        <v>Боголюбов В.Л.</v>
      </c>
    </row>
    <row r="53" spans="1:12">
      <c r="A53" s="28">
        <v>6</v>
      </c>
      <c r="B53" s="27">
        <v>236</v>
      </c>
      <c r="C53" s="22" t="str">
        <f>IF(B53=0," ",VLOOKUP(B53,[1]Спортсмены!B$1:H$65536,2,FALSE))</f>
        <v>Карасев Артем</v>
      </c>
      <c r="D53" s="23" t="str">
        <f>IF(B53=0," ",VLOOKUP($B53,[1]Спортсмены!$B$1:$H$65536,3,FALSE))</f>
        <v>1996</v>
      </c>
      <c r="E53" s="24" t="str">
        <f>IF(B53=0," ",IF(VLOOKUP($B53,[1]Спортсмены!$B$1:$H$65536,4,FALSE)=0," ",VLOOKUP($B53,[1]Спортсмены!$B$1:$H$65536,4,FALSE)))</f>
        <v>1р</v>
      </c>
      <c r="F53" s="22" t="str">
        <f>IF(B53=0," ",VLOOKUP($B53,[1]Спортсмены!$B$1:$H$65536,5,FALSE))</f>
        <v>Владимирская</v>
      </c>
      <c r="G53" s="22" t="str">
        <f>IF(B53=0," ",VLOOKUP($B53,[1]Спортсмены!$B$1:$H$65536,6,FALSE))</f>
        <v>Муром, ДЮСШ</v>
      </c>
      <c r="H53" s="25"/>
      <c r="I53" s="111">
        <v>1.4106481481481481E-3</v>
      </c>
      <c r="J53" s="27" t="str">
        <f>IF(I53=0," ",IF(I53&lt;=[1]Разряды!$D$7,[1]Разряды!$D$3,IF(I53&lt;=[1]Разряды!$E$7,[1]Разряды!$E$3,IF(I53&lt;=[1]Разряды!$F$7,[1]Разряды!$F$3,IF(I53&lt;=[1]Разряды!$G$7,[1]Разряды!$G$3,IF(I53&lt;=[1]Разряды!$H$7,[1]Разряды!$H$3,IF(I53&lt;=[1]Разряды!$I$7,[1]Разряды!$I$3,IF(I53&lt;=[1]Разряды!$J$7,[1]Разряды!$J$3,"б/р"))))))))</f>
        <v>1р</v>
      </c>
      <c r="K53" s="17">
        <v>13</v>
      </c>
      <c r="L53" s="22" t="str">
        <f>IF(B53=0," ",VLOOKUP($B53,[1]Спортсмены!$B$1:$H$65536,7,FALSE))</f>
        <v>Малярик К.Е.</v>
      </c>
    </row>
    <row r="54" spans="1:12">
      <c r="A54" s="28">
        <v>7</v>
      </c>
      <c r="B54" s="21">
        <v>448</v>
      </c>
      <c r="C54" s="22" t="str">
        <f>IF(B54=0," ",VLOOKUP(B54,[1]Спортсмены!B$1:H$65536,2,FALSE))</f>
        <v>Мишарин Георгий</v>
      </c>
      <c r="D54" s="23" t="str">
        <f>IF(B54=0," ",VLOOKUP($B54,[1]Спортсмены!$B$1:$H$65536,3,FALSE))</f>
        <v>1996</v>
      </c>
      <c r="E54" s="24" t="str">
        <f>IF(B54=0," ",IF(VLOOKUP($B54,[1]Спортсмены!$B$1:$H$65536,4,FALSE)=0," ",VLOOKUP($B54,[1]Спортсмены!$B$1:$H$65536,4,FALSE)))</f>
        <v>1р</v>
      </c>
      <c r="F54" s="22" t="str">
        <f>IF(B54=0," ",VLOOKUP($B54,[1]Спортсмены!$B$1:$H$65536,5,FALSE))</f>
        <v>Р-ка Коми</v>
      </c>
      <c r="G54" s="22" t="str">
        <f>IF(B54=0," ",VLOOKUP($B54,[1]Спортсмены!$B$1:$H$65536,6,FALSE))</f>
        <v>Сыктывкар</v>
      </c>
      <c r="H54" s="25"/>
      <c r="I54" s="111">
        <v>1.4163194444444442E-3</v>
      </c>
      <c r="J54" s="27" t="str">
        <f>IF(I54=0," ",IF(I54&lt;=[1]Разряды!$D$7,[1]Разряды!$D$3,IF(I54&lt;=[1]Разряды!$E$7,[1]Разряды!$E$3,IF(I54&lt;=[1]Разряды!$F$7,[1]Разряды!$F$3,IF(I54&lt;=[1]Разряды!$G$7,[1]Разряды!$G$3,IF(I54&lt;=[1]Разряды!$H$7,[1]Разряды!$H$3,IF(I54&lt;=[1]Разряды!$I$7,[1]Разряды!$I$3,IF(I54&lt;=[1]Разряды!$J$7,[1]Разряды!$J$3,"б/р"))))))))</f>
        <v>1р</v>
      </c>
      <c r="K54" s="16">
        <v>12</v>
      </c>
      <c r="L54" s="22" t="str">
        <f>IF(B54=0," ",VLOOKUP($B54,[1]Спортсмены!$B$1:$H$65536,7,FALSE))</f>
        <v xml:space="preserve">Панюкова М.А. </v>
      </c>
    </row>
    <row r="55" spans="1:12">
      <c r="A55" s="28">
        <v>8</v>
      </c>
      <c r="B55" s="29">
        <v>477</v>
      </c>
      <c r="C55" s="22" t="str">
        <f>IF(B55=0," ",VLOOKUP(B55,[1]Спортсмены!B$1:H$65536,2,FALSE))</f>
        <v>Журавлёв Михаил</v>
      </c>
      <c r="D55" s="23" t="str">
        <f>IF(B55=0," ",VLOOKUP($B55,[1]Спортсмены!$B$1:$H$65536,3,FALSE))</f>
        <v>1996</v>
      </c>
      <c r="E55" s="24" t="str">
        <f>IF(B55=0," ",IF(VLOOKUP($B55,[1]Спортсмены!$B$1:$H$65536,4,FALSE)=0," ",VLOOKUP($B55,[1]Спортсмены!$B$1:$H$65536,4,FALSE)))</f>
        <v>2р</v>
      </c>
      <c r="F55" s="22" t="str">
        <f>IF(B55=0," ",VLOOKUP($B55,[1]Спортсмены!$B$1:$H$65536,5,FALSE))</f>
        <v>Ивановская</v>
      </c>
      <c r="G55" s="22" t="str">
        <f>IF(B55=0," ",VLOOKUP($B55,[1]Спортсмены!$B$1:$H$65536,6,FALSE))</f>
        <v>Иваново</v>
      </c>
      <c r="H55" s="25"/>
      <c r="I55" s="111">
        <v>1.4354166666666667E-3</v>
      </c>
      <c r="J55" s="27" t="str">
        <f>IF(I55=0," ",IF(I55&lt;=[1]Разряды!$D$7,[1]Разряды!$D$3,IF(I55&lt;=[1]Разряды!$E$7,[1]Разряды!$E$3,IF(I55&lt;=[1]Разряды!$F$7,[1]Разряды!$F$3,IF(I55&lt;=[1]Разряды!$G$7,[1]Разряды!$G$3,IF(I55&lt;=[1]Разряды!$H$7,[1]Разряды!$H$3,IF(I55&lt;=[1]Разряды!$I$7,[1]Разряды!$I$3,IF(I55&lt;=[1]Разряды!$J$7,[1]Разряды!$J$3,"б/р"))))))))</f>
        <v>2р</v>
      </c>
      <c r="K55" s="17">
        <v>11</v>
      </c>
      <c r="L55" s="22" t="str">
        <f>IF(B55=0," ",VLOOKUP($B55,[1]Спортсмены!$B$1:$H$65536,7,FALSE))</f>
        <v>Лукичёв А.В.</v>
      </c>
    </row>
    <row r="56" spans="1:12">
      <c r="A56" s="28">
        <v>9</v>
      </c>
      <c r="B56" s="21">
        <v>330</v>
      </c>
      <c r="C56" s="22" t="str">
        <f>IF(B56=0," ",VLOOKUP(B56,[1]Спортсмены!B$1:H$65536,2,FALSE))</f>
        <v>Рупасов Дмитрий</v>
      </c>
      <c r="D56" s="23" t="str">
        <f>IF(B56=0," ",VLOOKUP($B56,[1]Спортсмены!$B$1:$H$65536,3,FALSE))</f>
        <v>17.09.1995</v>
      </c>
      <c r="E56" s="24" t="str">
        <f>IF(B56=0," ",IF(VLOOKUP($B56,[1]Спортсмены!$B$1:$H$65536,4,FALSE)=0," ",VLOOKUP($B56,[1]Спортсмены!$B$1:$H$65536,4,FALSE)))</f>
        <v>КМС</v>
      </c>
      <c r="F56" s="22" t="str">
        <f>IF(B56=0," ",VLOOKUP($B56,[1]Спортсмены!$B$1:$H$65536,5,FALSE))</f>
        <v>Костромская</v>
      </c>
      <c r="G56" s="22" t="str">
        <f>IF(B56=0," ",VLOOKUP($B56,[1]Спортсмены!$B$1:$H$65536,6,FALSE))</f>
        <v>Кострома, КОСДЮСШОР</v>
      </c>
      <c r="H56" s="25"/>
      <c r="I56" s="111">
        <v>1.4380787037037036E-3</v>
      </c>
      <c r="J56" s="27" t="str">
        <f>IF(I56=0," ",IF(I56&lt;=[1]Разряды!$D$7,[1]Разряды!$D$3,IF(I56&lt;=[1]Разряды!$E$7,[1]Разряды!$E$3,IF(I56&lt;=[1]Разряды!$F$7,[1]Разряды!$F$3,IF(I56&lt;=[1]Разряды!$G$7,[1]Разряды!$G$3,IF(I56&lt;=[1]Разряды!$H$7,[1]Разряды!$H$3,IF(I56&lt;=[1]Разряды!$I$7,[1]Разряды!$I$3,IF(I56&lt;=[1]Разряды!$J$7,[1]Разряды!$J$3,"б/р"))))))))</f>
        <v>2р</v>
      </c>
      <c r="K56" s="16">
        <v>10</v>
      </c>
      <c r="L56" s="22" t="str">
        <f>IF(B56=0," ",VLOOKUP($B56,[1]Спортсмены!$B$1:$H$65536,7,FALSE))</f>
        <v>Дружков А.Н.</v>
      </c>
    </row>
    <row r="57" spans="1:12">
      <c r="A57" s="28">
        <v>10</v>
      </c>
      <c r="B57" s="21">
        <v>37</v>
      </c>
      <c r="C57" s="22" t="str">
        <f>IF(B57=0," ",VLOOKUP(B57,[1]Спортсмены!B$1:H$65536,2,FALSE))</f>
        <v>Шиян Дмитрий</v>
      </c>
      <c r="D57" s="23" t="str">
        <f>IF(B57=0," ",VLOOKUP($B57,[1]Спортсмены!$B$1:$H$65536,3,FALSE))</f>
        <v>26.01.1996</v>
      </c>
      <c r="E57" s="24" t="str">
        <f>IF(B57=0," ",IF(VLOOKUP($B57,[1]Спортсмены!$B$1:$H$65536,4,FALSE)=0," ",VLOOKUP($B57,[1]Спортсмены!$B$1:$H$65536,4,FALSE)))</f>
        <v>1р</v>
      </c>
      <c r="F57" s="22" t="str">
        <f>IF(B57=0," ",VLOOKUP($B57,[1]Спортсмены!$B$1:$H$65536,5,FALSE))</f>
        <v>Ярославская</v>
      </c>
      <c r="G57" s="22" t="str">
        <f>IF(B57=0," ",VLOOKUP($B57,[1]Спортсмены!$B$1:$H$65536,6,FALSE))</f>
        <v>Ярославль, СДЮСШОР-19</v>
      </c>
      <c r="H57" s="25"/>
      <c r="I57" s="111">
        <v>1.4381944444444444E-3</v>
      </c>
      <c r="J57" s="27" t="str">
        <f>IF(I57=0," ",IF(I57&lt;=[1]Разряды!$D$7,[1]Разряды!$D$3,IF(I57&lt;=[1]Разряды!$E$7,[1]Разряды!$E$3,IF(I57&lt;=[1]Разряды!$F$7,[1]Разряды!$F$3,IF(I57&lt;=[1]Разряды!$G$7,[1]Разряды!$G$3,IF(I57&lt;=[1]Разряды!$H$7,[1]Разряды!$H$3,IF(I57&lt;=[1]Разряды!$I$7,[1]Разряды!$I$3,IF(I57&lt;=[1]Разряды!$J$7,[1]Разряды!$J$3,"б/р"))))))))</f>
        <v>2р</v>
      </c>
      <c r="K57" s="16" t="s">
        <v>26</v>
      </c>
      <c r="L57" s="22" t="str">
        <f>IF(B57=0," ",VLOOKUP($B57,[1]Спортсмены!$B$1:$H$65536,7,FALSE))</f>
        <v>Таракановы Ю.Ф., А.В.</v>
      </c>
    </row>
    <row r="58" spans="1:12">
      <c r="A58" s="28">
        <v>11</v>
      </c>
      <c r="B58" s="21">
        <v>447</v>
      </c>
      <c r="C58" s="22" t="str">
        <f>IF(B58=0," ",VLOOKUP(B58,[1]Спортсмены!B$1:H$65536,2,FALSE))</f>
        <v>Пелещук Виктор</v>
      </c>
      <c r="D58" s="23" t="str">
        <f>IF(B58=0," ",VLOOKUP($B58,[1]Спортсмены!$B$1:$H$65536,3,FALSE))</f>
        <v>1996</v>
      </c>
      <c r="E58" s="24" t="str">
        <f>IF(B58=0," ",IF(VLOOKUP($B58,[1]Спортсмены!$B$1:$H$65536,4,FALSE)=0," ",VLOOKUP($B58,[1]Спортсмены!$B$1:$H$65536,4,FALSE)))</f>
        <v>1р</v>
      </c>
      <c r="F58" s="22" t="str">
        <f>IF(B58=0," ",VLOOKUP($B58,[1]Спортсмены!$B$1:$H$65536,5,FALSE))</f>
        <v>Р-ка Коми</v>
      </c>
      <c r="G58" s="22" t="str">
        <f>IF(B58=0," ",VLOOKUP($B58,[1]Спортсмены!$B$1:$H$65536,6,FALSE))</f>
        <v>Сыктывкар</v>
      </c>
      <c r="H58" s="25"/>
      <c r="I58" s="111">
        <v>1.4511574074074073E-3</v>
      </c>
      <c r="J58" s="27" t="str">
        <f>IF(I58=0," ",IF(I58&lt;=[1]Разряды!$D$7,[1]Разряды!$D$3,IF(I58&lt;=[1]Разряды!$E$7,[1]Разряды!$E$3,IF(I58&lt;=[1]Разряды!$F$7,[1]Разряды!$F$3,IF(I58&lt;=[1]Разряды!$G$7,[1]Разряды!$G$3,IF(I58&lt;=[1]Разряды!$H$7,[1]Разряды!$H$3,IF(I58&lt;=[1]Разряды!$I$7,[1]Разряды!$I$3,IF(I58&lt;=[1]Разряды!$J$7,[1]Разряды!$J$3,"б/р"))))))))</f>
        <v>2р</v>
      </c>
      <c r="K58" s="16">
        <v>9</v>
      </c>
      <c r="L58" s="22" t="str">
        <f>IF(B58=0," ",VLOOKUP($B58,[1]Спортсмены!$B$1:$H$65536,7,FALSE))</f>
        <v xml:space="preserve">Панюкова М.А. </v>
      </c>
    </row>
    <row r="59" spans="1:12">
      <c r="A59" s="28">
        <v>12</v>
      </c>
      <c r="B59" s="21">
        <v>411</v>
      </c>
      <c r="C59" s="22" t="str">
        <f>IF(B59=0," ",VLOOKUP(B59,[1]Спортсмены!B$1:H$65536,2,FALSE))</f>
        <v>Маров Андрей</v>
      </c>
      <c r="D59" s="23" t="str">
        <f>IF(B59=0," ",VLOOKUP($B59,[1]Спортсмены!$B$1:$H$65536,3,FALSE))</f>
        <v>15.11.1996</v>
      </c>
      <c r="E59" s="24" t="str">
        <f>IF(B59=0," ",IF(VLOOKUP($B59,[1]Спортсмены!$B$1:$H$65536,4,FALSE)=0," ",VLOOKUP($B59,[1]Спортсмены!$B$1:$H$65536,4,FALSE)))</f>
        <v>1р</v>
      </c>
      <c r="F59" s="22" t="str">
        <f>IF(B59=0," ",VLOOKUP($B59,[1]Спортсмены!$B$1:$H$65536,5,FALSE))</f>
        <v>Новгородская</v>
      </c>
      <c r="G59" s="22" t="str">
        <f>IF(B59=0," ",VLOOKUP($B59,[1]Спортсмены!$B$1:$H$65536,6,FALSE))</f>
        <v>Н Новгород, обр.</v>
      </c>
      <c r="H59" s="25"/>
      <c r="I59" s="111">
        <v>1.4528935185185183E-3</v>
      </c>
      <c r="J59" s="27" t="str">
        <f>IF(I59=0," ",IF(I59&lt;=[1]Разряды!$D$7,[1]Разряды!$D$3,IF(I59&lt;=[1]Разряды!$E$7,[1]Разряды!$E$3,IF(I59&lt;=[1]Разряды!$F$7,[1]Разряды!$F$3,IF(I59&lt;=[1]Разряды!$G$7,[1]Разряды!$G$3,IF(I59&lt;=[1]Разряды!$H$7,[1]Разряды!$H$3,IF(I59&lt;=[1]Разряды!$I$7,[1]Разряды!$I$3,IF(I59&lt;=[1]Разряды!$J$7,[1]Разряды!$J$3,"б/р"))))))))</f>
        <v>2р</v>
      </c>
      <c r="K59" s="17">
        <v>8</v>
      </c>
      <c r="L59" s="22" t="str">
        <f>IF(B59=0," ",VLOOKUP($B59,[1]Спортсмены!$B$1:$H$65536,7,FALSE))</f>
        <v>Савенков П.А.</v>
      </c>
    </row>
    <row r="60" spans="1:12">
      <c r="A60" s="28">
        <v>13</v>
      </c>
      <c r="B60" s="21">
        <v>505</v>
      </c>
      <c r="C60" s="22" t="str">
        <f>IF(B60=0," ",VLOOKUP(B60,[1]Спортсмены!B$1:H$65536,2,FALSE))</f>
        <v>Баранов Константин</v>
      </c>
      <c r="D60" s="23" t="str">
        <f>IF(B60=0," ",VLOOKUP($B60,[1]Спортсмены!$B$1:$H$65536,3,FALSE))</f>
        <v>10.05.1995</v>
      </c>
      <c r="E60" s="24" t="str">
        <f>IF(B60=0," ",IF(VLOOKUP($B60,[1]Спортсмены!$B$1:$H$65536,4,FALSE)=0," ",VLOOKUP($B60,[1]Спортсмены!$B$1:$H$65536,4,FALSE)))</f>
        <v>2р</v>
      </c>
      <c r="F60" s="22" t="str">
        <f>IF(B60=0," ",VLOOKUP($B60,[1]Спортсмены!$B$1:$H$65536,5,FALSE))</f>
        <v>Ивановская</v>
      </c>
      <c r="G60" s="22" t="str">
        <f>IF(B60=0," ",VLOOKUP($B60,[1]Спортсмены!$B$1:$H$65536,6,FALSE))</f>
        <v>Кинешма, СДЮСШОР</v>
      </c>
      <c r="H60" s="25"/>
      <c r="I60" s="111">
        <v>1.4574074074074073E-3</v>
      </c>
      <c r="J60" s="27" t="str">
        <f>IF(I60=0," ",IF(I60&lt;=[1]Разряды!$D$7,[1]Разряды!$D$3,IF(I60&lt;=[1]Разряды!$E$7,[1]Разряды!$E$3,IF(I60&lt;=[1]Разряды!$F$7,[1]Разряды!$F$3,IF(I60&lt;=[1]Разряды!$G$7,[1]Разряды!$G$3,IF(I60&lt;=[1]Разряды!$H$7,[1]Разряды!$H$3,IF(I60&lt;=[1]Разряды!$I$7,[1]Разряды!$I$3,IF(I60&lt;=[1]Разряды!$J$7,[1]Разряды!$J$3,"б/р"))))))))</f>
        <v>2р</v>
      </c>
      <c r="K60" s="16" t="s">
        <v>26</v>
      </c>
      <c r="L60" s="22" t="str">
        <f>IF(B60=0," ",VLOOKUP($B60,[1]Спортсмены!$B$1:$H$65536,7,FALSE))</f>
        <v>Мальцев Е.В.</v>
      </c>
    </row>
    <row r="61" spans="1:12">
      <c r="A61" s="28">
        <v>14</v>
      </c>
      <c r="B61" s="21">
        <v>381</v>
      </c>
      <c r="C61" s="22" t="str">
        <f>IF(B61=0," ",VLOOKUP(B61,[1]Спортсмены!B$1:H$65536,2,FALSE))</f>
        <v>Чибисов Антон</v>
      </c>
      <c r="D61" s="23" t="str">
        <f>IF(B61=0," ",VLOOKUP($B61,[1]Спортсмены!$B$1:$H$65536,3,FALSE))</f>
        <v>12.10.1996</v>
      </c>
      <c r="E61" s="24" t="str">
        <f>IF(B61=0," ",IF(VLOOKUP($B61,[1]Спортсмены!$B$1:$H$65536,4,FALSE)=0," ",VLOOKUP($B61,[1]Спортсмены!$B$1:$H$65536,4,FALSE)))</f>
        <v>2р</v>
      </c>
      <c r="F61" s="22" t="str">
        <f>IF(B61=0," ",VLOOKUP($B61,[1]Спортсмены!$B$1:$H$65536,5,FALSE))</f>
        <v>Архангельская</v>
      </c>
      <c r="G61" s="22" t="str">
        <f>IF(B61=0," ",VLOOKUP($B61,[1]Спортсмены!$B$1:$H$65536,6,FALSE))</f>
        <v>Архангельск, ДЮСШ-1</v>
      </c>
      <c r="H61" s="25"/>
      <c r="I61" s="111">
        <v>1.4869212962962963E-3</v>
      </c>
      <c r="J61" s="27" t="str">
        <f>IF(I61=0," ",IF(I61&lt;=[1]Разряды!$D$7,[1]Разряды!$D$3,IF(I61&lt;=[1]Разряды!$E$7,[1]Разряды!$E$3,IF(I61&lt;=[1]Разряды!$F$7,[1]Разряды!$F$3,IF(I61&lt;=[1]Разряды!$G$7,[1]Разряды!$G$3,IF(I61&lt;=[1]Разряды!$H$7,[1]Разряды!$H$3,IF(I61&lt;=[1]Разряды!$I$7,[1]Разряды!$I$3,IF(I61&lt;=[1]Разряды!$J$7,[1]Разряды!$J$3,"б/р"))))))))</f>
        <v>2р</v>
      </c>
      <c r="K61" s="16">
        <v>7</v>
      </c>
      <c r="L61" s="22" t="str">
        <f>IF(B61=0," ",VLOOKUP($B61,[1]Спортсмены!$B$1:$H$65536,7,FALSE))</f>
        <v>Брюхова О.Б.</v>
      </c>
    </row>
    <row r="62" spans="1:12">
      <c r="A62" s="28">
        <v>15</v>
      </c>
      <c r="B62" s="21">
        <v>34</v>
      </c>
      <c r="C62" s="22" t="str">
        <f>IF(B62=0," ",VLOOKUP(B62,[1]Спортсмены!B$1:H$65536,2,FALSE))</f>
        <v>Майоров Владимир</v>
      </c>
      <c r="D62" s="23" t="str">
        <f>IF(B62=0," ",VLOOKUP($B62,[1]Спортсмены!$B$1:$H$65536,3,FALSE))</f>
        <v>11.12.1995</v>
      </c>
      <c r="E62" s="24" t="str">
        <f>IF(B62=0," ",IF(VLOOKUP($B62,[1]Спортсмены!$B$1:$H$65536,4,FALSE)=0," ",VLOOKUP($B62,[1]Спортсмены!$B$1:$H$65536,4,FALSE)))</f>
        <v>2р</v>
      </c>
      <c r="F62" s="22" t="str">
        <f>IF(B62=0," ",VLOOKUP($B62,[1]Спортсмены!$B$1:$H$65536,5,FALSE))</f>
        <v>Ярославская</v>
      </c>
      <c r="G62" s="22" t="str">
        <f>IF(B62=0," ",VLOOKUP($B62,[1]Спортсмены!$B$1:$H$65536,6,FALSE))</f>
        <v>Ярославль, СДЮСШОР-19</v>
      </c>
      <c r="H62" s="25"/>
      <c r="I62" s="111">
        <v>1.5003472222222221E-3</v>
      </c>
      <c r="J62" s="27" t="str">
        <f>IF(I62=0," ",IF(I62&lt;=[1]Разряды!$D$7,[1]Разряды!$D$3,IF(I62&lt;=[1]Разряды!$E$7,[1]Разряды!$E$3,IF(I62&lt;=[1]Разряды!$F$7,[1]Разряды!$F$3,IF(I62&lt;=[1]Разряды!$G$7,[1]Разряды!$G$3,IF(I62&lt;=[1]Разряды!$H$7,[1]Разряды!$H$3,IF(I62&lt;=[1]Разряды!$I$7,[1]Разряды!$I$3,IF(I62&lt;=[1]Разряды!$J$7,[1]Разряды!$J$3,"б/р"))))))))</f>
        <v>2р</v>
      </c>
      <c r="K62" s="17" t="s">
        <v>26</v>
      </c>
      <c r="L62" s="22" t="str">
        <f>IF(B62=0," ",VLOOKUP($B62,[1]Спортсмены!$B$1:$H$65536,7,FALSE))</f>
        <v>Тюленев С.А.</v>
      </c>
    </row>
    <row r="63" spans="1:12">
      <c r="A63" s="28">
        <v>16</v>
      </c>
      <c r="B63" s="21">
        <v>139</v>
      </c>
      <c r="C63" s="22" t="str">
        <f>IF(B63=0," ",VLOOKUP(B63,[1]Спортсмены!B$1:H$65536,2,FALSE))</f>
        <v>Бабаян Роман</v>
      </c>
      <c r="D63" s="23" t="str">
        <f>IF(B63=0," ",VLOOKUP($B63,[1]Спортсмены!$B$1:$H$65536,3,FALSE))</f>
        <v>1996</v>
      </c>
      <c r="E63" s="24" t="str">
        <f>IF(B63=0," ",IF(VLOOKUP($B63,[1]Спортсмены!$B$1:$H$65536,4,FALSE)=0," ",VLOOKUP($B63,[1]Спортсмены!$B$1:$H$65536,4,FALSE)))</f>
        <v>3р</v>
      </c>
      <c r="F63" s="22" t="str">
        <f>IF(B63=0," ",VLOOKUP($B63,[1]Спортсмены!$B$1:$H$65536,5,FALSE))</f>
        <v>Ярославская</v>
      </c>
      <c r="G63" s="22" t="str">
        <f>IF(B63=0," ",VLOOKUP($B63,[1]Спортсмены!$B$1:$H$65536,6,FALSE))</f>
        <v>Рыбинск, СДЮСШОР-2</v>
      </c>
      <c r="H63" s="25"/>
      <c r="I63" s="111">
        <v>1.5645833333333334E-3</v>
      </c>
      <c r="J63" s="27" t="str">
        <f>IF(I63=0," ",IF(I63&lt;=[1]Разряды!$D$7,[1]Разряды!$D$3,IF(I63&lt;=[1]Разряды!$E$7,[1]Разряды!$E$3,IF(I63&lt;=[1]Разряды!$F$7,[1]Разряды!$F$3,IF(I63&lt;=[1]Разряды!$G$7,[1]Разряды!$G$3,IF(I63&lt;=[1]Разряды!$H$7,[1]Разряды!$H$3,IF(I63&lt;=[1]Разряды!$I$7,[1]Разряды!$I$3,IF(I63&lt;=[1]Разряды!$J$7,[1]Разряды!$J$3,"б/р"))))))))</f>
        <v>3р</v>
      </c>
      <c r="K63" s="17" t="s">
        <v>26</v>
      </c>
      <c r="L63" s="22" t="str">
        <f>IF(B63=0," ",VLOOKUP($B63,[1]Спортсмены!$B$1:$H$65536,7,FALSE))</f>
        <v>Пивентьевы С.А., И.В.</v>
      </c>
    </row>
    <row r="64" spans="1:12">
      <c r="A64" s="28"/>
      <c r="B64" s="21">
        <v>446</v>
      </c>
      <c r="C64" s="22" t="str">
        <f>IF(B64=0," ",VLOOKUP(B64,[1]Спортсмены!B$1:H$65536,2,FALSE))</f>
        <v>Корниенко Илья</v>
      </c>
      <c r="D64" s="23" t="str">
        <f>IF(B64=0," ",VLOOKUP($B64,[1]Спортсмены!$B$1:$H$65536,3,FALSE))</f>
        <v>1995</v>
      </c>
      <c r="E64" s="24" t="str">
        <f>IF(B64=0," ",IF(VLOOKUP($B64,[1]Спортсмены!$B$1:$H$65536,4,FALSE)=0," ",VLOOKUP($B64,[1]Спортсмены!$B$1:$H$65536,4,FALSE)))</f>
        <v>1р</v>
      </c>
      <c r="F64" s="22" t="str">
        <f>IF(B64=0," ",VLOOKUP($B64,[1]Спортсмены!$B$1:$H$65536,5,FALSE))</f>
        <v>Р-ка Коми</v>
      </c>
      <c r="G64" s="22" t="str">
        <f>IF(B64=0," ",VLOOKUP($B64,[1]Спортсмены!$B$1:$H$65536,6,FALSE))</f>
        <v>Сыктывкар</v>
      </c>
      <c r="H64" s="25"/>
      <c r="I64" s="111" t="s">
        <v>211</v>
      </c>
      <c r="J64" s="27"/>
      <c r="K64" s="17">
        <v>0</v>
      </c>
      <c r="L64" s="22" t="str">
        <f>IF(B64=0," ",VLOOKUP($B64,[1]Спортсмены!$B$1:$H$65536,7,FALSE))</f>
        <v xml:space="preserve">Панюкова М.А. </v>
      </c>
    </row>
    <row r="65" spans="1:12">
      <c r="A65" s="16"/>
      <c r="B65" s="16"/>
      <c r="C65" s="16"/>
      <c r="D65" s="17"/>
      <c r="E65" s="16"/>
      <c r="F65" s="336" t="s">
        <v>186</v>
      </c>
      <c r="G65" s="336"/>
      <c r="H65" s="18"/>
      <c r="I65" s="350" t="s">
        <v>50</v>
      </c>
      <c r="J65" s="350"/>
      <c r="K65" s="310"/>
      <c r="L65" s="9" t="s">
        <v>228</v>
      </c>
    </row>
    <row r="66" spans="1:12">
      <c r="A66" s="127">
        <v>1</v>
      </c>
      <c r="B66" s="94">
        <v>225</v>
      </c>
      <c r="C66" s="22" t="str">
        <f>IF(B66=0," ",VLOOKUP(B66,[1]Спортсмены!B$1:H$65536,2,FALSE))</f>
        <v>Лапшин Александр</v>
      </c>
      <c r="D66" s="23" t="str">
        <f>IF(B66=0," ",VLOOKUP($B66,[1]Спортсмены!$B$1:$H$65536,3,FALSE))</f>
        <v>1993</v>
      </c>
      <c r="E66" s="24" t="str">
        <f>IF(B66=0," ",IF(VLOOKUP($B66,[1]Спортсмены!$B$1:$H$65536,4,FALSE)=0," ",VLOOKUP($B66,[1]Спортсмены!$B$1:$H$65536,4,FALSE)))</f>
        <v>КМС</v>
      </c>
      <c r="F66" s="22" t="str">
        <f>IF(B66=0," ",VLOOKUP($B66,[1]Спортсмены!$B$1:$H$65536,5,FALSE))</f>
        <v>Владимирская</v>
      </c>
      <c r="G66" s="22" t="str">
        <f>IF(B66=0," ",VLOOKUP($B66,[1]Спортсмены!$B$1:$H$65536,6,FALSE))</f>
        <v>Владимир, СДЮСШОР-7</v>
      </c>
      <c r="H66" s="25"/>
      <c r="I66" s="111">
        <v>1.3275462962962963E-3</v>
      </c>
      <c r="J66" s="27" t="str">
        <f>IF(I66=0," ",IF(I66&lt;=[1]Разряды!$D$7,[1]Разряды!$D$3,IF(I66&lt;=[1]Разряды!$E$7,[1]Разряды!$E$3,IF(I66&lt;=[1]Разряды!$F$7,[1]Разряды!$F$3,IF(I66&lt;=[1]Разряды!$G$7,[1]Разряды!$G$3,IF(I66&lt;=[1]Разряды!$H$7,[1]Разряды!$H$3,IF(I66&lt;=[1]Разряды!$I$7,[1]Разряды!$I$3,IF(I66&lt;=[1]Разряды!$J$7,[1]Разряды!$J$3,"б/р"))))))))</f>
        <v>кмс</v>
      </c>
      <c r="K66" s="17">
        <v>20</v>
      </c>
      <c r="L66" s="22" t="str">
        <f>IF(B66=0," ",VLOOKUP($B66,[1]Спортсмены!$B$1:$H$65536,7,FALSE))</f>
        <v>Буянкин В.И.</v>
      </c>
    </row>
    <row r="67" spans="1:12">
      <c r="A67" s="20">
        <v>2</v>
      </c>
      <c r="B67" s="94">
        <v>301</v>
      </c>
      <c r="C67" s="22" t="str">
        <f>IF(B67=0," ",VLOOKUP(B67,[1]Спортсмены!B$1:H$65536,2,FALSE))</f>
        <v>Миронов Евгений</v>
      </c>
      <c r="D67" s="23" t="str">
        <f>IF(B67=0," ",VLOOKUP($B67,[1]Спортсмены!$B$1:$H$65536,3,FALSE))</f>
        <v>21.04.1993</v>
      </c>
      <c r="E67" s="24" t="str">
        <f>IF(B67=0," ",IF(VLOOKUP($B67,[1]Спортсмены!$B$1:$H$65536,4,FALSE)=0," ",VLOOKUP($B67,[1]Спортсмены!$B$1:$H$65536,4,FALSE)))</f>
        <v>КМС</v>
      </c>
      <c r="F67" s="22" t="str">
        <f>IF(B67=0," ",VLOOKUP($B67,[1]Спортсмены!$B$1:$H$65536,5,FALSE))</f>
        <v>Мурманская</v>
      </c>
      <c r="G67" s="22" t="str">
        <f>IF(B67=0," ",VLOOKUP($B67,[1]Спортсмены!$B$1:$H$65536,6,FALSE))</f>
        <v>Мурманск, СДЮСШОР-4, ШВСМ</v>
      </c>
      <c r="H67" s="25"/>
      <c r="I67" s="111">
        <v>1.3315972222222221E-3</v>
      </c>
      <c r="J67" s="27" t="str">
        <f>IF(I67=0," ",IF(I67&lt;=[1]Разряды!$D$7,[1]Разряды!$D$3,IF(I67&lt;=[1]Разряды!$E$7,[1]Разряды!$E$3,IF(I67&lt;=[1]Разряды!$F$7,[1]Разряды!$F$3,IF(I67&lt;=[1]Разряды!$G$7,[1]Разряды!$G$3,IF(I67&lt;=[1]Разряды!$H$7,[1]Разряды!$H$3,IF(I67&lt;=[1]Разряды!$I$7,[1]Разряды!$I$3,IF(I67&lt;=[1]Разряды!$J$7,[1]Разряды!$J$3,"б/р"))))))))</f>
        <v>кмс</v>
      </c>
      <c r="K67" s="17">
        <v>17</v>
      </c>
      <c r="L67" s="22" t="str">
        <f>IF(B67=0," ",VLOOKUP($B67,[1]Спортсмены!$B$1:$H$65536,7,FALSE))</f>
        <v>Кацан Т.Н.</v>
      </c>
    </row>
    <row r="68" spans="1:12">
      <c r="A68" s="127">
        <v>3</v>
      </c>
      <c r="B68" s="21">
        <v>51</v>
      </c>
      <c r="C68" s="22" t="str">
        <f>IF(B68=0," ",VLOOKUP(B68,[1]Спортсмены!B$1:H$65536,2,FALSE))</f>
        <v>Довженко Денис</v>
      </c>
      <c r="D68" s="23" t="str">
        <f>IF(B68=0," ",VLOOKUP($B68,[1]Спортсмены!$B$1:$H$65536,3,FALSE))</f>
        <v>07.01.1994</v>
      </c>
      <c r="E68" s="24" t="str">
        <f>IF(B68=0," ",IF(VLOOKUP($B68,[1]Спортсмены!$B$1:$H$65536,4,FALSE)=0," ",VLOOKUP($B68,[1]Спортсмены!$B$1:$H$65536,4,FALSE)))</f>
        <v>КМС</v>
      </c>
      <c r="F68" s="22" t="str">
        <f>IF(B68=0," ",VLOOKUP($B68,[1]Спортсмены!$B$1:$H$65536,5,FALSE))</f>
        <v>Ярославская</v>
      </c>
      <c r="G68" s="22" t="str">
        <f>IF(B68=0," ",VLOOKUP($B68,[1]Спортсмены!$B$1:$H$65536,6,FALSE))</f>
        <v>Ярославль, СДЮСШОР-19</v>
      </c>
      <c r="H68" s="25"/>
      <c r="I68" s="111">
        <v>1.3394675925925926E-3</v>
      </c>
      <c r="J68" s="27" t="str">
        <f>IF(I68=0," ",IF(I68&lt;=[1]Разряды!$D$7,[1]Разряды!$D$3,IF(I68&lt;=[1]Разряды!$E$7,[1]Разряды!$E$3,IF(I68&lt;=[1]Разряды!$F$7,[1]Разряды!$F$3,IF(I68&lt;=[1]Разряды!$G$7,[1]Разряды!$G$3,IF(I68&lt;=[1]Разряды!$H$7,[1]Разряды!$H$3,IF(I68&lt;=[1]Разряды!$I$7,[1]Разряды!$I$3,IF(I68&lt;=[1]Разряды!$J$7,[1]Разряды!$J$3,"б/р"))))))))</f>
        <v>кмс</v>
      </c>
      <c r="K68" s="17">
        <v>15</v>
      </c>
      <c r="L68" s="22" t="str">
        <f>IF(B68=0," ",VLOOKUP($B68,[1]Спортсмены!$B$1:$H$65536,7,FALSE))</f>
        <v>Круговой К.Н.</v>
      </c>
    </row>
    <row r="69" spans="1:12">
      <c r="A69" s="28">
        <v>4</v>
      </c>
      <c r="B69" s="94">
        <v>229</v>
      </c>
      <c r="C69" s="22" t="str">
        <f>IF(B69=0," ",VLOOKUP(B69,[1]Спортсмены!B$1:H$65536,2,FALSE))</f>
        <v>Степанов Сергей</v>
      </c>
      <c r="D69" s="23" t="str">
        <f>IF(B69=0," ",VLOOKUP($B69,[1]Спортсмены!$B$1:$H$65536,3,FALSE))</f>
        <v>1994</v>
      </c>
      <c r="E69" s="24" t="str">
        <f>IF(B69=0," ",IF(VLOOKUP($B69,[1]Спортсмены!$B$1:$H$65536,4,FALSE)=0," ",VLOOKUP($B69,[1]Спортсмены!$B$1:$H$65536,4,FALSE)))</f>
        <v>1р</v>
      </c>
      <c r="F69" s="22" t="str">
        <f>IF(B69=0," ",VLOOKUP($B69,[1]Спортсмены!$B$1:$H$65536,5,FALSE))</f>
        <v>Владимирская</v>
      </c>
      <c r="G69" s="22" t="str">
        <f>IF(B69=0," ",VLOOKUP($B69,[1]Спортсмены!$B$1:$H$65536,6,FALSE))</f>
        <v>Владимир, СДЮСШОР-4, ИГЭУ</v>
      </c>
      <c r="H69" s="25"/>
      <c r="I69" s="111">
        <v>1.3409722222222223E-3</v>
      </c>
      <c r="J69" s="27" t="str">
        <f>IF(I69=0," ",IF(I69&lt;=[1]Разряды!$D$7,[1]Разряды!$D$3,IF(I69&lt;=[1]Разряды!$E$7,[1]Разряды!$E$3,IF(I69&lt;=[1]Разряды!$F$7,[1]Разряды!$F$3,IF(I69&lt;=[1]Разряды!$G$7,[1]Разряды!$G$3,IF(I69&lt;=[1]Разряды!$H$7,[1]Разряды!$H$3,IF(I69&lt;=[1]Разряды!$I$7,[1]Разряды!$I$3,IF(I69&lt;=[1]Разряды!$J$7,[1]Разряды!$J$3,"б/р"))))))))</f>
        <v>кмс</v>
      </c>
      <c r="K69" s="17">
        <v>14</v>
      </c>
      <c r="L69" s="103" t="str">
        <f>IF(B69=0," ",VLOOKUP($B69,[1]Спортсмены!$B$1:$H$65536,7,FALSE))</f>
        <v>Гильмутдинов Ю.В., Чернов С.В.</v>
      </c>
    </row>
    <row r="70" spans="1:12">
      <c r="A70" s="24">
        <v>5</v>
      </c>
      <c r="B70" s="21">
        <v>472</v>
      </c>
      <c r="C70" s="22" t="str">
        <f>IF(B70=0," ",VLOOKUP(B70,[1]Спортсмены!B$1:H$65536,2,FALSE))</f>
        <v>Соловьев Сергей</v>
      </c>
      <c r="D70" s="23" t="str">
        <f>IF(B70=0," ",VLOOKUP($B70,[1]Спортсмены!$B$1:$H$65536,3,FALSE))</f>
        <v>1992</v>
      </c>
      <c r="E70" s="24" t="str">
        <f>IF(B70=0," ",IF(VLOOKUP($B70,[1]Спортсмены!$B$1:$H$65536,4,FALSE)=0," ",VLOOKUP($B70,[1]Спортсмены!$B$1:$H$65536,4,FALSE)))</f>
        <v>КМС</v>
      </c>
      <c r="F70" s="22" t="str">
        <f>IF(B70=0," ",VLOOKUP($B70,[1]Спортсмены!$B$1:$H$65536,5,FALSE))</f>
        <v>Ивановская</v>
      </c>
      <c r="G70" s="22" t="str">
        <f>IF(B70=0," ",VLOOKUP($B70,[1]Спортсмены!$B$1:$H$65536,6,FALSE))</f>
        <v>Иваново, ИГЭУ</v>
      </c>
      <c r="H70" s="25"/>
      <c r="I70" s="111">
        <v>1.3445601851851854E-3</v>
      </c>
      <c r="J70" s="27" t="str">
        <f>IF(I70=0," ",IF(I70&lt;=[1]Разряды!$D$7,[1]Разряды!$D$3,IF(I70&lt;=[1]Разряды!$E$7,[1]Разряды!$E$3,IF(I70&lt;=[1]Разряды!$F$7,[1]Разряды!$F$3,IF(I70&lt;=[1]Разряды!$G$7,[1]Разряды!$G$3,IF(I70&lt;=[1]Разряды!$H$7,[1]Разряды!$H$3,IF(I70&lt;=[1]Разряды!$I$7,[1]Разряды!$I$3,IF(I70&lt;=[1]Разряды!$J$7,[1]Разряды!$J$3,"б/р"))))))))</f>
        <v>кмс</v>
      </c>
      <c r="K70" s="17">
        <v>13</v>
      </c>
      <c r="L70" s="103" t="str">
        <f>IF(B70=0," ",VLOOKUP($B70,[1]Спортсмены!$B$1:$H$65536,7,FALSE))</f>
        <v xml:space="preserve">Гильмутдинов Ю.В., Лукичёв А.В. </v>
      </c>
    </row>
    <row r="71" spans="1:12">
      <c r="A71" s="28">
        <v>6</v>
      </c>
      <c r="B71" s="94">
        <v>329</v>
      </c>
      <c r="C71" s="22" t="str">
        <f>IF(B71=0," ",VLOOKUP(B71,[1]Спортсмены!B$1:H$65536,2,FALSE))</f>
        <v>Дмитриев Сергей</v>
      </c>
      <c r="D71" s="23" t="str">
        <f>IF(B71=0," ",VLOOKUP($B71,[1]Спортсмены!$B$1:$H$65536,3,FALSE))</f>
        <v>03.03.1994</v>
      </c>
      <c r="E71" s="24" t="str">
        <f>IF(B71=0," ",IF(VLOOKUP($B71,[1]Спортсмены!$B$1:$H$65536,4,FALSE)=0," ",VLOOKUP($B71,[1]Спортсмены!$B$1:$H$65536,4,FALSE)))</f>
        <v>1р</v>
      </c>
      <c r="F71" s="22" t="str">
        <f>IF(B71=0," ",VLOOKUP($B71,[1]Спортсмены!$B$1:$H$65536,5,FALSE))</f>
        <v>Костромская</v>
      </c>
      <c r="G71" s="22" t="str">
        <f>IF(B71=0," ",VLOOKUP($B71,[1]Спортсмены!$B$1:$H$65536,6,FALSE))</f>
        <v>Кострома, КГУ</v>
      </c>
      <c r="H71" s="25"/>
      <c r="I71" s="111">
        <v>1.3597222222222222E-3</v>
      </c>
      <c r="J71" s="27" t="str">
        <f>IF(I71=0," ",IF(I71&lt;=[1]Разряды!$D$7,[1]Разряды!$D$3,IF(I71&lt;=[1]Разряды!$E$7,[1]Разряды!$E$3,IF(I71&lt;=[1]Разряды!$F$7,[1]Разряды!$F$3,IF(I71&lt;=[1]Разряды!$G$7,[1]Разряды!$G$3,IF(I71&lt;=[1]Разряды!$H$7,[1]Разряды!$H$3,IF(I71&lt;=[1]Разряды!$I$7,[1]Разряды!$I$3,IF(I71&lt;=[1]Разряды!$J$7,[1]Разряды!$J$3,"б/р"))))))))</f>
        <v>1р</v>
      </c>
      <c r="K71" s="17">
        <v>12</v>
      </c>
      <c r="L71" s="22" t="str">
        <f>IF(B71=0," ",VLOOKUP($B71,[1]Спортсмены!$B$1:$H$65536,7,FALSE))</f>
        <v>Павлов Е.А.</v>
      </c>
    </row>
    <row r="72" spans="1:12">
      <c r="A72" s="24">
        <v>7</v>
      </c>
      <c r="B72" s="29">
        <v>413</v>
      </c>
      <c r="C72" s="22" t="str">
        <f>IF(B72=0," ",VLOOKUP(B72,[1]Спортсмены!B$1:H$65536,2,FALSE))</f>
        <v>Колесников Михаил</v>
      </c>
      <c r="D72" s="23" t="str">
        <f>IF(B72=0," ",VLOOKUP($B72,[1]Спортсмены!$B$1:$H$65536,3,FALSE))</f>
        <v>29.04.1993</v>
      </c>
      <c r="E72" s="24" t="str">
        <f>IF(B72=0," ",IF(VLOOKUP($B72,[1]Спортсмены!$B$1:$H$65536,4,FALSE)=0," ",VLOOKUP($B72,[1]Спортсмены!$B$1:$H$65536,4,FALSE)))</f>
        <v>1р</v>
      </c>
      <c r="F72" s="22" t="str">
        <f>IF(B72=0," ",VLOOKUP($B72,[1]Спортсмены!$B$1:$H$65536,5,FALSE))</f>
        <v>Новгородская</v>
      </c>
      <c r="G72" s="22" t="str">
        <f>IF(B72=0," ",VLOOKUP($B72,[1]Спортсмены!$B$1:$H$65536,6,FALSE))</f>
        <v>Н Новгород, обр.</v>
      </c>
      <c r="H72" s="25"/>
      <c r="I72" s="111">
        <v>1.3621527777777779E-3</v>
      </c>
      <c r="J72" s="27" t="str">
        <f>IF(I72=0," ",IF(I72&lt;=[1]Разряды!$D$7,[1]Разряды!$D$3,IF(I72&lt;=[1]Разряды!$E$7,[1]Разряды!$E$3,IF(I72&lt;=[1]Разряды!$F$7,[1]Разряды!$F$3,IF(I72&lt;=[1]Разряды!$G$7,[1]Разряды!$G$3,IF(I72&lt;=[1]Разряды!$H$7,[1]Разряды!$H$3,IF(I72&lt;=[1]Разряды!$I$7,[1]Разряды!$I$3,IF(I72&lt;=[1]Разряды!$J$7,[1]Разряды!$J$3,"б/р"))))))))</f>
        <v>1р</v>
      </c>
      <c r="K72" s="17">
        <v>11</v>
      </c>
      <c r="L72" s="22" t="str">
        <f>IF(B72=0," ",VLOOKUP($B72,[1]Спортсмены!$B$1:$H$65536,7,FALSE))</f>
        <v>Савенков П.А.</v>
      </c>
    </row>
    <row r="73" spans="1:12">
      <c r="A73" s="28">
        <v>8</v>
      </c>
      <c r="B73" s="24">
        <v>228</v>
      </c>
      <c r="C73" s="22" t="str">
        <f>IF(B73=0," ",VLOOKUP(B73,[1]Спортсмены!B$1:H$65536,2,FALSE))</f>
        <v>Будаев Денис</v>
      </c>
      <c r="D73" s="23" t="str">
        <f>IF(B73=0," ",VLOOKUP($B73,[1]Спортсмены!$B$1:$H$65536,3,FALSE))</f>
        <v>1994</v>
      </c>
      <c r="E73" s="24" t="str">
        <f>IF(B73=0," ",IF(VLOOKUP($B73,[1]Спортсмены!$B$1:$H$65536,4,FALSE)=0," ",VLOOKUP($B73,[1]Спортсмены!$B$1:$H$65536,4,FALSE)))</f>
        <v>КМС</v>
      </c>
      <c r="F73" s="22" t="str">
        <f>IF(B73=0," ",VLOOKUP($B73,[1]Спортсмены!$B$1:$H$65536,5,FALSE))</f>
        <v>Владимирская</v>
      </c>
      <c r="G73" s="22" t="str">
        <f>IF(B73=0," ",VLOOKUP($B73,[1]Спортсмены!$B$1:$H$65536,6,FALSE))</f>
        <v>Владимир, СДЮСШОР-4, ИГЭУ</v>
      </c>
      <c r="H73" s="25"/>
      <c r="I73" s="111">
        <v>1.3701388888888888E-3</v>
      </c>
      <c r="J73" s="27" t="str">
        <f>IF(I73=0," ",IF(I73&lt;=[1]Разряды!$D$7,[1]Разряды!$D$3,IF(I73&lt;=[1]Разряды!$E$7,[1]Разряды!$E$3,IF(I73&lt;=[1]Разряды!$F$7,[1]Разряды!$F$3,IF(I73&lt;=[1]Разряды!$G$7,[1]Разряды!$G$3,IF(I73&lt;=[1]Разряды!$H$7,[1]Разряды!$H$3,IF(I73&lt;=[1]Разряды!$I$7,[1]Разряды!$I$3,IF(I73&lt;=[1]Разряды!$J$7,[1]Разряды!$J$3,"б/р"))))))))</f>
        <v>1р</v>
      </c>
      <c r="K73" s="17">
        <v>10</v>
      </c>
      <c r="L73" s="22" t="str">
        <f>IF(B73=0," ",VLOOKUP($B73,[1]Спортсмены!$B$1:$H$65536,7,FALSE))</f>
        <v>Сафина Н.Ю., Чернов С.В.</v>
      </c>
    </row>
    <row r="74" spans="1:12">
      <c r="A74" s="24">
        <v>9</v>
      </c>
      <c r="B74" s="21">
        <v>470</v>
      </c>
      <c r="C74" s="22" t="str">
        <f>IF(B74=0," ",VLOOKUP(B74,[1]Спортсмены!B$1:H$65536,2,FALSE))</f>
        <v>Пыталев Андрей</v>
      </c>
      <c r="D74" s="23" t="str">
        <f>IF(B74=0," ",VLOOKUP($B74,[1]Спортсмены!$B$1:$H$65536,3,FALSE))</f>
        <v>1992</v>
      </c>
      <c r="E74" s="24" t="str">
        <f>IF(B74=0," ",IF(VLOOKUP($B74,[1]Спортсмены!$B$1:$H$65536,4,FALSE)=0," ",VLOOKUP($B74,[1]Спортсмены!$B$1:$H$65536,4,FALSE)))</f>
        <v>1р</v>
      </c>
      <c r="F74" s="22" t="str">
        <f>IF(B74=0," ",VLOOKUP($B74,[1]Спортсмены!$B$1:$H$65536,5,FALSE))</f>
        <v>Ивановская</v>
      </c>
      <c r="G74" s="22" t="str">
        <f>IF(B74=0," ",VLOOKUP($B74,[1]Спортсмены!$B$1:$H$65536,6,FALSE))</f>
        <v>Иваново, СДЮСШОР-6, ИГЭУ</v>
      </c>
      <c r="H74" s="25"/>
      <c r="I74" s="111">
        <v>1.3709490740740739E-3</v>
      </c>
      <c r="J74" s="27" t="str">
        <f>IF(I74=0," ",IF(I74&lt;=[1]Разряды!$D$7,[1]Разряды!$D$3,IF(I74&lt;=[1]Разряды!$E$7,[1]Разряды!$E$3,IF(I74&lt;=[1]Разряды!$F$7,[1]Разряды!$F$3,IF(I74&lt;=[1]Разряды!$G$7,[1]Разряды!$G$3,IF(I74&lt;=[1]Разряды!$H$7,[1]Разряды!$H$3,IF(I74&lt;=[1]Разряды!$I$7,[1]Разряды!$I$3,IF(I74&lt;=[1]Разряды!$J$7,[1]Разряды!$J$3,"б/р"))))))))</f>
        <v>1р</v>
      </c>
      <c r="K74" s="16">
        <v>9</v>
      </c>
      <c r="L74" s="22" t="str">
        <f>IF(B74=0," ",VLOOKUP($B74,[1]Спортсмены!$B$1:$H$65536,7,FALSE))</f>
        <v>Гильмутдинов И.В., Лукичев А.В.</v>
      </c>
    </row>
    <row r="75" spans="1:12">
      <c r="A75" s="28">
        <v>10</v>
      </c>
      <c r="B75" s="94">
        <v>52</v>
      </c>
      <c r="C75" s="22" t="str">
        <f>IF(B75=0," ",VLOOKUP(B75,[1]Спортсмены!B$1:H$65536,2,FALSE))</f>
        <v>Губин Дмитрий</v>
      </c>
      <c r="D75" s="23" t="str">
        <f>IF(B75=0," ",VLOOKUP($B75,[1]Спортсмены!$B$1:$H$65536,3,FALSE))</f>
        <v>24.07.1994</v>
      </c>
      <c r="E75" s="24" t="str">
        <f>IF(B75=0," ",IF(VLOOKUP($B75,[1]Спортсмены!$B$1:$H$65536,4,FALSE)=0," ",VLOOKUP($B75,[1]Спортсмены!$B$1:$H$65536,4,FALSE)))</f>
        <v>КМС</v>
      </c>
      <c r="F75" s="22" t="str">
        <f>IF(B75=0," ",VLOOKUP($B75,[1]Спортсмены!$B$1:$H$65536,5,FALSE))</f>
        <v>Ярославская</v>
      </c>
      <c r="G75" s="22" t="str">
        <f>IF(B75=0," ",VLOOKUP($B75,[1]Спортсмены!$B$1:$H$65536,6,FALSE))</f>
        <v>Ярославль, СДЮСШОР-19</v>
      </c>
      <c r="H75" s="25"/>
      <c r="I75" s="111">
        <v>1.3787037037037034E-3</v>
      </c>
      <c r="J75" s="27" t="str">
        <f>IF(I75=0," ",IF(I75&lt;=[1]Разряды!$D$7,[1]Разряды!$D$3,IF(I75&lt;=[1]Разряды!$E$7,[1]Разряды!$E$3,IF(I75&lt;=[1]Разряды!$F$7,[1]Разряды!$F$3,IF(I75&lt;=[1]Разряды!$G$7,[1]Разряды!$G$3,IF(I75&lt;=[1]Разряды!$H$7,[1]Разряды!$H$3,IF(I75&lt;=[1]Разряды!$I$7,[1]Разряды!$I$3,IF(I75&lt;=[1]Разряды!$J$7,[1]Разряды!$J$3,"б/р"))))))))</f>
        <v>1р</v>
      </c>
      <c r="K75" s="16">
        <v>8</v>
      </c>
      <c r="L75" s="22" t="str">
        <f>IF(B75=0," ",VLOOKUP($B75,[1]Спортсмены!$B$1:$H$65536,7,FALSE))</f>
        <v>Круговой К.Н.</v>
      </c>
    </row>
    <row r="76" spans="1:12" ht="22.5">
      <c r="A76" s="24">
        <v>11</v>
      </c>
      <c r="B76" s="94">
        <v>258</v>
      </c>
      <c r="C76" s="101" t="str">
        <f>IF(B76=0," ",VLOOKUP(B76,[1]Спортсмены!B$1:H$65536,2,FALSE))</f>
        <v>Колдин Сергей</v>
      </c>
      <c r="D76" s="102" t="str">
        <f>IF(B76=0," ",VLOOKUP($B76,[1]Спортсмены!$B$1:$H$65536,3,FALSE))</f>
        <v>02.05.1993</v>
      </c>
      <c r="E76" s="94" t="str">
        <f>IF(B76=0," ",IF(VLOOKUP($B76,[1]Спортсмены!$B$1:$H$65536,4,FALSE)=0," ",VLOOKUP($B76,[1]Спортсмены!$B$1:$H$65536,4,FALSE)))</f>
        <v>1р</v>
      </c>
      <c r="F76" s="101" t="str">
        <f>IF(B76=0," ",VLOOKUP($B76,[1]Спортсмены!$B$1:$H$65536,5,FALSE))</f>
        <v>Рязанская</v>
      </c>
      <c r="G76" s="99" t="str">
        <f>IF(B76=0," ",VLOOKUP($B76,[1]Спортсмены!$B$1:$H$65536,6,FALSE))</f>
        <v>Рязань, ЦФО СДЮСШОР "Олимпиец"-Динамо</v>
      </c>
      <c r="H76" s="100"/>
      <c r="I76" s="479">
        <v>1.3807870370370371E-3</v>
      </c>
      <c r="J76" s="28" t="str">
        <f>IF(I76=0," ",IF(I76&lt;=[1]Разряды!$D$7,[1]Разряды!$D$3,IF(I76&lt;=[1]Разряды!$E$7,[1]Разряды!$E$3,IF(I76&lt;=[1]Разряды!$F$7,[1]Разряды!$F$3,IF(I76&lt;=[1]Разряды!$G$7,[1]Разряды!$G$3,IF(I76&lt;=[1]Разряды!$H$7,[1]Разряды!$H$3,IF(I76&lt;=[1]Разряды!$I$7,[1]Разряды!$I$3,IF(I76&lt;=[1]Разряды!$J$7,[1]Разряды!$J$3,"б/р"))))))))</f>
        <v>1р</v>
      </c>
      <c r="K76" s="117">
        <v>7</v>
      </c>
      <c r="L76" s="101" t="str">
        <f>IF(B76=0," ",VLOOKUP($B76,[1]Спортсмены!$B$1:$H$65536,7,FALSE))</f>
        <v>ЗМС Колдин Ю.Ю.</v>
      </c>
    </row>
    <row r="77" spans="1:12">
      <c r="A77" s="28">
        <v>12</v>
      </c>
      <c r="B77" s="21">
        <v>59</v>
      </c>
      <c r="C77" s="22" t="str">
        <f>IF(B77=0," ",VLOOKUP(B77,[1]Спортсмены!B$1:H$65536,2,FALSE))</f>
        <v>Костров Дмитрий</v>
      </c>
      <c r="D77" s="23" t="str">
        <f>IF(B77=0," ",VLOOKUP($B77,[1]Спортсмены!$B$1:$H$65536,3,FALSE))</f>
        <v>01.11.1994</v>
      </c>
      <c r="E77" s="24" t="str">
        <f>IF(B77=0," ",IF(VLOOKUP($B77,[1]Спортсмены!$B$1:$H$65536,4,FALSE)=0," ",VLOOKUP($B77,[1]Спортсмены!$B$1:$H$65536,4,FALSE)))</f>
        <v>2р</v>
      </c>
      <c r="F77" s="22" t="str">
        <f>IF(B77=0," ",VLOOKUP($B77,[1]Спортсмены!$B$1:$H$65536,5,FALSE))</f>
        <v>Ярославская</v>
      </c>
      <c r="G77" s="22" t="str">
        <f>IF(B77=0," ",VLOOKUP($B77,[1]Спортсмены!$B$1:$H$65536,6,FALSE))</f>
        <v>Ярославль, СДЮСШОР-19</v>
      </c>
      <c r="H77" s="25"/>
      <c r="I77" s="111">
        <v>1.4184027777777778E-3</v>
      </c>
      <c r="J77" s="27" t="str">
        <f>IF(I77=0," ",IF(I77&lt;=[1]Разряды!$D$7,[1]Разряды!$D$3,IF(I77&lt;=[1]Разряды!$E$7,[1]Разряды!$E$3,IF(I77&lt;=[1]Разряды!$F$7,[1]Разряды!$F$3,IF(I77&lt;=[1]Разряды!$G$7,[1]Разряды!$G$3,IF(I77&lt;=[1]Разряды!$H$7,[1]Разряды!$H$3,IF(I77&lt;=[1]Разряды!$I$7,[1]Разряды!$I$3,IF(I77&lt;=[1]Разряды!$J$7,[1]Разряды!$J$3,"б/р"))))))))</f>
        <v>1р</v>
      </c>
      <c r="K77" s="17">
        <v>6</v>
      </c>
      <c r="L77" s="22" t="str">
        <f>IF(B77=0," ",VLOOKUP($B77,[1]Спортсмены!$B$1:$H$65536,7,FALSE))</f>
        <v>Круговой К.Н.</v>
      </c>
    </row>
    <row r="78" spans="1:12">
      <c r="A78" s="24">
        <v>13</v>
      </c>
      <c r="B78" s="94">
        <v>418</v>
      </c>
      <c r="C78" s="22" t="str">
        <f>IF(B78=0," ",VLOOKUP(B78,[1]Спортсмены!B$1:H$65536,2,FALSE))</f>
        <v>Макеев Александр</v>
      </c>
      <c r="D78" s="23" t="str">
        <f>IF(B78=0," ",VLOOKUP($B78,[1]Спортсмены!$B$1:$H$65536,3,FALSE))</f>
        <v>06.05.1993</v>
      </c>
      <c r="E78" s="24" t="str">
        <f>IF(B78=0," ",IF(VLOOKUP($B78,[1]Спортсмены!$B$1:$H$65536,4,FALSE)=0," ",VLOOKUP($B78,[1]Спортсмены!$B$1:$H$65536,4,FALSE)))</f>
        <v>КМС</v>
      </c>
      <c r="F78" s="22" t="str">
        <f>IF(B78=0," ",VLOOKUP($B78,[1]Спортсмены!$B$1:$H$65536,5,FALSE))</f>
        <v>Калининградская</v>
      </c>
      <c r="G78" s="22" t="str">
        <f>IF(B78=0," ",VLOOKUP($B78,[1]Спортсмены!$B$1:$H$65536,6,FALSE))</f>
        <v>Калининград, УОР</v>
      </c>
      <c r="H78" s="25"/>
      <c r="I78" s="111">
        <v>1.4311342592592594E-3</v>
      </c>
      <c r="J78" s="27" t="str">
        <f>IF(I78=0," ",IF(I78&lt;=[1]Разряды!$D$7,[1]Разряды!$D$3,IF(I78&lt;=[1]Разряды!$E$7,[1]Разряды!$E$3,IF(I78&lt;=[1]Разряды!$F$7,[1]Разряды!$F$3,IF(I78&lt;=[1]Разряды!$G$7,[1]Разряды!$G$3,IF(I78&lt;=[1]Разряды!$H$7,[1]Разряды!$H$3,IF(I78&lt;=[1]Разряды!$I$7,[1]Разряды!$I$3,IF(I78&lt;=[1]Разряды!$J$7,[1]Разряды!$J$3,"б/р"))))))))</f>
        <v>2р</v>
      </c>
      <c r="K78" s="17">
        <v>0</v>
      </c>
      <c r="L78" s="103" t="str">
        <f>IF(B78=0," ",VLOOKUP($B78,[1]Спортсмены!$B$1:$H$65536,7,FALSE))</f>
        <v xml:space="preserve">ЗТР Антунович Г.П., Лещинский В.В. </v>
      </c>
    </row>
    <row r="79" spans="1:12">
      <c r="A79" s="28">
        <v>14</v>
      </c>
      <c r="B79" s="21">
        <v>45</v>
      </c>
      <c r="C79" s="22" t="str">
        <f>IF(B79=0," ",VLOOKUP(B79,[1]Спортсмены!B$1:H$65536,2,FALSE))</f>
        <v>Емельянов Леонид</v>
      </c>
      <c r="D79" s="23" t="str">
        <f>IF(B79=0," ",VLOOKUP($B79,[1]Спортсмены!$B$1:$H$65536,3,FALSE))</f>
        <v>27.04.1994</v>
      </c>
      <c r="E79" s="24" t="str">
        <f>IF(B79=0," ",IF(VLOOKUP($B79,[1]Спортсмены!$B$1:$H$65536,4,FALSE)=0," ",VLOOKUP($B79,[1]Спортсмены!$B$1:$H$65536,4,FALSE)))</f>
        <v>2р</v>
      </c>
      <c r="F79" s="22" t="str">
        <f>IF(B79=0," ",VLOOKUP($B79,[1]Спортсмены!$B$1:$H$65536,5,FALSE))</f>
        <v>Ярославская</v>
      </c>
      <c r="G79" s="22" t="str">
        <f>IF(B79=0," ",VLOOKUP($B79,[1]Спортсмены!$B$1:$H$65536,6,FALSE))</f>
        <v>Ярославль, СДЮСШОР-19</v>
      </c>
      <c r="H79" s="25"/>
      <c r="I79" s="111">
        <v>1.4454861111111111E-3</v>
      </c>
      <c r="J79" s="27" t="str">
        <f>IF(I79=0," ",IF(I79&lt;=[1]Разряды!$D$7,[1]Разряды!$D$3,IF(I79&lt;=[1]Разряды!$E$7,[1]Разряды!$E$3,IF(I79&lt;=[1]Разряды!$F$7,[1]Разряды!$F$3,IF(I79&lt;=[1]Разряды!$G$7,[1]Разряды!$G$3,IF(I79&lt;=[1]Разряды!$H$7,[1]Разряды!$H$3,IF(I79&lt;=[1]Разряды!$I$7,[1]Разряды!$I$3,IF(I79&lt;=[1]Разряды!$J$7,[1]Разряды!$J$3,"б/р"))))))))</f>
        <v>2р</v>
      </c>
      <c r="K79" s="16" t="s">
        <v>26</v>
      </c>
      <c r="L79" s="22" t="str">
        <f>IF(B79=0," ",VLOOKUP($B79,[1]Спортсмены!$B$1:$H$65536,7,FALSE))</f>
        <v>Хрущев И.Е.</v>
      </c>
    </row>
    <row r="80" spans="1:12">
      <c r="A80" s="24">
        <v>15</v>
      </c>
      <c r="B80" s="24">
        <v>327</v>
      </c>
      <c r="C80" s="22" t="str">
        <f>IF(B80=0," ",VLOOKUP(B80,[1]Спортсмены!B$1:H$65536,2,FALSE))</f>
        <v>Горюнов Никита</v>
      </c>
      <c r="D80" s="23" t="str">
        <f>IF(B80=0," ",VLOOKUP($B80,[1]Спортсмены!$B$1:$H$65536,3,FALSE))</f>
        <v>28.10.1992</v>
      </c>
      <c r="E80" s="24" t="str">
        <f>IF(B80=0," ",IF(VLOOKUP($B80,[1]Спортсмены!$B$1:$H$65536,4,FALSE)=0," ",VLOOKUP($B80,[1]Спортсмены!$B$1:$H$65536,4,FALSE)))</f>
        <v>1р</v>
      </c>
      <c r="F80" s="22" t="str">
        <f>IF(B80=0," ",VLOOKUP($B80,[1]Спортсмены!$B$1:$H$65536,5,FALSE))</f>
        <v>Костромская</v>
      </c>
      <c r="G80" s="22" t="str">
        <f>IF(B80=0," ",VLOOKUP($B80,[1]Спортсмены!$B$1:$H$65536,6,FALSE))</f>
        <v>Кострома, КОСДЮСШОР</v>
      </c>
      <c r="H80" s="25"/>
      <c r="I80" s="111">
        <v>1.4534722222222223E-3</v>
      </c>
      <c r="J80" s="27" t="str">
        <f>IF(I80=0," ",IF(I80&lt;=[1]Разряды!$D$7,[1]Разряды!$D$3,IF(I80&lt;=[1]Разряды!$E$7,[1]Разряды!$E$3,IF(I80&lt;=[1]Разряды!$F$7,[1]Разряды!$F$3,IF(I80&lt;=[1]Разряды!$G$7,[1]Разряды!$G$3,IF(I80&lt;=[1]Разряды!$H$7,[1]Разряды!$H$3,IF(I80&lt;=[1]Разряды!$I$7,[1]Разряды!$I$3,IF(I80&lt;=[1]Разряды!$J$7,[1]Разряды!$J$3,"б/р"))))))))</f>
        <v>2р</v>
      </c>
      <c r="K80" s="16">
        <v>0</v>
      </c>
      <c r="L80" s="22" t="str">
        <f>IF(B80=0," ",VLOOKUP($B80,[1]Спортсмены!$B$1:$H$65536,7,FALSE))</f>
        <v>Дружков А.Н.</v>
      </c>
    </row>
    <row r="81" spans="1:12">
      <c r="A81" s="28">
        <v>16</v>
      </c>
      <c r="B81" s="24">
        <v>58</v>
      </c>
      <c r="C81" s="22" t="str">
        <f>IF(B81=0," ",VLOOKUP(B81,[1]Спортсмены!B$1:H$65536,2,FALSE))</f>
        <v>Сучков Ярослав</v>
      </c>
      <c r="D81" s="23" t="str">
        <f>IF(B81=0," ",VLOOKUP($B81,[1]Спортсмены!$B$1:$H$65536,3,FALSE))</f>
        <v>30.06.1993</v>
      </c>
      <c r="E81" s="24" t="str">
        <f>IF(B81=0," ",IF(VLOOKUP($B81,[1]Спортсмены!$B$1:$H$65536,4,FALSE)=0," ",VLOOKUP($B81,[1]Спортсмены!$B$1:$H$65536,4,FALSE)))</f>
        <v>1р</v>
      </c>
      <c r="F81" s="22" t="str">
        <f>IF(B81=0," ",VLOOKUP($B81,[1]Спортсмены!$B$1:$H$65536,5,FALSE))</f>
        <v>Ярославская</v>
      </c>
      <c r="G81" s="22" t="str">
        <f>IF(B81=0," ",VLOOKUP($B81,[1]Спортсмены!$B$1:$H$65536,6,FALSE))</f>
        <v>Ярославль, СДЮСШОР-19</v>
      </c>
      <c r="H81" s="25"/>
      <c r="I81" s="111">
        <v>1.460185185185185E-3</v>
      </c>
      <c r="J81" s="27" t="str">
        <f>IF(I81=0," ",IF(I81&lt;=[1]Разряды!$D$7,[1]Разряды!$D$3,IF(I81&lt;=[1]Разряды!$E$7,[1]Разряды!$E$3,IF(I81&lt;=[1]Разряды!$F$7,[1]Разряды!$F$3,IF(I81&lt;=[1]Разряды!$G$7,[1]Разряды!$G$3,IF(I81&lt;=[1]Разряды!$H$7,[1]Разряды!$H$3,IF(I81&lt;=[1]Разряды!$I$7,[1]Разряды!$I$3,IF(I81&lt;=[1]Разряды!$J$7,[1]Разряды!$J$3,"б/р"))))))))</f>
        <v>2р</v>
      </c>
      <c r="K81" s="16" t="s">
        <v>26</v>
      </c>
      <c r="L81" s="22" t="str">
        <f>IF(B81=0," ",VLOOKUP($B81,[1]Спортсмены!$B$1:$H$65536,7,FALSE))</f>
        <v>Круговой К.Н.</v>
      </c>
    </row>
    <row r="82" spans="1:12">
      <c r="A82" s="24">
        <v>17</v>
      </c>
      <c r="B82" s="21">
        <v>217</v>
      </c>
      <c r="C82" s="22" t="str">
        <f>IF(B82=0," ",VLOOKUP(B82,[1]Спортсмены!B$1:H$65536,2,FALSE))</f>
        <v>Серегин Александр</v>
      </c>
      <c r="D82" s="23" t="str">
        <f>IF(B82=0," ",VLOOKUP($B82,[1]Спортсмены!$B$1:$H$65536,3,FALSE))</f>
        <v>1994</v>
      </c>
      <c r="E82" s="24" t="str">
        <f>IF(B82=0," ",IF(VLOOKUP($B82,[1]Спортсмены!$B$1:$H$65536,4,FALSE)=0," ",VLOOKUP($B82,[1]Спортсмены!$B$1:$H$65536,4,FALSE)))</f>
        <v>1р</v>
      </c>
      <c r="F82" s="22" t="str">
        <f>IF(B82=0," ",VLOOKUP($B82,[1]Спортсмены!$B$1:$H$65536,5,FALSE))</f>
        <v>Московская</v>
      </c>
      <c r="G82" s="22" t="str">
        <f>IF(B82=0," ",VLOOKUP($B82,[1]Спортсмены!$B$1:$H$65536,6,FALSE))</f>
        <v>Жуковский, СК "Метеор"</v>
      </c>
      <c r="H82" s="25"/>
      <c r="I82" s="111">
        <v>1.4687500000000002E-3</v>
      </c>
      <c r="J82" s="27" t="str">
        <f>IF(I82=0," ",IF(I82&lt;=[1]Разряды!$D$7,[1]Разряды!$D$3,IF(I82&lt;=[1]Разряды!$E$7,[1]Разряды!$E$3,IF(I82&lt;=[1]Разряды!$F$7,[1]Разряды!$F$3,IF(I82&lt;=[1]Разряды!$G$7,[1]Разряды!$G$3,IF(I82&lt;=[1]Разряды!$H$7,[1]Разряды!$H$3,IF(I82&lt;=[1]Разряды!$I$7,[1]Разряды!$I$3,IF(I82&lt;=[1]Разряды!$J$7,[1]Разряды!$J$3,"б/р"))))))))</f>
        <v>2р</v>
      </c>
      <c r="K82" s="16" t="s">
        <v>26</v>
      </c>
      <c r="L82" s="22" t="str">
        <f>IF(B82=0," ",VLOOKUP($B82,[1]Спортсмены!$B$1:$H$65536,7,FALSE))</f>
        <v>Юдакова Н.А.</v>
      </c>
    </row>
    <row r="83" spans="1:12">
      <c r="A83" s="28">
        <v>18</v>
      </c>
      <c r="B83" s="132">
        <v>46</v>
      </c>
      <c r="C83" s="22" t="str">
        <f>IF(B83=0," ",VLOOKUP(B83,[1]Спортсмены!B$1:H$65536,2,FALSE))</f>
        <v>Шемягин Никита</v>
      </c>
      <c r="D83" s="23" t="str">
        <f>IF(B83=0," ",VLOOKUP($B83,[1]Спортсмены!$B$1:$H$65536,3,FALSE))</f>
        <v>13.02.1994</v>
      </c>
      <c r="E83" s="24" t="str">
        <f>IF(B83=0," ",IF(VLOOKUP($B83,[1]Спортсмены!$B$1:$H$65536,4,FALSE)=0," ",VLOOKUP($B83,[1]Спортсмены!$B$1:$H$65536,4,FALSE)))</f>
        <v>2р</v>
      </c>
      <c r="F83" s="22" t="str">
        <f>IF(B83=0," ",VLOOKUP($B83,[1]Спортсмены!$B$1:$H$65536,5,FALSE))</f>
        <v>Ярославская</v>
      </c>
      <c r="G83" s="22" t="str">
        <f>IF(B83=0," ",VLOOKUP($B83,[1]Спортсмены!$B$1:$H$65536,6,FALSE))</f>
        <v>Ярославль, СДЮСШОР-19</v>
      </c>
      <c r="H83" s="25"/>
      <c r="I83" s="111">
        <v>1.4762731481481482E-3</v>
      </c>
      <c r="J83" s="27" t="str">
        <f>IF(I83=0," ",IF(I83&lt;=[1]Разряды!$D$7,[1]Разряды!$D$3,IF(I83&lt;=[1]Разряды!$E$7,[1]Разряды!$E$3,IF(I83&lt;=[1]Разряды!$F$7,[1]Разряды!$F$3,IF(I83&lt;=[1]Разряды!$G$7,[1]Разряды!$G$3,IF(I83&lt;=[1]Разряды!$H$7,[1]Разряды!$H$3,IF(I83&lt;=[1]Разряды!$I$7,[1]Разряды!$I$3,IF(I83&lt;=[1]Разряды!$J$7,[1]Разряды!$J$3,"б/р"))))))))</f>
        <v>2р</v>
      </c>
      <c r="K83" s="16" t="s">
        <v>26</v>
      </c>
      <c r="L83" s="22" t="str">
        <f>IF(B83=0," ",VLOOKUP($B83,[1]Спортсмены!$B$1:$H$65536,7,FALSE))</f>
        <v>Хрущев И.Е.</v>
      </c>
    </row>
    <row r="84" spans="1:12">
      <c r="A84" s="24">
        <v>19</v>
      </c>
      <c r="B84" s="105">
        <v>441</v>
      </c>
      <c r="C84" s="22" t="str">
        <f>IF(B84=0," ",VLOOKUP(B84,[1]Спортсмены!B$1:H$65536,2,FALSE))</f>
        <v>Шадрин Яков</v>
      </c>
      <c r="D84" s="23" t="str">
        <f>IF(B84=0," ",VLOOKUP($B84,[1]Спортсмены!$B$1:$H$65536,3,FALSE))</f>
        <v>1993</v>
      </c>
      <c r="E84" s="24" t="str">
        <f>IF(B84=0," ",IF(VLOOKUP($B84,[1]Спортсмены!$B$1:$H$65536,4,FALSE)=0," ",VLOOKUP($B84,[1]Спортсмены!$B$1:$H$65536,4,FALSE)))</f>
        <v>КМС</v>
      </c>
      <c r="F84" s="22" t="str">
        <f>IF(B84=0," ",VLOOKUP($B84,[1]Спортсмены!$B$1:$H$65536,5,FALSE))</f>
        <v>Р-ка Коми</v>
      </c>
      <c r="G84" s="22" t="str">
        <f>IF(B84=0," ",VLOOKUP($B84,[1]Спортсмены!$B$1:$H$65536,6,FALSE))</f>
        <v>Сыктывкар</v>
      </c>
      <c r="H84" s="25"/>
      <c r="I84" s="111">
        <v>1.5087962962962963E-3</v>
      </c>
      <c r="J84" s="27" t="str">
        <f>IF(I84=0," ",IF(I84&lt;=[1]Разряды!$D$7,[1]Разряды!$D$3,IF(I84&lt;=[1]Разряды!$E$7,[1]Разряды!$E$3,IF(I84&lt;=[1]Разряды!$F$7,[1]Разряды!$F$3,IF(I84&lt;=[1]Разряды!$G$7,[1]Разряды!$G$3,IF(I84&lt;=[1]Разряды!$H$7,[1]Разряды!$H$3,IF(I84&lt;=[1]Разряды!$I$7,[1]Разряды!$I$3,IF(I84&lt;=[1]Разряды!$J$7,[1]Разряды!$J$3,"б/р"))))))))</f>
        <v>2р</v>
      </c>
      <c r="K84" s="16">
        <v>0</v>
      </c>
      <c r="L84" s="22" t="str">
        <f>IF(B84=0," ",VLOOKUP($B84,[1]Спортсмены!$B$1:$H$65536,7,FALSE))</f>
        <v xml:space="preserve">Панюкова М.А. </v>
      </c>
    </row>
    <row r="85" spans="1:12" ht="15.75">
      <c r="A85" s="117"/>
      <c r="B85" s="105"/>
      <c r="C85" s="75"/>
      <c r="D85" s="118"/>
      <c r="E85" s="16"/>
      <c r="F85" s="336" t="s">
        <v>31</v>
      </c>
      <c r="G85" s="336"/>
      <c r="H85" s="119"/>
      <c r="I85" s="350" t="s">
        <v>50</v>
      </c>
      <c r="J85" s="350"/>
      <c r="K85" s="310"/>
      <c r="L85" s="9" t="s">
        <v>229</v>
      </c>
    </row>
    <row r="86" spans="1:12">
      <c r="A86" s="20">
        <v>1</v>
      </c>
      <c r="B86" s="21">
        <v>453</v>
      </c>
      <c r="C86" s="22" t="str">
        <f>IF(B86=0," ",VLOOKUP(B86,[1]Спортсмены!B$1:H$65536,2,FALSE))</f>
        <v>Скотников Александр</v>
      </c>
      <c r="D86" s="23" t="str">
        <f>IF(B86=0," ",VLOOKUP($B86,[1]Спортсмены!$B$1:$H$65536,3,FALSE))</f>
        <v>1985</v>
      </c>
      <c r="E86" s="24" t="str">
        <f>IF(B86=0," ",IF(VLOOKUP($B86,[1]Спортсмены!$B$1:$H$65536,4,FALSE)=0," ",VLOOKUP($B86,[1]Спортсмены!$B$1:$H$65536,4,FALSE)))</f>
        <v>МС</v>
      </c>
      <c r="F86" s="22" t="str">
        <f>IF(B86=0," ",VLOOKUP($B86,[1]Спортсмены!$B$1:$H$65536,5,FALSE))</f>
        <v>Ивановская</v>
      </c>
      <c r="G86" s="22" t="str">
        <f>IF(B86=0," ",VLOOKUP($B86,[1]Спортсмены!$B$1:$H$65536,6,FALSE))</f>
        <v>Иваново, ИГЭУ</v>
      </c>
      <c r="H86" s="25"/>
      <c r="I86" s="111">
        <v>1.2960648148148148E-3</v>
      </c>
      <c r="J86" s="27" t="str">
        <f>IF(I86=0," ",IF(I86&lt;=[1]Разряды!$D$7,[1]Разряды!$D$3,IF(I86&lt;=[1]Разряды!$E$7,[1]Разряды!$E$3,IF(I86&lt;=[1]Разряды!$F$7,[1]Разряды!$F$3,IF(I86&lt;=[1]Разряды!$G$7,[1]Разряды!$G$3,IF(I86&lt;=[1]Разряды!$H$7,[1]Разряды!$H$3,IF(I86&lt;=[1]Разряды!$I$7,[1]Разряды!$I$3,IF(I86&lt;=[1]Разряды!$J$7,[1]Разряды!$J$3,"б/р"))))))))</f>
        <v>кмс</v>
      </c>
      <c r="K86" s="27">
        <v>20</v>
      </c>
      <c r="L86" s="103" t="str">
        <f>IF(B86=0," ",VLOOKUP($B86,[1]Спортсмены!$B$1:$H$65536,7,FALSE))</f>
        <v>Гильмутдинов Ю.В., Кузнецов В.А.</v>
      </c>
    </row>
    <row r="87" spans="1:12">
      <c r="A87" s="20">
        <v>2</v>
      </c>
      <c r="B87" s="21">
        <v>434</v>
      </c>
      <c r="C87" s="22" t="str">
        <f>IF(B87=0," ",VLOOKUP(B87,[1]Спортсмены!B$1:H$65536,2,FALSE))</f>
        <v>Когут Максим</v>
      </c>
      <c r="D87" s="23" t="str">
        <f>IF(B87=0," ",VLOOKUP($B87,[1]Спортсмены!$B$1:$H$65536,3,FALSE))</f>
        <v>1988</v>
      </c>
      <c r="E87" s="24" t="str">
        <f>IF(B87=0," ",IF(VLOOKUP($B87,[1]Спортсмены!$B$1:$H$65536,4,FALSE)=0," ",VLOOKUP($B87,[1]Спортсмены!$B$1:$H$65536,4,FALSE)))</f>
        <v>КМС</v>
      </c>
      <c r="F87" s="22" t="str">
        <f>IF(B87=0," ",VLOOKUP($B87,[1]Спортсмены!$B$1:$H$65536,5,FALSE))</f>
        <v>Р-ка Коми</v>
      </c>
      <c r="G87" s="22" t="str">
        <f>IF(B87=0," ",VLOOKUP($B87,[1]Спортсмены!$B$1:$H$65536,6,FALSE))</f>
        <v>Сыктывкар</v>
      </c>
      <c r="H87" s="25"/>
      <c r="I87" s="111">
        <v>1.3056712962962963E-3</v>
      </c>
      <c r="J87" s="27" t="str">
        <f>IF(I87=0," ",IF(I87&lt;=[1]Разряды!$D$7,[1]Разряды!$D$3,IF(I87&lt;=[1]Разряды!$E$7,[1]Разряды!$E$3,IF(I87&lt;=[1]Разряды!$F$7,[1]Разряды!$F$3,IF(I87&lt;=[1]Разряды!$G$7,[1]Разряды!$G$3,IF(I87&lt;=[1]Разряды!$H$7,[1]Разряды!$H$3,IF(I87&lt;=[1]Разряды!$I$7,[1]Разряды!$I$3,IF(I87&lt;=[1]Разряды!$J$7,[1]Разряды!$J$3,"б/р"))))))))</f>
        <v>кмс</v>
      </c>
      <c r="K87" s="17">
        <v>17</v>
      </c>
      <c r="L87" s="22" t="str">
        <f>IF(B87=0," ",VLOOKUP($B87,[1]Спортсмены!$B$1:$H$65536,7,FALSE))</f>
        <v>Панюкова М.А, Жубрев В.В.</v>
      </c>
    </row>
    <row r="88" spans="1:12">
      <c r="A88" s="20">
        <v>3</v>
      </c>
      <c r="B88" s="21">
        <v>323</v>
      </c>
      <c r="C88" s="22" t="str">
        <f>IF(B88=0," ",VLOOKUP(B88,[1]Спортсмены!B$1:H$65536,2,FALSE))</f>
        <v>Ремезов Алексей</v>
      </c>
      <c r="D88" s="23" t="str">
        <f>IF(B88=0," ",VLOOKUP($B88,[1]Спортсмены!$B$1:$H$65536,3,FALSE))</f>
        <v>13.05.1989</v>
      </c>
      <c r="E88" s="24" t="str">
        <f>IF(B88=0," ",IF(VLOOKUP($B88,[1]Спортсмены!$B$1:$H$65536,4,FALSE)=0," ",VLOOKUP($B88,[1]Спортсмены!$B$1:$H$65536,4,FALSE)))</f>
        <v>МС</v>
      </c>
      <c r="F88" s="22" t="str">
        <f>IF(B88=0," ",VLOOKUP($B88,[1]Спортсмены!$B$1:$H$65536,5,FALSE))</f>
        <v>Костромская</v>
      </c>
      <c r="G88" s="22" t="str">
        <f>IF(B88=0," ",VLOOKUP($B88,[1]Спортсмены!$B$1:$H$65536,6,FALSE))</f>
        <v>Кострома, КОСДЮСШОР</v>
      </c>
      <c r="H88" s="25"/>
      <c r="I88" s="111">
        <v>1.3172453703703705E-3</v>
      </c>
      <c r="J88" s="27" t="str">
        <f>IF(I88=0," ",IF(I88&lt;=[1]Разряды!$D$7,[1]Разряды!$D$3,IF(I88&lt;=[1]Разряды!$E$7,[1]Разряды!$E$3,IF(I88&lt;=[1]Разряды!$F$7,[1]Разряды!$F$3,IF(I88&lt;=[1]Разряды!$G$7,[1]Разряды!$G$3,IF(I88&lt;=[1]Разряды!$H$7,[1]Разряды!$H$3,IF(I88&lt;=[1]Разряды!$I$7,[1]Разряды!$I$3,IF(I88&lt;=[1]Разряды!$J$7,[1]Разряды!$J$3,"б/р"))))))))</f>
        <v>кмс</v>
      </c>
      <c r="K88" s="17">
        <v>15</v>
      </c>
      <c r="L88" s="22" t="str">
        <f>IF(B88=0," ",VLOOKUP($B88,[1]Спортсмены!$B$1:$H$65536,7,FALSE))</f>
        <v>Дружков А.Н.</v>
      </c>
    </row>
    <row r="89" spans="1:12">
      <c r="A89" s="28">
        <v>4</v>
      </c>
      <c r="B89" s="21">
        <v>62</v>
      </c>
      <c r="C89" s="22" t="str">
        <f>IF(B89=0," ",VLOOKUP(B89,[1]Спортсмены!B$1:H$65536,2,FALSE))</f>
        <v>Тимошин Андрей</v>
      </c>
      <c r="D89" s="23" t="str">
        <f>IF(B89=0," ",VLOOKUP($B89,[1]Спортсмены!$B$1:$H$65536,3,FALSE))</f>
        <v>04.09.1988</v>
      </c>
      <c r="E89" s="24" t="str">
        <f>IF(B89=0," ",IF(VLOOKUP($B89,[1]Спортсмены!$B$1:$H$65536,4,FALSE)=0," ",VLOOKUP($B89,[1]Спортсмены!$B$1:$H$65536,4,FALSE)))</f>
        <v>КМС</v>
      </c>
      <c r="F89" s="22" t="str">
        <f>IF(B89=0," ",VLOOKUP($B89,[1]Спортсмены!$B$1:$H$65536,5,FALSE))</f>
        <v>Ярославская</v>
      </c>
      <c r="G89" s="22" t="str">
        <f>IF(B89=0," ",VLOOKUP($B89,[1]Спортсмены!$B$1:$H$65536,6,FALSE))</f>
        <v>Ярославль, СДЮСШОР-19</v>
      </c>
      <c r="H89" s="25"/>
      <c r="I89" s="111">
        <v>1.3217592592592593E-3</v>
      </c>
      <c r="J89" s="27" t="str">
        <f>IF(I89=0," ",IF(I89&lt;=[1]Разряды!$D$7,[1]Разряды!$D$3,IF(I89&lt;=[1]Разряды!$E$7,[1]Разряды!$E$3,IF(I89&lt;=[1]Разряды!$F$7,[1]Разряды!$F$3,IF(I89&lt;=[1]Разряды!$G$7,[1]Разряды!$G$3,IF(I89&lt;=[1]Разряды!$H$7,[1]Разряды!$H$3,IF(I89&lt;=[1]Разряды!$I$7,[1]Разряды!$I$3,IF(I89&lt;=[1]Разряды!$J$7,[1]Разряды!$J$3,"б/р"))))))))</f>
        <v>кмс</v>
      </c>
      <c r="K89" s="17">
        <v>14</v>
      </c>
      <c r="L89" s="22" t="str">
        <f>IF(B89=0," ",VLOOKUP($B89,[1]Спортсмены!$B$1:$H$65536,7,FALSE))</f>
        <v>Хрущев И.Е.</v>
      </c>
    </row>
    <row r="90" spans="1:12" ht="22.5">
      <c r="A90" s="28">
        <v>5</v>
      </c>
      <c r="B90" s="28">
        <v>460</v>
      </c>
      <c r="C90" s="101" t="str">
        <f>IF(B90=0," ",VLOOKUP(B90,[1]Спортсмены!B$1:H$65536,2,FALSE))</f>
        <v>Лёзов Дмитрий</v>
      </c>
      <c r="D90" s="102" t="str">
        <f>IF(B90=0," ",VLOOKUP($B90,[1]Спортсмены!$B$1:$H$65536,3,FALSE))</f>
        <v>1991</v>
      </c>
      <c r="E90" s="94" t="str">
        <f>IF(B90=0," ",IF(VLOOKUP($B90,[1]Спортсмены!$B$1:$H$65536,4,FALSE)=0," ",VLOOKUP($B90,[1]Спортсмены!$B$1:$H$65536,4,FALSE)))</f>
        <v>КМС</v>
      </c>
      <c r="F90" s="101" t="str">
        <f>IF(B90=0," ",VLOOKUP($B90,[1]Спортсмены!$B$1:$H$65536,5,FALSE))</f>
        <v>Ивановская</v>
      </c>
      <c r="G90" s="101" t="str">
        <f>IF(B90=0," ",VLOOKUP($B90,[1]Спортсмены!$B$1:$H$65536,6,FALSE))</f>
        <v>Иваново, ИГЭУ</v>
      </c>
      <c r="H90" s="100"/>
      <c r="I90" s="479">
        <v>1.3511574074074075E-3</v>
      </c>
      <c r="J90" s="28" t="str">
        <f>IF(I90=0," ",IF(I90&lt;=[1]Разряды!$D$7,[1]Разряды!$D$3,IF(I90&lt;=[1]Разряды!$E$7,[1]Разряды!$E$3,IF(I90&lt;=[1]Разряды!$F$7,[1]Разряды!$F$3,IF(I90&lt;=[1]Разряды!$G$7,[1]Разряды!$G$3,IF(I90&lt;=[1]Разряды!$H$7,[1]Разряды!$H$3,IF(I90&lt;=[1]Разряды!$I$7,[1]Разряды!$I$3,IF(I90&lt;=[1]Разряды!$J$7,[1]Разряды!$J$3,"б/р"))))))))</f>
        <v>кмс</v>
      </c>
      <c r="K90" s="132">
        <v>13</v>
      </c>
      <c r="L90" s="99" t="str">
        <f>IF(B90=0," ",VLOOKUP($B90,[1]Спортсмены!$B$1:$H$65536,7,FALSE))</f>
        <v>Торгов Е.Н., Птушкина Н.И., Гильмутдинов Ю.В.</v>
      </c>
    </row>
    <row r="91" spans="1:12">
      <c r="A91" s="28">
        <v>6</v>
      </c>
      <c r="B91" s="29">
        <v>515</v>
      </c>
      <c r="C91" s="22" t="str">
        <f>IF(B91=0," ",VLOOKUP(B91,[1]Спортсмены!B$1:H$65536,2,FALSE))</f>
        <v>Митусов Николай</v>
      </c>
      <c r="D91" s="23" t="str">
        <f>IF(B91=0," ",VLOOKUP($B91,[1]Спортсмены!$B$1:$H$65536,3,FALSE))</f>
        <v>22.08.1991</v>
      </c>
      <c r="E91" s="24" t="str">
        <f>IF(B91=0," ",IF(VLOOKUP($B91,[1]Спортсмены!$B$1:$H$65536,4,FALSE)=0," ",VLOOKUP($B91,[1]Спортсмены!$B$1:$H$65536,4,FALSE)))</f>
        <v>КМС</v>
      </c>
      <c r="F91" s="22" t="str">
        <f>IF(B91=0," ",VLOOKUP($B91,[1]Спортсмены!$B$1:$H$65536,5,FALSE))</f>
        <v>Вологодская</v>
      </c>
      <c r="G91" s="22" t="str">
        <f>IF(B91=0," ",VLOOKUP($B91,[1]Спортсмены!$B$1:$H$65536,6,FALSE))</f>
        <v>Вологда, ДЮСШ "Спартак"</v>
      </c>
      <c r="H91" s="25"/>
      <c r="I91" s="111">
        <v>1.3535879629629629E-3</v>
      </c>
      <c r="J91" s="27" t="str">
        <f>IF(I91=0," ",IF(I91&lt;=[1]Разряды!$D$7,[1]Разряды!$D$3,IF(I91&lt;=[1]Разряды!$E$7,[1]Разряды!$E$3,IF(I91&lt;=[1]Разряды!$F$7,[1]Разряды!$F$3,IF(I91&lt;=[1]Разряды!$G$7,[1]Разряды!$G$3,IF(I91&lt;=[1]Разряды!$H$7,[1]Разряды!$H$3,IF(I91&lt;=[1]Разряды!$I$7,[1]Разряды!$I$3,IF(I91&lt;=[1]Разряды!$J$7,[1]Разряды!$J$3,"б/р"))))))))</f>
        <v>кмс</v>
      </c>
      <c r="K91" s="17">
        <v>12</v>
      </c>
      <c r="L91" s="22" t="str">
        <f>IF(B91=0," ",VLOOKUP($B91,[1]Спортсмены!$B$1:$H$65536,7,FALSE))</f>
        <v>Фомичев А.В.</v>
      </c>
    </row>
    <row r="92" spans="1:12">
      <c r="A92" s="28">
        <v>7</v>
      </c>
      <c r="B92" s="29">
        <v>69</v>
      </c>
      <c r="C92" s="22" t="str">
        <f>IF(B92=0," ",VLOOKUP(B92,[1]Спортсмены!B$1:H$65536,2,FALSE))</f>
        <v xml:space="preserve">Рыбин Валентин </v>
      </c>
      <c r="D92" s="23" t="str">
        <f>IF(B92=0," ",VLOOKUP($B92,[1]Спортсмены!$B$1:$H$65536,3,FALSE))</f>
        <v>03.01.1989</v>
      </c>
      <c r="E92" s="24" t="str">
        <f>IF(B92=0," ",IF(VLOOKUP($B92,[1]Спортсмены!$B$1:$H$65536,4,FALSE)=0," ",VLOOKUP($B92,[1]Спортсмены!$B$1:$H$65536,4,FALSE)))</f>
        <v>2р</v>
      </c>
      <c r="F92" s="22" t="str">
        <f>IF(B92=0," ",VLOOKUP($B92,[1]Спортсмены!$B$1:$H$65536,5,FALSE))</f>
        <v>Ярославская</v>
      </c>
      <c r="G92" s="22" t="str">
        <f>IF(B92=0," ",VLOOKUP($B92,[1]Спортсмены!$B$1:$H$65536,6,FALSE))</f>
        <v>Ярославль, СДЮСШОР-19</v>
      </c>
      <c r="H92" s="25"/>
      <c r="I92" s="111">
        <v>1.4246527777777775E-3</v>
      </c>
      <c r="J92" s="27" t="str">
        <f>IF(I92=0," ",IF(I92&lt;=[1]Разряды!$D$7,[1]Разряды!$D$3,IF(I92&lt;=[1]Разряды!$E$7,[1]Разряды!$E$3,IF(I92&lt;=[1]Разряды!$F$7,[1]Разряды!$F$3,IF(I92&lt;=[1]Разряды!$G$7,[1]Разряды!$G$3,IF(I92&lt;=[1]Разряды!$H$7,[1]Разряды!$H$3,IF(I92&lt;=[1]Разряды!$I$7,[1]Разряды!$I$3,IF(I92&lt;=[1]Разряды!$J$7,[1]Разряды!$J$3,"б/р"))))))))</f>
        <v>1р</v>
      </c>
      <c r="K92" s="16" t="s">
        <v>26</v>
      </c>
      <c r="L92" s="22" t="str">
        <f>IF(B92=0," ",VLOOKUP($B92,[1]Спортсмены!$B$1:$H$65536,7,FALSE))</f>
        <v>Сошников А.В.</v>
      </c>
    </row>
    <row r="93" spans="1:12">
      <c r="A93" s="28">
        <v>8</v>
      </c>
      <c r="B93" s="27">
        <v>174</v>
      </c>
      <c r="C93" s="22" t="str">
        <f>IF(B93=0," ",VLOOKUP(B93,[1]Спортсмены!B$1:H$65536,2,FALSE))</f>
        <v>Греков Евгений</v>
      </c>
      <c r="D93" s="23" t="str">
        <f>IF(B93=0," ",VLOOKUP($B93,[1]Спортсмены!$B$1:$H$65536,3,FALSE))</f>
        <v>1990</v>
      </c>
      <c r="E93" s="24" t="str">
        <f>IF(B93=0," ",IF(VLOOKUP($B93,[1]Спортсмены!$B$1:$H$65536,4,FALSE)=0," ",VLOOKUP($B93,[1]Спортсмены!$B$1:$H$65536,4,FALSE)))</f>
        <v>2р</v>
      </c>
      <c r="F93" s="22" t="str">
        <f>IF(B93=0," ",VLOOKUP($B93,[1]Спортсмены!$B$1:$H$65536,5,FALSE))</f>
        <v>Ярославская</v>
      </c>
      <c r="G93" s="22" t="str">
        <f>IF(B93=0," ",VLOOKUP($B93,[1]Спортсмены!$B$1:$H$65536,6,FALSE))</f>
        <v>Рыбинск, СДЮСШОР-2</v>
      </c>
      <c r="H93" s="25"/>
      <c r="I93" s="111">
        <v>1.4270833333333334E-3</v>
      </c>
      <c r="J93" s="27" t="str">
        <f>IF(I93=0," ",IF(I93&lt;=[1]Разряды!$D$7,[1]Разряды!$D$3,IF(I93&lt;=[1]Разряды!$E$7,[1]Разряды!$E$3,IF(I93&lt;=[1]Разряды!$F$7,[1]Разряды!$F$3,IF(I93&lt;=[1]Разряды!$G$7,[1]Разряды!$G$3,IF(I93&lt;=[1]Разряды!$H$7,[1]Разряды!$H$3,IF(I93&lt;=[1]Разряды!$I$7,[1]Разряды!$I$3,IF(I93&lt;=[1]Разряды!$J$7,[1]Разряды!$J$3,"б/р"))))))))</f>
        <v>2р</v>
      </c>
      <c r="K93" s="16" t="s">
        <v>26</v>
      </c>
      <c r="L93" s="22" t="str">
        <f>IF(B93=0," ",VLOOKUP($B93,[1]Спортсмены!$B$1:$H$65536,7,FALSE))</f>
        <v>Жукова Т.Г.</v>
      </c>
    </row>
    <row r="94" spans="1:12">
      <c r="A94" s="28">
        <v>9</v>
      </c>
      <c r="B94" s="21">
        <v>502</v>
      </c>
      <c r="C94" s="22" t="str">
        <f>IF(B94=0," ",VLOOKUP(B94,[1]Спортсмены!B$1:H$65536,2,FALSE))</f>
        <v>Ивлев Павел</v>
      </c>
      <c r="D94" s="23" t="str">
        <f>IF(B94=0," ",VLOOKUP($B94,[1]Спортсмены!$B$1:$H$65536,3,FALSE))</f>
        <v>1991</v>
      </c>
      <c r="E94" s="24" t="str">
        <f>IF(B94=0," ",IF(VLOOKUP($B94,[1]Спортсмены!$B$1:$H$65536,4,FALSE)=0," ",VLOOKUP($B94,[1]Спортсмены!$B$1:$H$65536,4,FALSE)))</f>
        <v>2р</v>
      </c>
      <c r="F94" s="22" t="str">
        <f>IF(B94=0," ",VLOOKUP($B94,[1]Спортсмены!$B$1:$H$65536,5,FALSE))</f>
        <v>Ивановская</v>
      </c>
      <c r="G94" s="22" t="str">
        <f>IF(B94=0," ",VLOOKUP($B94,[1]Спортсмены!$B$1:$H$65536,6,FALSE))</f>
        <v>Иваново, СДЮСШОР-6</v>
      </c>
      <c r="H94" s="25"/>
      <c r="I94" s="111">
        <v>1.4303240740740741E-3</v>
      </c>
      <c r="J94" s="27" t="str">
        <f>IF(I94=0," ",IF(I94&lt;=[1]Разряды!$D$7,[1]Разряды!$D$3,IF(I94&lt;=[1]Разряды!$E$7,[1]Разряды!$E$3,IF(I94&lt;=[1]Разряды!$F$7,[1]Разряды!$F$3,IF(I94&lt;=[1]Разряды!$G$7,[1]Разряды!$G$3,IF(I94&lt;=[1]Разряды!$H$7,[1]Разряды!$H$3,IF(I94&lt;=[1]Разряды!$I$7,[1]Разряды!$I$3,IF(I94&lt;=[1]Разряды!$J$7,[1]Разряды!$J$3,"б/р"))))))))</f>
        <v>2р</v>
      </c>
      <c r="K94" s="16" t="s">
        <v>26</v>
      </c>
      <c r="L94" s="22" t="str">
        <f>IF(B94=0," ",VLOOKUP($B94,[1]Спортсмены!$B$1:$H$65536,7,FALSE))</f>
        <v>Рябова И.Д., Мальцев Е.В.</v>
      </c>
    </row>
    <row r="95" spans="1:12">
      <c r="A95" s="28">
        <v>10</v>
      </c>
      <c r="B95" s="21">
        <v>433</v>
      </c>
      <c r="C95" s="22" t="str">
        <f>IF(B95=0," ",VLOOKUP(B95,[1]Спортсмены!B$1:H$65536,2,FALSE))</f>
        <v>Серебряков Вадим</v>
      </c>
      <c r="D95" s="23" t="str">
        <f>IF(B95=0," ",VLOOKUP($B95,[1]Спортсмены!$B$1:$H$65536,3,FALSE))</f>
        <v>1986</v>
      </c>
      <c r="E95" s="24" t="str">
        <f>IF(B95=0," ",IF(VLOOKUP($B95,[1]Спортсмены!$B$1:$H$65536,4,FALSE)=0," ",VLOOKUP($B95,[1]Спортсмены!$B$1:$H$65536,4,FALSE)))</f>
        <v>КМС</v>
      </c>
      <c r="F95" s="22" t="str">
        <f>IF(B95=0," ",VLOOKUP($B95,[1]Спортсмены!$B$1:$H$65536,5,FALSE))</f>
        <v>Р-ка Коми</v>
      </c>
      <c r="G95" s="22" t="str">
        <f>IF(B95=0," ",VLOOKUP($B95,[1]Спортсмены!$B$1:$H$65536,6,FALSE))</f>
        <v>Сыктывкар</v>
      </c>
      <c r="H95" s="25"/>
      <c r="I95" s="111">
        <v>1.4339120370370371E-3</v>
      </c>
      <c r="J95" s="27" t="str">
        <f>IF(I95=0," ",IF(I95&lt;=[1]Разряды!$D$7,[1]Разряды!$D$3,IF(I95&lt;=[1]Разряды!$E$7,[1]Разряды!$E$3,IF(I95&lt;=[1]Разряды!$F$7,[1]Разряды!$F$3,IF(I95&lt;=[1]Разряды!$G$7,[1]Разряды!$G$3,IF(I95&lt;=[1]Разряды!$H$7,[1]Разряды!$H$3,IF(I95&lt;=[1]Разряды!$I$7,[1]Разряды!$I$3,IF(I95&lt;=[1]Разряды!$J$7,[1]Разряды!$J$3,"б/р"))))))))</f>
        <v>2р</v>
      </c>
      <c r="K95" s="27">
        <v>0</v>
      </c>
      <c r="L95" s="22" t="str">
        <f>IF(B95=0," ",VLOOKUP($B95,[1]Спортсмены!$B$1:$H$65536,7,FALSE))</f>
        <v>Панюкова М.А.</v>
      </c>
    </row>
    <row r="96" spans="1:12">
      <c r="A96" s="28">
        <v>11</v>
      </c>
      <c r="B96" s="485">
        <v>218</v>
      </c>
      <c r="C96" s="22" t="str">
        <f>IF(B96=0," ",VLOOKUP(B96,[1]Спортсмены!B$1:H$65536,2,FALSE))</f>
        <v>Шнякин Алексей</v>
      </c>
      <c r="D96" s="23" t="str">
        <f>IF(B96=0," ",VLOOKUP($B96,[1]Спортсмены!$B$1:$H$65536,3,FALSE))</f>
        <v>1990</v>
      </c>
      <c r="E96" s="24" t="str">
        <f>IF(B96=0," ",IF(VLOOKUP($B96,[1]Спортсмены!$B$1:$H$65536,4,FALSE)=0," ",VLOOKUP($B96,[1]Спортсмены!$B$1:$H$65536,4,FALSE)))</f>
        <v>1р</v>
      </c>
      <c r="F96" s="22" t="str">
        <f>IF(B96=0," ",VLOOKUP($B96,[1]Спортсмены!$B$1:$H$65536,5,FALSE))</f>
        <v>Московская</v>
      </c>
      <c r="G96" s="22" t="str">
        <f>IF(B96=0," ",VLOOKUP($B96,[1]Спортсмены!$B$1:$H$65536,6,FALSE))</f>
        <v>Жуковский, СК "Метеор"</v>
      </c>
      <c r="H96" s="25"/>
      <c r="I96" s="111">
        <v>1.4351851851851854E-3</v>
      </c>
      <c r="J96" s="27" t="str">
        <f>IF(I96=0," ",IF(I96&lt;=[1]Разряды!$D$7,[1]Разряды!$D$3,IF(I96&lt;=[1]Разряды!$E$7,[1]Разряды!$E$3,IF(I96&lt;=[1]Разряды!$F$7,[1]Разряды!$F$3,IF(I96&lt;=[1]Разряды!$G$7,[1]Разряды!$G$3,IF(I96&lt;=[1]Разряды!$H$7,[1]Разряды!$H$3,IF(I96&lt;=[1]Разряды!$I$7,[1]Разряды!$I$3,IF(I96&lt;=[1]Разряды!$J$7,[1]Разряды!$J$3,"б/р"))))))))</f>
        <v>2р</v>
      </c>
      <c r="K96" s="24" t="s">
        <v>26</v>
      </c>
      <c r="L96" s="22" t="str">
        <f>IF(B96=0," ",VLOOKUP($B96,[1]Спортсмены!$B$1:$H$65536,7,FALSE))</f>
        <v>Юдакова Н.А.</v>
      </c>
    </row>
    <row r="97" spans="1:12" ht="15.75" thickBot="1">
      <c r="A97" s="47"/>
      <c r="B97" s="47"/>
      <c r="C97" s="47"/>
      <c r="D97" s="47"/>
      <c r="E97" s="47"/>
      <c r="F97" s="47"/>
      <c r="G97" s="47"/>
      <c r="H97" s="128"/>
      <c r="I97" s="128"/>
      <c r="J97" s="47"/>
      <c r="K97" s="47"/>
      <c r="L97" s="47"/>
    </row>
    <row r="98" spans="1:12" ht="15.75" thickTop="1">
      <c r="A98" s="48"/>
      <c r="B98" s="48"/>
      <c r="C98" s="48"/>
      <c r="D98" s="48"/>
      <c r="E98" s="48"/>
      <c r="F98" s="48"/>
      <c r="G98" s="48"/>
      <c r="H98" s="121"/>
      <c r="I98" s="121"/>
      <c r="J98" s="48"/>
      <c r="K98" s="48"/>
      <c r="L98" s="48"/>
    </row>
    <row r="99" spans="1:12">
      <c r="A99" s="48"/>
      <c r="B99" s="48"/>
      <c r="C99" s="48"/>
      <c r="D99" s="48"/>
      <c r="E99" s="48"/>
      <c r="F99" s="48"/>
      <c r="G99" s="48"/>
      <c r="H99" s="121"/>
      <c r="I99" s="121"/>
      <c r="J99" s="48"/>
      <c r="K99" s="48"/>
      <c r="L99" s="48"/>
    </row>
  </sheetData>
  <mergeCells count="25">
    <mergeCell ref="F65:G65"/>
    <mergeCell ref="F85:G85"/>
    <mergeCell ref="I85:J85"/>
    <mergeCell ref="I65:J65"/>
    <mergeCell ref="F47:G47"/>
    <mergeCell ref="I47:J47"/>
    <mergeCell ref="K8:K9"/>
    <mergeCell ref="L8:L9"/>
    <mergeCell ref="H9:I9"/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  <mergeCell ref="F10:G10"/>
    <mergeCell ref="F8:F9"/>
    <mergeCell ref="G8:G9"/>
    <mergeCell ref="H8:I8"/>
    <mergeCell ref="J8:J9"/>
    <mergeCell ref="I10:J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65"/>
  <sheetViews>
    <sheetView topLeftCell="A7" workbookViewId="0">
      <selection activeCell="I65" sqref="I65"/>
    </sheetView>
  </sheetViews>
  <sheetFormatPr defaultRowHeight="15"/>
  <cols>
    <col min="1" max="1" width="4.85546875" customWidth="1"/>
    <col min="2" max="2" width="6.85546875" customWidth="1"/>
    <col min="3" max="3" width="22.5703125" customWidth="1"/>
    <col min="4" max="4" width="11" customWidth="1"/>
    <col min="5" max="5" width="6.5703125" customWidth="1"/>
    <col min="6" max="6" width="19.42578125" customWidth="1"/>
    <col min="7" max="7" width="30.7109375" customWidth="1"/>
    <col min="8" max="8" width="4.28515625" style="122" customWidth="1"/>
    <col min="9" max="9" width="7.42578125" style="122" customWidth="1"/>
    <col min="10" max="10" width="8.85546875" customWidth="1"/>
    <col min="11" max="11" width="7.42578125" customWidth="1"/>
    <col min="12" max="12" width="22.85546875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</row>
    <row r="4" spans="1:12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t="18">
      <c r="A5" s="1" t="s">
        <v>58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59</v>
      </c>
      <c r="B6" s="4"/>
      <c r="C6" s="4"/>
      <c r="D6" s="4"/>
      <c r="E6" s="4"/>
      <c r="F6" s="349" t="s">
        <v>60</v>
      </c>
      <c r="G6" s="349"/>
      <c r="H6" s="4"/>
      <c r="I6"/>
      <c r="K6" s="6" t="s">
        <v>6</v>
      </c>
    </row>
    <row r="7" spans="1:12">
      <c r="A7" s="1" t="s">
        <v>61</v>
      </c>
      <c r="B7" s="6"/>
      <c r="C7" s="7"/>
      <c r="F7" s="1"/>
      <c r="G7" s="1"/>
      <c r="H7" s="9"/>
      <c r="I7" s="9"/>
      <c r="J7" s="9"/>
      <c r="K7" s="9" t="s">
        <v>174</v>
      </c>
      <c r="L7" s="9"/>
    </row>
    <row r="8" spans="1:12" ht="18.75">
      <c r="A8" s="10" t="s">
        <v>62</v>
      </c>
      <c r="B8" s="6"/>
      <c r="C8" s="6"/>
      <c r="E8" s="11"/>
      <c r="F8" s="1"/>
      <c r="G8" s="1"/>
      <c r="H8" s="11"/>
      <c r="I8" s="350"/>
      <c r="J8" s="350"/>
      <c r="K8" s="310"/>
      <c r="L8" s="9"/>
    </row>
    <row r="9" spans="1:12">
      <c r="A9" s="1" t="s">
        <v>63</v>
      </c>
      <c r="B9" s="87"/>
      <c r="C9" s="87"/>
      <c r="D9" s="13"/>
      <c r="E9" s="12"/>
      <c r="F9" s="1"/>
      <c r="G9" s="1"/>
      <c r="H9" s="14"/>
      <c r="I9" s="351"/>
      <c r="J9" s="351"/>
      <c r="K9" s="15"/>
      <c r="L9" s="9"/>
    </row>
    <row r="10" spans="1:12">
      <c r="A10" s="343" t="s">
        <v>12</v>
      </c>
      <c r="B10" s="343" t="s">
        <v>13</v>
      </c>
      <c r="C10" s="343" t="s">
        <v>14</v>
      </c>
      <c r="D10" s="345" t="s">
        <v>15</v>
      </c>
      <c r="E10" s="345" t="s">
        <v>16</v>
      </c>
      <c r="F10" s="345" t="s">
        <v>17</v>
      </c>
      <c r="G10" s="345" t="s">
        <v>18</v>
      </c>
      <c r="H10" s="341" t="s">
        <v>19</v>
      </c>
      <c r="I10" s="342"/>
      <c r="J10" s="343" t="s">
        <v>20</v>
      </c>
      <c r="K10" s="345" t="s">
        <v>21</v>
      </c>
      <c r="L10" s="347" t="s">
        <v>22</v>
      </c>
    </row>
    <row r="11" spans="1:12">
      <c r="A11" s="344"/>
      <c r="B11" s="344"/>
      <c r="C11" s="344"/>
      <c r="D11" s="344"/>
      <c r="E11" s="344"/>
      <c r="F11" s="344"/>
      <c r="G11" s="344"/>
      <c r="H11" s="355" t="s">
        <v>23</v>
      </c>
      <c r="I11" s="356"/>
      <c r="J11" s="344"/>
      <c r="K11" s="344"/>
      <c r="L11" s="348"/>
    </row>
    <row r="12" spans="1:12">
      <c r="A12" s="16"/>
      <c r="B12" s="16"/>
      <c r="C12" s="16"/>
      <c r="D12" s="17"/>
      <c r="E12" s="16"/>
      <c r="F12" s="336" t="s">
        <v>178</v>
      </c>
      <c r="G12" s="336"/>
      <c r="H12" s="18"/>
      <c r="I12" s="350" t="s">
        <v>50</v>
      </c>
      <c r="J12" s="350"/>
      <c r="K12" s="310"/>
      <c r="L12" s="9" t="s">
        <v>230</v>
      </c>
    </row>
    <row r="13" spans="1:12">
      <c r="A13" s="20">
        <v>1</v>
      </c>
      <c r="B13" s="21">
        <v>524</v>
      </c>
      <c r="C13" s="22" t="str">
        <f>IF(B13=0," ",VLOOKUP(B13,[1]Спортсмены!B$1:H$65536,2,FALSE))</f>
        <v>Кошелев Александр</v>
      </c>
      <c r="D13" s="23" t="str">
        <f>IF(B13=0," ",VLOOKUP($B13,[1]Спортсмены!$B$1:$H$65536,3,FALSE))</f>
        <v>16.01.1997</v>
      </c>
      <c r="E13" s="24" t="str">
        <f>IF(B13=0," ",IF(VLOOKUP($B13,[1]Спортсмены!$B$1:$H$65536,4,FALSE)=0," ",VLOOKUP($B13,[1]Спортсмены!$B$1:$H$65536,4,FALSE)))</f>
        <v>1р</v>
      </c>
      <c r="F13" s="22" t="str">
        <f>IF(B13=0," ",VLOOKUP($B13,[1]Спортсмены!$B$1:$H$65536,5,FALSE))</f>
        <v>Вологодская</v>
      </c>
      <c r="G13" s="22" t="str">
        <f>IF(B13=0," ",VLOOKUP($B13,[1]Спортсмены!$B$1:$H$65536,6,FALSE))</f>
        <v>Вологда, ДЮСШ "Спартак"</v>
      </c>
      <c r="H13" s="25"/>
      <c r="I13" s="111">
        <v>2.9496527777777772E-3</v>
      </c>
      <c r="J13" s="27" t="str">
        <f>IF(I13=0," ",IF(I13&lt;=[1]Разряды!$D$8,[1]Разряды!$D$3,IF(I13&lt;=[1]Разряды!$E$8,[1]Разряды!$E$3,IF(I13&lt;=[1]Разряды!$F$8,[1]Разряды!$F$3,IF(I13&lt;=[1]Разряды!$G$8,[1]Разряды!$G$3,IF(I13&lt;=[1]Разряды!$H$8,[1]Разряды!$H$3,IF(I13&lt;=[1]Разряды!$I$8,[1]Разряды!$I$3,IF(I13&lt;=[1]Разряды!$J$8,[1]Разряды!$J$3,"б/р"))))))))</f>
        <v>2р</v>
      </c>
      <c r="K13" s="24">
        <v>20</v>
      </c>
      <c r="L13" s="22" t="str">
        <f>IF(B13=0," ",VLOOKUP($B13,[1]Спортсмены!$B$1:$H$65536,7,FALSE))</f>
        <v>Кошелев Е.Ю.</v>
      </c>
    </row>
    <row r="14" spans="1:12">
      <c r="A14" s="20">
        <v>2</v>
      </c>
      <c r="B14" s="21">
        <v>404</v>
      </c>
      <c r="C14" s="22" t="str">
        <f>IF(B14=0," ",VLOOKUP(B14,[1]Спортсмены!B$1:H$65536,2,FALSE))</f>
        <v>Сидоров Николай</v>
      </c>
      <c r="D14" s="23" t="str">
        <f>IF(B14=0," ",VLOOKUP($B14,[1]Спортсмены!$B$1:$H$65536,3,FALSE))</f>
        <v>27.04.1998</v>
      </c>
      <c r="E14" s="24" t="str">
        <f>IF(B14=0," ",IF(VLOOKUP($B14,[1]Спортсмены!$B$1:$H$65536,4,FALSE)=0," ",VLOOKUP($B14,[1]Спортсмены!$B$1:$H$65536,4,FALSE)))</f>
        <v>2р</v>
      </c>
      <c r="F14" s="22" t="str">
        <f>IF(B14=0," ",VLOOKUP($B14,[1]Спортсмены!$B$1:$H$65536,5,FALSE))</f>
        <v>Новгородская</v>
      </c>
      <c r="G14" s="22" t="str">
        <f>IF(B14=0," ",VLOOKUP($B14,[1]Спортсмены!$B$1:$H$65536,6,FALSE))</f>
        <v>Н Новгород, обр.</v>
      </c>
      <c r="H14" s="25"/>
      <c r="I14" s="111">
        <v>2.9687500000000005E-3</v>
      </c>
      <c r="J14" s="27" t="str">
        <f>IF(I14=0," ",IF(I14&lt;=[1]Разряды!$D$8,[1]Разряды!$D$3,IF(I14&lt;=[1]Разряды!$E$8,[1]Разряды!$E$3,IF(I14&lt;=[1]Разряды!$F$8,[1]Разряды!$F$3,IF(I14&lt;=[1]Разряды!$G$8,[1]Разряды!$G$3,IF(I14&lt;=[1]Разряды!$H$8,[1]Разряды!$H$3,IF(I14&lt;=[1]Разряды!$I$8,[1]Разряды!$I$3,IF(I14&lt;=[1]Разряды!$J$8,[1]Разряды!$J$3,"б/р"))))))))</f>
        <v>2р</v>
      </c>
      <c r="K14" s="16">
        <v>17</v>
      </c>
      <c r="L14" s="22" t="str">
        <f>IF(B14=0," ",VLOOKUP($B14,[1]Спортсмены!$B$1:$H$65536,7,FALSE))</f>
        <v>Савенков П.А.</v>
      </c>
    </row>
    <row r="15" spans="1:12">
      <c r="A15" s="20">
        <v>3</v>
      </c>
      <c r="B15" s="21">
        <v>487</v>
      </c>
      <c r="C15" s="22" t="str">
        <f>IF(B15=0," ",VLOOKUP(B15,[1]Спортсмены!B$1:H$65536,2,FALSE))</f>
        <v>Голубев Даниил</v>
      </c>
      <c r="D15" s="23" t="str">
        <f>IF(B15=0," ",VLOOKUP($B15,[1]Спортсмены!$B$1:$H$65536,3,FALSE))</f>
        <v>1998</v>
      </c>
      <c r="E15" s="24" t="str">
        <f>IF(B15=0," ",IF(VLOOKUP($B15,[1]Спортсмены!$B$1:$H$65536,4,FALSE)=0," ",VLOOKUP($B15,[1]Спортсмены!$B$1:$H$65536,4,FALSE)))</f>
        <v>2р</v>
      </c>
      <c r="F15" s="22" t="str">
        <f>IF(B15=0," ",VLOOKUP($B15,[1]Спортсмены!$B$1:$H$65536,5,FALSE))</f>
        <v>Ивановская</v>
      </c>
      <c r="G15" s="22" t="str">
        <f>IF(B15=0," ",VLOOKUP($B15,[1]Спортсмены!$B$1:$H$65536,6,FALSE))</f>
        <v>Кинешма, СДЮСШОР</v>
      </c>
      <c r="H15" s="25"/>
      <c r="I15" s="111">
        <v>2.9987268518518518E-3</v>
      </c>
      <c r="J15" s="27" t="str">
        <f>IF(I15=0," ",IF(I15&lt;=[1]Разряды!$D$8,[1]Разряды!$D$3,IF(I15&lt;=[1]Разряды!$E$8,[1]Разряды!$E$3,IF(I15&lt;=[1]Разряды!$F$8,[1]Разряды!$F$3,IF(I15&lt;=[1]Разряды!$G$8,[1]Разряды!$G$3,IF(I15&lt;=[1]Разряды!$H$8,[1]Разряды!$H$3,IF(I15&lt;=[1]Разряды!$I$8,[1]Разряды!$I$3,IF(I15&lt;=[1]Разряды!$J$8,[1]Разряды!$J$3,"б/р"))))))))</f>
        <v>2р</v>
      </c>
      <c r="K15" s="16">
        <v>15</v>
      </c>
      <c r="L15" s="22" t="str">
        <f>IF(B15=0," ",VLOOKUP($B15,[1]Спортсмены!$B$1:$H$65536,7,FALSE))</f>
        <v>Мальцев Е.В.</v>
      </c>
    </row>
    <row r="16" spans="1:12">
      <c r="A16" s="28">
        <v>4</v>
      </c>
      <c r="B16" s="21">
        <v>293</v>
      </c>
      <c r="C16" s="22" t="str">
        <f>IF(B16=0," ",VLOOKUP(B16,[1]Спортсмены!B$1:H$65536,2,FALSE))</f>
        <v>Кузнецов Максим</v>
      </c>
      <c r="D16" s="23" t="str">
        <f>IF(B16=0," ",VLOOKUP($B16,[1]Спортсмены!$B$1:$H$65536,3,FALSE))</f>
        <v>24.04.1998</v>
      </c>
      <c r="E16" s="24" t="str">
        <f>IF(B16=0," ",IF(VLOOKUP($B16,[1]Спортсмены!$B$1:$H$65536,4,FALSE)=0," ",VLOOKUP($B16,[1]Спортсмены!$B$1:$H$65536,4,FALSE)))</f>
        <v>2р</v>
      </c>
      <c r="F16" s="22" t="str">
        <f>IF(B16=0," ",VLOOKUP($B16,[1]Спортсмены!$B$1:$H$65536,5,FALSE))</f>
        <v>Рязанская</v>
      </c>
      <c r="G16" s="22" t="str">
        <f>IF(B16=0," ",VLOOKUP($B16,[1]Спортсмены!$B$1:$H$65536,6,FALSE))</f>
        <v>Караболино, ДЮСШ-Юность России</v>
      </c>
      <c r="H16" s="25"/>
      <c r="I16" s="111">
        <v>3.0288194444444447E-3</v>
      </c>
      <c r="J16" s="27" t="str">
        <f>IF(I16=0," ",IF(I16&lt;=[1]Разряды!$D$8,[1]Разряды!$D$3,IF(I16&lt;=[1]Разряды!$E$8,[1]Разряды!$E$3,IF(I16&lt;=[1]Разряды!$F$8,[1]Разряды!$F$3,IF(I16&lt;=[1]Разряды!$G$8,[1]Разряды!$G$3,IF(I16&lt;=[1]Разряды!$H$8,[1]Разряды!$H$3,IF(I16&lt;=[1]Разряды!$I$8,[1]Разряды!$I$3,IF(I16&lt;=[1]Разряды!$J$8,[1]Разряды!$J$3,"б/р"))))))))</f>
        <v>2р</v>
      </c>
      <c r="K16" s="16">
        <v>14</v>
      </c>
      <c r="L16" s="22" t="str">
        <f>IF(B16=0," ",VLOOKUP($B16,[1]Спортсмены!$B$1:$H$65536,7,FALSE))</f>
        <v>Комаревцев В.В.</v>
      </c>
    </row>
    <row r="17" spans="1:12">
      <c r="A17" s="28">
        <v>5</v>
      </c>
      <c r="B17" s="21">
        <v>247</v>
      </c>
      <c r="C17" s="22" t="str">
        <f>IF(B17=0," ",VLOOKUP(B17,[1]Спортсмены!B$1:H$65536,2,FALSE))</f>
        <v>Луканов Антон</v>
      </c>
      <c r="D17" s="23" t="str">
        <f>IF(B17=0," ",VLOOKUP($B17,[1]Спортсмены!$B$1:$H$65536,3,FALSE))</f>
        <v>1997</v>
      </c>
      <c r="E17" s="24" t="str">
        <f>IF(B17=0," ",IF(VLOOKUP($B17,[1]Спортсмены!$B$1:$H$65536,4,FALSE)=0," ",VLOOKUP($B17,[1]Спортсмены!$B$1:$H$65536,4,FALSE)))</f>
        <v>1р</v>
      </c>
      <c r="F17" s="22" t="str">
        <f>IF(B17=0," ",VLOOKUP($B17,[1]Спортсмены!$B$1:$H$65536,5,FALSE))</f>
        <v>Владимирская</v>
      </c>
      <c r="G17" s="22" t="str">
        <f>IF(B17=0," ",VLOOKUP($B17,[1]Спортсмены!$B$1:$H$65536,6,FALSE))</f>
        <v>Владимир, СДЮСШОР-7</v>
      </c>
      <c r="H17" s="25"/>
      <c r="I17" s="111">
        <v>3.0347222222222221E-3</v>
      </c>
      <c r="J17" s="27" t="str">
        <f>IF(I17=0," ",IF(I17&lt;=[1]Разряды!$D$8,[1]Разряды!$D$3,IF(I17&lt;=[1]Разряды!$E$8,[1]Разряды!$E$3,IF(I17&lt;=[1]Разряды!$F$8,[1]Разряды!$F$3,IF(I17&lt;=[1]Разряды!$G$8,[1]Разряды!$G$3,IF(I17&lt;=[1]Разряды!$H$8,[1]Разряды!$H$3,IF(I17&lt;=[1]Разряды!$I$8,[1]Разряды!$I$3,IF(I17&lt;=[1]Разряды!$J$8,[1]Разряды!$J$3,"б/р"))))))))</f>
        <v>2р</v>
      </c>
      <c r="K17" s="16">
        <v>13</v>
      </c>
      <c r="L17" s="22" t="str">
        <f>IF(B17=0," ",VLOOKUP($B17,[1]Спортсмены!$B$1:$H$65536,7,FALSE))</f>
        <v>Буянкин В.И.</v>
      </c>
    </row>
    <row r="18" spans="1:12">
      <c r="A18" s="28">
        <v>6</v>
      </c>
      <c r="B18" s="21">
        <v>348</v>
      </c>
      <c r="C18" s="22" t="str">
        <f>IF(B18=0," ",VLOOKUP(B18,[1]Спортсмены!B$1:H$65536,2,FALSE))</f>
        <v>Морев Алексей</v>
      </c>
      <c r="D18" s="23" t="str">
        <f>IF(B18=0," ",VLOOKUP($B18,[1]Спортсмены!$B$1:$H$65536,3,FALSE))</f>
        <v>1997</v>
      </c>
      <c r="E18" s="24" t="str">
        <f>IF(B18=0," ",IF(VLOOKUP($B18,[1]Спортсмены!$B$1:$H$65536,4,FALSE)=0," ",VLOOKUP($B18,[1]Спортсмены!$B$1:$H$65536,4,FALSE)))</f>
        <v>2р</v>
      </c>
      <c r="F18" s="22" t="str">
        <f>IF(B18=0," ",VLOOKUP($B18,[1]Спортсмены!$B$1:$H$65536,5,FALSE))</f>
        <v>Костромская</v>
      </c>
      <c r="G18" s="22" t="str">
        <f>IF(B18=0," ",VLOOKUP($B18,[1]Спортсмены!$B$1:$H$65536,6,FALSE))</f>
        <v>Мантурово, ДЮСШ</v>
      </c>
      <c r="H18" s="25"/>
      <c r="I18" s="111">
        <v>3.0543981481481481E-3</v>
      </c>
      <c r="J18" s="27" t="str">
        <f>IF(I18=0," ",IF(I18&lt;=[1]Разряды!$D$8,[1]Разряды!$D$3,IF(I18&lt;=[1]Разряды!$E$8,[1]Разряды!$E$3,IF(I18&lt;=[1]Разряды!$F$8,[1]Разряды!$F$3,IF(I18&lt;=[1]Разряды!$G$8,[1]Разряды!$G$3,IF(I18&lt;=[1]Разряды!$H$8,[1]Разряды!$H$3,IF(I18&lt;=[1]Разряды!$I$8,[1]Разряды!$I$3,IF(I18&lt;=[1]Разряды!$J$8,[1]Разряды!$J$3,"б/р"))))))))</f>
        <v>2р</v>
      </c>
      <c r="K18" s="16">
        <v>12</v>
      </c>
      <c r="L18" s="22" t="str">
        <f>IF(B18=0," ",VLOOKUP($B18,[1]Спортсмены!$B$1:$H$65536,7,FALSE))</f>
        <v>Смирнов А.А.</v>
      </c>
    </row>
    <row r="19" spans="1:12" ht="22.5">
      <c r="A19" s="28">
        <v>7</v>
      </c>
      <c r="B19" s="105">
        <v>291</v>
      </c>
      <c r="C19" s="101" t="str">
        <f>IF(B19=0," ",VLOOKUP(B19,[1]Спортсмены!B$1:H$65536,2,FALSE))</f>
        <v>Ручкин Максим</v>
      </c>
      <c r="D19" s="102" t="str">
        <f>IF(B19=0," ",VLOOKUP($B19,[1]Спортсмены!$B$1:$H$65536,3,FALSE))</f>
        <v>10.05.1997</v>
      </c>
      <c r="E19" s="94" t="str">
        <f>IF(B19=0," ",IF(VLOOKUP($B19,[1]Спортсмены!$B$1:$H$65536,4,FALSE)=0," ",VLOOKUP($B19,[1]Спортсмены!$B$1:$H$65536,4,FALSE)))</f>
        <v>2р</v>
      </c>
      <c r="F19" s="101" t="str">
        <f>IF(B19=0," ",VLOOKUP($B19,[1]Спортсмены!$B$1:$H$65536,5,FALSE))</f>
        <v>Рязанская</v>
      </c>
      <c r="G19" s="99" t="str">
        <f>IF(B19=0," ",VLOOKUP($B19,[1]Спортсмены!$B$1:$H$65536,6,FALSE))</f>
        <v>Рязань, ЦФО СДЮСШОР "Олимпиец"-Юность России</v>
      </c>
      <c r="H19" s="100"/>
      <c r="I19" s="479">
        <v>3.1093749999999997E-3</v>
      </c>
      <c r="J19" s="28" t="str">
        <f>IF(I19=0," ",IF(I19&lt;=[1]Разряды!$D$8,[1]Разряды!$D$3,IF(I19&lt;=[1]Разряды!$E$8,[1]Разряды!$E$3,IF(I19&lt;=[1]Разряды!$F$8,[1]Разряды!$F$3,IF(I19&lt;=[1]Разряды!$G$8,[1]Разряды!$G$3,IF(I19&lt;=[1]Разряды!$H$8,[1]Разряды!$H$3,IF(I19&lt;=[1]Разряды!$I$8,[1]Разряды!$I$3,IF(I19&lt;=[1]Разряды!$J$8,[1]Разряды!$J$3,"б/р"))))))))</f>
        <v>3р</v>
      </c>
      <c r="K19" s="132">
        <v>11</v>
      </c>
      <c r="L19" s="101" t="str">
        <f>IF(B19=0," ",VLOOKUP($B19,[1]Спортсмены!$B$1:$H$65536,7,FALSE))</f>
        <v>Куделина Н.М.</v>
      </c>
    </row>
    <row r="20" spans="1:12">
      <c r="A20" s="28">
        <v>8</v>
      </c>
      <c r="B20" s="21">
        <v>509</v>
      </c>
      <c r="C20" s="22" t="str">
        <f>IF(B20=0," ",VLOOKUP(B20,[1]Спортсмены!B$1:H$65536,2,FALSE))</f>
        <v>Барашков Илья</v>
      </c>
      <c r="D20" s="23" t="str">
        <f>IF(B20=0," ",VLOOKUP($B20,[1]Спортсмены!$B$1:$H$65536,3,FALSE))</f>
        <v>02.04.1998</v>
      </c>
      <c r="E20" s="24" t="str">
        <f>IF(B20=0," ",IF(VLOOKUP($B20,[1]Спортсмены!$B$1:$H$65536,4,FALSE)=0," ",VLOOKUP($B20,[1]Спортсмены!$B$1:$H$65536,4,FALSE)))</f>
        <v>2р</v>
      </c>
      <c r="F20" s="22" t="str">
        <f>IF(B20=0," ",VLOOKUP($B20,[1]Спортсмены!$B$1:$H$65536,5,FALSE))</f>
        <v>Ивановская</v>
      </c>
      <c r="G20" s="22" t="str">
        <f>IF(B20=0," ",VLOOKUP($B20,[1]Спортсмены!$B$1:$H$65536,6,FALSE))</f>
        <v>Кинешма, СДЮСШОР</v>
      </c>
      <c r="H20" s="25"/>
      <c r="I20" s="111">
        <v>3.1383101851851854E-3</v>
      </c>
      <c r="J20" s="27" t="str">
        <f>IF(I20=0," ",IF(I20&lt;=[1]Разряды!$D$8,[1]Разряды!$D$3,IF(I20&lt;=[1]Разряды!$E$8,[1]Разряды!$E$3,IF(I20&lt;=[1]Разряды!$F$8,[1]Разряды!$F$3,IF(I20&lt;=[1]Разряды!$G$8,[1]Разряды!$G$3,IF(I20&lt;=[1]Разряды!$H$8,[1]Разряды!$H$3,IF(I20&lt;=[1]Разряды!$I$8,[1]Разряды!$I$3,IF(I20&lt;=[1]Разряды!$J$8,[1]Разряды!$J$3,"б/р"))))))))</f>
        <v>3р</v>
      </c>
      <c r="K20" s="16" t="s">
        <v>39</v>
      </c>
      <c r="L20" s="22" t="str">
        <f>IF(B20=0," ",VLOOKUP($B20,[1]Спортсмены!$B$1:$H$65536,7,FALSE))</f>
        <v>Мальцев Е.В.</v>
      </c>
    </row>
    <row r="21" spans="1:12">
      <c r="A21" s="28">
        <v>9</v>
      </c>
      <c r="B21" s="94">
        <v>78</v>
      </c>
      <c r="C21" s="22" t="str">
        <f>IF(B21=0," ",VLOOKUP(B21,[1]Спортсмены!B$1:H$65536,2,FALSE))</f>
        <v>Казанов Юрий</v>
      </c>
      <c r="D21" s="23" t="str">
        <f>IF(B21=0," ",VLOOKUP($B21,[1]Спортсмены!$B$1:$H$65536,3,FALSE))</f>
        <v>13.07.1998</v>
      </c>
      <c r="E21" s="24" t="str">
        <f>IF(B21=0," ",IF(VLOOKUP($B21,[1]Спортсмены!$B$1:$H$65536,4,FALSE)=0," ",VLOOKUP($B21,[1]Спортсмены!$B$1:$H$65536,4,FALSE)))</f>
        <v>2р</v>
      </c>
      <c r="F21" s="22" t="str">
        <f>IF(B21=0," ",VLOOKUP($B21,[1]Спортсмены!$B$1:$H$65536,5,FALSE))</f>
        <v>Ярославская</v>
      </c>
      <c r="G21" s="22" t="str">
        <f>IF(B21=0," ",VLOOKUP($B21,[1]Спортсмены!$B$1:$H$65536,6,FALSE))</f>
        <v>Ярославль, ГОБУ ЯО СДЮСШОР</v>
      </c>
      <c r="H21" s="25"/>
      <c r="I21" s="111">
        <v>3.1467592592592593E-3</v>
      </c>
      <c r="J21" s="27" t="str">
        <f>IF(I21=0," ",IF(I21&lt;=[1]Разряды!$D$8,[1]Разряды!$D$3,IF(I21&lt;=[1]Разряды!$E$8,[1]Разряды!$E$3,IF(I21&lt;=[1]Разряды!$F$8,[1]Разряды!$F$3,IF(I21&lt;=[1]Разряды!$G$8,[1]Разряды!$G$3,IF(I21&lt;=[1]Разряды!$H$8,[1]Разряды!$H$3,IF(I21&lt;=[1]Разряды!$I$8,[1]Разряды!$I$3,IF(I21&lt;=[1]Разряды!$J$8,[1]Разряды!$J$3,"б/р"))))))))</f>
        <v>3р</v>
      </c>
      <c r="K21" s="16" t="s">
        <v>26</v>
      </c>
      <c r="L21" s="22" t="str">
        <f>IF(B21=0," ",VLOOKUP($B21,[1]Спортсмены!$B$1:$H$65536,7,FALSE))</f>
        <v>бр. Филиновой С.К.</v>
      </c>
    </row>
    <row r="22" spans="1:12">
      <c r="A22" s="28">
        <v>10</v>
      </c>
      <c r="B22" s="21">
        <v>294</v>
      </c>
      <c r="C22" s="22" t="str">
        <f>IF(B22=0," ",VLOOKUP(B22,[1]Спортсмены!B$1:H$65536,2,FALSE))</f>
        <v>Комиссаренко Станислав</v>
      </c>
      <c r="D22" s="23" t="str">
        <f>IF(B22=0," ",VLOOKUP($B22,[1]Спортсмены!$B$1:$H$65536,3,FALSE))</f>
        <v>07.12.1998</v>
      </c>
      <c r="E22" s="24" t="str">
        <f>IF(B22=0," ",IF(VLOOKUP($B22,[1]Спортсмены!$B$1:$H$65536,4,FALSE)=0," ",VLOOKUP($B22,[1]Спортсмены!$B$1:$H$65536,4,FALSE)))</f>
        <v>2р</v>
      </c>
      <c r="F22" s="22" t="str">
        <f>IF(B22=0," ",VLOOKUP($B22,[1]Спортсмены!$B$1:$H$65536,5,FALSE))</f>
        <v>Рязанская</v>
      </c>
      <c r="G22" s="22" t="str">
        <f>IF(B22=0," ",VLOOKUP($B22,[1]Спортсмены!$B$1:$H$65536,6,FALSE))</f>
        <v>Караболино, ДЮСШ-Юность России</v>
      </c>
      <c r="H22" s="25"/>
      <c r="I22" s="111">
        <v>3.1892361111111114E-3</v>
      </c>
      <c r="J22" s="27" t="str">
        <f>IF(I22=0," ",IF(I22&lt;=[1]Разряды!$D$8,[1]Разряды!$D$3,IF(I22&lt;=[1]Разряды!$E$8,[1]Разряды!$E$3,IF(I22&lt;=[1]Разряды!$F$8,[1]Разряды!$F$3,IF(I22&lt;=[1]Разряды!$G$8,[1]Разряды!$G$3,IF(I22&lt;=[1]Разряды!$H$8,[1]Разряды!$H$3,IF(I22&lt;=[1]Разряды!$I$8,[1]Разряды!$I$3,IF(I22&lt;=[1]Разряды!$J$8,[1]Разряды!$J$3,"б/р"))))))))</f>
        <v>3р</v>
      </c>
      <c r="K22" s="16">
        <v>10</v>
      </c>
      <c r="L22" s="22" t="str">
        <f>IF(B22=0," ",VLOOKUP($B22,[1]Спортсмены!$B$1:$H$65536,7,FALSE))</f>
        <v>Комаревцев В.В.</v>
      </c>
    </row>
    <row r="23" spans="1:12">
      <c r="A23" s="28">
        <v>11</v>
      </c>
      <c r="B23" s="17">
        <v>207</v>
      </c>
      <c r="C23" s="22" t="str">
        <f>IF(B23=0," ",VLOOKUP(B23,[1]Спортсмены!B$1:H$65536,2,FALSE))</f>
        <v>Куприянов Павел</v>
      </c>
      <c r="D23" s="23" t="str">
        <f>IF(B23=0," ",VLOOKUP($B23,[1]Спортсмены!$B$1:$H$65536,3,FALSE))</f>
        <v>1999</v>
      </c>
      <c r="E23" s="24" t="str">
        <f>IF(B23=0," ",IF(VLOOKUP($B23,[1]Спортсмены!$B$1:$H$65536,4,FALSE)=0," ",VLOOKUP($B23,[1]Спортсмены!$B$1:$H$65536,4,FALSE)))</f>
        <v>3р</v>
      </c>
      <c r="F23" s="22" t="str">
        <f>IF(B23=0," ",VLOOKUP($B23,[1]Спортсмены!$B$1:$H$65536,5,FALSE))</f>
        <v>Ярославская</v>
      </c>
      <c r="G23" s="22" t="str">
        <f>IF(B23=0," ",VLOOKUP($B23,[1]Спортсмены!$B$1:$H$65536,6,FALSE))</f>
        <v>Переславль, ДЮСШ</v>
      </c>
      <c r="H23" s="25"/>
      <c r="I23" s="111">
        <v>3.1942129629629629E-3</v>
      </c>
      <c r="J23" s="27" t="str">
        <f>IF(I23=0," ",IF(I23&lt;=[1]Разряды!$D$8,[1]Разряды!$D$3,IF(I23&lt;=[1]Разряды!$E$8,[1]Разряды!$E$3,IF(I23&lt;=[1]Разряды!$F$8,[1]Разряды!$F$3,IF(I23&lt;=[1]Разряды!$G$8,[1]Разряды!$G$3,IF(I23&lt;=[1]Разряды!$H$8,[1]Разряды!$H$3,IF(I23&lt;=[1]Разряды!$I$8,[1]Разряды!$I$3,IF(I23&lt;=[1]Разряды!$J$8,[1]Разряды!$J$3,"б/р"))))))))</f>
        <v>3р</v>
      </c>
      <c r="K23" s="16" t="s">
        <v>26</v>
      </c>
      <c r="L23" s="22" t="str">
        <f>IF(B23=0," ",VLOOKUP($B23,[1]Спортсмены!$B$1:$H$65536,7,FALSE))</f>
        <v>Литвинова М.Ф.</v>
      </c>
    </row>
    <row r="24" spans="1:12">
      <c r="A24" s="28">
        <v>12</v>
      </c>
      <c r="B24" s="21">
        <v>376</v>
      </c>
      <c r="C24" s="22" t="str">
        <f>IF(B24=0," ",VLOOKUP(B24,[1]Спортсмены!B$1:H$65536,2,FALSE))</f>
        <v>Голиков Александр</v>
      </c>
      <c r="D24" s="23" t="str">
        <f>IF(B24=0," ",VLOOKUP($B24,[1]Спортсмены!$B$1:$H$65536,3,FALSE))</f>
        <v>22.01.1998</v>
      </c>
      <c r="E24" s="24" t="str">
        <f>IF(B24=0," ",IF(VLOOKUP($B24,[1]Спортсмены!$B$1:$H$65536,4,FALSE)=0," ",VLOOKUP($B24,[1]Спортсмены!$B$1:$H$65536,4,FALSE)))</f>
        <v>3р</v>
      </c>
      <c r="F24" s="22" t="str">
        <f>IF(B24=0," ",VLOOKUP($B24,[1]Спортсмены!$B$1:$H$65536,5,FALSE))</f>
        <v>Архангельская</v>
      </c>
      <c r="G24" s="22" t="str">
        <f>IF(B24=0," ",VLOOKUP($B24,[1]Спортсмены!$B$1:$H$65536,6,FALSE))</f>
        <v>Архангельск, ДЮСШ-1</v>
      </c>
      <c r="H24" s="25"/>
      <c r="I24" s="111">
        <v>3.298379629629629E-3</v>
      </c>
      <c r="J24" s="27" t="str">
        <f>IF(I24=0," ",IF(I24&lt;=[1]Разряды!$D$8,[1]Разряды!$D$3,IF(I24&lt;=[1]Разряды!$E$8,[1]Разряды!$E$3,IF(I24&lt;=[1]Разряды!$F$8,[1]Разряды!$F$3,IF(I24&lt;=[1]Разряды!$G$8,[1]Разряды!$G$3,IF(I24&lt;=[1]Разряды!$H$8,[1]Разряды!$H$3,IF(I24&lt;=[1]Разряды!$I$8,[1]Разряды!$I$3,IF(I24&lt;=[1]Разряды!$J$8,[1]Разряды!$J$3,"б/р"))))))))</f>
        <v>3р</v>
      </c>
      <c r="K24" s="16" t="s">
        <v>26</v>
      </c>
      <c r="L24" s="22" t="str">
        <f>IF(B24=0," ",VLOOKUP($B24,[1]Спортсмены!$B$1:$H$65536,7,FALSE))</f>
        <v>Брюхова О.Б.</v>
      </c>
    </row>
    <row r="25" spans="1:12">
      <c r="A25" s="28">
        <v>13</v>
      </c>
      <c r="B25" s="105">
        <v>6</v>
      </c>
      <c r="C25" s="22" t="str">
        <f>IF(B25=0," ",VLOOKUP(B25,[1]Спортсмены!B$1:H$65536,2,FALSE))</f>
        <v>Зайцев Василий</v>
      </c>
      <c r="D25" s="23" t="str">
        <f>IF(B25=0," ",VLOOKUP($B25,[1]Спортсмены!$B$1:$H$65536,3,FALSE))</f>
        <v>27.10.1998</v>
      </c>
      <c r="E25" s="24" t="str">
        <f>IF(B25=0," ",IF(VLOOKUP($B25,[1]Спортсмены!$B$1:$H$65536,4,FALSE)=0," ",VLOOKUP($B25,[1]Спортсмены!$B$1:$H$65536,4,FALSE)))</f>
        <v>3р</v>
      </c>
      <c r="F25" s="22" t="str">
        <f>IF(B25=0," ",VLOOKUP($B25,[1]Спортсмены!$B$1:$H$65536,5,FALSE))</f>
        <v>Ярославская</v>
      </c>
      <c r="G25" s="22" t="str">
        <f>IF(B25=0," ",VLOOKUP($B25,[1]Спортсмены!$B$1:$H$65536,6,FALSE))</f>
        <v>Ярославль, СДЮСШОР-19</v>
      </c>
      <c r="H25" s="25"/>
      <c r="I25" s="111">
        <v>3.4047453703703705E-3</v>
      </c>
      <c r="J25" s="27" t="str">
        <f>IF(I25=0," ",IF(I25&lt;=[1]Разряды!$D$8,[1]Разряды!$D$3,IF(I25&lt;=[1]Разряды!$E$8,[1]Разряды!$E$3,IF(I25&lt;=[1]Разряды!$F$8,[1]Разряды!$F$3,IF(I25&lt;=[1]Разряды!$G$8,[1]Разряды!$G$3,IF(I25&lt;=[1]Разряды!$H$8,[1]Разряды!$H$3,IF(I25&lt;=[1]Разряды!$I$8,[1]Разряды!$I$3,IF(I25&lt;=[1]Разряды!$J$8,[1]Разряды!$J$3,"б/р"))))))))</f>
        <v>1юр</v>
      </c>
      <c r="K25" s="16" t="s">
        <v>26</v>
      </c>
      <c r="L25" s="22" t="str">
        <f>IF(B25=0," ",VLOOKUP($B25,[1]Спортсмены!$B$1:$H$65536,7,FALSE))</f>
        <v>Таракановы Ю.Ф., А.В.</v>
      </c>
    </row>
    <row r="26" spans="1:12">
      <c r="A26" s="28">
        <v>14</v>
      </c>
      <c r="B26" s="105">
        <v>363</v>
      </c>
      <c r="C26" s="22" t="str">
        <f>IF(B26=0," ",VLOOKUP(B26,[1]Спортсмены!B$1:H$65536,2,FALSE))</f>
        <v>Малков Александр</v>
      </c>
      <c r="D26" s="23" t="str">
        <f>IF(B26=0," ",VLOOKUP($B26,[1]Спортсмены!$B$1:$H$65536,3,FALSE))</f>
        <v>05.05.1999</v>
      </c>
      <c r="E26" s="24" t="str">
        <f>IF(B26=0," ",IF(VLOOKUP($B26,[1]Спортсмены!$B$1:$H$65536,4,FALSE)=0," ",VLOOKUP($B26,[1]Спортсмены!$B$1:$H$65536,4,FALSE)))</f>
        <v>2р</v>
      </c>
      <c r="F26" s="22" t="str">
        <f>IF(B26=0," ",VLOOKUP($B26,[1]Спортсмены!$B$1:$H$65536,5,FALSE))</f>
        <v>Костромская</v>
      </c>
      <c r="G26" s="22" t="str">
        <f>IF(B26=0," ",VLOOKUP($B26,[1]Спортсмены!$B$1:$H$65536,6,FALSE))</f>
        <v>Буй, КОСДЮСШОР</v>
      </c>
      <c r="H26" s="25"/>
      <c r="I26" s="111">
        <v>3.5498842592592591E-3</v>
      </c>
      <c r="J26" s="27" t="str">
        <f>IF(I26=0," ",IF(I26&lt;=[1]Разряды!$D$8,[1]Разряды!$D$3,IF(I26&lt;=[1]Разряды!$E$8,[1]Разряды!$E$3,IF(I26&lt;=[1]Разряды!$F$8,[1]Разряды!$F$3,IF(I26&lt;=[1]Разряды!$G$8,[1]Разряды!$G$3,IF(I26&lt;=[1]Разряды!$H$8,[1]Разряды!$H$3,IF(I26&lt;=[1]Разряды!$I$8,[1]Разряды!$I$3,IF(I26&lt;=[1]Разряды!$J$8,[1]Разряды!$J$3,"б/р"))))))))</f>
        <v>1юр</v>
      </c>
      <c r="K26" s="16" t="s">
        <v>26</v>
      </c>
      <c r="L26" s="22" t="str">
        <f>IF(B26=0," ",VLOOKUP($B26,[1]Спортсмены!$B$1:$H$65536,7,FALSE))</f>
        <v xml:space="preserve">Лякин С.И. </v>
      </c>
    </row>
    <row r="27" spans="1:12">
      <c r="A27" s="16"/>
      <c r="B27" s="16"/>
      <c r="C27" s="16"/>
      <c r="D27" s="46"/>
      <c r="E27" s="16"/>
      <c r="F27" s="336" t="s">
        <v>182</v>
      </c>
      <c r="G27" s="336"/>
      <c r="H27" s="84"/>
      <c r="I27" s="350" t="s">
        <v>50</v>
      </c>
      <c r="J27" s="350"/>
      <c r="K27" s="312"/>
      <c r="L27" s="9" t="s">
        <v>231</v>
      </c>
    </row>
    <row r="28" spans="1:12" ht="22.5">
      <c r="A28" s="20">
        <v>1</v>
      </c>
      <c r="B28" s="21">
        <v>280</v>
      </c>
      <c r="C28" s="101" t="str">
        <f>IF(B28=0," ",VLOOKUP(B28,[1]Спортсмены!B$1:H$65536,2,FALSE))</f>
        <v>Колоколенков Михаил</v>
      </c>
      <c r="D28" s="102" t="str">
        <f>IF(B28=0," ",VLOOKUP($B28,[1]Спортсмены!$B$1:$H$65536,3,FALSE))</f>
        <v>14.11.1995</v>
      </c>
      <c r="E28" s="94" t="str">
        <f>IF(B28=0," ",IF(VLOOKUP($B28,[1]Спортсмены!$B$1:$H$65536,4,FALSE)=0," ",VLOOKUP($B28,[1]Спортсмены!$B$1:$H$65536,4,FALSE)))</f>
        <v>1р</v>
      </c>
      <c r="F28" s="101" t="str">
        <f>IF(B28=0," ",VLOOKUP($B28,[1]Спортсмены!$B$1:$H$65536,5,FALSE))</f>
        <v>Рязанская</v>
      </c>
      <c r="G28" s="99" t="str">
        <f>IF(B28=0," ",VLOOKUP($B28,[1]Спортсмены!$B$1:$H$65536,6,FALSE))</f>
        <v>Касимов, ЦФО ДЮСШ, СДЮСШОР "Олимпиец"-Профсоюзы</v>
      </c>
      <c r="H28" s="100"/>
      <c r="I28" s="479">
        <v>2.8671296296296296E-3</v>
      </c>
      <c r="J28" s="28" t="str">
        <f>IF(I28=0," ",IF(I28&lt;=[1]Разряды!$D$8,[1]Разряды!$D$3,IF(I28&lt;=[1]Разряды!$E$8,[1]Разряды!$E$3,IF(I28&lt;=[1]Разряды!$F$8,[1]Разряды!$F$3,IF(I28&lt;=[1]Разряды!$G$8,[1]Разряды!$G$3,IF(I28&lt;=[1]Разряды!$H$8,[1]Разряды!$H$3,IF(I28&lt;=[1]Разряды!$I$8,[1]Разряды!$I$3,IF(I28&lt;=[1]Разряды!$J$8,[1]Разряды!$J$3,"б/р"))))))))</f>
        <v>1р</v>
      </c>
      <c r="K28" s="28">
        <v>20</v>
      </c>
      <c r="L28" s="169" t="str">
        <f>IF(B28=0," ",VLOOKUP($B28,[1]Спортсмены!$B$1:$H$65536,7,FALSE))</f>
        <v>Меркушин В.С., Куделина Н.М.</v>
      </c>
    </row>
    <row r="29" spans="1:12">
      <c r="A29" s="20">
        <v>2</v>
      </c>
      <c r="B29" s="94">
        <v>233</v>
      </c>
      <c r="C29" s="22" t="str">
        <f>IF(B29=0," ",VLOOKUP(B29,[1]Спортсмены!B$1:H$65536,2,FALSE))</f>
        <v>Пушкарев Максим</v>
      </c>
      <c r="D29" s="23" t="str">
        <f>IF(B29=0," ",VLOOKUP($B29,[1]Спортсмены!$B$1:$H$65536,3,FALSE))</f>
        <v>1996</v>
      </c>
      <c r="E29" s="24" t="str">
        <f>IF(B29=0," ",IF(VLOOKUP($B29,[1]Спортсмены!$B$1:$H$65536,4,FALSE)=0," ",VLOOKUP($B29,[1]Спортсмены!$B$1:$H$65536,4,FALSE)))</f>
        <v>1р</v>
      </c>
      <c r="F29" s="22" t="str">
        <f>IF(B29=0," ",VLOOKUP($B29,[1]Спортсмены!$B$1:$H$65536,5,FALSE))</f>
        <v>Владимирская</v>
      </c>
      <c r="G29" s="22" t="str">
        <f>IF(B29=0," ",VLOOKUP($B29,[1]Спортсмены!$B$1:$H$65536,6,FALSE))</f>
        <v>Владимир, СДЮСШОР-4</v>
      </c>
      <c r="H29" s="25"/>
      <c r="I29" s="111">
        <v>2.909837962962963E-3</v>
      </c>
      <c r="J29" s="27" t="str">
        <f>IF(I29=0," ",IF(I29&lt;=[1]Разряды!$D$8,[1]Разряды!$D$3,IF(I29&lt;=[1]Разряды!$E$8,[1]Разряды!$E$3,IF(I29&lt;=[1]Разряды!$F$8,[1]Разряды!$F$3,IF(I29&lt;=[1]Разряды!$G$8,[1]Разряды!$G$3,IF(I29&lt;=[1]Разряды!$H$8,[1]Разряды!$H$3,IF(I29&lt;=[1]Разряды!$I$8,[1]Разряды!$I$3,IF(I29&lt;=[1]Разряды!$J$8,[1]Разряды!$J$3,"б/р"))))))))</f>
        <v>1р</v>
      </c>
      <c r="K29" s="17">
        <v>17</v>
      </c>
      <c r="L29" s="22" t="str">
        <f>IF(B29=0," ",VLOOKUP($B29,[1]Спортсмены!$B$1:$H$65536,7,FALSE))</f>
        <v>Герцен Е.А.</v>
      </c>
    </row>
    <row r="30" spans="1:12">
      <c r="A30" s="20">
        <v>3</v>
      </c>
      <c r="B30" s="29">
        <v>477</v>
      </c>
      <c r="C30" s="22" t="str">
        <f>IF(B30=0," ",VLOOKUP(B30,[1]Спортсмены!B$1:H$65536,2,FALSE))</f>
        <v>Журавлёв Михаил</v>
      </c>
      <c r="D30" s="23" t="str">
        <f>IF(B30=0," ",VLOOKUP($B30,[1]Спортсмены!$B$1:$H$65536,3,FALSE))</f>
        <v>1996</v>
      </c>
      <c r="E30" s="24" t="str">
        <f>IF(B30=0," ",IF(VLOOKUP($B30,[1]Спортсмены!$B$1:$H$65536,4,FALSE)=0," ",VLOOKUP($B30,[1]Спортсмены!$B$1:$H$65536,4,FALSE)))</f>
        <v>2р</v>
      </c>
      <c r="F30" s="22" t="str">
        <f>IF(B30=0," ",VLOOKUP($B30,[1]Спортсмены!$B$1:$H$65536,5,FALSE))</f>
        <v>Ивановская</v>
      </c>
      <c r="G30" s="22" t="str">
        <f>IF(B30=0," ",VLOOKUP($B30,[1]Спортсмены!$B$1:$H$65536,6,FALSE))</f>
        <v>Иваново</v>
      </c>
      <c r="H30" s="25"/>
      <c r="I30" s="111">
        <v>2.9353009259259263E-3</v>
      </c>
      <c r="J30" s="27" t="str">
        <f>IF(I30=0," ",IF(I30&lt;=[1]Разряды!$D$8,[1]Разряды!$D$3,IF(I30&lt;=[1]Разряды!$E$8,[1]Разряды!$E$3,IF(I30&lt;=[1]Разряды!$F$8,[1]Разряды!$F$3,IF(I30&lt;=[1]Разряды!$G$8,[1]Разряды!$G$3,IF(I30&lt;=[1]Разряды!$H$8,[1]Разряды!$H$3,IF(I30&lt;=[1]Разряды!$I$8,[1]Разряды!$I$3,IF(I30&lt;=[1]Разряды!$J$8,[1]Разряды!$J$3,"б/р"))))))))</f>
        <v>2р</v>
      </c>
      <c r="K30" s="17">
        <v>15</v>
      </c>
      <c r="L30" s="22" t="str">
        <f>IF(B30=0," ",VLOOKUP($B30,[1]Спортсмены!$B$1:$H$65536,7,FALSE))</f>
        <v>Лукичёв А.В.</v>
      </c>
    </row>
    <row r="31" spans="1:12">
      <c r="A31" s="28">
        <v>4</v>
      </c>
      <c r="B31" s="21">
        <v>236</v>
      </c>
      <c r="C31" s="22" t="str">
        <f>IF(B31=0," ",VLOOKUP(B31,[1]Спортсмены!B$1:H$65536,2,FALSE))</f>
        <v>Карасев Артем</v>
      </c>
      <c r="D31" s="23" t="str">
        <f>IF(B31=0," ",VLOOKUP($B31,[1]Спортсмены!$B$1:$H$65536,3,FALSE))</f>
        <v>1996</v>
      </c>
      <c r="E31" s="24" t="str">
        <f>IF(B31=0," ",IF(VLOOKUP($B31,[1]Спортсмены!$B$1:$H$65536,4,FALSE)=0," ",VLOOKUP($B31,[1]Спортсмены!$B$1:$H$65536,4,FALSE)))</f>
        <v>1р</v>
      </c>
      <c r="F31" s="22" t="str">
        <f>IF(B31=0," ",VLOOKUP($B31,[1]Спортсмены!$B$1:$H$65536,5,FALSE))</f>
        <v>Владимирская</v>
      </c>
      <c r="G31" s="22" t="str">
        <f>IF(B31=0," ",VLOOKUP($B31,[1]Спортсмены!$B$1:$H$65536,6,FALSE))</f>
        <v>Муром, ДЮСШ</v>
      </c>
      <c r="H31" s="25"/>
      <c r="I31" s="111">
        <v>2.9368055555555553E-3</v>
      </c>
      <c r="J31" s="27" t="str">
        <f>IF(I31=0," ",IF(I31&lt;=[1]Разряды!$D$8,[1]Разряды!$D$3,IF(I31&lt;=[1]Разряды!$E$8,[1]Разряды!$E$3,IF(I31&lt;=[1]Разряды!$F$8,[1]Разряды!$F$3,IF(I31&lt;=[1]Разряды!$G$8,[1]Разряды!$G$3,IF(I31&lt;=[1]Разряды!$H$8,[1]Разряды!$H$3,IF(I31&lt;=[1]Разряды!$I$8,[1]Разряды!$I$3,IF(I31&lt;=[1]Разряды!$J$8,[1]Разряды!$J$3,"б/р"))))))))</f>
        <v>2р</v>
      </c>
      <c r="K31" s="16">
        <v>14</v>
      </c>
      <c r="L31" s="22" t="str">
        <f>IF(B31=0," ",VLOOKUP($B31,[1]Спортсмены!$B$1:$H$65536,7,FALSE))</f>
        <v>Малярик К.Е.</v>
      </c>
    </row>
    <row r="32" spans="1:12">
      <c r="A32" s="28">
        <v>5</v>
      </c>
      <c r="B32" s="27">
        <v>253</v>
      </c>
      <c r="C32" s="22" t="str">
        <f>IF(B32=0," ",VLOOKUP(B32,[1]Спортсмены!B$1:H$65536,2,FALSE))</f>
        <v>Болотов Сергей</v>
      </c>
      <c r="D32" s="23" t="str">
        <f>IF(B32=0," ",VLOOKUP($B32,[1]Спортсмены!$B$1:$H$65536,3,FALSE))</f>
        <v>1996</v>
      </c>
      <c r="E32" s="24" t="str">
        <f>IF(B32=0," ",IF(VLOOKUP($B32,[1]Спортсмены!$B$1:$H$65536,4,FALSE)=0," ",VLOOKUP($B32,[1]Спортсмены!$B$1:$H$65536,4,FALSE)))</f>
        <v>2р</v>
      </c>
      <c r="F32" s="22" t="str">
        <f>IF(B32=0," ",VLOOKUP($B32,[1]Спортсмены!$B$1:$H$65536,5,FALSE))</f>
        <v>Владимирская</v>
      </c>
      <c r="G32" s="22" t="str">
        <f>IF(B32=0," ",VLOOKUP($B32,[1]Спортсмены!$B$1:$H$65536,6,FALSE))</f>
        <v>Владимир, СДЮСШОР-4</v>
      </c>
      <c r="H32" s="41"/>
      <c r="I32" s="111">
        <v>3.0042824074074073E-3</v>
      </c>
      <c r="J32" s="27" t="str">
        <f>IF(I32=0," ",IF(I32&lt;=[1]Разряды!$D$8,[1]Разряды!$D$3,IF(I32&lt;=[1]Разряды!$E$8,[1]Разряды!$E$3,IF(I32&lt;=[1]Разряды!$F$8,[1]Разряды!$F$3,IF(I32&lt;=[1]Разряды!$G$8,[1]Разряды!$G$3,IF(I32&lt;=[1]Разряды!$H$8,[1]Разряды!$H$3,IF(I32&lt;=[1]Разряды!$I$8,[1]Разряды!$I$3,IF(I32&lt;=[1]Разряды!$J$8,[1]Разряды!$J$3,"б/р"))))))))</f>
        <v>2р</v>
      </c>
      <c r="K32" s="16">
        <v>13</v>
      </c>
      <c r="L32" s="22" t="str">
        <f>IF(B32=0," ",VLOOKUP($B32,[1]Спортсмены!$B$1:$H$65536,7,FALSE))</f>
        <v>Герцен Е.А.</v>
      </c>
    </row>
    <row r="33" spans="1:12">
      <c r="A33" s="28">
        <v>6</v>
      </c>
      <c r="B33" s="21">
        <v>47</v>
      </c>
      <c r="C33" s="22" t="str">
        <f>IF(B33=0," ",VLOOKUP(B33,[1]Спортсмены!B$1:H$65536,2,FALSE))</f>
        <v>Тараканов Кирилл</v>
      </c>
      <c r="D33" s="23" t="str">
        <f>IF(B33=0," ",VLOOKUP($B33,[1]Спортсмены!$B$1:$H$65536,3,FALSE))</f>
        <v>18.12.1996</v>
      </c>
      <c r="E33" s="24" t="str">
        <f>IF(B33=0," ",IF(VLOOKUP($B33,[1]Спортсмены!$B$1:$H$65536,4,FALSE)=0," ",VLOOKUP($B33,[1]Спортсмены!$B$1:$H$65536,4,FALSE)))</f>
        <v>1р</v>
      </c>
      <c r="F33" s="22" t="str">
        <f>IF(B33=0," ",VLOOKUP($B33,[1]Спортсмены!$B$1:$H$65536,5,FALSE))</f>
        <v>Ярославская</v>
      </c>
      <c r="G33" s="22" t="str">
        <f>IF(B33=0," ",VLOOKUP($B33,[1]Спортсмены!$B$1:$H$65536,6,FALSE))</f>
        <v>Ярославль, СДЮСШОР-19</v>
      </c>
      <c r="H33" s="25"/>
      <c r="I33" s="111">
        <v>3.0208333333333333E-3</v>
      </c>
      <c r="J33" s="27" t="str">
        <f>IF(I33=0," ",IF(I33&lt;=[1]Разряды!$D$8,[1]Разряды!$D$3,IF(I33&lt;=[1]Разряды!$E$8,[1]Разряды!$E$3,IF(I33&lt;=[1]Разряды!$F$8,[1]Разряды!$F$3,IF(I33&lt;=[1]Разряды!$G$8,[1]Разряды!$G$3,IF(I33&lt;=[1]Разряды!$H$8,[1]Разряды!$H$3,IF(I33&lt;=[1]Разряды!$I$8,[1]Разряды!$I$3,IF(I33&lt;=[1]Разряды!$J$8,[1]Разряды!$J$3,"б/р"))))))))</f>
        <v>2р</v>
      </c>
      <c r="K33" s="16" t="s">
        <v>26</v>
      </c>
      <c r="L33" s="22" t="str">
        <f>IF(B33=0," ",VLOOKUP($B33,[1]Спортсмены!$B$1:$H$65536,7,FALSE))</f>
        <v>Таракановы Ю.Ф., А.В.</v>
      </c>
    </row>
    <row r="34" spans="1:12">
      <c r="A34" s="28">
        <v>7</v>
      </c>
      <c r="B34" s="21">
        <v>447</v>
      </c>
      <c r="C34" s="22" t="str">
        <f>IF(B34=0," ",VLOOKUP(B34,[1]Спортсмены!B$1:H$65536,2,FALSE))</f>
        <v>Пелещук Виктор</v>
      </c>
      <c r="D34" s="23" t="str">
        <f>IF(B34=0," ",VLOOKUP($B34,[1]Спортсмены!$B$1:$H$65536,3,FALSE))</f>
        <v>1996</v>
      </c>
      <c r="E34" s="24" t="str">
        <f>IF(B34=0," ",IF(VLOOKUP($B34,[1]Спортсмены!$B$1:$H$65536,4,FALSE)=0," ",VLOOKUP($B34,[1]Спортсмены!$B$1:$H$65536,4,FALSE)))</f>
        <v>1р</v>
      </c>
      <c r="F34" s="22" t="str">
        <f>IF(B34=0," ",VLOOKUP($B34,[1]Спортсмены!$B$1:$H$65536,5,FALSE))</f>
        <v>Р-ка Коми</v>
      </c>
      <c r="G34" s="22" t="str">
        <f>IF(B34=0," ",VLOOKUP($B34,[1]Спортсмены!$B$1:$H$65536,6,FALSE))</f>
        <v>Сыктывкар</v>
      </c>
      <c r="H34" s="25"/>
      <c r="I34" s="111">
        <v>3.0209490740740739E-3</v>
      </c>
      <c r="J34" s="27" t="str">
        <f>IF(I34=0," ",IF(I34&lt;=[1]Разряды!$D$8,[1]Разряды!$D$3,IF(I34&lt;=[1]Разряды!$E$8,[1]Разряды!$E$3,IF(I34&lt;=[1]Разряды!$F$8,[1]Разряды!$F$3,IF(I34&lt;=[1]Разряды!$G$8,[1]Разряды!$G$3,IF(I34&lt;=[1]Разряды!$H$8,[1]Разряды!$H$3,IF(I34&lt;=[1]Разряды!$I$8,[1]Разряды!$I$3,IF(I34&lt;=[1]Разряды!$J$8,[1]Разряды!$J$3,"б/р"))))))))</f>
        <v>2р</v>
      </c>
      <c r="K34" s="17">
        <v>12</v>
      </c>
      <c r="L34" s="22" t="str">
        <f>IF(B34=0," ",VLOOKUP($B34,[1]Спортсмены!$B$1:$H$65536,7,FALSE))</f>
        <v xml:space="preserve">Панюкова М.А. </v>
      </c>
    </row>
    <row r="35" spans="1:12">
      <c r="A35" s="28">
        <v>8</v>
      </c>
      <c r="B35" s="21">
        <v>330</v>
      </c>
      <c r="C35" s="22" t="str">
        <f>IF(B35=0," ",VLOOKUP(B35,[1]Спортсмены!B$1:H$65536,2,FALSE))</f>
        <v>Рупасов Дмитрий</v>
      </c>
      <c r="D35" s="23" t="str">
        <f>IF(B35=0," ",VLOOKUP($B35,[1]Спортсмены!$B$1:$H$65536,3,FALSE))</f>
        <v>17.09.1995</v>
      </c>
      <c r="E35" s="24" t="str">
        <f>IF(B35=0," ",IF(VLOOKUP($B35,[1]Спортсмены!$B$1:$H$65536,4,FALSE)=0," ",VLOOKUP($B35,[1]Спортсмены!$B$1:$H$65536,4,FALSE)))</f>
        <v>КМС</v>
      </c>
      <c r="F35" s="22" t="str">
        <f>IF(B35=0," ",VLOOKUP($B35,[1]Спортсмены!$B$1:$H$65536,5,FALSE))</f>
        <v>Костромская</v>
      </c>
      <c r="G35" s="22" t="str">
        <f>IF(B35=0," ",VLOOKUP($B35,[1]Спортсмены!$B$1:$H$65536,6,FALSE))</f>
        <v>Кострома, КОСДЮСШОР</v>
      </c>
      <c r="H35" s="25"/>
      <c r="I35" s="111">
        <v>3.0491898148148149E-3</v>
      </c>
      <c r="J35" s="27" t="str">
        <f>IF(I35=0," ",IF(I35&lt;=[1]Разряды!$D$8,[1]Разряды!$D$3,IF(I35&lt;=[1]Разряды!$E$8,[1]Разряды!$E$3,IF(I35&lt;=[1]Разряды!$F$8,[1]Разряды!$F$3,IF(I35&lt;=[1]Разряды!$G$8,[1]Разряды!$G$3,IF(I35&lt;=[1]Разряды!$H$8,[1]Разряды!$H$3,IF(I35&lt;=[1]Разряды!$I$8,[1]Разряды!$I$3,IF(I35&lt;=[1]Разряды!$J$8,[1]Разряды!$J$3,"б/р"))))))))</f>
        <v>2р</v>
      </c>
      <c r="K35" s="17">
        <v>11</v>
      </c>
      <c r="L35" s="22" t="str">
        <f>IF(B35=0," ",VLOOKUP($B35,[1]Спортсмены!$B$1:$H$65536,7,FALSE))</f>
        <v>Дружков А.Н.</v>
      </c>
    </row>
    <row r="36" spans="1:12">
      <c r="A36" s="28">
        <v>9</v>
      </c>
      <c r="B36" s="21">
        <v>399</v>
      </c>
      <c r="C36" s="22" t="str">
        <f>IF(B36=0," ",VLOOKUP(B36,[1]Спортсмены!B$1:H$65536,2,FALSE))</f>
        <v>Юрьев Роман</v>
      </c>
      <c r="D36" s="23" t="str">
        <f>IF(B36=0," ",VLOOKUP($B36,[1]Спортсмены!$B$1:$H$65536,3,FALSE))</f>
        <v>1995</v>
      </c>
      <c r="E36" s="24" t="str">
        <f>IF(B36=0," ",IF(VLOOKUP($B36,[1]Спортсмены!$B$1:$H$65536,4,FALSE)=0," ",VLOOKUP($B36,[1]Спортсмены!$B$1:$H$65536,4,FALSE)))</f>
        <v>2р</v>
      </c>
      <c r="F36" s="22" t="str">
        <f>IF(B36=0," ",VLOOKUP($B36,[1]Спортсмены!$B$1:$H$65536,5,FALSE))</f>
        <v>Архангельская</v>
      </c>
      <c r="G36" s="22" t="str">
        <f>IF(B36=0," ",VLOOKUP($B36,[1]Спортсмены!$B$1:$H$65536,6,FALSE))</f>
        <v xml:space="preserve">Архангельск, ГАУ ЦСП "Поморье" </v>
      </c>
      <c r="H36" s="25"/>
      <c r="I36" s="111">
        <v>3.1263888888888886E-3</v>
      </c>
      <c r="J36" s="27" t="str">
        <f>IF(I36=0," ",IF(I36&lt;=[1]Разряды!$D$8,[1]Разряды!$D$3,IF(I36&lt;=[1]Разряды!$E$8,[1]Разряды!$E$3,IF(I36&lt;=[1]Разряды!$F$8,[1]Разряды!$F$3,IF(I36&lt;=[1]Разряды!$G$8,[1]Разряды!$G$3,IF(I36&lt;=[1]Разряды!$H$8,[1]Разряды!$H$3,IF(I36&lt;=[1]Разряды!$I$8,[1]Разряды!$I$3,IF(I36&lt;=[1]Разряды!$J$8,[1]Разряды!$J$3,"б/р"))))))))</f>
        <v>3р</v>
      </c>
      <c r="K36" s="27">
        <v>10</v>
      </c>
      <c r="L36" s="22" t="str">
        <f>IF(B36=0," ",VLOOKUP($B36,[1]Спортсмены!$B$1:$H$65536,7,FALSE))</f>
        <v>Чернов А.В.</v>
      </c>
    </row>
    <row r="37" spans="1:12">
      <c r="A37" s="16"/>
      <c r="B37" s="16"/>
      <c r="C37" s="16"/>
      <c r="D37" s="17"/>
      <c r="E37" s="16"/>
      <c r="F37" s="336" t="s">
        <v>186</v>
      </c>
      <c r="G37" s="336"/>
      <c r="H37" s="18"/>
      <c r="I37" s="350" t="s">
        <v>50</v>
      </c>
      <c r="J37" s="350"/>
      <c r="K37" s="310"/>
      <c r="L37" s="9" t="s">
        <v>232</v>
      </c>
    </row>
    <row r="38" spans="1:12">
      <c r="A38" s="20">
        <v>1</v>
      </c>
      <c r="B38" s="21">
        <v>516</v>
      </c>
      <c r="C38" s="22" t="str">
        <f>IF(B38=0," ",VLOOKUP(B38,[1]Спортсмены!B$1:H$65536,2,FALSE))</f>
        <v>Киселев Алексей</v>
      </c>
      <c r="D38" s="23" t="str">
        <f>IF(B38=0," ",VLOOKUP($B38,[1]Спортсмены!$B$1:$H$65536,3,FALSE))</f>
        <v>27.05.1992</v>
      </c>
      <c r="E38" s="24" t="str">
        <f>IF(B38=0," ",IF(VLOOKUP($B38,[1]Спортсмены!$B$1:$H$65536,4,FALSE)=0," ",VLOOKUP($B38,[1]Спортсмены!$B$1:$H$65536,4,FALSE)))</f>
        <v>КМС</v>
      </c>
      <c r="F38" s="22" t="str">
        <f>IF(B38=0," ",VLOOKUP($B38,[1]Спортсмены!$B$1:$H$65536,5,FALSE))</f>
        <v>Вологодская</v>
      </c>
      <c r="G38" s="22" t="str">
        <f>IF(B38=0," ",VLOOKUP($B38,[1]Спортсмены!$B$1:$H$65536,6,FALSE))</f>
        <v>Вологда, ДЮСШ "Спартак"</v>
      </c>
      <c r="H38" s="25"/>
      <c r="I38" s="111">
        <v>2.8303240740740741E-3</v>
      </c>
      <c r="J38" s="27" t="str">
        <f>IF(I38=0," ",IF(I38&lt;=[1]Разряды!$D$8,[1]Разряды!$D$3,IF(I38&lt;=[1]Разряды!$E$8,[1]Разряды!$E$3,IF(I38&lt;=[1]Разряды!$F$8,[1]Разряды!$F$3,IF(I38&lt;=[1]Разряды!$G$8,[1]Разряды!$G$3,IF(I38&lt;=[1]Разряды!$H$8,[1]Разряды!$H$3,IF(I38&lt;=[1]Разряды!$I$8,[1]Разряды!$I$3,IF(I38&lt;=[1]Разряды!$J$8,[1]Разряды!$J$3,"б/р"))))))))</f>
        <v>1р</v>
      </c>
      <c r="K38" s="24">
        <v>20</v>
      </c>
      <c r="L38" s="22" t="str">
        <f>IF(B38=0," ",VLOOKUP($B38,[1]Спортсмены!$B$1:$H$65536,7,FALSE))</f>
        <v>Киселев В.Д.</v>
      </c>
    </row>
    <row r="39" spans="1:12" ht="22.5">
      <c r="A39" s="20">
        <v>2</v>
      </c>
      <c r="B39" s="21">
        <v>470</v>
      </c>
      <c r="C39" s="101" t="str">
        <f>IF(B39=0," ",VLOOKUP(B39,[1]Спортсмены!B$1:H$65536,2,FALSE))</f>
        <v>Пыталев Андрей</v>
      </c>
      <c r="D39" s="102" t="str">
        <f>IF(B39=0," ",VLOOKUP($B39,[1]Спортсмены!$B$1:$H$65536,3,FALSE))</f>
        <v>1992</v>
      </c>
      <c r="E39" s="94" t="str">
        <f>IF(B39=0," ",IF(VLOOKUP($B39,[1]Спортсмены!$B$1:$H$65536,4,FALSE)=0," ",VLOOKUP($B39,[1]Спортсмены!$B$1:$H$65536,4,FALSE)))</f>
        <v>1р</v>
      </c>
      <c r="F39" s="101" t="str">
        <f>IF(B39=0," ",VLOOKUP($B39,[1]Спортсмены!$B$1:$H$65536,5,FALSE))</f>
        <v>Ивановская</v>
      </c>
      <c r="G39" s="101" t="str">
        <f>IF(B39=0," ",VLOOKUP($B39,[1]Спортсмены!$B$1:$H$65536,6,FALSE))</f>
        <v>Иваново, СДЮСШОР-6, ИГЭУ</v>
      </c>
      <c r="H39" s="100"/>
      <c r="I39" s="479">
        <v>2.8577546296296298E-3</v>
      </c>
      <c r="J39" s="28" t="str">
        <f>IF(I39=0," ",IF(I39&lt;=[1]Разряды!$D$8,[1]Разряды!$D$3,IF(I39&lt;=[1]Разряды!$E$8,[1]Разряды!$E$3,IF(I39&lt;=[1]Разряды!$F$8,[1]Разряды!$F$3,IF(I39&lt;=[1]Разряды!$G$8,[1]Разряды!$G$3,IF(I39&lt;=[1]Разряды!$H$8,[1]Разряды!$H$3,IF(I39&lt;=[1]Разряды!$I$8,[1]Разряды!$I$3,IF(I39&lt;=[1]Разряды!$J$8,[1]Разряды!$J$3,"б/р"))))))))</f>
        <v>1р</v>
      </c>
      <c r="K39" s="132">
        <v>17</v>
      </c>
      <c r="L39" s="99" t="str">
        <f>IF(B39=0," ",VLOOKUP($B39,[1]Спортсмены!$B$1:$H$65536,7,FALSE))</f>
        <v>Гильмутдинов И.В., Лукичев А.В.</v>
      </c>
    </row>
    <row r="40" spans="1:12" ht="22.5">
      <c r="A40" s="20">
        <v>3</v>
      </c>
      <c r="B40" s="21">
        <v>229</v>
      </c>
      <c r="C40" s="101" t="str">
        <f>IF(B40=0," ",VLOOKUP(B40,[1]Спортсмены!B$1:H$65536,2,FALSE))</f>
        <v>Степанов Сергей</v>
      </c>
      <c r="D40" s="102" t="str">
        <f>IF(B40=0," ",VLOOKUP($B40,[1]Спортсмены!$B$1:$H$65536,3,FALSE))</f>
        <v>1994</v>
      </c>
      <c r="E40" s="94" t="str">
        <f>IF(B40=0," ",IF(VLOOKUP($B40,[1]Спортсмены!$B$1:$H$65536,4,FALSE)=0," ",VLOOKUP($B40,[1]Спортсмены!$B$1:$H$65536,4,FALSE)))</f>
        <v>1р</v>
      </c>
      <c r="F40" s="101" t="str">
        <f>IF(B40=0," ",VLOOKUP($B40,[1]Спортсмены!$B$1:$H$65536,5,FALSE))</f>
        <v>Владимирская</v>
      </c>
      <c r="G40" s="101" t="str">
        <f>IF(B40=0," ",VLOOKUP($B40,[1]Спортсмены!$B$1:$H$65536,6,FALSE))</f>
        <v>Владимир, СДЮСШОР-4, ИГЭУ</v>
      </c>
      <c r="H40" s="100"/>
      <c r="I40" s="479">
        <v>2.8731481481481485E-3</v>
      </c>
      <c r="J40" s="28" t="str">
        <f>IF(I40=0," ",IF(I40&lt;=[1]Разряды!$D$8,[1]Разряды!$D$3,IF(I40&lt;=[1]Разряды!$E$8,[1]Разряды!$E$3,IF(I40&lt;=[1]Разряды!$F$8,[1]Разряды!$F$3,IF(I40&lt;=[1]Разряды!$G$8,[1]Разряды!$G$3,IF(I40&lt;=[1]Разряды!$H$8,[1]Разряды!$H$3,IF(I40&lt;=[1]Разряды!$I$8,[1]Разряды!$I$3,IF(I40&lt;=[1]Разряды!$J$8,[1]Разряды!$J$3,"б/р"))))))))</f>
        <v>1р</v>
      </c>
      <c r="K40" s="132">
        <v>15</v>
      </c>
      <c r="L40" s="99" t="str">
        <f>IF(B40=0," ",VLOOKUP($B40,[1]Спортсмены!$B$1:$H$65536,7,FALSE))</f>
        <v>Гильмутдинов Ю.В., Чернов С.В.</v>
      </c>
    </row>
    <row r="41" spans="1:12" ht="22.5">
      <c r="A41" s="28">
        <v>4</v>
      </c>
      <c r="B41" s="21">
        <v>258</v>
      </c>
      <c r="C41" s="101" t="str">
        <f>IF(B41=0," ",VLOOKUP(B41,[1]Спортсмены!B$1:H$65536,2,FALSE))</f>
        <v>Колдин Сергей</v>
      </c>
      <c r="D41" s="102" t="str">
        <f>IF(B41=0," ",VLOOKUP($B41,[1]Спортсмены!$B$1:$H$65536,3,FALSE))</f>
        <v>02.05.1993</v>
      </c>
      <c r="E41" s="94" t="str">
        <f>IF(B41=0," ",IF(VLOOKUP($B41,[1]Спортсмены!$B$1:$H$65536,4,FALSE)=0," ",VLOOKUP($B41,[1]Спортсмены!$B$1:$H$65536,4,FALSE)))</f>
        <v>1р</v>
      </c>
      <c r="F41" s="101" t="str">
        <f>IF(B41=0," ",VLOOKUP($B41,[1]Спортсмены!$B$1:$H$65536,5,FALSE))</f>
        <v>Рязанская</v>
      </c>
      <c r="G41" s="99" t="str">
        <f>IF(B41=0," ",VLOOKUP($B41,[1]Спортсмены!$B$1:$H$65536,6,FALSE))</f>
        <v>Рязань, ЦФО СДЮСШОР "Олимпиец"-Динамо</v>
      </c>
      <c r="H41" s="100"/>
      <c r="I41" s="479">
        <v>2.9096064814814818E-3</v>
      </c>
      <c r="J41" s="28" t="str">
        <f>IF(I41=0," ",IF(I41&lt;=[1]Разряды!$D$8,[1]Разряды!$D$3,IF(I41&lt;=[1]Разряды!$E$8,[1]Разряды!$E$3,IF(I41&lt;=[1]Разряды!$F$8,[1]Разряды!$F$3,IF(I41&lt;=[1]Разряды!$G$8,[1]Разряды!$G$3,IF(I41&lt;=[1]Разряды!$H$8,[1]Разряды!$H$3,IF(I41&lt;=[1]Разряды!$I$8,[1]Разряды!$I$3,IF(I41&lt;=[1]Разряды!$J$8,[1]Разряды!$J$3,"б/р"))))))))</f>
        <v>1р</v>
      </c>
      <c r="K41" s="132">
        <v>14</v>
      </c>
      <c r="L41" s="101" t="str">
        <f>IF(B41=0," ",VLOOKUP($B41,[1]Спортсмены!$B$1:$H$65536,7,FALSE))</f>
        <v>ЗМС Колдин Ю.Ю.</v>
      </c>
    </row>
    <row r="42" spans="1:12">
      <c r="A42" s="28">
        <v>5</v>
      </c>
      <c r="B42" s="21">
        <v>225</v>
      </c>
      <c r="C42" s="22" t="str">
        <f>IF(B42=0," ",VLOOKUP(B42,[1]Спортсмены!B$1:H$65536,2,FALSE))</f>
        <v>Лапшин Александр</v>
      </c>
      <c r="D42" s="23" t="str">
        <f>IF(B42=0," ",VLOOKUP($B42,[1]Спортсмены!$B$1:$H$65536,3,FALSE))</f>
        <v>1993</v>
      </c>
      <c r="E42" s="24" t="str">
        <f>IF(B42=0," ",IF(VLOOKUP($B42,[1]Спортсмены!$B$1:$H$65536,4,FALSE)=0," ",VLOOKUP($B42,[1]Спортсмены!$B$1:$H$65536,4,FALSE)))</f>
        <v>КМС</v>
      </c>
      <c r="F42" s="22" t="str">
        <f>IF(B42=0," ",VLOOKUP($B42,[1]Спортсмены!$B$1:$H$65536,5,FALSE))</f>
        <v>Владимирская</v>
      </c>
      <c r="G42" s="22" t="str">
        <f>IF(B42=0," ",VLOOKUP($B42,[1]Спортсмены!$B$1:$H$65536,6,FALSE))</f>
        <v>Владимир, СДЮСШОР-7</v>
      </c>
      <c r="H42" s="25"/>
      <c r="I42" s="111">
        <v>2.9427083333333332E-3</v>
      </c>
      <c r="J42" s="27" t="str">
        <f>IF(I42=0," ",IF(I42&lt;=[1]Разряды!$D$8,[1]Разряды!$D$3,IF(I42&lt;=[1]Разряды!$E$8,[1]Разряды!$E$3,IF(I42&lt;=[1]Разряды!$F$8,[1]Разряды!$F$3,IF(I42&lt;=[1]Разряды!$G$8,[1]Разряды!$G$3,IF(I42&lt;=[1]Разряды!$H$8,[1]Разряды!$H$3,IF(I42&lt;=[1]Разряды!$I$8,[1]Разряды!$I$3,IF(I42&lt;=[1]Разряды!$J$8,[1]Разряды!$J$3,"б/р"))))))))</f>
        <v>2р</v>
      </c>
      <c r="K42" s="17">
        <v>0</v>
      </c>
      <c r="L42" s="22" t="str">
        <f>IF(B42=0," ",VLOOKUP($B42,[1]Спортсмены!$B$1:$H$65536,7,FALSE))</f>
        <v>Буянкин В.И.</v>
      </c>
    </row>
    <row r="43" spans="1:12">
      <c r="A43" s="28">
        <v>6</v>
      </c>
      <c r="B43" s="36">
        <v>52</v>
      </c>
      <c r="C43" s="22" t="str">
        <f>IF(B43=0," ",VLOOKUP(B43,[1]Спортсмены!B$1:H$65536,2,FALSE))</f>
        <v>Губин Дмитрий</v>
      </c>
      <c r="D43" s="23" t="str">
        <f>IF(B43=0," ",VLOOKUP($B43,[1]Спортсмены!$B$1:$H$65536,3,FALSE))</f>
        <v>24.07.1994</v>
      </c>
      <c r="E43" s="24" t="str">
        <f>IF(B43=0," ",IF(VLOOKUP($B43,[1]Спортсмены!$B$1:$H$65536,4,FALSE)=0," ",VLOOKUP($B43,[1]Спортсмены!$B$1:$H$65536,4,FALSE)))</f>
        <v>КМС</v>
      </c>
      <c r="F43" s="22" t="str">
        <f>IF(B43=0," ",VLOOKUP($B43,[1]Спортсмены!$B$1:$H$65536,5,FALSE))</f>
        <v>Ярославская</v>
      </c>
      <c r="G43" s="22" t="str">
        <f>IF(B43=0," ",VLOOKUP($B43,[1]Спортсмены!$B$1:$H$65536,6,FALSE))</f>
        <v>Ярославль, СДЮСШОР-19</v>
      </c>
      <c r="H43" s="25"/>
      <c r="I43" s="111">
        <v>2.9694444444444443E-3</v>
      </c>
      <c r="J43" s="27" t="str">
        <f>IF(I43=0," ",IF(I43&lt;=[1]Разряды!$D$8,[1]Разряды!$D$3,IF(I43&lt;=[1]Разряды!$E$8,[1]Разряды!$E$3,IF(I43&lt;=[1]Разряды!$F$8,[1]Разряды!$F$3,IF(I43&lt;=[1]Разряды!$G$8,[1]Разряды!$G$3,IF(I43&lt;=[1]Разряды!$H$8,[1]Разряды!$H$3,IF(I43&lt;=[1]Разряды!$I$8,[1]Разряды!$I$3,IF(I43&lt;=[1]Разряды!$J$8,[1]Разряды!$J$3,"б/р"))))))))</f>
        <v>2р</v>
      </c>
      <c r="K43" s="16">
        <v>0</v>
      </c>
      <c r="L43" s="22" t="str">
        <f>IF(B43=0," ",VLOOKUP($B43,[1]Спортсмены!$B$1:$H$65536,7,FALSE))</f>
        <v>Круговой К.Н.</v>
      </c>
    </row>
    <row r="44" spans="1:12">
      <c r="A44" s="28">
        <v>7</v>
      </c>
      <c r="B44" s="21">
        <v>59</v>
      </c>
      <c r="C44" s="22" t="str">
        <f>IF(B44=0," ",VLOOKUP(B44,[1]Спортсмены!B$1:H$65536,2,FALSE))</f>
        <v>Костров Дмитрий</v>
      </c>
      <c r="D44" s="23" t="str">
        <f>IF(B44=0," ",VLOOKUP($B44,[1]Спортсмены!$B$1:$H$65536,3,FALSE))</f>
        <v>01.11.1994</v>
      </c>
      <c r="E44" s="24" t="str">
        <f>IF(B44=0," ",IF(VLOOKUP($B44,[1]Спортсмены!$B$1:$H$65536,4,FALSE)=0," ",VLOOKUP($B44,[1]Спортсмены!$B$1:$H$65536,4,FALSE)))</f>
        <v>2р</v>
      </c>
      <c r="F44" s="22" t="str">
        <f>IF(B44=0," ",VLOOKUP($B44,[1]Спортсмены!$B$1:$H$65536,5,FALSE))</f>
        <v>Ярославская</v>
      </c>
      <c r="G44" s="22" t="str">
        <f>IF(B44=0," ",VLOOKUP($B44,[1]Спортсмены!$B$1:$H$65536,6,FALSE))</f>
        <v>Ярославль, СДЮСШОР-19</v>
      </c>
      <c r="H44" s="25"/>
      <c r="I44" s="111">
        <v>2.9760416666666668E-3</v>
      </c>
      <c r="J44" s="27" t="str">
        <f>IF(I44=0," ",IF(I44&lt;=[1]Разряды!$D$8,[1]Разряды!$D$3,IF(I44&lt;=[1]Разряды!$E$8,[1]Разряды!$E$3,IF(I44&lt;=[1]Разряды!$F$8,[1]Разряды!$F$3,IF(I44&lt;=[1]Разряды!$G$8,[1]Разряды!$G$3,IF(I44&lt;=[1]Разряды!$H$8,[1]Разряды!$H$3,IF(I44&lt;=[1]Разряды!$I$8,[1]Разряды!$I$3,IF(I44&lt;=[1]Разряды!$J$8,[1]Разряды!$J$3,"б/р"))))))))</f>
        <v>2р</v>
      </c>
      <c r="K44" s="17">
        <v>0</v>
      </c>
      <c r="L44" s="22" t="str">
        <f>IF(B44=0," ",VLOOKUP($B44,[1]Спортсмены!$B$1:$H$65536,7,FALSE))</f>
        <v>Круговой К.Н.</v>
      </c>
    </row>
    <row r="45" spans="1:12">
      <c r="A45" s="28">
        <v>8</v>
      </c>
      <c r="B45" s="94">
        <v>45</v>
      </c>
      <c r="C45" s="22" t="str">
        <f>IF(B45=0," ",VLOOKUP(B45,[1]Спортсмены!B$1:H$65536,2,FALSE))</f>
        <v>Емельянов Леонид</v>
      </c>
      <c r="D45" s="23" t="str">
        <f>IF(B45=0," ",VLOOKUP($B45,[1]Спортсмены!$B$1:$H$65536,3,FALSE))</f>
        <v>27.04.1994</v>
      </c>
      <c r="E45" s="24" t="str">
        <f>IF(B45=0," ",IF(VLOOKUP($B45,[1]Спортсмены!$B$1:$H$65536,4,FALSE)=0," ",VLOOKUP($B45,[1]Спортсмены!$B$1:$H$65536,4,FALSE)))</f>
        <v>2р</v>
      </c>
      <c r="F45" s="22" t="str">
        <f>IF(B45=0," ",VLOOKUP($B45,[1]Спортсмены!$B$1:$H$65536,5,FALSE))</f>
        <v>Ярославская</v>
      </c>
      <c r="G45" s="22" t="str">
        <f>IF(B45=0," ",VLOOKUP($B45,[1]Спортсмены!$B$1:$H$65536,6,FALSE))</f>
        <v>Ярославль, СДЮСШОР-19</v>
      </c>
      <c r="H45" s="25"/>
      <c r="I45" s="111">
        <v>3.0273148148148147E-3</v>
      </c>
      <c r="J45" s="27" t="str">
        <f>IF(I45=0," ",IF(I45&lt;=[1]Разряды!$D$8,[1]Разряды!$D$3,IF(I45&lt;=[1]Разряды!$E$8,[1]Разряды!$E$3,IF(I45&lt;=[1]Разряды!$F$8,[1]Разряды!$F$3,IF(I45&lt;=[1]Разряды!$G$8,[1]Разряды!$G$3,IF(I45&lt;=[1]Разряды!$H$8,[1]Разряды!$H$3,IF(I45&lt;=[1]Разряды!$I$8,[1]Разряды!$I$3,IF(I45&lt;=[1]Разряды!$J$8,[1]Разряды!$J$3,"б/р"))))))))</f>
        <v>2р</v>
      </c>
      <c r="K45" s="16" t="s">
        <v>39</v>
      </c>
      <c r="L45" s="22" t="str">
        <f>IF(B45=0," ",VLOOKUP($B45,[1]Спортсмены!$B$1:$H$65536,7,FALSE))</f>
        <v>Хрущев И.Е.</v>
      </c>
    </row>
    <row r="46" spans="1:12">
      <c r="A46" s="28">
        <v>9</v>
      </c>
      <c r="B46" s="21">
        <v>58</v>
      </c>
      <c r="C46" s="22" t="str">
        <f>IF(B46=0," ",VLOOKUP(B46,[1]Спортсмены!B$1:H$65536,2,FALSE))</f>
        <v>Сучков Ярослав</v>
      </c>
      <c r="D46" s="23" t="str">
        <f>IF(B46=0," ",VLOOKUP($B46,[1]Спортсмены!$B$1:$H$65536,3,FALSE))</f>
        <v>30.06.1993</v>
      </c>
      <c r="E46" s="24" t="str">
        <f>IF(B46=0," ",IF(VLOOKUP($B46,[1]Спортсмены!$B$1:$H$65536,4,FALSE)=0," ",VLOOKUP($B46,[1]Спортсмены!$B$1:$H$65536,4,FALSE)))</f>
        <v>1р</v>
      </c>
      <c r="F46" s="22" t="str">
        <f>IF(B46=0," ",VLOOKUP($B46,[1]Спортсмены!$B$1:$H$65536,5,FALSE))</f>
        <v>Ярославская</v>
      </c>
      <c r="G46" s="22" t="str">
        <f>IF(B46=0," ",VLOOKUP($B46,[1]Спортсмены!$B$1:$H$65536,6,FALSE))</f>
        <v>Ярославль, СДЮСШОР-19</v>
      </c>
      <c r="H46" s="25"/>
      <c r="I46" s="111">
        <v>3.1224537037037037E-3</v>
      </c>
      <c r="J46" s="27" t="str">
        <f>IF(I46=0," ",IF(I46&lt;=[1]Разряды!$D$8,[1]Разряды!$D$3,IF(I46&lt;=[1]Разряды!$E$8,[1]Разряды!$E$3,IF(I46&lt;=[1]Разряды!$F$8,[1]Разряды!$F$3,IF(I46&lt;=[1]Разряды!$G$8,[1]Разряды!$G$3,IF(I46&lt;=[1]Разряды!$H$8,[1]Разряды!$H$3,IF(I46&lt;=[1]Разряды!$I$8,[1]Разряды!$I$3,IF(I46&lt;=[1]Разряды!$J$8,[1]Разряды!$J$3,"б/р"))))))))</f>
        <v>3р</v>
      </c>
      <c r="K46" s="16" t="s">
        <v>26</v>
      </c>
      <c r="L46" s="22" t="str">
        <f>IF(B46=0," ",VLOOKUP($B46,[1]Спортсмены!$B$1:$H$65536,7,FALSE))</f>
        <v>Круговой К.Н.</v>
      </c>
    </row>
    <row r="47" spans="1:12">
      <c r="A47" s="28">
        <v>10</v>
      </c>
      <c r="B47" s="27">
        <v>257</v>
      </c>
      <c r="C47" s="22" t="str">
        <f>IF(B47=0," ",VLOOKUP(B47,[1]Спортсмены!B$1:H$65536,2,FALSE))</f>
        <v>Стерхов Андрей</v>
      </c>
      <c r="D47" s="23" t="str">
        <f>IF(B47=0," ",VLOOKUP($B47,[1]Спортсмены!$B$1:$H$65536,3,FALSE))</f>
        <v>1994</v>
      </c>
      <c r="E47" s="24" t="str">
        <f>IF(B47=0," ",IF(VLOOKUP($B47,[1]Спортсмены!$B$1:$H$65536,4,FALSE)=0," ",VLOOKUP($B47,[1]Спортсмены!$B$1:$H$65536,4,FALSE)))</f>
        <v>2р</v>
      </c>
      <c r="F47" s="22" t="str">
        <f>IF(B47=0," ",VLOOKUP($B47,[1]Спортсмены!$B$1:$H$65536,5,FALSE))</f>
        <v>Владимирская</v>
      </c>
      <c r="G47" s="22" t="str">
        <f>IF(B47=0," ",VLOOKUP($B47,[1]Спортсмены!$B$1:$H$65536,6,FALSE))</f>
        <v>Владимир, СДЮСШОР-4</v>
      </c>
      <c r="H47" s="25"/>
      <c r="I47" s="111">
        <v>3.2541666666666669E-3</v>
      </c>
      <c r="J47" s="27" t="str">
        <f>IF(I47=0," ",IF(I47&lt;=[1]Разряды!$D$8,[1]Разряды!$D$3,IF(I47&lt;=[1]Разряды!$E$8,[1]Разряды!$E$3,IF(I47&lt;=[1]Разряды!$F$8,[1]Разряды!$F$3,IF(I47&lt;=[1]Разряды!$G$8,[1]Разряды!$G$3,IF(I47&lt;=[1]Разряды!$H$8,[1]Разряды!$H$3,IF(I47&lt;=[1]Разряды!$I$8,[1]Разряды!$I$3,IF(I47&lt;=[1]Разряды!$J$8,[1]Разряды!$J$3,"б/р"))))))))</f>
        <v>3р</v>
      </c>
      <c r="K47" s="16" t="s">
        <v>26</v>
      </c>
      <c r="L47" s="22" t="str">
        <f>IF(B47=0," ",VLOOKUP($B47,[1]Спортсмены!$B$1:$H$65536,7,FALSE))</f>
        <v>Герцен Е.А.</v>
      </c>
    </row>
    <row r="48" spans="1:12" ht="15.75">
      <c r="A48" s="117"/>
      <c r="B48" s="105"/>
      <c r="C48" s="75"/>
      <c r="D48" s="118"/>
      <c r="E48" s="16"/>
      <c r="F48" s="336" t="s">
        <v>31</v>
      </c>
      <c r="G48" s="336"/>
      <c r="H48" s="119"/>
      <c r="I48" s="350" t="s">
        <v>50</v>
      </c>
      <c r="J48" s="350"/>
      <c r="K48" s="310"/>
      <c r="L48" s="9" t="s">
        <v>190</v>
      </c>
    </row>
    <row r="49" spans="1:12">
      <c r="A49" s="20">
        <v>1</v>
      </c>
      <c r="B49" s="27">
        <v>269</v>
      </c>
      <c r="C49" s="22" t="str">
        <f>IF(B49=0," ",VLOOKUP(B49,[1]Спортсмены!B$1:H$65536,2,FALSE))</f>
        <v>Именин Александр</v>
      </c>
      <c r="D49" s="23" t="str">
        <f>IF(B49=0," ",VLOOKUP($B49,[1]Спортсмены!$B$1:$H$65536,3,FALSE))</f>
        <v>02.04.1987</v>
      </c>
      <c r="E49" s="24" t="str">
        <f>IF(B49=0," ",IF(VLOOKUP($B49,[1]Спортсмены!$B$1:$H$65536,4,FALSE)=0," ",VLOOKUP($B49,[1]Спортсмены!$B$1:$H$65536,4,FALSE)))</f>
        <v>МС</v>
      </c>
      <c r="F49" s="22" t="str">
        <f>IF(B49=0," ",VLOOKUP($B49,[1]Спортсмены!$B$1:$H$65536,5,FALSE))</f>
        <v>Рязанская</v>
      </c>
      <c r="G49" s="103" t="str">
        <f>IF(B49=0," ",VLOOKUP($B49,[1]Спортсмены!$B$1:$H$65536,6,FALSE))</f>
        <v>Рязань, ЦФО СДЮСШОР "Олимпиец"-Динамо</v>
      </c>
      <c r="H49" s="25"/>
      <c r="I49" s="111">
        <v>2.6959490740740741E-3</v>
      </c>
      <c r="J49" s="27" t="str">
        <f>IF(I49=0," ",IF(I49&lt;=[1]Разряды!$D$8,[1]Разряды!$D$3,IF(I49&lt;=[1]Разряды!$E$8,[1]Разряды!$E$3,IF(I49&lt;=[1]Разряды!$F$8,[1]Разряды!$F$3,IF(I49&lt;=[1]Разряды!$G$8,[1]Разряды!$G$3,IF(I49&lt;=[1]Разряды!$H$8,[1]Разряды!$H$3,IF(I49&lt;=[1]Разряды!$I$8,[1]Разряды!$I$3,IF(I49&lt;=[1]Разряды!$J$8,[1]Разряды!$J$3,"б/р"))))))))</f>
        <v>кмс</v>
      </c>
      <c r="K49" s="27">
        <v>20</v>
      </c>
      <c r="L49" s="22" t="str">
        <f>IF(B49=0," ",VLOOKUP($B49,[1]Спортсмены!$B$1:$H$65536,7,FALSE))</f>
        <v>Меркушин В.С.</v>
      </c>
    </row>
    <row r="50" spans="1:12">
      <c r="A50" s="20">
        <v>2</v>
      </c>
      <c r="B50" s="21">
        <v>62</v>
      </c>
      <c r="C50" s="22" t="str">
        <f>IF(B50=0," ",VLOOKUP(B50,[1]Спортсмены!B$1:H$65536,2,FALSE))</f>
        <v>Тимошин Андрей</v>
      </c>
      <c r="D50" s="23" t="str">
        <f>IF(B50=0," ",VLOOKUP($B50,[1]Спортсмены!$B$1:$H$65536,3,FALSE))</f>
        <v>04.09.1988</v>
      </c>
      <c r="E50" s="24" t="str">
        <f>IF(B50=0," ",IF(VLOOKUP($B50,[1]Спортсмены!$B$1:$H$65536,4,FALSE)=0," ",VLOOKUP($B50,[1]Спортсмены!$B$1:$H$65536,4,FALSE)))</f>
        <v>КМС</v>
      </c>
      <c r="F50" s="22" t="str">
        <f>IF(B50=0," ",VLOOKUP($B50,[1]Спортсмены!$B$1:$H$65536,5,FALSE))</f>
        <v>Ярославская</v>
      </c>
      <c r="G50" s="22" t="str">
        <f>IF(B50=0," ",VLOOKUP($B50,[1]Спортсмены!$B$1:$H$65536,6,FALSE))</f>
        <v>Ярославль, СДЮСШОР-19</v>
      </c>
      <c r="H50" s="25"/>
      <c r="I50" s="111">
        <v>2.6996527777777778E-3</v>
      </c>
      <c r="J50" s="27" t="str">
        <f>IF(I50=0," ",IF(I50&lt;=[1]Разряды!$D$8,[1]Разряды!$D$3,IF(I50&lt;=[1]Разряды!$E$8,[1]Разряды!$E$3,IF(I50&lt;=[1]Разряды!$F$8,[1]Разряды!$F$3,IF(I50&lt;=[1]Разряды!$G$8,[1]Разряды!$G$3,IF(I50&lt;=[1]Разряды!$H$8,[1]Разряды!$H$3,IF(I50&lt;=[1]Разряды!$I$8,[1]Разряды!$I$3,IF(I50&lt;=[1]Разряды!$J$8,[1]Разряды!$J$3,"б/р"))))))))</f>
        <v>кмс</v>
      </c>
      <c r="K50" s="17">
        <v>17</v>
      </c>
      <c r="L50" s="22" t="str">
        <f>IF(B50=0," ",VLOOKUP($B50,[1]Спортсмены!$B$1:$H$65536,7,FALSE))</f>
        <v>Хрущев И.Е.</v>
      </c>
    </row>
    <row r="51" spans="1:12">
      <c r="A51" s="20">
        <v>3</v>
      </c>
      <c r="B51" s="27">
        <v>325</v>
      </c>
      <c r="C51" s="22" t="str">
        <f>IF(B51=0," ",VLOOKUP(B51,[1]Спортсмены!B$1:H$65536,2,FALSE))</f>
        <v>Липп Сергей</v>
      </c>
      <c r="D51" s="23" t="str">
        <f>IF(B51=0," ",VLOOKUP($B51,[1]Спортсмены!$B$1:$H$65536,3,FALSE))</f>
        <v>22.03.1983</v>
      </c>
      <c r="E51" s="24" t="str">
        <f>IF(B51=0," ",IF(VLOOKUP($B51,[1]Спортсмены!$B$1:$H$65536,4,FALSE)=0," ",VLOOKUP($B51,[1]Спортсмены!$B$1:$H$65536,4,FALSE)))</f>
        <v>КМС</v>
      </c>
      <c r="F51" s="22" t="str">
        <f>IF(B51=0," ",VLOOKUP($B51,[1]Спортсмены!$B$1:$H$65536,5,FALSE))</f>
        <v>Костромская</v>
      </c>
      <c r="G51" s="22" t="str">
        <f>IF(B51=0," ",VLOOKUP($B51,[1]Спортсмены!$B$1:$H$65536,6,FALSE))</f>
        <v>Кострома, КОСДЮСШОР</v>
      </c>
      <c r="H51" s="25"/>
      <c r="I51" s="111">
        <v>2.7006944444444448E-3</v>
      </c>
      <c r="J51" s="27" t="str">
        <f>IF(I51=0," ",IF(I51&lt;=[1]Разряды!$D$8,[1]Разряды!$D$3,IF(I51&lt;=[1]Разряды!$E$8,[1]Разряды!$E$3,IF(I51&lt;=[1]Разряды!$F$8,[1]Разряды!$F$3,IF(I51&lt;=[1]Разряды!$G$8,[1]Разряды!$G$3,IF(I51&lt;=[1]Разряды!$H$8,[1]Разряды!$H$3,IF(I51&lt;=[1]Разряды!$I$8,[1]Разряды!$I$3,IF(I51&lt;=[1]Разряды!$J$8,[1]Разряды!$J$3,"б/р"))))))))</f>
        <v>кмс</v>
      </c>
      <c r="K51" s="16">
        <v>15</v>
      </c>
      <c r="L51" s="22" t="str">
        <f>IF(B51=0," ",VLOOKUP($B51,[1]Спортсмены!$B$1:$H$65536,7,FALSE))</f>
        <v>Дружков А.Н.</v>
      </c>
    </row>
    <row r="52" spans="1:12">
      <c r="A52" s="28">
        <v>4</v>
      </c>
      <c r="B52" s="21">
        <v>534</v>
      </c>
      <c r="C52" s="22" t="str">
        <f>IF(B52=0," ",VLOOKUP(B52,[1]Спортсмены!B$1:H$65536,2,FALSE))</f>
        <v>Воробьев Александр</v>
      </c>
      <c r="D52" s="23" t="str">
        <f>IF(B52=0," ",VLOOKUP($B52,[1]Спортсмены!$B$1:$H$65536,3,FALSE))</f>
        <v>11.12.1984</v>
      </c>
      <c r="E52" s="24" t="str">
        <f>IF(B52=0," ",IF(VLOOKUP($B52,[1]Спортсмены!$B$1:$H$65536,4,FALSE)=0," ",VLOOKUP($B52,[1]Спортсмены!$B$1:$H$65536,4,FALSE)))</f>
        <v>КМС</v>
      </c>
      <c r="F52" s="22" t="str">
        <f>IF(B52=0," ",VLOOKUP($B52,[1]Спортсмены!$B$1:$H$65536,5,FALSE))</f>
        <v>Вологодская</v>
      </c>
      <c r="G52" s="22" t="str">
        <f>IF(B52=0," ",VLOOKUP($B52,[1]Спортсмены!$B$1:$H$65536,6,FALSE))</f>
        <v>Вологда, ДЮСШ "Спартак"</v>
      </c>
      <c r="H52" s="25"/>
      <c r="I52" s="111">
        <v>2.7851851851851852E-3</v>
      </c>
      <c r="J52" s="27" t="str">
        <f>IF(I52=0," ",IF(I52&lt;=[1]Разряды!$D$8,[1]Разряды!$D$3,IF(I52&lt;=[1]Разряды!$E$8,[1]Разряды!$E$3,IF(I52&lt;=[1]Разряды!$F$8,[1]Разряды!$F$3,IF(I52&lt;=[1]Разряды!$G$8,[1]Разряды!$G$3,IF(I52&lt;=[1]Разряды!$H$8,[1]Разряды!$H$3,IF(I52&lt;=[1]Разряды!$I$8,[1]Разряды!$I$3,IF(I52&lt;=[1]Разряды!$J$8,[1]Разряды!$J$3,"б/р"))))))))</f>
        <v>1р</v>
      </c>
      <c r="K52" s="17">
        <v>0</v>
      </c>
      <c r="L52" s="22" t="str">
        <f>IF(B52=0," ",VLOOKUP($B52,[1]Спортсмены!$B$1:$H$65536,7,FALSE))</f>
        <v>Кошелев Е.Ю.</v>
      </c>
    </row>
    <row r="53" spans="1:12">
      <c r="A53" s="28">
        <v>5</v>
      </c>
      <c r="B53" s="21">
        <v>384</v>
      </c>
      <c r="C53" s="22" t="str">
        <f>IF(B53=0," ",VLOOKUP(B53,[1]Спортсмены!B$1:H$65536,2,FALSE))</f>
        <v>Шаренков Алексей</v>
      </c>
      <c r="D53" s="23" t="str">
        <f>IF(B53=0," ",VLOOKUP($B53,[1]Спортсмены!$B$1:$H$65536,3,FALSE))</f>
        <v>1985</v>
      </c>
      <c r="E53" s="24" t="str">
        <f>IF(B53=0," ",IF(VLOOKUP($B53,[1]Спортсмены!$B$1:$H$65536,4,FALSE)=0," ",VLOOKUP($B53,[1]Спортсмены!$B$1:$H$65536,4,FALSE)))</f>
        <v>МС</v>
      </c>
      <c r="F53" s="22" t="str">
        <f>IF(B53=0," ",VLOOKUP($B53,[1]Спортсмены!$B$1:$H$65536,5,FALSE))</f>
        <v>Архангельская</v>
      </c>
      <c r="G53" s="22" t="str">
        <f>IF(B53=0," ",VLOOKUP($B53,[1]Спортсмены!$B$1:$H$65536,6,FALSE))</f>
        <v xml:space="preserve">Архангельск, ГАУ ЦСП "Поморье" </v>
      </c>
      <c r="H53" s="25"/>
      <c r="I53" s="111">
        <v>2.7854166666666669E-3</v>
      </c>
      <c r="J53" s="27" t="str">
        <f>IF(I53=0," ",IF(I53&lt;=[1]Разряды!$D$8,[1]Разряды!$D$3,IF(I53&lt;=[1]Разряды!$E$8,[1]Разряды!$E$3,IF(I53&lt;=[1]Разряды!$F$8,[1]Разряды!$F$3,IF(I53&lt;=[1]Разряды!$G$8,[1]Разряды!$G$3,IF(I53&lt;=[1]Разряды!$H$8,[1]Разряды!$H$3,IF(I53&lt;=[1]Разряды!$I$8,[1]Разряды!$I$3,IF(I53&lt;=[1]Разряды!$J$8,[1]Разряды!$J$3,"б/р"))))))))</f>
        <v>1р</v>
      </c>
      <c r="K53" s="17">
        <v>0</v>
      </c>
      <c r="L53" s="22" t="str">
        <f>IF(B53=0," ",VLOOKUP($B53,[1]Спортсмены!$B$1:$H$65536,7,FALSE))</f>
        <v>Водовозов В.А.</v>
      </c>
    </row>
    <row r="54" spans="1:12" ht="22.5">
      <c r="A54" s="28">
        <v>6</v>
      </c>
      <c r="B54" s="94">
        <v>272</v>
      </c>
      <c r="C54" s="101" t="str">
        <f>IF(B54=0," ",VLOOKUP(B54,[1]Спортсмены!B$1:H$65536,2,FALSE))</f>
        <v>Волченков Никита</v>
      </c>
      <c r="D54" s="102" t="str">
        <f>IF(B54=0," ",VLOOKUP($B54,[1]Спортсмены!$B$1:$H$65536,3,FALSE))</f>
        <v>19.10.1991</v>
      </c>
      <c r="E54" s="94" t="str">
        <f>IF(B54=0," ",IF(VLOOKUP($B54,[1]Спортсмены!$B$1:$H$65536,4,FALSE)=0," ",VLOOKUP($B54,[1]Спортсмены!$B$1:$H$65536,4,FALSE)))</f>
        <v>КМС</v>
      </c>
      <c r="F54" s="101" t="str">
        <f>IF(B54=0," ",VLOOKUP($B54,[1]Спортсмены!$B$1:$H$65536,5,FALSE))</f>
        <v>Рязанская</v>
      </c>
      <c r="G54" s="99" t="str">
        <f>IF(B54=0," ",VLOOKUP($B54,[1]Спортсмены!$B$1:$H$65536,6,FALSE))</f>
        <v>Рязань, ЦФО СДЮСШОР "Юность"-Профсоюзы</v>
      </c>
      <c r="H54" s="100"/>
      <c r="I54" s="479">
        <v>2.7978009259259258E-3</v>
      </c>
      <c r="J54" s="28" t="str">
        <f>IF(I54=0," ",IF(I54&lt;=[1]Разряды!$D$8,[1]Разряды!$D$3,IF(I54&lt;=[1]Разряды!$E$8,[1]Разряды!$E$3,IF(I54&lt;=[1]Разряды!$F$8,[1]Разряды!$F$3,IF(I54&lt;=[1]Разряды!$G$8,[1]Разряды!$G$3,IF(I54&lt;=[1]Разряды!$H$8,[1]Разряды!$H$3,IF(I54&lt;=[1]Разряды!$I$8,[1]Разряды!$I$3,IF(I54&lt;=[1]Разряды!$J$8,[1]Разряды!$J$3,"б/р"))))))))</f>
        <v>1р</v>
      </c>
      <c r="K54" s="117">
        <v>0</v>
      </c>
      <c r="L54" s="169" t="str">
        <f>IF(B54=0," ",VLOOKUP($B54,[1]Спортсмены!$B$1:$H$65536,7,FALSE))</f>
        <v>Филипцов Ю.Ф., Юркин В.В.</v>
      </c>
    </row>
    <row r="55" spans="1:12">
      <c r="A55" s="28">
        <v>7</v>
      </c>
      <c r="B55" s="21">
        <v>514</v>
      </c>
      <c r="C55" s="22" t="str">
        <f>IF(B55=0," ",VLOOKUP(B55,[1]Спортсмены!B$1:H$65536,2,FALSE))</f>
        <v>Ваулин Семен</v>
      </c>
      <c r="D55" s="23" t="str">
        <f>IF(B55=0," ",VLOOKUP($B55,[1]Спортсмены!$B$1:$H$65536,3,FALSE))</f>
        <v>26.01.1991</v>
      </c>
      <c r="E55" s="24" t="str">
        <f>IF(B55=0," ",IF(VLOOKUP($B55,[1]Спортсмены!$B$1:$H$65536,4,FALSE)=0," ",VLOOKUP($B55,[1]Спортсмены!$B$1:$H$65536,4,FALSE)))</f>
        <v>КМС</v>
      </c>
      <c r="F55" s="22" t="str">
        <f>IF(B55=0," ",VLOOKUP($B55,[1]Спортсмены!$B$1:$H$65536,5,FALSE))</f>
        <v>Вологодская</v>
      </c>
      <c r="G55" s="22" t="str">
        <f>IF(B55=0," ",VLOOKUP($B55,[1]Спортсмены!$B$1:$H$65536,6,FALSE))</f>
        <v>Вологда, ДЮСШ "Спартак"</v>
      </c>
      <c r="H55" s="25"/>
      <c r="I55" s="111">
        <v>2.801157407407408E-3</v>
      </c>
      <c r="J55" s="27" t="str">
        <f>IF(I55=0," ",IF(I55&lt;=[1]Разряды!$D$8,[1]Разряды!$D$3,IF(I55&lt;=[1]Разряды!$E$8,[1]Разряды!$E$3,IF(I55&lt;=[1]Разряды!$F$8,[1]Разряды!$F$3,IF(I55&lt;=[1]Разряды!$G$8,[1]Разряды!$G$3,IF(I55&lt;=[1]Разряды!$H$8,[1]Разряды!$H$3,IF(I55&lt;=[1]Разряды!$I$8,[1]Разряды!$I$3,IF(I55&lt;=[1]Разряды!$J$8,[1]Разряды!$J$3,"б/р"))))))))</f>
        <v>1р</v>
      </c>
      <c r="K55" s="17">
        <v>0</v>
      </c>
      <c r="L55" s="22" t="str">
        <f>IF(B55=0," ",VLOOKUP($B55,[1]Спортсмены!$B$1:$H$65536,7,FALSE))</f>
        <v>Кошелев Е.Ю.</v>
      </c>
    </row>
    <row r="56" spans="1:12">
      <c r="A56" s="28">
        <v>8</v>
      </c>
      <c r="B56" s="29">
        <v>515</v>
      </c>
      <c r="C56" s="22" t="str">
        <f>IF(B56=0," ",VLOOKUP(B56,[1]Спортсмены!B$1:H$65536,2,FALSE))</f>
        <v>Митусов Николай</v>
      </c>
      <c r="D56" s="23" t="str">
        <f>IF(B56=0," ",VLOOKUP($B56,[1]Спортсмены!$B$1:$H$65536,3,FALSE))</f>
        <v>22.08.1991</v>
      </c>
      <c r="E56" s="24" t="str">
        <f>IF(B56=0," ",IF(VLOOKUP($B56,[1]Спортсмены!$B$1:$H$65536,4,FALSE)=0," ",VLOOKUP($B56,[1]Спортсмены!$B$1:$H$65536,4,FALSE)))</f>
        <v>КМС</v>
      </c>
      <c r="F56" s="22" t="str">
        <f>IF(B56=0," ",VLOOKUP($B56,[1]Спортсмены!$B$1:$H$65536,5,FALSE))</f>
        <v>Вологодская</v>
      </c>
      <c r="G56" s="22" t="str">
        <f>IF(B56=0," ",VLOOKUP($B56,[1]Спортсмены!$B$1:$H$65536,6,FALSE))</f>
        <v>Вологда, ДЮСШ "Спартак"</v>
      </c>
      <c r="H56" s="25"/>
      <c r="I56" s="111">
        <v>2.8878472222222222E-3</v>
      </c>
      <c r="J56" s="27" t="str">
        <f>IF(I56=0," ",IF(I56&lt;=[1]Разряды!$D$8,[1]Разряды!$D$3,IF(I56&lt;=[1]Разряды!$E$8,[1]Разряды!$E$3,IF(I56&lt;=[1]Разряды!$F$8,[1]Разряды!$F$3,IF(I56&lt;=[1]Разряды!$G$8,[1]Разряды!$G$3,IF(I56&lt;=[1]Разряды!$H$8,[1]Разряды!$H$3,IF(I56&lt;=[1]Разряды!$I$8,[1]Разряды!$I$3,IF(I56&lt;=[1]Разряды!$J$8,[1]Разряды!$J$3,"б/р"))))))))</f>
        <v>1р</v>
      </c>
      <c r="K56" s="16">
        <v>0</v>
      </c>
      <c r="L56" s="22" t="str">
        <f>IF(B56=0," ",VLOOKUP($B56,[1]Спортсмены!$B$1:$H$65536,7,FALSE))</f>
        <v>Фомичев А.В.</v>
      </c>
    </row>
    <row r="57" spans="1:12">
      <c r="A57" s="28">
        <v>9</v>
      </c>
      <c r="B57" s="21">
        <v>262</v>
      </c>
      <c r="C57" s="22" t="str">
        <f>IF(B57=0," ",VLOOKUP(B57,[1]Спортсмены!B$1:H$65536,2,FALSE))</f>
        <v>Ледков Евгений</v>
      </c>
      <c r="D57" s="23" t="str">
        <f>IF(B57=0," ",VLOOKUP($B57,[1]Спортсмены!$B$1:$H$65536,3,FALSE))</f>
        <v>1990</v>
      </c>
      <c r="E57" s="24" t="str">
        <f>IF(B57=0," ",IF(VLOOKUP($B57,[1]Спортсмены!$B$1:$H$65536,4,FALSE)=0," ",VLOOKUP($B57,[1]Спортсмены!$B$1:$H$65536,4,FALSE)))</f>
        <v>2р</v>
      </c>
      <c r="F57" s="22" t="str">
        <f>IF(B57=0," ",VLOOKUP($B57,[1]Спортсмены!$B$1:$H$65536,5,FALSE))</f>
        <v>Архангельская</v>
      </c>
      <c r="G57" s="22" t="str">
        <f>IF(B57=0," ",VLOOKUP($B57,[1]Спортсмены!$B$1:$H$65536,6,FALSE))</f>
        <v>Архангельск, С(А)ФУ</v>
      </c>
      <c r="H57" s="25"/>
      <c r="I57" s="111">
        <v>3.1486111111111107E-3</v>
      </c>
      <c r="J57" s="27" t="str">
        <f>IF(I57=0," ",IF(I57&lt;=[1]Разряды!$D$8,[1]Разряды!$D$3,IF(I57&lt;=[1]Разряды!$E$8,[1]Разряды!$E$3,IF(I57&lt;=[1]Разряды!$F$8,[1]Разряды!$F$3,IF(I57&lt;=[1]Разряды!$G$8,[1]Разряды!$G$3,IF(I57&lt;=[1]Разряды!$H$8,[1]Разряды!$H$3,IF(I57&lt;=[1]Разряды!$I$8,[1]Разряды!$I$3,IF(I57&lt;=[1]Разряды!$J$8,[1]Разряды!$J$3,"б/р"))))))))</f>
        <v>3р</v>
      </c>
      <c r="K57" s="16" t="s">
        <v>26</v>
      </c>
      <c r="L57" s="22" t="str">
        <f>IF(B57=0," ",VLOOKUP($B57,[1]Спортсмены!$B$1:$H$65536,7,FALSE))</f>
        <v>Водовозов В.А.</v>
      </c>
    </row>
    <row r="58" spans="1:12">
      <c r="A58" s="28"/>
      <c r="B58" s="91">
        <v>63</v>
      </c>
      <c r="C58" s="22" t="str">
        <f>IF(B58=0," ",VLOOKUP(B58,[1]Спортсмены!B$1:H$65536,2,FALSE))</f>
        <v>Рейхард Евгений</v>
      </c>
      <c r="D58" s="23" t="str">
        <f>IF(B58=0," ",VLOOKUP($B58,[1]Спортсмены!$B$1:$H$65536,3,FALSE))</f>
        <v>21.08.1981</v>
      </c>
      <c r="E58" s="24" t="str">
        <f>IF(B58=0," ",IF(VLOOKUP($B58,[1]Спортсмены!$B$1:$H$65536,4,FALSE)=0," ",VLOOKUP($B58,[1]Спортсмены!$B$1:$H$65536,4,FALSE)))</f>
        <v>МС</v>
      </c>
      <c r="F58" s="22" t="str">
        <f>IF(B58=0," ",VLOOKUP($B58,[1]Спортсмены!$B$1:$H$65536,5,FALSE))</f>
        <v>Ярославская</v>
      </c>
      <c r="G58" s="22" t="str">
        <f>IF(B58=0," ",VLOOKUP($B58,[1]Спортсмены!$B$1:$H$65536,6,FALSE))</f>
        <v>Ярославль, СДЮСШОР-19</v>
      </c>
      <c r="H58" s="25"/>
      <c r="I58" s="111" t="s">
        <v>183</v>
      </c>
      <c r="J58" s="27"/>
      <c r="K58" s="16" t="s">
        <v>26</v>
      </c>
      <c r="L58" s="22" t="str">
        <f>IF(B58=0," ",VLOOKUP($B58,[1]Спортсмены!$B$1:$H$65536,7,FALSE))</f>
        <v>Хрущев И.Е.</v>
      </c>
    </row>
    <row r="59" spans="1:12" ht="15.75" thickBot="1">
      <c r="A59" s="47"/>
      <c r="B59" s="47"/>
      <c r="C59" s="47"/>
      <c r="D59" s="47"/>
      <c r="E59" s="47"/>
      <c r="F59" s="47"/>
      <c r="G59" s="47"/>
      <c r="H59" s="128"/>
      <c r="I59" s="128"/>
      <c r="J59" s="47"/>
      <c r="K59" s="47"/>
      <c r="L59" s="47"/>
    </row>
    <row r="60" spans="1:12" ht="15.75" thickTop="1">
      <c r="A60" s="48"/>
      <c r="B60" s="48"/>
      <c r="C60" s="48"/>
      <c r="D60" s="48"/>
      <c r="E60" s="48"/>
      <c r="F60" s="48"/>
      <c r="G60" s="48"/>
      <c r="H60" s="121"/>
      <c r="I60" s="121"/>
      <c r="J60" s="48"/>
      <c r="K60" s="48"/>
      <c r="L60" s="48"/>
    </row>
    <row r="61" spans="1:12">
      <c r="A61" s="48"/>
      <c r="B61" s="48"/>
      <c r="C61" s="48"/>
      <c r="D61" s="48"/>
      <c r="E61" s="48"/>
      <c r="F61" s="48"/>
      <c r="G61" s="48"/>
      <c r="H61" s="121"/>
      <c r="I61" s="121"/>
      <c r="J61" s="48"/>
      <c r="K61" s="48"/>
      <c r="L61" s="48"/>
    </row>
    <row r="62" spans="1:12">
      <c r="A62" s="48"/>
      <c r="B62" s="48"/>
      <c r="C62" s="48"/>
      <c r="D62" s="48"/>
      <c r="E62" s="48"/>
      <c r="F62" s="48"/>
      <c r="G62" s="48"/>
      <c r="H62" s="121"/>
      <c r="I62" s="121"/>
      <c r="J62" s="48"/>
      <c r="K62" s="48"/>
      <c r="L62" s="48"/>
    </row>
    <row r="63" spans="1:12">
      <c r="A63" s="48"/>
      <c r="B63" s="48"/>
      <c r="C63" s="48"/>
      <c r="D63" s="48"/>
      <c r="E63" s="48"/>
      <c r="F63" s="48"/>
      <c r="G63" s="48"/>
      <c r="H63" s="121"/>
      <c r="I63" s="121"/>
      <c r="J63" s="48"/>
      <c r="K63" s="48"/>
      <c r="L63" s="48"/>
    </row>
    <row r="64" spans="1:12">
      <c r="A64" s="48"/>
      <c r="B64" s="48"/>
      <c r="C64" s="48"/>
      <c r="D64" s="48"/>
      <c r="E64" s="48"/>
      <c r="F64" s="48"/>
      <c r="G64" s="48"/>
      <c r="H64" s="121"/>
      <c r="I64" s="121"/>
      <c r="J64" s="48"/>
      <c r="K64" s="48"/>
      <c r="L64" s="48"/>
    </row>
    <row r="65" spans="1:12">
      <c r="A65" s="48"/>
      <c r="B65" s="48"/>
      <c r="C65" s="48"/>
      <c r="D65" s="48"/>
      <c r="E65" s="48"/>
      <c r="F65" s="48"/>
      <c r="G65" s="48"/>
      <c r="H65" s="121"/>
      <c r="I65" s="121"/>
      <c r="J65" s="48"/>
      <c r="K65" s="48"/>
      <c r="L65" s="48"/>
    </row>
  </sheetData>
  <mergeCells count="27">
    <mergeCell ref="F37:G37"/>
    <mergeCell ref="I37:J37"/>
    <mergeCell ref="F48:G48"/>
    <mergeCell ref="I48:J48"/>
    <mergeCell ref="L10:L11"/>
    <mergeCell ref="H11:I11"/>
    <mergeCell ref="F12:G12"/>
    <mergeCell ref="I12:J12"/>
    <mergeCell ref="F27:G27"/>
    <mergeCell ref="I27:J27"/>
    <mergeCell ref="A10:A11"/>
    <mergeCell ref="B10:B11"/>
    <mergeCell ref="C10:C11"/>
    <mergeCell ref="D10:D11"/>
    <mergeCell ref="E10:E11"/>
    <mergeCell ref="A3:L3"/>
    <mergeCell ref="A4:L4"/>
    <mergeCell ref="F6:G6"/>
    <mergeCell ref="I8:J8"/>
    <mergeCell ref="I9:J9"/>
    <mergeCell ref="A1:L1"/>
    <mergeCell ref="A2:L2"/>
    <mergeCell ref="F10:F11"/>
    <mergeCell ref="G10:G11"/>
    <mergeCell ref="H10:I10"/>
    <mergeCell ref="J10:J11"/>
    <mergeCell ref="K10:K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71"/>
  <sheetViews>
    <sheetView topLeftCell="A18" workbookViewId="0">
      <selection activeCell="L76" sqref="L76"/>
    </sheetView>
  </sheetViews>
  <sheetFormatPr defaultRowHeight="15"/>
  <cols>
    <col min="1" max="1" width="4.85546875" customWidth="1"/>
    <col min="2" max="2" width="6.140625" customWidth="1"/>
    <col min="3" max="3" width="21.28515625" customWidth="1"/>
    <col min="4" max="4" width="11" customWidth="1"/>
    <col min="5" max="5" width="6.5703125" customWidth="1"/>
    <col min="6" max="6" width="14.85546875" customWidth="1"/>
    <col min="7" max="7" width="31.5703125" customWidth="1"/>
    <col min="8" max="8" width="4.85546875" style="122" customWidth="1"/>
    <col min="9" max="9" width="8.42578125" style="122" customWidth="1"/>
    <col min="10" max="10" width="6.5703125" customWidth="1"/>
    <col min="11" max="11" width="6.7109375" customWidth="1"/>
    <col min="12" max="12" width="23.85546875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</row>
    <row r="4" spans="1:12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t="18">
      <c r="A5" s="1" t="s">
        <v>64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65</v>
      </c>
      <c r="B6" s="4"/>
      <c r="C6" s="4"/>
      <c r="D6" s="4"/>
      <c r="E6" s="4"/>
      <c r="F6" s="349" t="s">
        <v>66</v>
      </c>
      <c r="G6" s="349"/>
      <c r="H6" s="4"/>
      <c r="I6"/>
      <c r="K6" s="6" t="s">
        <v>6</v>
      </c>
    </row>
    <row r="7" spans="1:12">
      <c r="A7" s="1" t="s">
        <v>67</v>
      </c>
      <c r="B7" s="6"/>
      <c r="C7" s="7"/>
      <c r="F7" s="1"/>
      <c r="G7" s="1"/>
      <c r="H7" s="9"/>
      <c r="I7" s="9"/>
      <c r="J7" s="9"/>
      <c r="K7" s="9" t="s">
        <v>174</v>
      </c>
      <c r="L7" s="9"/>
    </row>
    <row r="8" spans="1:12" ht="18.75">
      <c r="A8" s="10" t="s">
        <v>68</v>
      </c>
      <c r="B8" s="6"/>
      <c r="C8" s="6"/>
      <c r="E8" s="11"/>
      <c r="F8" s="1"/>
      <c r="G8" s="1"/>
      <c r="H8" s="11"/>
      <c r="I8" s="350"/>
      <c r="J8" s="350"/>
      <c r="K8" s="310"/>
      <c r="L8" s="9"/>
    </row>
    <row r="9" spans="1:12">
      <c r="A9" s="1" t="s">
        <v>69</v>
      </c>
      <c r="B9" s="87"/>
      <c r="C9" s="87"/>
      <c r="D9" s="13"/>
      <c r="E9" s="12"/>
      <c r="F9" s="1"/>
      <c r="G9" s="1"/>
      <c r="H9" s="14"/>
      <c r="I9" s="351"/>
      <c r="J9" s="351"/>
      <c r="K9" s="15"/>
      <c r="L9" s="9"/>
    </row>
    <row r="10" spans="1:12">
      <c r="A10" s="343" t="s">
        <v>12</v>
      </c>
      <c r="B10" s="343" t="s">
        <v>13</v>
      </c>
      <c r="C10" s="343" t="s">
        <v>14</v>
      </c>
      <c r="D10" s="345" t="s">
        <v>15</v>
      </c>
      <c r="E10" s="345" t="s">
        <v>16</v>
      </c>
      <c r="F10" s="345" t="s">
        <v>17</v>
      </c>
      <c r="G10" s="345" t="s">
        <v>18</v>
      </c>
      <c r="H10" s="341" t="s">
        <v>19</v>
      </c>
      <c r="I10" s="342"/>
      <c r="J10" s="343" t="s">
        <v>20</v>
      </c>
      <c r="K10" s="345" t="s">
        <v>21</v>
      </c>
      <c r="L10" s="347" t="s">
        <v>22</v>
      </c>
    </row>
    <row r="11" spans="1:12">
      <c r="A11" s="344"/>
      <c r="B11" s="344"/>
      <c r="C11" s="344"/>
      <c r="D11" s="344"/>
      <c r="E11" s="344"/>
      <c r="F11" s="344"/>
      <c r="G11" s="344"/>
      <c r="H11" s="355" t="s">
        <v>23</v>
      </c>
      <c r="I11" s="356"/>
      <c r="J11" s="344"/>
      <c r="K11" s="344"/>
      <c r="L11" s="348"/>
    </row>
    <row r="12" spans="1:12">
      <c r="A12" s="16"/>
      <c r="B12" s="16"/>
      <c r="C12" s="16"/>
      <c r="D12" s="17"/>
      <c r="E12" s="16"/>
      <c r="F12" s="336" t="s">
        <v>178</v>
      </c>
      <c r="G12" s="336"/>
      <c r="H12" s="18"/>
      <c r="I12" s="350" t="s">
        <v>50</v>
      </c>
      <c r="J12" s="350"/>
      <c r="K12" s="310"/>
      <c r="L12" s="9" t="s">
        <v>233</v>
      </c>
    </row>
    <row r="13" spans="1:12">
      <c r="A13" s="20">
        <v>1</v>
      </c>
      <c r="B13" s="21">
        <v>524</v>
      </c>
      <c r="C13" s="22" t="str">
        <f>IF(B13=0," ",VLOOKUP(B13,[1]Спортсмены!B$1:H$65536,2,FALSE))</f>
        <v>Кошелев Александр</v>
      </c>
      <c r="D13" s="23" t="str">
        <f>IF(B13=0," ",VLOOKUP($B13,[1]Спортсмены!$B$1:$H$65536,3,FALSE))</f>
        <v>16.01.1997</v>
      </c>
      <c r="E13" s="24" t="str">
        <f>IF(B13=0," ",IF(VLOOKUP($B13,[1]Спортсмены!$B$1:$H$65536,4,FALSE)=0," ",VLOOKUP($B13,[1]Спортсмены!$B$1:$H$65536,4,FALSE)))</f>
        <v>1р</v>
      </c>
      <c r="F13" s="22" t="str">
        <f>IF(B13=0," ",VLOOKUP($B13,[1]Спортсмены!$B$1:$H$65536,5,FALSE))</f>
        <v>Вологодская</v>
      </c>
      <c r="G13" s="22" t="str">
        <f>IF(B13=0," ",VLOOKUP($B13,[1]Спортсмены!$B$1:$H$65536,6,FALSE))</f>
        <v>Вологда, ДЮСШ "Спартак"</v>
      </c>
      <c r="H13" s="25"/>
      <c r="I13" s="111">
        <v>6.2916666666666668E-3</v>
      </c>
      <c r="J13" s="27" t="str">
        <f>IF(I13=0," ",IF(I13&lt;=[1]Разряды!$D$9,[1]Разряды!$D$3,IF(I13&lt;=[1]Разряды!$E$9,[1]Разряды!$E$3,IF(I13&lt;=[1]Разряды!$F$9,[1]Разряды!$F$3,IF(I13&lt;=[1]Разряды!$G$9,[1]Разряды!$G$3,IF(I13&lt;=[1]Разряды!$H$9,[1]Разряды!$H$3,IF(I13&lt;=[1]Разряды!$I$9,[1]Разряды!$I$3,IF(I13&lt;=[1]Разряды!$J$9,[1]Разряды!$J$3,"б/р"))))))))</f>
        <v>2р</v>
      </c>
      <c r="K13" s="27">
        <v>20</v>
      </c>
      <c r="L13" s="103" t="str">
        <f>IF(B13=0," ",VLOOKUP($B13,[1]Спортсмены!$B$1:$H$65536,7,FALSE))</f>
        <v>Кошелев Е.Ю.</v>
      </c>
    </row>
    <row r="14" spans="1:12" ht="22.5">
      <c r="A14" s="20">
        <v>2</v>
      </c>
      <c r="B14" s="21">
        <v>289</v>
      </c>
      <c r="C14" s="101" t="str">
        <f>IF(B14=0," ",VLOOKUP(B14,[1]Спортсмены!B$1:H$65536,2,FALSE))</f>
        <v>Ракчеев Дмитрий</v>
      </c>
      <c r="D14" s="102" t="str">
        <f>IF(B14=0," ",VLOOKUP($B14,[1]Спортсмены!$B$1:$H$65536,3,FALSE))</f>
        <v>05.08.1998</v>
      </c>
      <c r="E14" s="94" t="str">
        <f>IF(B14=0," ",IF(VLOOKUP($B14,[1]Спортсмены!$B$1:$H$65536,4,FALSE)=0," ",VLOOKUP($B14,[1]Спортсмены!$B$1:$H$65536,4,FALSE)))</f>
        <v>1р</v>
      </c>
      <c r="F14" s="101" t="str">
        <f>IF(B14=0," ",VLOOKUP($B14,[1]Спортсмены!$B$1:$H$65536,5,FALSE))</f>
        <v>Рязанская</v>
      </c>
      <c r="G14" s="99" t="str">
        <f>IF(B14=0," ",VLOOKUP($B14,[1]Спортсмены!$B$1:$H$65536,6,FALSE))</f>
        <v>Скопин, ЦФО ДЮСШ "Старт", Юность России</v>
      </c>
      <c r="H14" s="100"/>
      <c r="I14" s="479">
        <v>6.3650462962962957E-3</v>
      </c>
      <c r="J14" s="28" t="str">
        <f>IF(I14=0," ",IF(I14&lt;=[1]Разряды!$D$9,[1]Разряды!$D$3,IF(I14&lt;=[1]Разряды!$E$9,[1]Разряды!$E$3,IF(I14&lt;=[1]Разряды!$F$9,[1]Разряды!$F$3,IF(I14&lt;=[1]Разряды!$G$9,[1]Разряды!$G$3,IF(I14&lt;=[1]Разряды!$H$9,[1]Разряды!$H$3,IF(I14&lt;=[1]Разряды!$I$9,[1]Разряды!$I$3,IF(I14&lt;=[1]Разряды!$J$9,[1]Разряды!$J$3,"б/р"))))))))</f>
        <v>2р</v>
      </c>
      <c r="K14" s="117">
        <v>17</v>
      </c>
      <c r="L14" s="101" t="str">
        <f>IF(B14=0," ",VLOOKUP($B14,[1]Спортсмены!$B$1:$H$65536,7,FALSE))</f>
        <v>Ефремов С.А.</v>
      </c>
    </row>
    <row r="15" spans="1:12">
      <c r="A15" s="20">
        <v>3</v>
      </c>
      <c r="B15" s="27">
        <v>404</v>
      </c>
      <c r="C15" s="22" t="str">
        <f>IF(B15=0," ",VLOOKUP(B15,[1]Спортсмены!B$1:H$65536,2,FALSE))</f>
        <v>Сидоров Николай</v>
      </c>
      <c r="D15" s="23" t="str">
        <f>IF(B15=0," ",VLOOKUP($B15,[1]Спортсмены!$B$1:$H$65536,3,FALSE))</f>
        <v>27.04.1998</v>
      </c>
      <c r="E15" s="24" t="str">
        <f>IF(B15=0," ",IF(VLOOKUP($B15,[1]Спортсмены!$B$1:$H$65536,4,FALSE)=0," ",VLOOKUP($B15,[1]Спортсмены!$B$1:$H$65536,4,FALSE)))</f>
        <v>2р</v>
      </c>
      <c r="F15" s="22" t="str">
        <f>IF(B15=0," ",VLOOKUP($B15,[1]Спортсмены!$B$1:$H$65536,5,FALSE))</f>
        <v>Новгородская</v>
      </c>
      <c r="G15" s="22" t="str">
        <f>IF(B15=0," ",VLOOKUP($B15,[1]Спортсмены!$B$1:$H$65536,6,FALSE))</f>
        <v>Н Новгород, обр.</v>
      </c>
      <c r="H15" s="25"/>
      <c r="I15" s="111">
        <v>6.3879629629629625E-3</v>
      </c>
      <c r="J15" s="27" t="str">
        <f>IF(I15=0," ",IF(I15&lt;=[1]Разряды!$D$9,[1]Разряды!$D$3,IF(I15&lt;=[1]Разряды!$E$9,[1]Разряды!$E$3,IF(I15&lt;=[1]Разряды!$F$9,[1]Разряды!$F$3,IF(I15&lt;=[1]Разряды!$G$9,[1]Разряды!$G$3,IF(I15&lt;=[1]Разряды!$H$9,[1]Разряды!$H$3,IF(I15&lt;=[1]Разряды!$I$9,[1]Разряды!$I$3,IF(I15&lt;=[1]Разряды!$J$9,[1]Разряды!$J$3,"б/р"))))))))</f>
        <v>2р</v>
      </c>
      <c r="K15" s="17">
        <v>15</v>
      </c>
      <c r="L15" s="103" t="str">
        <f>IF(B15=0," ",VLOOKUP($B15,[1]Спортсмены!$B$1:$H$65536,7,FALSE))</f>
        <v>Савенков П.А.</v>
      </c>
    </row>
    <row r="16" spans="1:12">
      <c r="A16" s="94">
        <v>4</v>
      </c>
      <c r="B16" s="21">
        <v>593</v>
      </c>
      <c r="C16" s="22" t="str">
        <f>IF(B16=0," ",VLOOKUP(B16,[1]Спортсмены!B$1:H$65536,2,FALSE))</f>
        <v>Островский Евгений</v>
      </c>
      <c r="D16" s="23" t="str">
        <f>IF(B16=0," ",VLOOKUP($B16,[1]Спортсмены!$B$1:$H$65536,3,FALSE))</f>
        <v>1997</v>
      </c>
      <c r="E16" s="24" t="str">
        <f>IF(B16=0," ",IF(VLOOKUP($B16,[1]Спортсмены!$B$1:$H$65536,4,FALSE)=0," ",VLOOKUP($B16,[1]Спортсмены!$B$1:$H$65536,4,FALSE)))</f>
        <v>2р</v>
      </c>
      <c r="F16" s="22" t="str">
        <f>IF(B16=0," ",VLOOKUP($B16,[1]Спортсмены!$B$1:$H$65536,5,FALSE))</f>
        <v>Ярославская</v>
      </c>
      <c r="G16" s="22" t="str">
        <f>IF(B16=0," ",VLOOKUP($B16,[1]Спортсмены!$B$1:$H$65536,6,FALSE))</f>
        <v>Рыбинск, СДЮСШОР "Темп"</v>
      </c>
      <c r="H16" s="25"/>
      <c r="I16" s="111">
        <v>6.5868055555555549E-3</v>
      </c>
      <c r="J16" s="27" t="str">
        <f>IF(I16=0," ",IF(I16&lt;=[1]Разряды!$D$9,[1]Разряды!$D$3,IF(I16&lt;=[1]Разряды!$E$9,[1]Разряды!$E$3,IF(I16&lt;=[1]Разряды!$F$9,[1]Разряды!$F$3,IF(I16&lt;=[1]Разряды!$G$9,[1]Разряды!$G$3,IF(I16&lt;=[1]Разряды!$H$9,[1]Разряды!$H$3,IF(I16&lt;=[1]Разряды!$I$9,[1]Разряды!$I$3,IF(I16&lt;=[1]Разряды!$J$9,[1]Разряды!$J$3,"б/р"))))))))</f>
        <v>2р</v>
      </c>
      <c r="K16" s="17" t="s">
        <v>39</v>
      </c>
      <c r="L16" s="103" t="str">
        <f>IF(B16=0," ",VLOOKUP($B16,[1]Спортсмены!$B$1:$H$65536,7,FALSE))</f>
        <v>Ивушин А.М.</v>
      </c>
    </row>
    <row r="17" spans="1:12">
      <c r="A17" s="94">
        <v>5</v>
      </c>
      <c r="B17" s="105">
        <v>247</v>
      </c>
      <c r="C17" s="22" t="str">
        <f>IF(B17=0," ",VLOOKUP(B17,[1]Спортсмены!B$1:H$65536,2,FALSE))</f>
        <v>Луканов Антон</v>
      </c>
      <c r="D17" s="23" t="str">
        <f>IF(B17=0," ",VLOOKUP($B17,[1]Спортсмены!$B$1:$H$65536,3,FALSE))</f>
        <v>1997</v>
      </c>
      <c r="E17" s="24" t="str">
        <f>IF(B17=0," ",IF(VLOOKUP($B17,[1]Спортсмены!$B$1:$H$65536,4,FALSE)=0," ",VLOOKUP($B17,[1]Спортсмены!$B$1:$H$65536,4,FALSE)))</f>
        <v>1р</v>
      </c>
      <c r="F17" s="22" t="str">
        <f>IF(B17=0," ",VLOOKUP($B17,[1]Спортсмены!$B$1:$H$65536,5,FALSE))</f>
        <v>Владимирская</v>
      </c>
      <c r="G17" s="22" t="str">
        <f>IF(B17=0," ",VLOOKUP($B17,[1]Спортсмены!$B$1:$H$65536,6,FALSE))</f>
        <v>Владимир, СДЮСШОР-7</v>
      </c>
      <c r="H17" s="25"/>
      <c r="I17" s="111">
        <v>6.587384259259259E-3</v>
      </c>
      <c r="J17" s="27" t="str">
        <f>IF(I17=0," ",IF(I17&lt;=[1]Разряды!$D$9,[1]Разряды!$D$3,IF(I17&lt;=[1]Разряды!$E$9,[1]Разряды!$E$3,IF(I17&lt;=[1]Разряды!$F$9,[1]Разряды!$F$3,IF(I17&lt;=[1]Разряды!$G$9,[1]Разряды!$G$3,IF(I17&lt;=[1]Разряды!$H$9,[1]Разряды!$H$3,IF(I17&lt;=[1]Разряды!$I$9,[1]Разряды!$I$3,IF(I17&lt;=[1]Разряды!$J$9,[1]Разряды!$J$3,"б/р"))))))))</f>
        <v>2р</v>
      </c>
      <c r="K17" s="17">
        <v>14</v>
      </c>
      <c r="L17" s="103" t="str">
        <f>IF(B17=0," ",VLOOKUP($B17,[1]Спортсмены!$B$1:$H$65536,7,FALSE))</f>
        <v>Буянкин В.И.</v>
      </c>
    </row>
    <row r="18" spans="1:12">
      <c r="A18" s="94">
        <v>6</v>
      </c>
      <c r="B18" s="105">
        <v>509</v>
      </c>
      <c r="C18" s="22" t="str">
        <f>IF(B18=0," ",VLOOKUP(B18,[1]Спортсмены!B$1:H$65536,2,FALSE))</f>
        <v>Барашков Илья</v>
      </c>
      <c r="D18" s="23" t="str">
        <f>IF(B18=0," ",VLOOKUP($B18,[1]Спортсмены!$B$1:$H$65536,3,FALSE))</f>
        <v>02.04.1998</v>
      </c>
      <c r="E18" s="24" t="str">
        <f>IF(B18=0," ",IF(VLOOKUP($B18,[1]Спортсмены!$B$1:$H$65536,4,FALSE)=0," ",VLOOKUP($B18,[1]Спортсмены!$B$1:$H$65536,4,FALSE)))</f>
        <v>2р</v>
      </c>
      <c r="F18" s="22" t="str">
        <f>IF(B18=0," ",VLOOKUP($B18,[1]Спортсмены!$B$1:$H$65536,5,FALSE))</f>
        <v>Ивановская</v>
      </c>
      <c r="G18" s="22" t="str">
        <f>IF(B18=0," ",VLOOKUP($B18,[1]Спортсмены!$B$1:$H$65536,6,FALSE))</f>
        <v>Кинешма, СДЮСШОР</v>
      </c>
      <c r="H18" s="25"/>
      <c r="I18" s="111">
        <v>6.8451388888888876E-3</v>
      </c>
      <c r="J18" s="27" t="str">
        <f>IF(I18=0," ",IF(I18&lt;=[1]Разряды!$D$9,[1]Разряды!$D$3,IF(I18&lt;=[1]Разряды!$E$9,[1]Разряды!$E$3,IF(I18&lt;=[1]Разряды!$F$9,[1]Разряды!$F$3,IF(I18&lt;=[1]Разряды!$G$9,[1]Разряды!$G$3,IF(I18&lt;=[1]Разряды!$H$9,[1]Разряды!$H$3,IF(I18&lt;=[1]Разряды!$I$9,[1]Разряды!$I$3,IF(I18&lt;=[1]Разряды!$J$9,[1]Разряды!$J$3,"б/р"))))))))</f>
        <v>3р</v>
      </c>
      <c r="K18" s="17" t="s">
        <v>26</v>
      </c>
      <c r="L18" s="103" t="str">
        <f>IF(B18=0," ",VLOOKUP($B18,[1]Спортсмены!$B$1:$H$65536,7,FALSE))</f>
        <v>Мальцев Е.В.</v>
      </c>
    </row>
    <row r="19" spans="1:12">
      <c r="A19" s="94">
        <v>7</v>
      </c>
      <c r="B19" s="105">
        <v>293</v>
      </c>
      <c r="C19" s="22" t="str">
        <f>IF(B19=0," ",VLOOKUP(B19,[1]Спортсмены!B$1:H$65536,2,FALSE))</f>
        <v>Кузнецов Максим</v>
      </c>
      <c r="D19" s="23" t="str">
        <f>IF(B19=0," ",VLOOKUP($B19,[1]Спортсмены!$B$1:$H$65536,3,FALSE))</f>
        <v>24.04.1998</v>
      </c>
      <c r="E19" s="24" t="str">
        <f>IF(B19=0," ",IF(VLOOKUP($B19,[1]Спортсмены!$B$1:$H$65536,4,FALSE)=0," ",VLOOKUP($B19,[1]Спортсмены!$B$1:$H$65536,4,FALSE)))</f>
        <v>2р</v>
      </c>
      <c r="F19" s="22" t="str">
        <f>IF(B19=0," ",VLOOKUP($B19,[1]Спортсмены!$B$1:$H$65536,5,FALSE))</f>
        <v>Рязанская</v>
      </c>
      <c r="G19" s="103" t="str">
        <f>IF(B19=0," ",VLOOKUP($B19,[1]Спортсмены!$B$1:$H$65536,6,FALSE))</f>
        <v>Караболино, ДЮСШ-Юность России</v>
      </c>
      <c r="H19" s="25"/>
      <c r="I19" s="111">
        <v>6.9392361111111113E-3</v>
      </c>
      <c r="J19" s="27" t="str">
        <f>IF(I19=0," ",IF(I19&lt;=[1]Разряды!$D$9,[1]Разряды!$D$3,IF(I19&lt;=[1]Разряды!$E$9,[1]Разряды!$E$3,IF(I19&lt;=[1]Разряды!$F$9,[1]Разряды!$F$3,IF(I19&lt;=[1]Разряды!$G$9,[1]Разряды!$G$3,IF(I19&lt;=[1]Разряды!$H$9,[1]Разряды!$H$3,IF(I19&lt;=[1]Разряды!$I$9,[1]Разряды!$I$3,IF(I19&lt;=[1]Разряды!$J$9,[1]Разряды!$J$3,"б/р"))))))))</f>
        <v>3р</v>
      </c>
      <c r="K19" s="17">
        <v>13</v>
      </c>
      <c r="L19" s="22" t="str">
        <f>IF(B19=0," ",VLOOKUP($B19,[1]Спортсмены!$B$1:$H$65536,7,FALSE))</f>
        <v>Комаревцев В.В.</v>
      </c>
    </row>
    <row r="20" spans="1:12">
      <c r="A20" s="94">
        <v>8</v>
      </c>
      <c r="B20" s="21">
        <v>163</v>
      </c>
      <c r="C20" s="22" t="str">
        <f>IF(B20=0," ",VLOOKUP(B20,[1]Спортсмены!B$1:H$65536,2,FALSE))</f>
        <v>Колчин Артем</v>
      </c>
      <c r="D20" s="23" t="str">
        <f>IF(B20=0," ",VLOOKUP($B20,[1]Спортсмены!$B$1:$H$65536,3,FALSE))</f>
        <v>1998</v>
      </c>
      <c r="E20" s="24" t="str">
        <f>IF(B20=0," ",IF(VLOOKUP($B20,[1]Спортсмены!$B$1:$H$65536,4,FALSE)=0," ",VLOOKUP($B20,[1]Спортсмены!$B$1:$H$65536,4,FALSE)))</f>
        <v>3р</v>
      </c>
      <c r="F20" s="22" t="str">
        <f>IF(B20=0," ",VLOOKUP($B20,[1]Спортсмены!$B$1:$H$65536,5,FALSE))</f>
        <v>Ярославская</v>
      </c>
      <c r="G20" s="22" t="str">
        <f>IF(B20=0," ",VLOOKUP($B20,[1]Спортсмены!$B$1:$H$65536,6,FALSE))</f>
        <v>Рыбинск, СДЮСШОР-2</v>
      </c>
      <c r="H20" s="25"/>
      <c r="I20" s="111">
        <v>7.0266203703703706E-3</v>
      </c>
      <c r="J20" s="27" t="str">
        <f>IF(I20=0," ",IF(I20&lt;=[1]Разряды!$D$9,[1]Разряды!$D$3,IF(I20&lt;=[1]Разряды!$E$9,[1]Разряды!$E$3,IF(I20&lt;=[1]Разряды!$F$9,[1]Разряды!$F$3,IF(I20&lt;=[1]Разряды!$G$9,[1]Разряды!$G$3,IF(I20&lt;=[1]Разряды!$H$9,[1]Разряды!$H$3,IF(I20&lt;=[1]Разряды!$I$9,[1]Разряды!$I$3,IF(I20&lt;=[1]Разряды!$J$9,[1]Разряды!$J$3,"б/р"))))))))</f>
        <v>3р</v>
      </c>
      <c r="K20" s="17" t="s">
        <v>26</v>
      </c>
      <c r="L20" s="22" t="str">
        <f>IF(B20=0," ",VLOOKUP($B20,[1]Спортсмены!$B$1:$H$65536,7,FALSE))</f>
        <v>Жукова Т.Г.</v>
      </c>
    </row>
    <row r="21" spans="1:12">
      <c r="A21" s="94">
        <v>9</v>
      </c>
      <c r="B21" s="105">
        <v>173</v>
      </c>
      <c r="C21" s="22" t="str">
        <f>IF(B21=0," ",VLOOKUP(B21,[1]Спортсмены!B$1:H$65536,2,FALSE))</f>
        <v>Головицын Кирилл</v>
      </c>
      <c r="D21" s="23" t="str">
        <f>IF(B21=0," ",VLOOKUP($B21,[1]Спортсмены!$B$1:$H$65536,3,FALSE))</f>
        <v>1998</v>
      </c>
      <c r="E21" s="24" t="str">
        <f>IF(B21=0," ",IF(VLOOKUP($B21,[1]Спортсмены!$B$1:$H$65536,4,FALSE)=0," ",VLOOKUP($B21,[1]Спортсмены!$B$1:$H$65536,4,FALSE)))</f>
        <v>3р</v>
      </c>
      <c r="F21" s="22" t="str">
        <f>IF(B21=0," ",VLOOKUP($B21,[1]Спортсмены!$B$1:$H$65536,5,FALSE))</f>
        <v>Ярославская</v>
      </c>
      <c r="G21" s="22" t="str">
        <f>IF(B21=0," ",VLOOKUP($B21,[1]Спортсмены!$B$1:$H$65536,6,FALSE))</f>
        <v>Рыбинск, СДЮСШОР-2</v>
      </c>
      <c r="H21" s="25"/>
      <c r="I21" s="111">
        <v>7.0535879629629629E-3</v>
      </c>
      <c r="J21" s="27" t="str">
        <f>IF(I21=0," ",IF(I21&lt;=[1]Разряды!$D$9,[1]Разряды!$D$3,IF(I21&lt;=[1]Разряды!$E$9,[1]Разряды!$E$3,IF(I21&lt;=[1]Разряды!$F$9,[1]Разряды!$F$3,IF(I21&lt;=[1]Разряды!$G$9,[1]Разряды!$G$3,IF(I21&lt;=[1]Разряды!$H$9,[1]Разряды!$H$3,IF(I21&lt;=[1]Разряды!$I$9,[1]Разряды!$I$3,IF(I21&lt;=[1]Разряды!$J$9,[1]Разряды!$J$3,"б/р"))))))))</f>
        <v>3р</v>
      </c>
      <c r="K21" s="17" t="s">
        <v>26</v>
      </c>
      <c r="L21" s="22" t="str">
        <f>IF(B21=0," ",VLOOKUP($B21,[1]Спортсмены!$B$1:$H$65536,7,FALSE))</f>
        <v>Шостак А.А.</v>
      </c>
    </row>
    <row r="22" spans="1:12">
      <c r="A22" s="94"/>
      <c r="B22" s="105">
        <v>487</v>
      </c>
      <c r="C22" s="22" t="str">
        <f>IF(B22=0," ",VLOOKUP(B22,[1]Спортсмены!B$1:H$65536,2,FALSE))</f>
        <v>Голубев Даниил</v>
      </c>
      <c r="D22" s="23" t="str">
        <f>IF(B22=0," ",VLOOKUP($B22,[1]Спортсмены!$B$1:$H$65536,3,FALSE))</f>
        <v>1998</v>
      </c>
      <c r="E22" s="24" t="str">
        <f>IF(B22=0," ",IF(VLOOKUP($B22,[1]Спортсмены!$B$1:$H$65536,4,FALSE)=0," ",VLOOKUP($B22,[1]Спортсмены!$B$1:$H$65536,4,FALSE)))</f>
        <v>2р</v>
      </c>
      <c r="F22" s="22" t="str">
        <f>IF(B22=0," ",VLOOKUP($B22,[1]Спортсмены!$B$1:$H$65536,5,FALSE))</f>
        <v>Ивановская</v>
      </c>
      <c r="G22" s="22" t="str">
        <f>IF(B22=0," ",VLOOKUP($B22,[1]Спортсмены!$B$1:$H$65536,6,FALSE))</f>
        <v>Кинешма, СДЮСШОР</v>
      </c>
      <c r="H22" s="25"/>
      <c r="I22" s="112" t="s">
        <v>211</v>
      </c>
      <c r="J22" s="27"/>
      <c r="K22" s="17">
        <v>0</v>
      </c>
      <c r="L22" s="103" t="str">
        <f>IF(B22=0," ",VLOOKUP($B22,[1]Спортсмены!$B$1:$H$65536,7,FALSE))</f>
        <v>Мальцев Е.В.</v>
      </c>
    </row>
    <row r="23" spans="1:12">
      <c r="A23" s="132"/>
      <c r="B23" s="105"/>
      <c r="C23" s="22" t="str">
        <f>IF(B23=0," ",VLOOKUP(B23,[1]Спортсмены!B$1:H$65536,2,FALSE))</f>
        <v xml:space="preserve"> </v>
      </c>
      <c r="D23" s="23" t="str">
        <f>IF(B23=0," ",VLOOKUP($B23,[1]Спортсмены!$B$1:$H$65536,3,FALSE))</f>
        <v xml:space="preserve"> </v>
      </c>
      <c r="E23" s="24" t="str">
        <f>IF(B23=0," ",IF(VLOOKUP($B23,[1]Спортсмены!$B$1:$H$65536,4,FALSE)=0," ",VLOOKUP($B23,[1]Спортсмены!$B$1:$H$65536,4,FALSE)))</f>
        <v xml:space="preserve"> </v>
      </c>
      <c r="F23" s="22" t="str">
        <f>IF(B23=0," ",VLOOKUP($B23,[1]Спортсмены!$B$1:$H$65536,5,FALSE))</f>
        <v xml:space="preserve"> </v>
      </c>
      <c r="G23" s="22" t="str">
        <f>IF(B23=0," ",VLOOKUP($B23,[1]Спортсмены!$B$1:$H$65536,6,FALSE))</f>
        <v xml:space="preserve"> </v>
      </c>
      <c r="H23" s="25"/>
      <c r="I23" s="111"/>
      <c r="J23" s="27" t="str">
        <f>IF(I23=0," ",IF(I23&lt;=[1]Разряды!$D$9,[1]Разряды!$D$3,IF(I23&lt;=[1]Разряды!$E$9,[1]Разряды!$E$3,IF(I23&lt;=[1]Разряды!$F$9,[1]Разряды!$F$3,IF(I23&lt;=[1]Разряды!$G$9,[1]Разряды!$G$3,IF(I23&lt;=[1]Разряды!$H$9,[1]Разряды!$H$3,IF(I23&lt;=[1]Разряды!$I$9,[1]Разряды!$I$3,IF(I23&lt;=[1]Разряды!$J$9,[1]Разряды!$J$3,"б/р"))))))))</f>
        <v xml:space="preserve"> </v>
      </c>
      <c r="K23" s="17"/>
      <c r="L23" s="22" t="str">
        <f>IF(B23=0," ",VLOOKUP($B23,[1]Спортсмены!$B$1:$H$65536,7,FALSE))</f>
        <v xml:space="preserve"> </v>
      </c>
    </row>
    <row r="24" spans="1:12">
      <c r="A24" s="133"/>
      <c r="B24" s="16"/>
      <c r="C24" s="16"/>
      <c r="D24" s="46"/>
      <c r="E24" s="16"/>
      <c r="F24" s="336" t="s">
        <v>182</v>
      </c>
      <c r="G24" s="336"/>
      <c r="H24" s="84"/>
      <c r="I24" s="350" t="s">
        <v>50</v>
      </c>
      <c r="J24" s="350"/>
      <c r="K24" s="310"/>
      <c r="L24" s="9" t="s">
        <v>233</v>
      </c>
    </row>
    <row r="25" spans="1:12">
      <c r="A25" s="20">
        <v>1</v>
      </c>
      <c r="B25" s="21">
        <v>253</v>
      </c>
      <c r="C25" s="22" t="str">
        <f>IF(B25=0," ",VLOOKUP(B25,[1]Спортсмены!B$1:H$65536,2,FALSE))</f>
        <v>Болотов Сергей</v>
      </c>
      <c r="D25" s="23" t="str">
        <f>IF(B25=0," ",VLOOKUP($B25,[1]Спортсмены!$B$1:$H$65536,3,FALSE))</f>
        <v>1996</v>
      </c>
      <c r="E25" s="24" t="str">
        <f>IF(B25=0," ",IF(VLOOKUP($B25,[1]Спортсмены!$B$1:$H$65536,4,FALSE)=0," ",VLOOKUP($B25,[1]Спортсмены!$B$1:$H$65536,4,FALSE)))</f>
        <v>2р</v>
      </c>
      <c r="F25" s="22" t="str">
        <f>IF(B25=0," ",VLOOKUP($B25,[1]Спортсмены!$B$1:$H$65536,5,FALSE))</f>
        <v>Владимирская</v>
      </c>
      <c r="G25" s="22" t="str">
        <f>IF(B25=0," ",VLOOKUP($B25,[1]Спортсмены!$B$1:$H$65536,6,FALSE))</f>
        <v>Владимир, СДЮСШОР-4</v>
      </c>
      <c r="H25" s="25"/>
      <c r="I25" s="111">
        <v>6.322569444444444E-3</v>
      </c>
      <c r="J25" s="27" t="str">
        <f>IF(I25=0," ",IF(I25&lt;=[1]Разряды!$D$9,[1]Разряды!$D$3,IF(I25&lt;=[1]Разряды!$E$9,[1]Разряды!$E$3,IF(I25&lt;=[1]Разряды!$F$9,[1]Разряды!$F$3,IF(I25&lt;=[1]Разряды!$G$9,[1]Разряды!$G$3,IF(I25&lt;=[1]Разряды!$H$9,[1]Разряды!$H$3,IF(I25&lt;=[1]Разряды!$I$9,[1]Разряды!$I$3,IF(I25&lt;=[1]Разряды!$J$9,[1]Разряды!$J$3,"б/р"))))))))</f>
        <v>2р</v>
      </c>
      <c r="K25" s="27">
        <v>20</v>
      </c>
      <c r="L25" s="103" t="str">
        <f>IF(B25=0," ",VLOOKUP($B25,[1]Спортсмены!$B$1:$H$65536,7,FALSE))</f>
        <v>Герцен Е.А.</v>
      </c>
    </row>
    <row r="26" spans="1:12">
      <c r="A26" s="20">
        <v>2</v>
      </c>
      <c r="B26" s="21">
        <v>523</v>
      </c>
      <c r="C26" s="22" t="str">
        <f>IF(B26=0," ",VLOOKUP(B26,[1]Спортсмены!B$1:H$65536,2,FALSE))</f>
        <v>Шульгин Дмитрий</v>
      </c>
      <c r="D26" s="23" t="str">
        <f>IF(B26=0," ",VLOOKUP($B26,[1]Спортсмены!$B$1:$H$65536,3,FALSE))</f>
        <v>06.10.1995</v>
      </c>
      <c r="E26" s="24" t="str">
        <f>IF(B26=0," ",IF(VLOOKUP($B26,[1]Спортсмены!$B$1:$H$65536,4,FALSE)=0," ",VLOOKUP($B26,[1]Спортсмены!$B$1:$H$65536,4,FALSE)))</f>
        <v>2р</v>
      </c>
      <c r="F26" s="22" t="str">
        <f>IF(B26=0," ",VLOOKUP($B26,[1]Спортсмены!$B$1:$H$65536,5,FALSE))</f>
        <v>Вологодская</v>
      </c>
      <c r="G26" s="22" t="str">
        <f>IF(B26=0," ",VLOOKUP($B26,[1]Спортсмены!$B$1:$H$65536,6,FALSE))</f>
        <v>Вологда, ДЮСШ "Спартак"</v>
      </c>
      <c r="H26" s="25"/>
      <c r="I26" s="111">
        <v>6.5381944444444437E-3</v>
      </c>
      <c r="J26" s="27" t="str">
        <f>IF(I26=0," ",IF(I26&lt;=[1]Разряды!$D$9,[1]Разряды!$D$3,IF(I26&lt;=[1]Разряды!$E$9,[1]Разряды!$E$3,IF(I26&lt;=[1]Разряды!$F$9,[1]Разряды!$F$3,IF(I26&lt;=[1]Разряды!$G$9,[1]Разряды!$G$3,IF(I26&lt;=[1]Разряды!$H$9,[1]Разряды!$H$3,IF(I26&lt;=[1]Разряды!$I$9,[1]Разряды!$I$3,IF(I26&lt;=[1]Разряды!$J$9,[1]Разряды!$J$3,"б/р"))))))))</f>
        <v>2р</v>
      </c>
      <c r="K26" s="17">
        <v>17</v>
      </c>
      <c r="L26" s="103" t="str">
        <f>IF(B26=0," ",VLOOKUP($B26,[1]Спортсмены!$B$1:$H$65536,7,FALSE))</f>
        <v>Киселев В.Д.</v>
      </c>
    </row>
    <row r="27" spans="1:12">
      <c r="A27" s="20">
        <v>3</v>
      </c>
      <c r="B27" s="21">
        <v>349</v>
      </c>
      <c r="C27" s="22" t="str">
        <f>IF(B27=0," ",VLOOKUP(B27,[1]Спортсмены!B$1:H$65536,2,FALSE))</f>
        <v>Кошкарёв Рустам</v>
      </c>
      <c r="D27" s="23" t="str">
        <f>IF(B27=0," ",VLOOKUP($B27,[1]Спортсмены!$B$1:$H$65536,3,FALSE))</f>
        <v>17.02.1996</v>
      </c>
      <c r="E27" s="24" t="str">
        <f>IF(B27=0," ",IF(VLOOKUP($B27,[1]Спортсмены!$B$1:$H$65536,4,FALSE)=0," ",VLOOKUP($B27,[1]Спортсмены!$B$1:$H$65536,4,FALSE)))</f>
        <v>2р</v>
      </c>
      <c r="F27" s="22" t="str">
        <f>IF(B27=0," ",VLOOKUP($B27,[1]Спортсмены!$B$1:$H$65536,5,FALSE))</f>
        <v>Костромская</v>
      </c>
      <c r="G27" s="22" t="str">
        <f>IF(B27=0," ",VLOOKUP($B27,[1]Спортсмены!$B$1:$H$65536,6,FALSE))</f>
        <v>Волгореченск, ДЮСШ</v>
      </c>
      <c r="H27" s="25"/>
      <c r="I27" s="111">
        <v>6.5946759259259266E-3</v>
      </c>
      <c r="J27" s="27" t="str">
        <f>IF(I27=0," ",IF(I27&lt;=[1]Разряды!$D$9,[1]Разряды!$D$3,IF(I27&lt;=[1]Разряды!$E$9,[1]Разряды!$E$3,IF(I27&lt;=[1]Разряды!$F$9,[1]Разряды!$F$3,IF(I27&lt;=[1]Разряды!$G$9,[1]Разряды!$G$3,IF(I27&lt;=[1]Разряды!$H$9,[1]Разряды!$H$3,IF(I27&lt;=[1]Разряды!$I$9,[1]Разряды!$I$3,IF(I27&lt;=[1]Разряды!$J$9,[1]Разряды!$J$3,"б/р"))))))))</f>
        <v>2р</v>
      </c>
      <c r="K27" s="17">
        <v>15</v>
      </c>
      <c r="L27" s="22" t="str">
        <f>IF(B27=0," ",VLOOKUP($B27,[1]Спортсмены!$B$1:$H$65536,7,FALSE))</f>
        <v>Смирнов А.А.</v>
      </c>
    </row>
    <row r="28" spans="1:12">
      <c r="A28" s="20">
        <v>4</v>
      </c>
      <c r="B28" s="21">
        <v>399</v>
      </c>
      <c r="C28" s="22" t="str">
        <f>IF(B28=0," ",VLOOKUP(B28,[1]Спортсмены!B$1:H$65536,2,FALSE))</f>
        <v>Юрьев Роман</v>
      </c>
      <c r="D28" s="23" t="str">
        <f>IF(B28=0," ",VLOOKUP($B28,[1]Спортсмены!$B$1:$H$65536,3,FALSE))</f>
        <v>1995</v>
      </c>
      <c r="E28" s="24" t="str">
        <f>IF(B28=0," ",IF(VLOOKUP($B28,[1]Спортсмены!$B$1:$H$65536,4,FALSE)=0," ",VLOOKUP($B28,[1]Спортсмены!$B$1:$H$65536,4,FALSE)))</f>
        <v>2р</v>
      </c>
      <c r="F28" s="22" t="str">
        <f>IF(B28=0," ",VLOOKUP($B28,[1]Спортсмены!$B$1:$H$65536,5,FALSE))</f>
        <v>Архангельская</v>
      </c>
      <c r="G28" s="22" t="str">
        <f>IF(B28=0," ",VLOOKUP($B28,[1]Спортсмены!$B$1:$H$65536,6,FALSE))</f>
        <v xml:space="preserve">Архангельск, ГАУ ЦСП "Поморье" </v>
      </c>
      <c r="H28" s="25"/>
      <c r="I28" s="111">
        <v>6.6370370370370376E-3</v>
      </c>
      <c r="J28" s="27" t="str">
        <f>IF(I28=0," ",IF(I28&lt;=[1]Разряды!$D$9,[1]Разряды!$D$3,IF(I28&lt;=[1]Разряды!$E$9,[1]Разряды!$E$3,IF(I28&lt;=[1]Разряды!$F$9,[1]Разряды!$F$3,IF(I28&lt;=[1]Разряды!$G$9,[1]Разряды!$G$3,IF(I28&lt;=[1]Разряды!$H$9,[1]Разряды!$H$3,IF(I28&lt;=[1]Разряды!$I$9,[1]Разряды!$I$3,IF(I28&lt;=[1]Разряды!$J$9,[1]Разряды!$J$3,"б/р"))))))))</f>
        <v>2р</v>
      </c>
      <c r="K28" s="17">
        <v>14</v>
      </c>
      <c r="L28" s="103" t="str">
        <f>IF(B28=0," ",VLOOKUP($B28,[1]Спортсмены!$B$1:$H$65536,7,FALSE))</f>
        <v>Чернов А.В.</v>
      </c>
    </row>
    <row r="29" spans="1:12">
      <c r="A29" s="54"/>
      <c r="B29" s="54"/>
      <c r="C29" s="54"/>
      <c r="D29" s="55"/>
      <c r="E29" s="54"/>
      <c r="F29" s="54"/>
      <c r="G29" s="54"/>
      <c r="H29" s="54"/>
      <c r="I29" s="337"/>
      <c r="J29" s="337"/>
      <c r="K29" s="311"/>
      <c r="L29" s="42"/>
    </row>
    <row r="30" spans="1:12">
      <c r="A30" s="16"/>
      <c r="B30" s="16"/>
      <c r="C30" s="16"/>
      <c r="D30" s="46"/>
      <c r="E30" s="16"/>
      <c r="F30" s="336" t="s">
        <v>186</v>
      </c>
      <c r="G30" s="336"/>
      <c r="H30" s="18"/>
      <c r="I30" s="337" t="s">
        <v>50</v>
      </c>
      <c r="J30" s="337"/>
      <c r="K30" s="311"/>
      <c r="L30" s="42" t="s">
        <v>234</v>
      </c>
    </row>
    <row r="31" spans="1:12">
      <c r="A31" s="20">
        <v>1</v>
      </c>
      <c r="B31" s="21">
        <v>516</v>
      </c>
      <c r="C31" s="22" t="str">
        <f>IF(B31=0," ",VLOOKUP(B31,[1]Спортсмены!B$1:H$65536,2,FALSE))</f>
        <v>Киселев Алексей</v>
      </c>
      <c r="D31" s="23" t="str">
        <f>IF(B31=0," ",VLOOKUP($B31,[1]Спортсмены!$B$1:$H$65536,3,FALSE))</f>
        <v>27.05.1992</v>
      </c>
      <c r="E31" s="24" t="str">
        <f>IF(B31=0," ",IF(VLOOKUP($B31,[1]Спортсмены!$B$1:$H$65536,4,FALSE)=0," ",VLOOKUP($B31,[1]Спортсмены!$B$1:$H$65536,4,FALSE)))</f>
        <v>КМС</v>
      </c>
      <c r="F31" s="22" t="str">
        <f>IF(B31=0," ",VLOOKUP($B31,[1]Спортсмены!$B$1:$H$65536,5,FALSE))</f>
        <v>Вологодская</v>
      </c>
      <c r="G31" s="22" t="str">
        <f>IF(B31=0," ",VLOOKUP($B31,[1]Спортсмены!$B$1:$H$65536,6,FALSE))</f>
        <v>Вологда, ДЮСШ "Спартак"</v>
      </c>
      <c r="H31" s="25"/>
      <c r="I31" s="111">
        <v>6.0884259259259251E-3</v>
      </c>
      <c r="J31" s="27" t="str">
        <f>IF(I31=0," ",IF(I31&lt;=[1]Разряды!$D$9,[1]Разряды!$D$3,IF(I31&lt;=[1]Разряды!$E$9,[1]Разряды!$E$3,IF(I31&lt;=[1]Разряды!$F$9,[1]Разряды!$F$3,IF(I31&lt;=[1]Разряды!$G$9,[1]Разряды!$G$3,IF(I31&lt;=[1]Разряды!$H$9,[1]Разряды!$H$3,IF(I31&lt;=[1]Разряды!$I$9,[1]Разряды!$I$3,IF(I31&lt;=[1]Разряды!$J$9,[1]Разряды!$J$3,"б/р"))))))))</f>
        <v>1р</v>
      </c>
      <c r="K31" s="27">
        <v>20</v>
      </c>
      <c r="L31" s="22" t="str">
        <f>IF(B31=0," ",VLOOKUP($B31,[1]Спортсмены!$B$1:$H$65536,7,FALSE))</f>
        <v>Киселев В.Д.</v>
      </c>
    </row>
    <row r="32" spans="1:12">
      <c r="A32" s="20">
        <v>2</v>
      </c>
      <c r="B32" s="21">
        <v>391</v>
      </c>
      <c r="C32" s="22" t="str">
        <f>IF(B32=0," ",VLOOKUP(B32,[1]Спортсмены!B$1:H$65536,2,FALSE))</f>
        <v>Резник Иван</v>
      </c>
      <c r="D32" s="23" t="str">
        <f>IF(B32=0," ",VLOOKUP($B32,[1]Спортсмены!$B$1:$H$65536,3,FALSE))</f>
        <v>1994</v>
      </c>
      <c r="E32" s="24" t="str">
        <f>IF(B32=0," ",IF(VLOOKUP($B32,[1]Спортсмены!$B$1:$H$65536,4,FALSE)=0," ",VLOOKUP($B32,[1]Спортсмены!$B$1:$H$65536,4,FALSE)))</f>
        <v>КМС</v>
      </c>
      <c r="F32" s="22" t="str">
        <f>IF(B32=0," ",VLOOKUP($B32,[1]Спортсмены!$B$1:$H$65536,5,FALSE))</f>
        <v>Архангельская</v>
      </c>
      <c r="G32" s="103" t="str">
        <f>IF(B32=0," ",VLOOKUP($B32,[1]Спортсмены!$B$1:$H$65536,6,FALSE))</f>
        <v>Архангельск, ГАУ ЦСП "Поморье", С(А)ФУ</v>
      </c>
      <c r="H32" s="25"/>
      <c r="I32" s="111">
        <v>6.1372685185185185E-3</v>
      </c>
      <c r="J32" s="27" t="str">
        <f>IF(I32=0," ",IF(I32&lt;=[1]Разряды!$D$9,[1]Разряды!$D$3,IF(I32&lt;=[1]Разряды!$E$9,[1]Разряды!$E$3,IF(I32&lt;=[1]Разряды!$F$9,[1]Разряды!$F$3,IF(I32&lt;=[1]Разряды!$G$9,[1]Разряды!$G$3,IF(I32&lt;=[1]Разряды!$H$9,[1]Разряды!$H$3,IF(I32&lt;=[1]Разряды!$I$9,[1]Разряды!$I$3,IF(I32&lt;=[1]Разряды!$J$9,[1]Разряды!$J$3,"б/р"))))))))</f>
        <v>1р</v>
      </c>
      <c r="K32" s="17">
        <v>17</v>
      </c>
      <c r="L32" s="22" t="str">
        <f>IF(B32=0," ",VLOOKUP($B32,[1]Спортсмены!$B$1:$H$65536,7,FALSE))</f>
        <v>Чернов А.В.</v>
      </c>
    </row>
    <row r="33" spans="1:12">
      <c r="A33" s="20">
        <v>3</v>
      </c>
      <c r="B33" s="21">
        <v>231</v>
      </c>
      <c r="C33" s="22" t="str">
        <f>IF(B33=0," ",VLOOKUP(B33,[1]Спортсмены!B$1:H$65536,2,FALSE))</f>
        <v>Ногов Павел</v>
      </c>
      <c r="D33" s="23" t="str">
        <f>IF(B33=0," ",VLOOKUP($B33,[1]Спортсмены!$B$1:$H$65536,3,FALSE))</f>
        <v>1992</v>
      </c>
      <c r="E33" s="24" t="str">
        <f>IF(B33=0," ",IF(VLOOKUP($B33,[1]Спортсмены!$B$1:$H$65536,4,FALSE)=0," ",VLOOKUP($B33,[1]Спортсмены!$B$1:$H$65536,4,FALSE)))</f>
        <v>КМС</v>
      </c>
      <c r="F33" s="22" t="str">
        <f>IF(B33=0," ",VLOOKUP($B33,[1]Спортсмены!$B$1:$H$65536,5,FALSE))</f>
        <v>Владимирская</v>
      </c>
      <c r="G33" s="22" t="str">
        <f>IF(B33=0," ",VLOOKUP($B33,[1]Спортсмены!$B$1:$H$65536,6,FALSE))</f>
        <v>Владимир, СДЮСШОР-4</v>
      </c>
      <c r="H33" s="25"/>
      <c r="I33" s="111">
        <v>6.2593750000000002E-3</v>
      </c>
      <c r="J33" s="27" t="str">
        <f>IF(I33=0," ",IF(I33&lt;=[1]Разряды!$D$9,[1]Разряды!$D$3,IF(I33&lt;=[1]Разряды!$E$9,[1]Разряды!$E$3,IF(I33&lt;=[1]Разряды!$F$9,[1]Разряды!$F$3,IF(I33&lt;=[1]Разряды!$G$9,[1]Разряды!$G$3,IF(I33&lt;=[1]Разряды!$H$9,[1]Разряды!$H$3,IF(I33&lt;=[1]Разряды!$I$9,[1]Разряды!$I$3,IF(I33&lt;=[1]Разряды!$J$9,[1]Разряды!$J$3,"б/р"))))))))</f>
        <v>1р</v>
      </c>
      <c r="K33" s="17">
        <v>15</v>
      </c>
      <c r="L33" s="22" t="str">
        <f>IF(B33=0," ",VLOOKUP($B33,[1]Спортсмены!$B$1:$H$65536,7,FALSE))</f>
        <v>Куфтырев А.Л.</v>
      </c>
    </row>
    <row r="34" spans="1:12">
      <c r="A34" s="20">
        <v>4</v>
      </c>
      <c r="B34" s="91">
        <v>328</v>
      </c>
      <c r="C34" s="22" t="str">
        <f>IF(B34=0," ",VLOOKUP(B34,[1]Спортсмены!B$1:H$65536,2,FALSE))</f>
        <v>Зинохин Роман</v>
      </c>
      <c r="D34" s="23" t="str">
        <f>IF(B34=0," ",VLOOKUP($B34,[1]Спортсмены!$B$1:$H$65536,3,FALSE))</f>
        <v>21.12.1993</v>
      </c>
      <c r="E34" s="24" t="str">
        <f>IF(B34=0," ",IF(VLOOKUP($B34,[1]Спортсмены!$B$1:$H$65536,4,FALSE)=0," ",VLOOKUP($B34,[1]Спортсмены!$B$1:$H$65536,4,FALSE)))</f>
        <v>1р</v>
      </c>
      <c r="F34" s="22" t="str">
        <f>IF(B34=0," ",VLOOKUP($B34,[1]Спортсмены!$B$1:$H$65536,5,FALSE))</f>
        <v>Костромская</v>
      </c>
      <c r="G34" s="22" t="str">
        <f>IF(B34=0," ",VLOOKUP($B34,[1]Спортсмены!$B$1:$H$65536,6,FALSE))</f>
        <v>Кострома, КОСДЮСШОР</v>
      </c>
      <c r="H34" s="25"/>
      <c r="I34" s="111">
        <v>6.3003472222222219E-3</v>
      </c>
      <c r="J34" s="27" t="str">
        <f>IF(I34=0," ",IF(I34&lt;=[1]Разряды!$D$9,[1]Разряды!$D$3,IF(I34&lt;=[1]Разряды!$E$9,[1]Разряды!$E$3,IF(I34&lt;=[1]Разряды!$F$9,[1]Разряды!$F$3,IF(I34&lt;=[1]Разряды!$G$9,[1]Разряды!$G$3,IF(I34&lt;=[1]Разряды!$H$9,[1]Разряды!$H$3,IF(I34&lt;=[1]Разряды!$I$9,[1]Разряды!$I$3,IF(I34&lt;=[1]Разряды!$J$9,[1]Разряды!$J$3,"б/р"))))))))</f>
        <v>2р</v>
      </c>
      <c r="K34" s="16">
        <v>0</v>
      </c>
      <c r="L34" s="22" t="str">
        <f>IF(B34=0," ",VLOOKUP($B34,[1]Спортсмены!$B$1:$H$65536,7,FALSE))</f>
        <v>Дружков А.Н.</v>
      </c>
    </row>
    <row r="35" spans="1:12">
      <c r="A35" s="20">
        <v>5</v>
      </c>
      <c r="B35" s="91">
        <v>165</v>
      </c>
      <c r="C35" s="22" t="str">
        <f>IF(B35=0," ",VLOOKUP(B35,[1]Спортсмены!B$1:H$65536,2,FALSE))</f>
        <v>Семенов Николай</v>
      </c>
      <c r="D35" s="23" t="str">
        <f>IF(B35=0," ",VLOOKUP($B35,[1]Спортсмены!$B$1:$H$65536,3,FALSE))</f>
        <v>1991</v>
      </c>
      <c r="E35" s="24" t="str">
        <f>IF(B35=0," ",IF(VLOOKUP($B35,[1]Спортсмены!$B$1:$H$65536,4,FALSE)=0," ",VLOOKUP($B35,[1]Спортсмены!$B$1:$H$65536,4,FALSE)))</f>
        <v>1р</v>
      </c>
      <c r="F35" s="22" t="str">
        <f>IF(B35=0," ",VLOOKUP($B35,[1]Спортсмены!$B$1:$H$65536,5,FALSE))</f>
        <v>Ярославская</v>
      </c>
      <c r="G35" s="103" t="str">
        <f>IF(B35=0," ",VLOOKUP($B35,[1]Спортсмены!$B$1:$H$65536,6,FALSE))</f>
        <v>Рыбинск, СДЮСШОР-2</v>
      </c>
      <c r="H35" s="25"/>
      <c r="I35" s="111">
        <v>6.6443287037037035E-3</v>
      </c>
      <c r="J35" s="27" t="str">
        <f>IF(I35=0," ",IF(I35&lt;=[1]Разряды!$D$9,[1]Разряды!$D$3,IF(I35&lt;=[1]Разряды!$E$9,[1]Разряды!$E$3,IF(I35&lt;=[1]Разряды!$F$9,[1]Разряды!$F$3,IF(I35&lt;=[1]Разряды!$G$9,[1]Разряды!$G$3,IF(I35&lt;=[1]Разряды!$H$9,[1]Разряды!$H$3,IF(I35&lt;=[1]Разряды!$I$9,[1]Разряды!$I$3,IF(I35&lt;=[1]Разряды!$J$9,[1]Разряды!$J$3,"б/р"))))))))</f>
        <v>2р</v>
      </c>
      <c r="K35" s="17" t="s">
        <v>26</v>
      </c>
      <c r="L35" s="22" t="str">
        <f>IF(B35=0," ",VLOOKUP($B35,[1]Спортсмены!$B$1:$H$65536,7,FALSE))</f>
        <v>Жукова Т.Г.</v>
      </c>
    </row>
    <row r="36" spans="1:12">
      <c r="A36" s="20">
        <v>6</v>
      </c>
      <c r="B36" s="21">
        <v>257</v>
      </c>
      <c r="C36" s="22" t="str">
        <f>IF(B36=0," ",VLOOKUP(B36,[1]Спортсмены!B$1:H$65536,2,FALSE))</f>
        <v>Стерхов Андрей</v>
      </c>
      <c r="D36" s="23" t="str">
        <f>IF(B36=0," ",VLOOKUP($B36,[1]Спортсмены!$B$1:$H$65536,3,FALSE))</f>
        <v>1994</v>
      </c>
      <c r="E36" s="24" t="str">
        <f>IF(B36=0," ",IF(VLOOKUP($B36,[1]Спортсмены!$B$1:$H$65536,4,FALSE)=0," ",VLOOKUP($B36,[1]Спортсмены!$B$1:$H$65536,4,FALSE)))</f>
        <v>2р</v>
      </c>
      <c r="F36" s="22" t="str">
        <f>IF(B36=0," ",VLOOKUP($B36,[1]Спортсмены!$B$1:$H$65536,5,FALSE))</f>
        <v>Владимирская</v>
      </c>
      <c r="G36" s="22" t="str">
        <f>IF(B36=0," ",VLOOKUP($B36,[1]Спортсмены!$B$1:$H$65536,6,FALSE))</f>
        <v>Владимир, СДЮСШОР-4</v>
      </c>
      <c r="H36" s="25"/>
      <c r="I36" s="111">
        <v>7.2327546296296298E-3</v>
      </c>
      <c r="J36" s="27" t="str">
        <f>IF(I36=0," ",IF(I36&lt;=[1]Разряды!$D$9,[1]Разряды!$D$3,IF(I36&lt;=[1]Разряды!$E$9,[1]Разряды!$E$3,IF(I36&lt;=[1]Разряды!$F$9,[1]Разряды!$F$3,IF(I36&lt;=[1]Разряды!$G$9,[1]Разряды!$G$3,IF(I36&lt;=[1]Разряды!$H$9,[1]Разряды!$H$3,IF(I36&lt;=[1]Разряды!$I$9,[1]Разряды!$I$3,IF(I36&lt;=[1]Разряды!$J$9,[1]Разряды!$J$3,"б/р"))))))))</f>
        <v>1юр</v>
      </c>
      <c r="K36" s="17" t="s">
        <v>26</v>
      </c>
      <c r="L36" s="22" t="str">
        <f>IF(B36=0," ",VLOOKUP($B36,[1]Спортсмены!$B$1:$H$65536,7,FALSE))</f>
        <v>Герцен Е.А.</v>
      </c>
    </row>
    <row r="37" spans="1:12" ht="15.75">
      <c r="A37" s="117"/>
      <c r="B37" s="105"/>
      <c r="C37" s="75"/>
      <c r="D37" s="16"/>
      <c r="E37" s="16"/>
      <c r="F37" s="336" t="s">
        <v>31</v>
      </c>
      <c r="G37" s="336"/>
      <c r="H37" s="119"/>
      <c r="I37" s="350" t="s">
        <v>50</v>
      </c>
      <c r="J37" s="350"/>
      <c r="K37" s="310"/>
      <c r="L37" s="9" t="s">
        <v>234</v>
      </c>
    </row>
    <row r="38" spans="1:12">
      <c r="A38" s="20">
        <v>1</v>
      </c>
      <c r="B38" s="27">
        <v>151</v>
      </c>
      <c r="C38" s="22" t="str">
        <f>IF(B38=0," ",VLOOKUP(B38,[1]Спортсмены!B$1:H$65536,2,FALSE))</f>
        <v>Александров Никита</v>
      </c>
      <c r="D38" s="23" t="str">
        <f>IF(B38=0," ",VLOOKUP($B38,[1]Спортсмены!$B$1:$H$65536,3,FALSE))</f>
        <v>1983</v>
      </c>
      <c r="E38" s="24" t="str">
        <f>IF(B38=0," ",IF(VLOOKUP($B38,[1]Спортсмены!$B$1:$H$65536,4,FALSE)=0," ",VLOOKUP($B38,[1]Спортсмены!$B$1:$H$65536,4,FALSE)))</f>
        <v>МС</v>
      </c>
      <c r="F38" s="22" t="str">
        <f>IF(B38=0," ",VLOOKUP($B38,[1]Спортсмены!$B$1:$H$65536,5,FALSE))</f>
        <v>Ярославская</v>
      </c>
      <c r="G38" s="22" t="str">
        <f>IF(B38=0," ",VLOOKUP($B38,[1]Спортсмены!$B$1:$H$65536,6,FALSE))</f>
        <v>Рыбинск, СДЮСШОР-2</v>
      </c>
      <c r="H38" s="25"/>
      <c r="I38" s="111">
        <v>5.8388888888888891E-3</v>
      </c>
      <c r="J38" s="27" t="str">
        <f>IF(I38=0," ",IF(I38&lt;=[1]Разряды!$D$9,[1]Разряды!$D$3,IF(I38&lt;=[1]Разряды!$E$9,[1]Разряды!$E$3,IF(I38&lt;=[1]Разряды!$F$9,[1]Разряды!$F$3,IF(I38&lt;=[1]Разряды!$G$9,[1]Разряды!$G$3,IF(I38&lt;=[1]Разряды!$H$9,[1]Разряды!$H$3,IF(I38&lt;=[1]Разряды!$I$9,[1]Разряды!$I$3,IF(I38&lt;=[1]Разряды!$J$9,[1]Разряды!$J$3,"б/р"))))))))</f>
        <v>кмс</v>
      </c>
      <c r="K38" s="27">
        <v>20</v>
      </c>
      <c r="L38" s="22" t="str">
        <f>IF(B38=0," ",VLOOKUP($B38,[1]Спортсмены!$B$1:$H$65536,7,FALSE))</f>
        <v>Зюзин В.Н.</v>
      </c>
    </row>
    <row r="39" spans="1:12" ht="22.5">
      <c r="A39" s="20">
        <v>2</v>
      </c>
      <c r="B39" s="94">
        <v>269</v>
      </c>
      <c r="C39" s="101" t="str">
        <f>IF(B39=0," ",VLOOKUP(B39,[1]Спортсмены!B$1:H$65536,2,FALSE))</f>
        <v>Именин Александр</v>
      </c>
      <c r="D39" s="102" t="str">
        <f>IF(B39=0," ",VLOOKUP($B39,[1]Спортсмены!$B$1:$H$65536,3,FALSE))</f>
        <v>02.04.1987</v>
      </c>
      <c r="E39" s="94" t="str">
        <f>IF(B39=0," ",IF(VLOOKUP($B39,[1]Спортсмены!$B$1:$H$65536,4,FALSE)=0," ",VLOOKUP($B39,[1]Спортсмены!$B$1:$H$65536,4,FALSE)))</f>
        <v>МС</v>
      </c>
      <c r="F39" s="101" t="str">
        <f>IF(B39=0," ",VLOOKUP($B39,[1]Спортсмены!$B$1:$H$65536,5,FALSE))</f>
        <v>Рязанская</v>
      </c>
      <c r="G39" s="99" t="str">
        <f>IF(B39=0," ",VLOOKUP($B39,[1]Спортсмены!$B$1:$H$65536,6,FALSE))</f>
        <v>Рязань, ЦФО СДЮСШОР "Олимпиец"-Динамо</v>
      </c>
      <c r="H39" s="100"/>
      <c r="I39" s="479">
        <v>5.8528935185185177E-3</v>
      </c>
      <c r="J39" s="28" t="str">
        <f>IF(I39=0," ",IF(I39&lt;=[1]Разряды!$D$9,[1]Разряды!$D$3,IF(I39&lt;=[1]Разряды!$E$9,[1]Разряды!$E$3,IF(I39&lt;=[1]Разряды!$F$9,[1]Разряды!$F$3,IF(I39&lt;=[1]Разряды!$G$9,[1]Разряды!$G$3,IF(I39&lt;=[1]Разряды!$H$9,[1]Разряды!$H$3,IF(I39&lt;=[1]Разряды!$I$9,[1]Разряды!$I$3,IF(I39&lt;=[1]Разряды!$J$9,[1]Разряды!$J$3,"б/р"))))))))</f>
        <v>кмс</v>
      </c>
      <c r="K39" s="117">
        <v>17</v>
      </c>
      <c r="L39" s="101" t="str">
        <f>IF(B39=0," ",VLOOKUP($B39,[1]Спортсмены!$B$1:$H$65536,7,FALSE))</f>
        <v>Меркушин В.С.</v>
      </c>
    </row>
    <row r="40" spans="1:12">
      <c r="A40" s="20">
        <v>3</v>
      </c>
      <c r="B40" s="21">
        <v>325</v>
      </c>
      <c r="C40" s="22" t="str">
        <f>IF(B40=0," ",VLOOKUP(B40,[1]Спортсмены!B$1:H$65536,2,FALSE))</f>
        <v>Липп Сергей</v>
      </c>
      <c r="D40" s="23" t="str">
        <f>IF(B40=0," ",VLOOKUP($B40,[1]Спортсмены!$B$1:$H$65536,3,FALSE))</f>
        <v>22.03.1983</v>
      </c>
      <c r="E40" s="24" t="str">
        <f>IF(B40=0," ",IF(VLOOKUP($B40,[1]Спортсмены!$B$1:$H$65536,4,FALSE)=0," ",VLOOKUP($B40,[1]Спортсмены!$B$1:$H$65536,4,FALSE)))</f>
        <v>КМС</v>
      </c>
      <c r="F40" s="22" t="str">
        <f>IF(B40=0," ",VLOOKUP($B40,[1]Спортсмены!$B$1:$H$65536,5,FALSE))</f>
        <v>Костромская</v>
      </c>
      <c r="G40" s="22" t="str">
        <f>IF(B40=0," ",VLOOKUP($B40,[1]Спортсмены!$B$1:$H$65536,6,FALSE))</f>
        <v>Кострома, КОСДЮСШОР</v>
      </c>
      <c r="H40" s="25"/>
      <c r="I40" s="111">
        <v>5.9578703703703703E-3</v>
      </c>
      <c r="J40" s="27" t="str">
        <f>IF(I40=0," ",IF(I40&lt;=[1]Разряды!$D$9,[1]Разряды!$D$3,IF(I40&lt;=[1]Разряды!$E$9,[1]Разряды!$E$3,IF(I40&lt;=[1]Разряды!$F$9,[1]Разряды!$F$3,IF(I40&lt;=[1]Разряды!$G$9,[1]Разряды!$G$3,IF(I40&lt;=[1]Разряды!$H$9,[1]Разряды!$H$3,IF(I40&lt;=[1]Разряды!$I$9,[1]Разряды!$I$3,IF(I40&lt;=[1]Разряды!$J$9,[1]Разряды!$J$3,"б/р"))))))))</f>
        <v>1р</v>
      </c>
      <c r="K40" s="16">
        <v>0</v>
      </c>
      <c r="L40" s="22" t="str">
        <f>IF(B40=0," ",VLOOKUP($B40,[1]Спортсмены!$B$1:$H$65536,7,FALSE))</f>
        <v>Дружков А.Н.</v>
      </c>
    </row>
    <row r="41" spans="1:12">
      <c r="A41" s="28">
        <v>4</v>
      </c>
      <c r="B41" s="29">
        <v>514</v>
      </c>
      <c r="C41" s="22" t="str">
        <f>IF(B41=0," ",VLOOKUP(B41,[1]Спортсмены!B$1:H$65536,2,FALSE))</f>
        <v>Ваулин Семен</v>
      </c>
      <c r="D41" s="23" t="str">
        <f>IF(B41=0," ",VLOOKUP($B41,[1]Спортсмены!$B$1:$H$65536,3,FALSE))</f>
        <v>26.01.1991</v>
      </c>
      <c r="E41" s="24" t="str">
        <f>IF(B41=0," ",IF(VLOOKUP($B41,[1]Спортсмены!$B$1:$H$65536,4,FALSE)=0," ",VLOOKUP($B41,[1]Спортсмены!$B$1:$H$65536,4,FALSE)))</f>
        <v>КМС</v>
      </c>
      <c r="F41" s="22" t="str">
        <f>IF(B41=0," ",VLOOKUP($B41,[1]Спортсмены!$B$1:$H$65536,5,FALSE))</f>
        <v>Вологодская</v>
      </c>
      <c r="G41" s="22" t="str">
        <f>IF(B41=0," ",VLOOKUP($B41,[1]Спортсмены!$B$1:$H$65536,6,FALSE))</f>
        <v>Вологда, ДЮСШ "Спартак"</v>
      </c>
      <c r="H41" s="25"/>
      <c r="I41" s="111">
        <v>5.9863425925925926E-3</v>
      </c>
      <c r="J41" s="27" t="str">
        <f>IF(I41=0," ",IF(I41&lt;=[1]Разряды!$D$9,[1]Разряды!$D$3,IF(I41&lt;=[1]Разряды!$E$9,[1]Разряды!$E$3,IF(I41&lt;=[1]Разряды!$F$9,[1]Разряды!$F$3,IF(I41&lt;=[1]Разряды!$G$9,[1]Разряды!$G$3,IF(I41&lt;=[1]Разряды!$H$9,[1]Разряды!$H$3,IF(I41&lt;=[1]Разряды!$I$9,[1]Разряды!$I$3,IF(I41&lt;=[1]Разряды!$J$9,[1]Разряды!$J$3,"б/р"))))))))</f>
        <v>1р</v>
      </c>
      <c r="K41" s="16">
        <v>0</v>
      </c>
      <c r="L41" s="22" t="str">
        <f>IF(B41=0," ",VLOOKUP($B41,[1]Спортсмены!$B$1:$H$65536,7,FALSE))</f>
        <v>Кошелев Е.Ю.</v>
      </c>
    </row>
    <row r="42" spans="1:12">
      <c r="A42" s="28">
        <v>5</v>
      </c>
      <c r="B42" s="27">
        <v>154</v>
      </c>
      <c r="C42" s="22" t="str">
        <f>IF(B42=0," ",VLOOKUP(B42,[1]Спортсмены!B$1:H$65536,2,FALSE))</f>
        <v>Гусев Роман</v>
      </c>
      <c r="D42" s="23" t="str">
        <f>IF(B42=0," ",VLOOKUP($B42,[1]Спортсмены!$B$1:$H$65536,3,FALSE))</f>
        <v>1987</v>
      </c>
      <c r="E42" s="24" t="str">
        <f>IF(B42=0," ",IF(VLOOKUP($B42,[1]Спортсмены!$B$1:$H$65536,4,FALSE)=0," ",VLOOKUP($B42,[1]Спортсмены!$B$1:$H$65536,4,FALSE)))</f>
        <v>МС</v>
      </c>
      <c r="F42" s="22" t="str">
        <f>IF(B42=0," ",VLOOKUP($B42,[1]Спортсмены!$B$1:$H$65536,5,FALSE))</f>
        <v>Ярославская</v>
      </c>
      <c r="G42" s="22" t="str">
        <f>IF(B42=0," ",VLOOKUP($B42,[1]Спортсмены!$B$1:$H$65536,6,FALSE))</f>
        <v>Рыбинск, СДЮСШОР-2</v>
      </c>
      <c r="H42" s="25"/>
      <c r="I42" s="111">
        <v>6.0031250000000006E-3</v>
      </c>
      <c r="J42" s="27" t="str">
        <f>IF(I42=0," ",IF(I42&lt;=[1]Разряды!$D$9,[1]Разряды!$D$3,IF(I42&lt;=[1]Разряды!$E$9,[1]Разряды!$E$3,IF(I42&lt;=[1]Разряды!$F$9,[1]Разряды!$F$3,IF(I42&lt;=[1]Разряды!$G$9,[1]Разряды!$G$3,IF(I42&lt;=[1]Разряды!$H$9,[1]Разряды!$H$3,IF(I42&lt;=[1]Разряды!$I$9,[1]Разряды!$I$3,IF(I42&lt;=[1]Разряды!$J$9,[1]Разряды!$J$3,"б/р"))))))))</f>
        <v>1р</v>
      </c>
      <c r="K42" s="16">
        <v>0</v>
      </c>
      <c r="L42" s="22" t="str">
        <f>IF(B42=0," ",VLOOKUP($B42,[1]Спортсмены!$B$1:$H$65536,7,FALSE))</f>
        <v>Чупров Ю.Е.</v>
      </c>
    </row>
    <row r="43" spans="1:12" ht="22.5">
      <c r="A43" s="28">
        <v>6</v>
      </c>
      <c r="B43" s="21">
        <v>272</v>
      </c>
      <c r="C43" s="101" t="str">
        <f>IF(B43=0," ",VLOOKUP(B43,[1]Спортсмены!B$1:H$65536,2,FALSE))</f>
        <v>Волченков Никита</v>
      </c>
      <c r="D43" s="102" t="str">
        <f>IF(B43=0," ",VLOOKUP($B43,[1]Спортсмены!$B$1:$H$65536,3,FALSE))</f>
        <v>19.10.1991</v>
      </c>
      <c r="E43" s="94" t="str">
        <f>IF(B43=0," ",IF(VLOOKUP($B43,[1]Спортсмены!$B$1:$H$65536,4,FALSE)=0," ",VLOOKUP($B43,[1]Спортсмены!$B$1:$H$65536,4,FALSE)))</f>
        <v>КМС</v>
      </c>
      <c r="F43" s="101" t="str">
        <f>IF(B43=0," ",VLOOKUP($B43,[1]Спортсмены!$B$1:$H$65536,5,FALSE))</f>
        <v>Рязанская</v>
      </c>
      <c r="G43" s="99" t="str">
        <f>IF(B43=0," ",VLOOKUP($B43,[1]Спортсмены!$B$1:$H$65536,6,FALSE))</f>
        <v>Рязань, ЦФО СДЮСШОР "Юность"-Профсоюзы</v>
      </c>
      <c r="H43" s="100"/>
      <c r="I43" s="479">
        <v>6.0086805555555553E-3</v>
      </c>
      <c r="J43" s="28" t="str">
        <f>IF(I43=0," ",IF(I43&lt;=[1]Разряды!$D$9,[1]Разряды!$D$3,IF(I43&lt;=[1]Разряды!$E$9,[1]Разряды!$E$3,IF(I43&lt;=[1]Разряды!$F$9,[1]Разряды!$F$3,IF(I43&lt;=[1]Разряды!$G$9,[1]Разряды!$G$3,IF(I43&lt;=[1]Разряды!$H$9,[1]Разряды!$H$3,IF(I43&lt;=[1]Разряды!$I$9,[1]Разряды!$I$3,IF(I43&lt;=[1]Разряды!$J$9,[1]Разряды!$J$3,"б/р"))))))))</f>
        <v>1р</v>
      </c>
      <c r="K43" s="117">
        <v>0</v>
      </c>
      <c r="L43" s="169" t="str">
        <f>IF(B43=0," ",VLOOKUP($B43,[1]Спортсмены!$B$1:$H$65536,7,FALSE))</f>
        <v>Филипцов Ю.Ф., Юркин В.В.</v>
      </c>
    </row>
    <row r="44" spans="1:12">
      <c r="A44" s="28">
        <v>7</v>
      </c>
      <c r="B44" s="21">
        <v>61</v>
      </c>
      <c r="C44" s="22" t="str">
        <f>IF(B44=0," ",VLOOKUP(B44,[1]Спортсмены!B$1:H$65536,2,FALSE))</f>
        <v>Рябинин Николай</v>
      </c>
      <c r="D44" s="23" t="str">
        <f>IF(B44=0," ",VLOOKUP($B44,[1]Спортсмены!$B$1:$H$65536,3,FALSE))</f>
        <v>28.11.1981</v>
      </c>
      <c r="E44" s="24" t="str">
        <f>IF(B44=0," ",IF(VLOOKUP($B44,[1]Спортсмены!$B$1:$H$65536,4,FALSE)=0," ",VLOOKUP($B44,[1]Спортсмены!$B$1:$H$65536,4,FALSE)))</f>
        <v>МС</v>
      </c>
      <c r="F44" s="22" t="str">
        <f>IF(B44=0," ",VLOOKUP($B44,[1]Спортсмены!$B$1:$H$65536,5,FALSE))</f>
        <v>Ярославская</v>
      </c>
      <c r="G44" s="22" t="str">
        <f>IF(B44=0," ",VLOOKUP($B44,[1]Спортсмены!$B$1:$H$65536,6,FALSE))</f>
        <v>Ярославль, СДЮСШОР-19</v>
      </c>
      <c r="H44" s="25"/>
      <c r="I44" s="111">
        <v>6.0108796296296299E-3</v>
      </c>
      <c r="J44" s="27" t="str">
        <f>IF(I44=0," ",IF(I44&lt;=[1]Разряды!$D$9,[1]Разряды!$D$3,IF(I44&lt;=[1]Разряды!$E$9,[1]Разряды!$E$3,IF(I44&lt;=[1]Разряды!$F$9,[1]Разряды!$F$3,IF(I44&lt;=[1]Разряды!$G$9,[1]Разряды!$G$3,IF(I44&lt;=[1]Разряды!$H$9,[1]Разряды!$H$3,IF(I44&lt;=[1]Разряды!$I$9,[1]Разряды!$I$3,IF(I44&lt;=[1]Разряды!$J$9,[1]Разряды!$J$3,"б/р"))))))))</f>
        <v>1р</v>
      </c>
      <c r="K44" s="17">
        <v>0</v>
      </c>
      <c r="L44" s="22" t="str">
        <f>IF(B44=0," ",VLOOKUP($B44,[1]Спортсмены!$B$1:$H$65536,7,FALSE))</f>
        <v>Зараковский Е.Р.</v>
      </c>
    </row>
    <row r="45" spans="1:12">
      <c r="A45" s="28">
        <v>8</v>
      </c>
      <c r="B45" s="28">
        <v>534</v>
      </c>
      <c r="C45" s="101" t="str">
        <f>IF(B45=0," ",VLOOKUP(B45,[1]Спортсмены!B$1:H$65536,2,FALSE))</f>
        <v>Воробьев Александр</v>
      </c>
      <c r="D45" s="102" t="str">
        <f>IF(B45=0," ",VLOOKUP($B45,[1]Спортсмены!$B$1:$H$65536,3,FALSE))</f>
        <v>11.12.1984</v>
      </c>
      <c r="E45" s="94" t="str">
        <f>IF(B45=0," ",IF(VLOOKUP($B45,[1]Спортсмены!$B$1:$H$65536,4,FALSE)=0," ",VLOOKUP($B45,[1]Спортсмены!$B$1:$H$65536,4,FALSE)))</f>
        <v>КМС</v>
      </c>
      <c r="F45" s="101" t="str">
        <f>IF(B45=0," ",VLOOKUP($B45,[1]Спортсмены!$B$1:$H$65536,5,FALSE))</f>
        <v>Вологодская</v>
      </c>
      <c r="G45" s="99" t="str">
        <f>IF(B45=0," ",VLOOKUP($B45,[1]Спортсмены!$B$1:$H$65536,6,FALSE))</f>
        <v>Вологда, ДЮСШ "Спартак"</v>
      </c>
      <c r="H45" s="100"/>
      <c r="I45" s="111">
        <v>6.0388888888888888E-3</v>
      </c>
      <c r="J45" s="27" t="str">
        <f>IF(I45=0," ",IF(I45&lt;=[1]Разряды!$D$9,[1]Разряды!$D$3,IF(I45&lt;=[1]Разряды!$E$9,[1]Разряды!$E$3,IF(I45&lt;=[1]Разряды!$F$9,[1]Разряды!$F$3,IF(I45&lt;=[1]Разряды!$G$9,[1]Разряды!$G$3,IF(I45&lt;=[1]Разряды!$H$9,[1]Разряды!$H$3,IF(I45&lt;=[1]Разряды!$I$9,[1]Разряды!$I$3,IF(I45&lt;=[1]Разряды!$J$9,[1]Разряды!$J$3,"б/р"))))))))</f>
        <v>1р</v>
      </c>
      <c r="K45" s="117">
        <v>0</v>
      </c>
      <c r="L45" s="169" t="str">
        <f>IF(B45=0," ",VLOOKUP($B45,[1]Спортсмены!$B$1:$H$65536,7,FALSE))</f>
        <v>Кошелев Е.Ю.</v>
      </c>
    </row>
    <row r="46" spans="1:12">
      <c r="A46" s="28">
        <v>9</v>
      </c>
      <c r="B46" s="27">
        <v>60</v>
      </c>
      <c r="C46" s="22" t="str">
        <f>IF(B46=0," ",VLOOKUP(B46,[1]Спортсмены!B$1:H$65536,2,FALSE))</f>
        <v>Терентьев Александр</v>
      </c>
      <c r="D46" s="23" t="str">
        <f>IF(B46=0," ",VLOOKUP($B46,[1]Спортсмены!$B$1:$H$65536,3,FALSE))</f>
        <v>04.01.1990</v>
      </c>
      <c r="E46" s="24" t="str">
        <f>IF(B46=0," ",IF(VLOOKUP($B46,[1]Спортсмены!$B$1:$H$65536,4,FALSE)=0," ",VLOOKUP($B46,[1]Спортсмены!$B$1:$H$65536,4,FALSE)))</f>
        <v>МС</v>
      </c>
      <c r="F46" s="22" t="str">
        <f>IF(B46=0," ",VLOOKUP($B46,[1]Спортсмены!$B$1:$H$65536,5,FALSE))</f>
        <v>Ярославская</v>
      </c>
      <c r="G46" s="22" t="str">
        <f>IF(B46=0," ",VLOOKUP($B46,[1]Спортсмены!$B$1:$H$65536,6,FALSE))</f>
        <v>Ярославль, СДЮСШОР-19</v>
      </c>
      <c r="H46" s="25"/>
      <c r="I46" s="111">
        <v>6.0697916666666678E-3</v>
      </c>
      <c r="J46" s="27" t="str">
        <f>IF(I46=0," ",IF(I46&lt;=[1]Разряды!$D$9,[1]Разряды!$D$3,IF(I46&lt;=[1]Разряды!$E$9,[1]Разряды!$E$3,IF(I46&lt;=[1]Разряды!$F$9,[1]Разряды!$F$3,IF(I46&lt;=[1]Разряды!$G$9,[1]Разряды!$G$3,IF(I46&lt;=[1]Разряды!$H$9,[1]Разряды!$H$3,IF(I46&lt;=[1]Разряды!$I$9,[1]Разряды!$I$3,IF(I46&lt;=[1]Разряды!$J$9,[1]Разряды!$J$3,"б/р"))))))))</f>
        <v>1р</v>
      </c>
      <c r="K46" s="16">
        <v>0</v>
      </c>
      <c r="L46" s="22" t="str">
        <f>IF(B46=0," ",VLOOKUP($B46,[1]Спортсмены!$B$1:$H$65536,7,FALSE))</f>
        <v>Васин В.Н.</v>
      </c>
    </row>
    <row r="47" spans="1:12">
      <c r="A47" s="28">
        <v>10</v>
      </c>
      <c r="B47" s="27">
        <v>326</v>
      </c>
      <c r="C47" s="22" t="str">
        <f>IF(B47=0," ",VLOOKUP(B47,[1]Спортсмены!B$1:H$65536,2,FALSE))</f>
        <v>Смирнов Анатолий</v>
      </c>
      <c r="D47" s="23" t="str">
        <f>IF(B47=0," ",VLOOKUP($B47,[1]Спортсмены!$B$1:$H$65536,3,FALSE))</f>
        <v>11.05.1990</v>
      </c>
      <c r="E47" s="24" t="str">
        <f>IF(B47=0," ",IF(VLOOKUP($B47,[1]Спортсмены!$B$1:$H$65536,4,FALSE)=0," ",VLOOKUP($B47,[1]Спортсмены!$B$1:$H$65536,4,FALSE)))</f>
        <v>КМС</v>
      </c>
      <c r="F47" s="22" t="str">
        <f>IF(B47=0," ",VLOOKUP($B47,[1]Спортсмены!$B$1:$H$65536,5,FALSE))</f>
        <v>Костромская</v>
      </c>
      <c r="G47" s="22" t="str">
        <f>IF(B47=0," ",VLOOKUP($B47,[1]Спортсмены!$B$1:$H$65536,6,FALSE))</f>
        <v>Кострома, КОСДЮСШОР</v>
      </c>
      <c r="H47" s="25"/>
      <c r="I47" s="111">
        <v>6.1090277777777783E-3</v>
      </c>
      <c r="J47" s="27" t="str">
        <f>IF(I47=0," ",IF(I47&lt;=[1]Разряды!$D$9,[1]Разряды!$D$3,IF(I47&lt;=[1]Разряды!$E$9,[1]Разряды!$E$3,IF(I47&lt;=[1]Разряды!$F$9,[1]Разряды!$F$3,IF(I47&lt;=[1]Разряды!$G$9,[1]Разряды!$G$3,IF(I47&lt;=[1]Разряды!$H$9,[1]Разряды!$H$3,IF(I47&lt;=[1]Разряды!$I$9,[1]Разряды!$I$3,IF(I47&lt;=[1]Разряды!$J$9,[1]Разряды!$J$3,"б/р"))))))))</f>
        <v>1р</v>
      </c>
      <c r="K47" s="17">
        <v>0</v>
      </c>
      <c r="L47" s="22" t="str">
        <f>IF(B47=0," ",VLOOKUP($B47,[1]Спортсмены!$B$1:$H$65536,7,FALSE))</f>
        <v>Дружков А.Н.</v>
      </c>
    </row>
    <row r="48" spans="1:12">
      <c r="A48" s="28">
        <v>11</v>
      </c>
      <c r="B48" s="27">
        <v>65</v>
      </c>
      <c r="C48" s="22" t="str">
        <f>IF(B48=0," ",VLOOKUP(B48,[1]Спортсмены!B$1:H$65536,2,FALSE))</f>
        <v>Владимиров Игорь</v>
      </c>
      <c r="D48" s="23" t="str">
        <f>IF(B48=0," ",VLOOKUP($B48,[1]Спортсмены!$B$1:$H$65536,3,FALSE))</f>
        <v>01.07.1991</v>
      </c>
      <c r="E48" s="24" t="str">
        <f>IF(B48=0," ",IF(VLOOKUP($B48,[1]Спортсмены!$B$1:$H$65536,4,FALSE)=0," ",VLOOKUP($B48,[1]Спортсмены!$B$1:$H$65536,4,FALSE)))</f>
        <v>КМС</v>
      </c>
      <c r="F48" s="22" t="str">
        <f>IF(B48=0," ",VLOOKUP($B48,[1]Спортсмены!$B$1:$H$65536,5,FALSE))</f>
        <v>Ярославская</v>
      </c>
      <c r="G48" s="22" t="str">
        <f>IF(B48=0," ",VLOOKUP($B48,[1]Спортсмены!$B$1:$H$65536,6,FALSE))</f>
        <v>Ярославль, СДЮСШОР-19</v>
      </c>
      <c r="H48" s="25"/>
      <c r="I48" s="111">
        <v>6.1640046296296295E-3</v>
      </c>
      <c r="J48" s="27" t="str">
        <f>IF(I48=0," ",IF(I48&lt;=[1]Разряды!$D$9,[1]Разряды!$D$3,IF(I48&lt;=[1]Разряды!$E$9,[1]Разряды!$E$3,IF(I48&lt;=[1]Разряды!$F$9,[1]Разряды!$F$3,IF(I48&lt;=[1]Разряды!$G$9,[1]Разряды!$G$3,IF(I48&lt;=[1]Разряды!$H$9,[1]Разряды!$H$3,IF(I48&lt;=[1]Разряды!$I$9,[1]Разряды!$I$3,IF(I48&lt;=[1]Разряды!$J$9,[1]Разряды!$J$3,"б/р"))))))))</f>
        <v>1р</v>
      </c>
      <c r="K48" s="17" t="s">
        <v>26</v>
      </c>
      <c r="L48" s="22" t="str">
        <f>IF(B48=0," ",VLOOKUP($B48,[1]Спортсмены!$B$1:$H$65536,7,FALSE))</f>
        <v>Хрущев И.Е.</v>
      </c>
    </row>
    <row r="49" spans="1:12">
      <c r="A49" s="28">
        <v>12</v>
      </c>
      <c r="B49" s="29">
        <v>384</v>
      </c>
      <c r="C49" s="22" t="str">
        <f>IF(B49=0," ",VLOOKUP(B49,[1]Спортсмены!B$1:H$65536,2,FALSE))</f>
        <v>Шаренков Алексей</v>
      </c>
      <c r="D49" s="23" t="str">
        <f>IF(B49=0," ",VLOOKUP($B49,[1]Спортсмены!$B$1:$H$65536,3,FALSE))</f>
        <v>1985</v>
      </c>
      <c r="E49" s="24" t="str">
        <f>IF(B49=0," ",IF(VLOOKUP($B49,[1]Спортсмены!$B$1:$H$65536,4,FALSE)=0," ",VLOOKUP($B49,[1]Спортсмены!$B$1:$H$65536,4,FALSE)))</f>
        <v>МС</v>
      </c>
      <c r="F49" s="22" t="str">
        <f>IF(B49=0," ",VLOOKUP($B49,[1]Спортсмены!$B$1:$H$65536,5,FALSE))</f>
        <v>Архангельская</v>
      </c>
      <c r="G49" s="22" t="str">
        <f>IF(B49=0," ",VLOOKUP($B49,[1]Спортсмены!$B$1:$H$65536,6,FALSE))</f>
        <v xml:space="preserve">Архангельск, ГАУ ЦСП "Поморье" </v>
      </c>
      <c r="H49" s="25"/>
      <c r="I49" s="111">
        <v>6.5144675925925925E-3</v>
      </c>
      <c r="J49" s="27" t="str">
        <f>IF(I49=0," ",IF(I49&lt;=[1]Разряды!$D$9,[1]Разряды!$D$3,IF(I49&lt;=[1]Разряды!$E$9,[1]Разряды!$E$3,IF(I49&lt;=[1]Разряды!$F$9,[1]Разряды!$F$3,IF(I49&lt;=[1]Разряды!$G$9,[1]Разряды!$G$3,IF(I49&lt;=[1]Разряды!$H$9,[1]Разряды!$H$3,IF(I49&lt;=[1]Разряды!$I$9,[1]Разряды!$I$3,IF(I49&lt;=[1]Разряды!$J$9,[1]Разряды!$J$3,"б/р"))))))))</f>
        <v>2р</v>
      </c>
      <c r="K49" s="16">
        <v>0</v>
      </c>
      <c r="L49" s="22" t="str">
        <f>IF(B49=0," ",VLOOKUP($B49,[1]Спортсмены!$B$1:$H$65536,7,FALSE))</f>
        <v>Водовозов В.А.</v>
      </c>
    </row>
    <row r="50" spans="1:12">
      <c r="A50" s="28"/>
      <c r="B50" s="27">
        <v>175</v>
      </c>
      <c r="C50" s="22" t="str">
        <f>IF(B50=0," ",VLOOKUP(B50,[1]Спортсмены!B$1:H$65536,2,FALSE))</f>
        <v>Смирнов Андрей</v>
      </c>
      <c r="D50" s="23" t="str">
        <f>IF(B50=0," ",VLOOKUP($B50,[1]Спортсмены!$B$1:$H$65536,3,FALSE))</f>
        <v>1984</v>
      </c>
      <c r="E50" s="24" t="str">
        <f>IF(B50=0," ",IF(VLOOKUP($B50,[1]Спортсмены!$B$1:$H$65536,4,FALSE)=0," ",VLOOKUP($B50,[1]Спортсмены!$B$1:$H$65536,4,FALSE)))</f>
        <v>МС</v>
      </c>
      <c r="F50" s="22" t="str">
        <f>IF(B50=0," ",VLOOKUP($B50,[1]Спортсмены!$B$1:$H$65536,5,FALSE))</f>
        <v>Ярославская</v>
      </c>
      <c r="G50" s="22" t="str">
        <f>IF(B50=0," ",VLOOKUP($B50,[1]Спортсмены!$B$1:$H$65536,6,FALSE))</f>
        <v>Рыбинск, СДЮСШОР-2</v>
      </c>
      <c r="H50" s="25"/>
      <c r="I50" s="111" t="s">
        <v>183</v>
      </c>
      <c r="J50" s="27"/>
      <c r="K50" s="17" t="s">
        <v>26</v>
      </c>
      <c r="L50" s="22" t="str">
        <f>IF(B50=0," ",VLOOKUP($B50,[1]Спортсмены!$B$1:$H$65536,7,FALSE))</f>
        <v>Громов Н.Б.</v>
      </c>
    </row>
    <row r="51" spans="1:12">
      <c r="A51" s="28"/>
      <c r="B51" s="21">
        <v>156</v>
      </c>
      <c r="C51" s="22" t="str">
        <f>IF(B51=0," ",VLOOKUP(B51,[1]Спортсмены!B$1:H$65536,2,FALSE))</f>
        <v>Голованов Павел</v>
      </c>
      <c r="D51" s="23" t="str">
        <f>IF(B51=0," ",VLOOKUP($B51,[1]Спортсмены!$B$1:$H$65536,3,FALSE))</f>
        <v>1985</v>
      </c>
      <c r="E51" s="24" t="str">
        <f>IF(B51=0," ",IF(VLOOKUP($B51,[1]Спортсмены!$B$1:$H$65536,4,FALSE)=0," ",VLOOKUP($B51,[1]Спортсмены!$B$1:$H$65536,4,FALSE)))</f>
        <v>КМС</v>
      </c>
      <c r="F51" s="22" t="str">
        <f>IF(B51=0," ",VLOOKUP($B51,[1]Спортсмены!$B$1:$H$65536,5,FALSE))</f>
        <v>Ярославская</v>
      </c>
      <c r="G51" s="22" t="str">
        <f>IF(B51=0," ",VLOOKUP($B51,[1]Спортсмены!$B$1:$H$65536,6,FALSE))</f>
        <v>Рыбинск, СДЮСШОР-2</v>
      </c>
      <c r="H51" s="25"/>
      <c r="I51" s="111" t="s">
        <v>183</v>
      </c>
      <c r="J51" s="27"/>
      <c r="K51" s="16" t="s">
        <v>26</v>
      </c>
      <c r="L51" s="22" t="str">
        <f>IF(B51=0," ",VLOOKUP($B51,[1]Спортсмены!$B$1:$H$65536,7,FALSE))</f>
        <v>Чупров Ю.Е.</v>
      </c>
    </row>
    <row r="52" spans="1:12">
      <c r="A52" s="28"/>
      <c r="B52" s="485">
        <v>262</v>
      </c>
      <c r="C52" s="22" t="str">
        <f>IF(B52=0," ",VLOOKUP(B52,[1]Спортсмены!B$1:H$65536,2,FALSE))</f>
        <v>Ледков Евгений</v>
      </c>
      <c r="D52" s="23" t="str">
        <f>IF(B52=0," ",VLOOKUP($B52,[1]Спортсмены!$B$1:$H$65536,3,FALSE))</f>
        <v>1990</v>
      </c>
      <c r="E52" s="24" t="str">
        <f>IF(B52=0," ",IF(VLOOKUP($B52,[1]Спортсмены!$B$1:$H$65536,4,FALSE)=0," ",VLOOKUP($B52,[1]Спортсмены!$B$1:$H$65536,4,FALSE)))</f>
        <v>2р</v>
      </c>
      <c r="F52" s="22" t="str">
        <f>IF(B52=0," ",VLOOKUP($B52,[1]Спортсмены!$B$1:$H$65536,5,FALSE))</f>
        <v>Архангельская</v>
      </c>
      <c r="G52" s="22" t="str">
        <f>IF(B52=0," ",VLOOKUP($B52,[1]Спортсмены!$B$1:$H$65536,6,FALSE))</f>
        <v>Архангельск, С(А)ФУ</v>
      </c>
      <c r="H52" s="25"/>
      <c r="I52" s="112" t="s">
        <v>179</v>
      </c>
      <c r="J52" s="27"/>
      <c r="K52" s="16" t="s">
        <v>26</v>
      </c>
      <c r="L52" s="22" t="str">
        <f>IF(B52=0," ",VLOOKUP($B52,[1]Спортсмены!$B$1:$H$65536,7,FALSE))</f>
        <v>Водовозов В.А.</v>
      </c>
    </row>
    <row r="53" spans="1:12" ht="15.75" thickBot="1">
      <c r="A53" s="47"/>
      <c r="B53" s="47"/>
      <c r="C53" s="47"/>
      <c r="D53" s="47"/>
      <c r="E53" s="47"/>
      <c r="F53" s="47"/>
      <c r="G53" s="47"/>
      <c r="H53" s="128"/>
      <c r="I53" s="128"/>
      <c r="J53" s="47"/>
      <c r="K53" s="47"/>
      <c r="L53" s="47"/>
    </row>
    <row r="54" spans="1:12" ht="15.75" thickTop="1">
      <c r="A54" s="48"/>
      <c r="B54" s="48"/>
      <c r="C54" s="48"/>
      <c r="D54" s="48"/>
      <c r="E54" s="48"/>
      <c r="F54" s="48"/>
      <c r="G54" s="48"/>
      <c r="H54" s="121"/>
      <c r="I54" s="121"/>
      <c r="J54" s="48"/>
      <c r="K54" s="48"/>
      <c r="L54" s="48"/>
    </row>
    <row r="55" spans="1:12">
      <c r="A55" s="48"/>
      <c r="B55" s="48"/>
      <c r="C55" s="48"/>
      <c r="D55" s="48"/>
      <c r="E55" s="48"/>
      <c r="F55" s="48"/>
      <c r="G55" s="48"/>
      <c r="H55" s="121"/>
      <c r="I55" s="121"/>
      <c r="J55" s="48"/>
      <c r="K55" s="48"/>
      <c r="L55" s="48"/>
    </row>
    <row r="56" spans="1:12">
      <c r="A56" s="48"/>
      <c r="B56" s="48"/>
      <c r="C56" s="48"/>
      <c r="D56" s="48"/>
      <c r="E56" s="48"/>
      <c r="F56" s="48"/>
      <c r="G56" s="48"/>
      <c r="H56" s="121"/>
      <c r="I56" s="121"/>
      <c r="J56" s="48"/>
      <c r="K56" s="48"/>
      <c r="L56" s="48"/>
    </row>
    <row r="57" spans="1:12">
      <c r="A57" s="48"/>
      <c r="B57" s="48"/>
      <c r="C57" s="48"/>
      <c r="D57" s="48"/>
      <c r="E57" s="48"/>
      <c r="F57" s="48"/>
      <c r="G57" s="48"/>
      <c r="H57" s="121"/>
      <c r="I57" s="121"/>
      <c r="J57" s="48"/>
      <c r="K57" s="48"/>
      <c r="L57" s="48"/>
    </row>
    <row r="58" spans="1:12">
      <c r="A58" s="48"/>
      <c r="B58" s="48"/>
      <c r="C58" s="48"/>
      <c r="D58" s="48"/>
      <c r="E58" s="48"/>
      <c r="F58" s="48"/>
      <c r="G58" s="48"/>
      <c r="H58" s="121"/>
      <c r="I58" s="121"/>
      <c r="J58" s="48"/>
      <c r="K58" s="48"/>
      <c r="L58" s="48"/>
    </row>
    <row r="59" spans="1:12">
      <c r="A59" s="48"/>
      <c r="B59" s="48"/>
      <c r="C59" s="48"/>
      <c r="D59" s="48"/>
      <c r="E59" s="48"/>
      <c r="F59" s="48"/>
      <c r="G59" s="48"/>
      <c r="H59" s="121"/>
      <c r="I59" s="121"/>
      <c r="J59" s="48"/>
      <c r="K59" s="48"/>
      <c r="L59" s="48"/>
    </row>
    <row r="60" spans="1:12">
      <c r="A60" s="48"/>
      <c r="B60" s="48"/>
      <c r="C60" s="48"/>
      <c r="D60" s="48"/>
      <c r="E60" s="48"/>
      <c r="F60" s="48"/>
      <c r="G60" s="48"/>
      <c r="H60" s="121"/>
      <c r="I60" s="121"/>
      <c r="J60" s="48"/>
      <c r="K60" s="48"/>
      <c r="L60" s="48"/>
    </row>
    <row r="61" spans="1:12">
      <c r="A61" s="48"/>
      <c r="B61" s="48"/>
      <c r="C61" s="48"/>
      <c r="D61" s="48"/>
      <c r="E61" s="48"/>
      <c r="F61" s="48"/>
      <c r="G61" s="48"/>
      <c r="H61" s="121"/>
      <c r="I61" s="121"/>
      <c r="J61" s="48"/>
      <c r="K61" s="48"/>
      <c r="L61" s="48"/>
    </row>
    <row r="62" spans="1:12">
      <c r="A62" s="48"/>
      <c r="B62" s="48"/>
      <c r="C62" s="48"/>
      <c r="D62" s="48"/>
      <c r="E62" s="48"/>
      <c r="F62" s="48"/>
      <c r="G62" s="48"/>
      <c r="H62" s="121"/>
      <c r="I62" s="121"/>
      <c r="J62" s="48"/>
      <c r="K62" s="48"/>
      <c r="L62" s="48"/>
    </row>
    <row r="63" spans="1:12">
      <c r="A63" s="48"/>
      <c r="B63" s="48"/>
      <c r="C63" s="48"/>
      <c r="D63" s="48"/>
      <c r="E63" s="48"/>
      <c r="F63" s="48"/>
      <c r="G63" s="48"/>
      <c r="H63" s="121"/>
      <c r="I63" s="121"/>
      <c r="J63" s="48"/>
      <c r="K63" s="48"/>
      <c r="L63" s="48"/>
    </row>
    <row r="64" spans="1:12">
      <c r="A64" s="48"/>
      <c r="B64" s="48"/>
      <c r="C64" s="48"/>
      <c r="D64" s="48"/>
      <c r="E64" s="48"/>
      <c r="F64" s="48"/>
      <c r="G64" s="48"/>
      <c r="H64" s="121"/>
      <c r="I64" s="121"/>
      <c r="J64" s="48"/>
      <c r="K64" s="48"/>
      <c r="L64" s="48"/>
    </row>
    <row r="65" spans="1:12">
      <c r="A65" s="48"/>
      <c r="B65" s="48"/>
      <c r="C65" s="48"/>
      <c r="D65" s="48"/>
      <c r="E65" s="48"/>
      <c r="F65" s="48"/>
      <c r="G65" s="48"/>
      <c r="H65" s="121"/>
      <c r="I65" s="121"/>
      <c r="J65" s="48"/>
      <c r="K65" s="48"/>
      <c r="L65" s="48"/>
    </row>
    <row r="66" spans="1:12">
      <c r="A66" s="48"/>
      <c r="B66" s="48"/>
      <c r="C66" s="48"/>
      <c r="D66" s="48"/>
      <c r="E66" s="48"/>
      <c r="F66" s="48"/>
      <c r="G66" s="48"/>
      <c r="H66" s="121"/>
      <c r="I66" s="121"/>
      <c r="J66" s="48"/>
      <c r="K66" s="48"/>
      <c r="L66" s="48"/>
    </row>
    <row r="67" spans="1:12">
      <c r="A67" s="48"/>
      <c r="B67" s="48"/>
      <c r="C67" s="48"/>
      <c r="D67" s="48"/>
      <c r="E67" s="48"/>
      <c r="F67" s="48"/>
      <c r="G67" s="48"/>
      <c r="H67" s="121"/>
      <c r="I67" s="121"/>
      <c r="J67" s="48"/>
      <c r="K67" s="48"/>
      <c r="L67" s="48"/>
    </row>
    <row r="68" spans="1:12">
      <c r="A68" s="48"/>
      <c r="B68" s="48"/>
      <c r="C68" s="48"/>
      <c r="D68" s="48"/>
      <c r="E68" s="48"/>
      <c r="F68" s="48"/>
      <c r="G68" s="48"/>
      <c r="H68" s="121"/>
      <c r="I68" s="121"/>
      <c r="J68" s="48"/>
      <c r="K68" s="48"/>
      <c r="L68" s="48"/>
    </row>
    <row r="69" spans="1:12">
      <c r="A69" s="48"/>
      <c r="B69" s="48"/>
      <c r="C69" s="48"/>
      <c r="D69" s="48"/>
      <c r="E69" s="48"/>
      <c r="F69" s="48"/>
      <c r="G69" s="48"/>
      <c r="H69" s="121"/>
      <c r="I69" s="121"/>
      <c r="J69" s="48"/>
      <c r="K69" s="48"/>
      <c r="L69" s="48"/>
    </row>
    <row r="70" spans="1:12">
      <c r="A70" s="48"/>
      <c r="B70" s="48"/>
      <c r="C70" s="48"/>
      <c r="D70" s="48"/>
      <c r="E70" s="48"/>
      <c r="F70" s="48"/>
      <c r="G70" s="48"/>
      <c r="H70" s="121"/>
      <c r="I70" s="121"/>
      <c r="J70" s="48"/>
      <c r="K70" s="48"/>
      <c r="L70" s="48"/>
    </row>
    <row r="71" spans="1:12">
      <c r="A71" s="48"/>
      <c r="B71" s="48"/>
      <c r="C71" s="48"/>
      <c r="D71" s="48"/>
      <c r="E71" s="48"/>
      <c r="F71" s="48"/>
      <c r="G71" s="48"/>
      <c r="H71" s="121"/>
      <c r="I71" s="121"/>
      <c r="J71" s="48"/>
      <c r="K71" s="48"/>
      <c r="L71" s="48"/>
    </row>
  </sheetData>
  <mergeCells count="28">
    <mergeCell ref="F37:G37"/>
    <mergeCell ref="I37:J37"/>
    <mergeCell ref="I30:J30"/>
    <mergeCell ref="K10:K11"/>
    <mergeCell ref="L10:L11"/>
    <mergeCell ref="H11:I11"/>
    <mergeCell ref="F12:G12"/>
    <mergeCell ref="I12:J12"/>
    <mergeCell ref="A10:A11"/>
    <mergeCell ref="B10:B11"/>
    <mergeCell ref="C10:C11"/>
    <mergeCell ref="D10:D11"/>
    <mergeCell ref="E10:E11"/>
    <mergeCell ref="A1:L1"/>
    <mergeCell ref="A2:L2"/>
    <mergeCell ref="A3:L3"/>
    <mergeCell ref="A4:L4"/>
    <mergeCell ref="F6:G6"/>
    <mergeCell ref="I8:J8"/>
    <mergeCell ref="I9:J9"/>
    <mergeCell ref="F10:F11"/>
    <mergeCell ref="G10:G11"/>
    <mergeCell ref="H10:I10"/>
    <mergeCell ref="J10:J11"/>
    <mergeCell ref="F24:G24"/>
    <mergeCell ref="I24:J24"/>
    <mergeCell ref="I29:J29"/>
    <mergeCell ref="F30:G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7"/>
  <sheetViews>
    <sheetView topLeftCell="A13" workbookViewId="0">
      <selection activeCell="N18" sqref="N18"/>
    </sheetView>
  </sheetViews>
  <sheetFormatPr defaultRowHeight="15"/>
  <cols>
    <col min="1" max="1" width="4.5703125" customWidth="1"/>
    <col min="2" max="2" width="9.140625" customWidth="1"/>
    <col min="3" max="3" width="20.85546875" customWidth="1"/>
    <col min="4" max="4" width="10.140625" style="140" bestFit="1" customWidth="1"/>
    <col min="5" max="5" width="6.28515625" customWidth="1"/>
    <col min="6" max="6" width="18.42578125" customWidth="1"/>
    <col min="7" max="7" width="29.85546875" customWidth="1"/>
    <col min="8" max="8" width="6.28515625" customWidth="1"/>
    <col min="9" max="10" width="5.140625" customWidth="1"/>
    <col min="11" max="11" width="5.7109375" customWidth="1"/>
    <col min="12" max="12" width="22.140625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</row>
    <row r="4" spans="1:12" ht="20.25">
      <c r="A4" s="339" t="s">
        <v>1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t="18">
      <c r="A5" s="353" t="s">
        <v>70</v>
      </c>
      <c r="B5" s="353"/>
      <c r="C5" s="353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353" t="s">
        <v>71</v>
      </c>
      <c r="B6" s="353"/>
      <c r="C6" s="353"/>
      <c r="D6" s="4"/>
      <c r="E6" s="4"/>
      <c r="F6" s="349" t="s">
        <v>72</v>
      </c>
      <c r="G6" s="349"/>
      <c r="H6" s="4"/>
      <c r="K6" s="6" t="s">
        <v>6</v>
      </c>
    </row>
    <row r="7" spans="1:12">
      <c r="A7" s="353" t="s">
        <v>73</v>
      </c>
      <c r="B7" s="353"/>
      <c r="C7" s="353"/>
      <c r="D7"/>
      <c r="F7" s="1"/>
      <c r="G7" s="1"/>
      <c r="H7" s="9"/>
      <c r="I7" s="9"/>
      <c r="J7" s="9"/>
      <c r="K7" s="9" t="s">
        <v>174</v>
      </c>
      <c r="L7" s="9"/>
    </row>
    <row r="8" spans="1:12" ht="18.75">
      <c r="A8" s="354" t="s">
        <v>74</v>
      </c>
      <c r="B8" s="354"/>
      <c r="C8" s="354"/>
      <c r="D8"/>
      <c r="E8" s="11"/>
      <c r="F8" s="1"/>
      <c r="G8" s="1"/>
      <c r="H8" s="11"/>
      <c r="I8" s="350"/>
      <c r="J8" s="350"/>
      <c r="K8" s="310"/>
      <c r="L8" s="9"/>
    </row>
    <row r="9" spans="1:12">
      <c r="A9" s="12" t="s">
        <v>235</v>
      </c>
      <c r="B9" s="13"/>
      <c r="C9" s="13"/>
      <c r="D9" s="13"/>
      <c r="E9" s="12"/>
      <c r="F9" s="1"/>
      <c r="G9" s="1"/>
      <c r="H9" s="14"/>
      <c r="I9" s="351" t="s">
        <v>11</v>
      </c>
      <c r="J9" s="351"/>
      <c r="K9" s="15"/>
      <c r="L9" s="9" t="s">
        <v>236</v>
      </c>
    </row>
    <row r="10" spans="1:12">
      <c r="A10" s="343" t="s">
        <v>12</v>
      </c>
      <c r="B10" s="343" t="s">
        <v>13</v>
      </c>
      <c r="C10" s="343" t="s">
        <v>14</v>
      </c>
      <c r="D10" s="345" t="s">
        <v>15</v>
      </c>
      <c r="E10" s="345" t="s">
        <v>16</v>
      </c>
      <c r="F10" s="345" t="s">
        <v>17</v>
      </c>
      <c r="G10" s="345" t="s">
        <v>18</v>
      </c>
      <c r="H10" s="341" t="s">
        <v>19</v>
      </c>
      <c r="I10" s="342"/>
      <c r="J10" s="343" t="s">
        <v>20</v>
      </c>
      <c r="K10" s="345" t="s">
        <v>21</v>
      </c>
      <c r="L10" s="347" t="s">
        <v>22</v>
      </c>
    </row>
    <row r="11" spans="1:12">
      <c r="A11" s="344"/>
      <c r="B11" s="344"/>
      <c r="C11" s="344"/>
      <c r="D11" s="344"/>
      <c r="E11" s="344"/>
      <c r="F11" s="344"/>
      <c r="G11" s="344"/>
      <c r="H11" s="355" t="s">
        <v>75</v>
      </c>
      <c r="I11" s="356"/>
      <c r="J11" s="344"/>
      <c r="K11" s="346"/>
      <c r="L11" s="348"/>
    </row>
    <row r="12" spans="1:12">
      <c r="A12" s="16"/>
      <c r="B12" s="16"/>
      <c r="C12" s="16"/>
      <c r="D12" s="17"/>
      <c r="E12" s="16"/>
      <c r="F12" s="336" t="s">
        <v>178</v>
      </c>
      <c r="G12" s="336"/>
      <c r="H12" s="135"/>
      <c r="I12" s="45"/>
    </row>
    <row r="13" spans="1:12">
      <c r="A13" s="20">
        <v>1</v>
      </c>
      <c r="B13" s="21">
        <v>79</v>
      </c>
      <c r="C13" s="22" t="str">
        <f>IF(B13=0," ",VLOOKUP(B13,[1]Спортсмены!B$1:H$65536,2,FALSE))</f>
        <v>Коновалов Александр</v>
      </c>
      <c r="D13" s="23" t="str">
        <f>IF(B13=0," ",VLOOKUP($B13,[1]Спортсмены!$B$1:$H$65536,3,FALSE))</f>
        <v>03.08.1997</v>
      </c>
      <c r="E13" s="24" t="str">
        <f>IF(B13=0," ",IF(VLOOKUP($B13,[1]Спортсмены!$B$1:$H$65536,4,FALSE)=0," ",VLOOKUP($B13,[1]Спортсмены!$B$1:$H$65536,4,FALSE)))</f>
        <v>2р</v>
      </c>
      <c r="F13" s="22" t="str">
        <f>IF(B13=0," ",VLOOKUP($B13,[1]Спортсмены!$B$1:$H$65536,5,FALSE))</f>
        <v>Ярославская</v>
      </c>
      <c r="G13" s="22" t="str">
        <f>IF(B13=0," ",VLOOKUP($B13,[1]Спортсмены!$B$1:$H$65536,6,FALSE))</f>
        <v>Ярославль, ГОБУ ЯО СДЮСШОР</v>
      </c>
      <c r="H13" s="26">
        <v>1.0451388888888889E-4</v>
      </c>
      <c r="I13" s="26"/>
      <c r="J13" s="24" t="str">
        <f>IF(H13=0," ",IF(H13&lt;=[1]Разряды!$D$12,[1]Разряды!$D$3,IF(H13&lt;=[1]Разряды!$E$12,[1]Разряды!$E$3,IF(H13&lt;=[1]Разряды!$F$12,[1]Разряды!$F$3,IF(H13&lt;=[1]Разряды!$G$12,[1]Разряды!$G$3,IF(H13&lt;=[1]Разряды!$H$12,[1]Разряды!$H$3,IF(H13&lt;=[1]Разряды!$I$12,[1]Разряды!$I$3,IF(H13&lt;=[1]Разряды!$J$12,[1]Разряды!$J$3,"б/р"))))))))</f>
        <v>2р</v>
      </c>
      <c r="K13" s="24" t="s">
        <v>26</v>
      </c>
      <c r="L13" s="22" t="str">
        <f>IF(B13=0," ",VLOOKUP($B13,[1]Спортсмены!$B$1:$H$65536,7,FALSE))</f>
        <v>бр. Филиновой С.К.</v>
      </c>
    </row>
    <row r="14" spans="1:12">
      <c r="A14" s="20">
        <v>2</v>
      </c>
      <c r="B14" s="21">
        <v>243</v>
      </c>
      <c r="C14" s="22" t="str">
        <f>IF(B14=0," ",VLOOKUP(B14,[1]Спортсмены!B$1:H$65536,2,FALSE))</f>
        <v>Демин Александр</v>
      </c>
      <c r="D14" s="23" t="str">
        <f>IF(B14=0," ",VLOOKUP($B14,[1]Спортсмены!$B$1:$H$65536,3,FALSE))</f>
        <v>1998</v>
      </c>
      <c r="E14" s="24" t="str">
        <f>IF(B14=0," ",IF(VLOOKUP($B14,[1]Спортсмены!$B$1:$H$65536,4,FALSE)=0," ",VLOOKUP($B14,[1]Спортсмены!$B$1:$H$65536,4,FALSE)))</f>
        <v>2р</v>
      </c>
      <c r="F14" s="22" t="str">
        <f>IF(B14=0," ",VLOOKUP($B14,[1]Спортсмены!$B$1:$H$65536,5,FALSE))</f>
        <v>Владимирская</v>
      </c>
      <c r="G14" s="22" t="str">
        <f>IF(B14=0," ",VLOOKUP($B14,[1]Спортсмены!$B$1:$H$65536,6,FALSE))</f>
        <v>Владимир, СДЮСШОР-7</v>
      </c>
      <c r="H14" s="26">
        <v>1.0543981481481481E-4</v>
      </c>
      <c r="I14" s="26"/>
      <c r="J14" s="24" t="str">
        <f>IF(H14=0," ",IF(H14&lt;=[1]Разряды!$D$12,[1]Разряды!$D$3,IF(H14&lt;=[1]Разряды!$E$12,[1]Разряды!$E$3,IF(H14&lt;=[1]Разряды!$F$12,[1]Разряды!$F$3,IF(H14&lt;=[1]Разряды!$G$12,[1]Разряды!$G$3,IF(H14&lt;=[1]Разряды!$H$12,[1]Разряды!$H$3,IF(H14&lt;=[1]Разряды!$I$12,[1]Разряды!$I$3,IF(H14&lt;=[1]Разряды!$J$12,[1]Разряды!$J$3,"б/р"))))))))</f>
        <v>2р</v>
      </c>
      <c r="K14" s="24">
        <v>20</v>
      </c>
      <c r="L14" s="22" t="str">
        <f>IF(B14=0," ",VLOOKUP($B14,[1]Спортсмены!$B$1:$H$65536,7,FALSE))</f>
        <v>Судаков К.А.</v>
      </c>
    </row>
    <row r="15" spans="1:12">
      <c r="A15" s="20">
        <v>3</v>
      </c>
      <c r="B15" s="27">
        <v>500</v>
      </c>
      <c r="C15" s="22" t="str">
        <f>IF(B15=0," ",VLOOKUP(B15,[1]Спортсмены!B$1:H$65536,2,FALSE))</f>
        <v>Проскурин Роман</v>
      </c>
      <c r="D15" s="23" t="str">
        <f>IF(B15=0," ",VLOOKUP($B15,[1]Спортсмены!$B$1:$H$65536,3,FALSE))</f>
        <v>1997</v>
      </c>
      <c r="E15" s="24" t="str">
        <f>IF(B15=0," ",IF(VLOOKUP($B15,[1]Спортсмены!$B$1:$H$65536,4,FALSE)=0," ",VLOOKUP($B15,[1]Спортсмены!$B$1:$H$65536,4,FALSE)))</f>
        <v>3р</v>
      </c>
      <c r="F15" s="22" t="str">
        <f>IF(B15=0," ",VLOOKUP($B15,[1]Спортсмены!$B$1:$H$65536,5,FALSE))</f>
        <v>Ивановская</v>
      </c>
      <c r="G15" s="22" t="str">
        <f>IF(B15=0," ",VLOOKUP($B15,[1]Спортсмены!$B$1:$H$65536,6,FALSE))</f>
        <v>Иваново, ДЮСШ-1</v>
      </c>
      <c r="H15" s="26">
        <v>1.0833333333333333E-4</v>
      </c>
      <c r="I15" s="26"/>
      <c r="J15" s="24" t="str">
        <f>IF(H15=0," ",IF(H15&lt;=[1]Разряды!$D$12,[1]Разряды!$D$3,IF(H15&lt;=[1]Разряды!$E$12,[1]Разряды!$E$3,IF(H15&lt;=[1]Разряды!$F$12,[1]Разряды!$F$3,IF(H15&lt;=[1]Разряды!$G$12,[1]Разряды!$G$3,IF(H15&lt;=[1]Разряды!$H$12,[1]Разряды!$H$3,IF(H15&lt;=[1]Разряды!$I$12,[1]Разряды!$I$3,IF(H15&lt;=[1]Разряды!$J$12,[1]Разряды!$J$3,"б/р"))))))))</f>
        <v>3р</v>
      </c>
      <c r="K15" s="27" t="s">
        <v>26</v>
      </c>
      <c r="L15" s="22" t="str">
        <f>IF(B15=0," ",VLOOKUP($B15,[1]Спортсмены!$B$1:$H$65536,7,FALSE))</f>
        <v>Магницкий М.В.</v>
      </c>
    </row>
    <row r="16" spans="1:12">
      <c r="A16" s="28"/>
      <c r="B16" s="21">
        <v>351</v>
      </c>
      <c r="C16" s="22" t="str">
        <f>IF(B16=0," ",VLOOKUP(B16,[1]Спортсмены!B$1:H$65536,2,FALSE))</f>
        <v>Кузнецов Владислав</v>
      </c>
      <c r="D16" s="23" t="str">
        <f>IF(B16=0," ",VLOOKUP($B16,[1]Спортсмены!$B$1:$H$65536,3,FALSE))</f>
        <v>27.10.1997</v>
      </c>
      <c r="E16" s="24" t="str">
        <f>IF(B16=0," ",IF(VLOOKUP($B16,[1]Спортсмены!$B$1:$H$65536,4,FALSE)=0," ",VLOOKUP($B16,[1]Спортсмены!$B$1:$H$65536,4,FALSE)))</f>
        <v>2р</v>
      </c>
      <c r="F16" s="22" t="str">
        <f>IF(B16=0," ",VLOOKUP($B16,[1]Спортсмены!$B$1:$H$65536,5,FALSE))</f>
        <v>Костромская</v>
      </c>
      <c r="G16" s="22" t="str">
        <f>IF(B16=0," ",VLOOKUP($B16,[1]Спортсмены!$B$1:$H$65536,6,FALSE))</f>
        <v>Шарья, СДЮСШОР</v>
      </c>
      <c r="H16" s="41" t="s">
        <v>211</v>
      </c>
      <c r="I16" s="26"/>
      <c r="J16" s="24"/>
      <c r="K16" s="24">
        <v>0</v>
      </c>
      <c r="L16" s="22" t="str">
        <f>IF(B16=0," ",VLOOKUP($B16,[1]Спортсмены!$B$1:$H$65536,7,FALSE))</f>
        <v>Шалагинов А.Л.</v>
      </c>
    </row>
    <row r="17" spans="1:12">
      <c r="A17" s="28"/>
      <c r="B17" s="21"/>
      <c r="C17" s="22" t="str">
        <f>IF(B17=0," ",VLOOKUP(B17,[1]Спортсмены!B$1:H$65536,2,FALSE))</f>
        <v xml:space="preserve"> </v>
      </c>
      <c r="D17" s="23" t="str">
        <f>IF(B17=0," ",VLOOKUP($B17,[1]Спортсмены!$B$1:$H$65536,3,FALSE))</f>
        <v xml:space="preserve"> </v>
      </c>
      <c r="E17" s="24" t="str">
        <f>IF(B17=0," ",IF(VLOOKUP($B17,[1]Спортсмены!$B$1:$H$65536,4,FALSE)=0," ",VLOOKUP($B17,[1]Спортсмены!$B$1:$H$65536,4,FALSE)))</f>
        <v xml:space="preserve"> </v>
      </c>
      <c r="F17" s="22" t="str">
        <f>IF(B17=0," ",VLOOKUP($B17,[1]Спортсмены!$B$1:$H$65536,5,FALSE))</f>
        <v xml:space="preserve"> </v>
      </c>
      <c r="G17" s="22" t="str">
        <f>IF(B17=0," ",VLOOKUP($B17,[1]Спортсмены!$B$1:$H$65536,6,FALSE))</f>
        <v xml:space="preserve"> </v>
      </c>
      <c r="H17" s="25"/>
      <c r="I17" s="25"/>
      <c r="J17" s="24" t="str">
        <f>IF(H17=0," ",IF(H17&lt;=[1]Разряды!$D$12,[1]Разряды!$D$3,IF(H17&lt;=[1]Разряды!$E$12,[1]Разряды!$E$3,IF(H17&lt;=[1]Разряды!$F$12,[1]Разряды!$F$3,IF(H17&lt;=[1]Разряды!$G$12,[1]Разряды!$G$3,IF(H17&lt;=[1]Разряды!$H$12,[1]Разряды!$H$3,IF(H17&lt;=[1]Разряды!$I$12,[1]Разряды!$I$3,IF(H17&lt;=[1]Разряды!$J$12,[1]Разряды!$J$3,"б/р"))))))))</f>
        <v xml:space="preserve"> </v>
      </c>
      <c r="K17" s="27"/>
      <c r="L17" s="22" t="str">
        <f>IF(B17=0," ",VLOOKUP($B17,[1]Спортсмены!$B$1:$H$65536,7,FALSE))</f>
        <v xml:space="preserve"> </v>
      </c>
    </row>
    <row r="18" spans="1:12">
      <c r="A18" s="16"/>
      <c r="B18" s="16"/>
      <c r="C18" s="16"/>
      <c r="D18" s="46"/>
      <c r="E18" s="16"/>
      <c r="F18" s="336" t="s">
        <v>182</v>
      </c>
      <c r="G18" s="336"/>
      <c r="H18" s="18"/>
      <c r="I18" s="19"/>
    </row>
    <row r="19" spans="1:12">
      <c r="A19" s="20">
        <v>1</v>
      </c>
      <c r="B19" s="21">
        <v>77</v>
      </c>
      <c r="C19" s="22" t="str">
        <f>IF(B19=0," ",VLOOKUP(B19,[1]Спортсмены!B$1:H$65536,2,FALSE))</f>
        <v>Сундуков Семен</v>
      </c>
      <c r="D19" s="23" t="str">
        <f>IF(B19=0," ",VLOOKUP($B19,[1]Спортсмены!$B$1:$H$65536,3,FALSE))</f>
        <v>28.07.1995</v>
      </c>
      <c r="E19" s="24" t="str">
        <f>IF(B19=0," ",IF(VLOOKUP($B19,[1]Спортсмены!$B$1:$H$65536,4,FALSE)=0," ",VLOOKUP($B19,[1]Спортсмены!$B$1:$H$65536,4,FALSE)))</f>
        <v>КМС</v>
      </c>
      <c r="F19" s="22" t="str">
        <f>IF(B19=0," ",VLOOKUP($B19,[1]Спортсмены!$B$1:$H$65536,5,FALSE))</f>
        <v>Ярославская</v>
      </c>
      <c r="G19" s="22" t="str">
        <f>IF(B19=0," ",VLOOKUP($B19,[1]Спортсмены!$B$1:$H$65536,6,FALSE))</f>
        <v>Ярославль, ГОБУ ЯО СДЮСШОР</v>
      </c>
      <c r="H19" s="26">
        <v>9.9537037037037045E-5</v>
      </c>
      <c r="I19" s="25"/>
      <c r="J19" s="27" t="s">
        <v>25</v>
      </c>
      <c r="K19" s="24" t="s">
        <v>26</v>
      </c>
      <c r="L19" s="22" t="str">
        <f>IF(B19=0," ",VLOOKUP($B19,[1]Спортсмены!$B$1:$H$65536,7,FALSE))</f>
        <v>бр. Филиновой С.К.</v>
      </c>
    </row>
    <row r="20" spans="1:12">
      <c r="A20" s="20">
        <v>2</v>
      </c>
      <c r="B20" s="21">
        <v>476</v>
      </c>
      <c r="C20" s="22" t="str">
        <f>IF(B20=0," ",VLOOKUP(B20,[1]Спортсмены!B$1:H$65536,2,FALSE))</f>
        <v>Сагдиев Рафик</v>
      </c>
      <c r="D20" s="23" t="str">
        <f>IF(B20=0," ",VLOOKUP($B20,[1]Спортсмены!$B$1:$H$65536,3,FALSE))</f>
        <v>1996</v>
      </c>
      <c r="E20" s="24" t="str">
        <f>IF(B20=0," ",IF(VLOOKUP($B20,[1]Спортсмены!$B$1:$H$65536,4,FALSE)=0," ",VLOOKUP($B20,[1]Спортсмены!$B$1:$H$65536,4,FALSE)))</f>
        <v>2р</v>
      </c>
      <c r="F20" s="22" t="str">
        <f>IF(B20=0," ",VLOOKUP($B20,[1]Спортсмены!$B$1:$H$65536,5,FALSE))</f>
        <v>Ивановская</v>
      </c>
      <c r="G20" s="22" t="str">
        <f>IF(B20=0," ",VLOOKUP($B20,[1]Спортсмены!$B$1:$H$65536,6,FALSE))</f>
        <v>Иваново, ИГЭУ, СДЮСШОР-6</v>
      </c>
      <c r="H20" s="26">
        <v>1.0636574074074073E-4</v>
      </c>
      <c r="I20" s="25"/>
      <c r="J20" s="27" t="s">
        <v>171</v>
      </c>
      <c r="K20" s="24">
        <v>20</v>
      </c>
      <c r="L20" s="22" t="str">
        <f>IF(B20=0," ",VLOOKUP($B20,[1]Спортсмены!$B$1:$H$65536,7,FALSE))</f>
        <v>Рябова И.Д.</v>
      </c>
    </row>
    <row r="21" spans="1:12">
      <c r="A21" s="136">
        <v>3</v>
      </c>
      <c r="B21" s="91">
        <v>475</v>
      </c>
      <c r="C21" s="22" t="str">
        <f>IF(B21=0," ",VLOOKUP(B21,[1]Спортсмены!B$1:H$65536,2,FALSE))</f>
        <v>Турченков Александр</v>
      </c>
      <c r="D21" s="23" t="str">
        <f>IF(B21=0," ",VLOOKUP($B21,[1]Спортсмены!$B$1:$H$65536,3,FALSE))</f>
        <v>1996</v>
      </c>
      <c r="E21" s="24" t="str">
        <f>IF(B21=0," ",IF(VLOOKUP($B21,[1]Спортсмены!$B$1:$H$65536,4,FALSE)=0," ",VLOOKUP($B21,[1]Спортсмены!$B$1:$H$65536,4,FALSE)))</f>
        <v>2р</v>
      </c>
      <c r="F21" s="22" t="str">
        <f>IF(B21=0," ",VLOOKUP($B21,[1]Спортсмены!$B$1:$H$65536,5,FALSE))</f>
        <v>Ивановская</v>
      </c>
      <c r="G21" s="22" t="str">
        <f>IF(B21=0," ",VLOOKUP($B21,[1]Спортсмены!$B$1:$H$65536,6,FALSE))</f>
        <v>Иваново, СДЮСШОР-6</v>
      </c>
      <c r="H21" s="26">
        <v>1.0833333333333333E-4</v>
      </c>
      <c r="I21" s="25"/>
      <c r="J21" s="27" t="s">
        <v>171</v>
      </c>
      <c r="K21" s="24">
        <v>17</v>
      </c>
      <c r="L21" s="22" t="str">
        <f>IF(B21=0," ",VLOOKUP($B21,[1]Спортсмены!$B$1:$H$65536,7,FALSE))</f>
        <v>Рябова И.Д.</v>
      </c>
    </row>
    <row r="22" spans="1:12">
      <c r="A22" s="136"/>
      <c r="B22" s="91"/>
      <c r="C22" s="22"/>
      <c r="D22" s="23"/>
      <c r="E22" s="24"/>
      <c r="F22" s="22"/>
      <c r="G22" s="22"/>
      <c r="H22" s="26"/>
      <c r="I22" s="25"/>
      <c r="J22" s="24"/>
      <c r="K22" s="24"/>
      <c r="L22" s="22"/>
    </row>
    <row r="23" spans="1:12">
      <c r="A23" s="78"/>
      <c r="B23" s="91"/>
      <c r="C23" s="79"/>
      <c r="D23" s="90"/>
      <c r="E23" s="89"/>
      <c r="F23" s="336" t="s">
        <v>186</v>
      </c>
      <c r="G23" s="336"/>
      <c r="H23" s="137"/>
      <c r="I23" s="93"/>
      <c r="J23" s="89"/>
      <c r="K23" s="92"/>
      <c r="L23" s="79"/>
    </row>
    <row r="24" spans="1:12">
      <c r="A24" s="136">
        <v>1</v>
      </c>
      <c r="B24" s="91">
        <v>464</v>
      </c>
      <c r="C24" s="22" t="str">
        <f>IF(B24=0," ",VLOOKUP(B24,[1]Спортсмены!B$1:H$65536,2,FALSE))</f>
        <v>Анжауров Антон</v>
      </c>
      <c r="D24" s="23" t="str">
        <f>IF(B24=0," ",VLOOKUP($B24,[1]Спортсмены!$B$1:$H$65536,3,FALSE))</f>
        <v>1992</v>
      </c>
      <c r="E24" s="24" t="str">
        <f>IF(B24=0," ",IF(VLOOKUP($B24,[1]Спортсмены!$B$1:$H$65536,4,FALSE)=0," ",VLOOKUP($B24,[1]Спортсмены!$B$1:$H$65536,4,FALSE)))</f>
        <v>КМС</v>
      </c>
      <c r="F24" s="22" t="str">
        <f>IF(B24=0," ",VLOOKUP($B24,[1]Спортсмены!$B$1:$H$65536,5,FALSE))</f>
        <v>Ивановская</v>
      </c>
      <c r="G24" s="22" t="str">
        <f>IF(B24=0," ",VLOOKUP($B24,[1]Спортсмены!$B$1:$H$65536,6,FALSE))</f>
        <v>Иваново, ИГХТУ, СДЮСШОР-6</v>
      </c>
      <c r="H24" s="26">
        <v>1.0069444444444443E-4</v>
      </c>
      <c r="I24" s="25"/>
      <c r="J24" s="27" t="s">
        <v>25</v>
      </c>
      <c r="K24" s="27">
        <v>20</v>
      </c>
      <c r="L24" s="22" t="str">
        <f>IF(B24=0," ",VLOOKUP($B24,[1]Спортсмены!$B$1:$H$65536,7,FALSE))</f>
        <v xml:space="preserve">Кокшарова И.В. </v>
      </c>
    </row>
    <row r="25" spans="1:12">
      <c r="A25" s="78"/>
      <c r="B25" s="91"/>
      <c r="C25" s="79"/>
      <c r="D25" s="90"/>
      <c r="E25" s="89"/>
      <c r="F25" s="22"/>
      <c r="G25" s="22"/>
      <c r="H25" s="137"/>
      <c r="I25" s="93"/>
      <c r="J25" s="89"/>
      <c r="K25" s="92"/>
      <c r="L25" s="79"/>
    </row>
    <row r="26" spans="1:12" ht="15.75" thickBot="1">
      <c r="A26" s="30"/>
      <c r="B26" s="31"/>
      <c r="C26" s="32"/>
      <c r="D26" s="34"/>
      <c r="E26" s="34"/>
      <c r="F26" s="32"/>
      <c r="G26" s="32"/>
      <c r="H26" s="35"/>
      <c r="I26" s="35"/>
      <c r="J26" s="34"/>
      <c r="K26" s="44"/>
      <c r="L26" s="32"/>
    </row>
    <row r="27" spans="1:12" ht="15.75" thickTop="1">
      <c r="A27" s="330"/>
      <c r="B27" s="36"/>
      <c r="C27" s="37"/>
      <c r="D27" s="39"/>
      <c r="E27" s="39"/>
      <c r="F27" s="37"/>
      <c r="G27" s="37"/>
      <c r="H27" s="40"/>
      <c r="I27" s="40"/>
      <c r="J27" s="39"/>
      <c r="K27" s="49"/>
      <c r="L27" s="37"/>
    </row>
  </sheetData>
  <mergeCells count="26">
    <mergeCell ref="F18:G18"/>
    <mergeCell ref="A10:A11"/>
    <mergeCell ref="B10:B11"/>
    <mergeCell ref="C10:C11"/>
    <mergeCell ref="D10:D11"/>
    <mergeCell ref="E10:E11"/>
    <mergeCell ref="A1:L1"/>
    <mergeCell ref="A2:L2"/>
    <mergeCell ref="A5:C5"/>
    <mergeCell ref="A3:L3"/>
    <mergeCell ref="A4:L4"/>
    <mergeCell ref="A6:C6"/>
    <mergeCell ref="F6:G6"/>
    <mergeCell ref="A7:C7"/>
    <mergeCell ref="A8:C8"/>
    <mergeCell ref="I8:J8"/>
    <mergeCell ref="F23:G23"/>
    <mergeCell ref="I9:J9"/>
    <mergeCell ref="F10:F11"/>
    <mergeCell ref="G10:G11"/>
    <mergeCell ref="H10:I10"/>
    <mergeCell ref="J10:J11"/>
    <mergeCell ref="K10:K11"/>
    <mergeCell ref="L10:L11"/>
    <mergeCell ref="H11:I11"/>
    <mergeCell ref="F12:G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8"/>
  <sheetViews>
    <sheetView workbookViewId="0">
      <selection activeCell="N19" sqref="N19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32.42578125" customWidth="1"/>
    <col min="8" max="8" width="7" style="122" customWidth="1"/>
    <col min="9" max="9" width="7.42578125" style="122" customWidth="1"/>
    <col min="10" max="10" width="6.5703125" customWidth="1"/>
    <col min="11" max="11" width="8.140625" customWidth="1"/>
    <col min="12" max="12" width="18.85546875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</row>
    <row r="4" spans="1:12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t="18">
      <c r="A5" s="1" t="s">
        <v>237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>
      <c r="A6" s="1" t="s">
        <v>76</v>
      </c>
      <c r="B6" s="4"/>
      <c r="C6" s="4"/>
      <c r="D6" s="4"/>
      <c r="E6" s="4"/>
      <c r="F6" s="349" t="s">
        <v>238</v>
      </c>
      <c r="G6" s="349"/>
      <c r="H6" s="4"/>
      <c r="I6"/>
      <c r="K6" s="6" t="s">
        <v>6</v>
      </c>
    </row>
    <row r="7" spans="1:12">
      <c r="A7" s="1" t="s">
        <v>239</v>
      </c>
      <c r="B7" s="6"/>
      <c r="C7" s="7"/>
      <c r="F7" s="1"/>
      <c r="G7" s="1"/>
      <c r="H7" s="9"/>
      <c r="I7" s="9"/>
      <c r="J7" s="9"/>
      <c r="K7" s="9" t="s">
        <v>174</v>
      </c>
      <c r="L7" s="9"/>
    </row>
    <row r="8" spans="1:12" ht="18.75">
      <c r="A8" s="10" t="s">
        <v>77</v>
      </c>
      <c r="B8" s="6"/>
      <c r="C8" s="6"/>
      <c r="E8" s="11"/>
      <c r="F8" s="1"/>
      <c r="G8" s="1"/>
      <c r="H8" s="11"/>
      <c r="I8" s="350"/>
      <c r="J8" s="350"/>
      <c r="K8" s="310"/>
      <c r="L8" s="9"/>
    </row>
    <row r="9" spans="1:12">
      <c r="A9" s="1" t="s">
        <v>240</v>
      </c>
      <c r="B9" s="87"/>
      <c r="C9" s="87"/>
      <c r="E9" s="12"/>
      <c r="F9" s="1"/>
      <c r="G9" s="1"/>
      <c r="H9" s="14"/>
      <c r="I9" s="351"/>
      <c r="J9" s="351"/>
      <c r="K9" s="15"/>
      <c r="L9" s="9"/>
    </row>
    <row r="10" spans="1:12">
      <c r="A10" s="343" t="s">
        <v>12</v>
      </c>
      <c r="B10" s="343" t="s">
        <v>13</v>
      </c>
      <c r="C10" s="343" t="s">
        <v>14</v>
      </c>
      <c r="D10" s="345" t="s">
        <v>15</v>
      </c>
      <c r="E10" s="345" t="s">
        <v>16</v>
      </c>
      <c r="F10" s="345" t="s">
        <v>17</v>
      </c>
      <c r="G10" s="345" t="s">
        <v>18</v>
      </c>
      <c r="H10" s="341" t="s">
        <v>19</v>
      </c>
      <c r="I10" s="342"/>
      <c r="J10" s="343" t="s">
        <v>20</v>
      </c>
      <c r="K10" s="345" t="s">
        <v>21</v>
      </c>
      <c r="L10" s="347" t="s">
        <v>22</v>
      </c>
    </row>
    <row r="11" spans="1:12">
      <c r="A11" s="344"/>
      <c r="B11" s="344"/>
      <c r="C11" s="344"/>
      <c r="D11" s="344"/>
      <c r="E11" s="344"/>
      <c r="F11" s="344"/>
      <c r="G11" s="344"/>
      <c r="H11" s="355" t="s">
        <v>23</v>
      </c>
      <c r="I11" s="356"/>
      <c r="J11" s="344"/>
      <c r="K11" s="344"/>
      <c r="L11" s="348"/>
    </row>
    <row r="12" spans="1:12">
      <c r="A12" s="16"/>
      <c r="B12" s="16"/>
      <c r="C12" s="16"/>
      <c r="D12" s="17"/>
      <c r="E12" s="16"/>
      <c r="F12" s="336" t="s">
        <v>241</v>
      </c>
      <c r="G12" s="336"/>
      <c r="H12" s="18"/>
      <c r="I12" s="350" t="s">
        <v>50</v>
      </c>
      <c r="J12" s="350"/>
      <c r="K12" s="310"/>
      <c r="L12" s="9" t="s">
        <v>242</v>
      </c>
    </row>
    <row r="13" spans="1:12" ht="25.5">
      <c r="A13" s="20">
        <v>1</v>
      </c>
      <c r="B13" s="28">
        <v>289</v>
      </c>
      <c r="C13" s="101" t="str">
        <f>IF(B13=0," ",VLOOKUP(B13,[1]Спортсмены!B$1:H$65536,2,FALSE))</f>
        <v>Ракчеев Дмитрий</v>
      </c>
      <c r="D13" s="102" t="str">
        <f>IF(B13=0," ",VLOOKUP($B13,[1]Спортсмены!$B$1:$H$65536,3,FALSE))</f>
        <v>05.08.1998</v>
      </c>
      <c r="E13" s="94" t="str">
        <f>IF(B13=0," ",IF(VLOOKUP($B13,[1]Спортсмены!$B$1:$H$65536,4,FALSE)=0," ",VLOOKUP($B13,[1]Спортсмены!$B$1:$H$65536,4,FALSE)))</f>
        <v>1р</v>
      </c>
      <c r="F13" s="101" t="str">
        <f>IF(B13=0," ",VLOOKUP($B13,[1]Спортсмены!$B$1:$H$65536,5,FALSE))</f>
        <v>Рязанская</v>
      </c>
      <c r="G13" s="188" t="str">
        <f>IF(B13=0," ",VLOOKUP($B13,[1]Спортсмены!$B$1:$H$65536,6,FALSE))</f>
        <v>Скопин, ЦФО ДЮСШ "Старт", Юность России</v>
      </c>
      <c r="H13" s="100"/>
      <c r="I13" s="479">
        <v>4.34837962962963E-3</v>
      </c>
      <c r="J13" s="28" t="str">
        <f>IF(I13=0," ",IF(I13&lt;=[1]Разряды!$D$13,[1]Разряды!$D$3,IF(I13&lt;=[1]Разряды!$E$13,[1]Разряды!$E$3,IF(I13&lt;=[1]Разряды!$F$13,[1]Разряды!$F$3,IF(I13&lt;=[1]Разряды!$G$13,[1]Разряды!$G$3,IF(I13&lt;=[1]Разряды!$H$13,[1]Разряды!$H$3,IF(I13&lt;=[1]Разряды!$I$13,[1]Разряды!$I$3,IF(I13&lt;=[1]Разряды!$J$13,[1]Разряды!$J$3,"б/р"))))))))</f>
        <v>1р</v>
      </c>
      <c r="K13" s="28">
        <v>20</v>
      </c>
      <c r="L13" s="101" t="str">
        <f>IF(B13=0," ",VLOOKUP($B13,[1]Спортсмены!$B$1:$H$65536,7,FALSE))</f>
        <v>Ефремов С.А.</v>
      </c>
    </row>
    <row r="14" spans="1:12">
      <c r="A14" s="20">
        <v>2</v>
      </c>
      <c r="B14" s="21">
        <v>221</v>
      </c>
      <c r="C14" s="22" t="str">
        <f>IF(B14=0," ",VLOOKUP(B14,[1]Спортсмены!B$1:H$65536,2,FALSE))</f>
        <v>Голубков Павел</v>
      </c>
      <c r="D14" s="23" t="str">
        <f>IF(B14=0," ",VLOOKUP($B14,[1]Спортсмены!$B$1:$H$65536,3,FALSE))</f>
        <v>27.01.1998</v>
      </c>
      <c r="E14" s="24" t="str">
        <f>IF(B14=0," ",IF(VLOOKUP($B14,[1]Спортсмены!$B$1:$H$65536,4,FALSE)=0," ",VLOOKUP($B14,[1]Спортсмены!$B$1:$H$65536,4,FALSE)))</f>
        <v>2р</v>
      </c>
      <c r="F14" s="22" t="str">
        <f>IF(B14=0," ",VLOOKUP($B14,[1]Спортсмены!$B$1:$H$65536,5,FALSE))</f>
        <v>Псковская</v>
      </c>
      <c r="G14" s="22" t="str">
        <f>IF(B14=0," ",VLOOKUP($B14,[1]Спортсмены!$B$1:$H$65536,6,FALSE))</f>
        <v>Великолукский р-н, ДЮСШ</v>
      </c>
      <c r="H14" s="25"/>
      <c r="I14" s="111">
        <v>4.7968749999999999E-3</v>
      </c>
      <c r="J14" s="27" t="str">
        <f>IF(I14=0," ",IF(I14&lt;=[1]Разряды!$D$13,[1]Разряды!$D$3,IF(I14&lt;=[1]Разряды!$E$13,[1]Разряды!$E$3,IF(I14&lt;=[1]Разряды!$F$13,[1]Разряды!$F$3,IF(I14&lt;=[1]Разряды!$G$13,[1]Разряды!$G$3,IF(I14&lt;=[1]Разряды!$H$13,[1]Разряды!$H$3,IF(I14&lt;=[1]Разряды!$I$13,[1]Разряды!$I$3,IF(I14&lt;=[1]Разряды!$J$13,[1]Разряды!$J$3,"б/р"))))))))</f>
        <v>3р</v>
      </c>
      <c r="K14" s="17" t="s">
        <v>26</v>
      </c>
      <c r="L14" s="22" t="str">
        <f>IF(B14=0," ",VLOOKUP($B14,[1]Спортсмены!$B$1:$H$65536,7,FALSE))</f>
        <v>Аввакуменкова Н.М.</v>
      </c>
    </row>
    <row r="15" spans="1:12">
      <c r="A15" s="28"/>
      <c r="B15" s="21"/>
      <c r="C15" s="22"/>
      <c r="D15" s="23"/>
      <c r="E15" s="24"/>
      <c r="F15" s="22"/>
      <c r="G15" s="22"/>
      <c r="H15" s="25"/>
      <c r="I15" s="337"/>
      <c r="J15" s="337"/>
      <c r="K15" s="311"/>
      <c r="L15" s="42"/>
    </row>
    <row r="16" spans="1:12">
      <c r="A16" s="16"/>
      <c r="B16" s="16"/>
      <c r="C16" s="16"/>
      <c r="D16" s="46"/>
      <c r="E16" s="16"/>
      <c r="F16" s="336" t="s">
        <v>182</v>
      </c>
      <c r="G16" s="336"/>
      <c r="H16" s="41"/>
      <c r="I16" s="350" t="s">
        <v>50</v>
      </c>
      <c r="J16" s="350"/>
      <c r="K16" s="311"/>
      <c r="L16" s="9" t="s">
        <v>243</v>
      </c>
    </row>
    <row r="17" spans="1:12">
      <c r="A17" s="20">
        <v>1</v>
      </c>
      <c r="B17" s="27">
        <v>220</v>
      </c>
      <c r="C17" s="22" t="str">
        <f>IF(B17=0," ",VLOOKUP(B17,[1]Спортсмены!B$1:H$65536,2,FALSE))</f>
        <v>Аввакуменков Сергей</v>
      </c>
      <c r="D17" s="23" t="str">
        <f>IF(B17=0," ",VLOOKUP($B17,[1]Спортсмены!$B$1:$H$65536,3,FALSE))</f>
        <v>18.09.1996</v>
      </c>
      <c r="E17" s="24" t="str">
        <f>IF(B17=0," ",IF(VLOOKUP($B17,[1]Спортсмены!$B$1:$H$65536,4,FALSE)=0," ",VLOOKUP($B17,[1]Спортсмены!$B$1:$H$65536,4,FALSE)))</f>
        <v>1р</v>
      </c>
      <c r="F17" s="22" t="str">
        <f>IF(B17=0," ",VLOOKUP($B17,[1]Спортсмены!$B$1:$H$65536,5,FALSE))</f>
        <v>Псковская</v>
      </c>
      <c r="G17" s="22" t="str">
        <f>IF(B17=0," ",VLOOKUP($B17,[1]Спортсмены!$B$1:$H$65536,6,FALSE))</f>
        <v>Великолукский р-н, ДЮСШ</v>
      </c>
      <c r="H17" s="25"/>
      <c r="I17" s="111">
        <v>4.6166666666666665E-3</v>
      </c>
      <c r="J17" s="27" t="str">
        <f>IF(I17=0," ",IF(I17&lt;=[1]Разряды!$D$13,[1]Разряды!$D$3,IF(I17&lt;=[1]Разряды!$E$13,[1]Разряды!$E$3,IF(I17&lt;=[1]Разряды!$F$13,[1]Разряды!$F$3,IF(I17&lt;=[1]Разряды!$G$13,[1]Разряды!$G$3,IF(I17&lt;=[1]Разряды!$H$13,[1]Разряды!$H$3,IF(I17&lt;=[1]Разряды!$I$13,[1]Разряды!$I$3,IF(I17&lt;=[1]Разряды!$J$13,[1]Разряды!$J$3,"б/р"))))))))</f>
        <v>2р</v>
      </c>
      <c r="K17" s="27" t="s">
        <v>26</v>
      </c>
      <c r="L17" s="22" t="str">
        <f>IF(B17=0," ",VLOOKUP($B17,[1]Спортсмены!$B$1:$H$65536,7,FALSE))</f>
        <v>Аввакуменкова Н.М.</v>
      </c>
    </row>
    <row r="18" spans="1:12">
      <c r="A18" s="20">
        <v>2</v>
      </c>
      <c r="B18" s="21">
        <v>349</v>
      </c>
      <c r="C18" s="22" t="str">
        <f>IF(B18=0," ",VLOOKUP(B18,[1]Спортсмены!B$1:H$65536,2,FALSE))</f>
        <v>Кошкарёв Рустам</v>
      </c>
      <c r="D18" s="23" t="str">
        <f>IF(B18=0," ",VLOOKUP($B18,[1]Спортсмены!$B$1:$H$65536,3,FALSE))</f>
        <v>17.02.1996</v>
      </c>
      <c r="E18" s="24" t="str">
        <f>IF(B18=0," ",IF(VLOOKUP($B18,[1]Спортсмены!$B$1:$H$65536,4,FALSE)=0," ",VLOOKUP($B18,[1]Спортсмены!$B$1:$H$65536,4,FALSE)))</f>
        <v>2р</v>
      </c>
      <c r="F18" s="22" t="str">
        <f>IF(B18=0," ",VLOOKUP($B18,[1]Спортсмены!$B$1:$H$65536,5,FALSE))</f>
        <v>Костромская</v>
      </c>
      <c r="G18" s="22" t="str">
        <f>IF(B18=0," ",VLOOKUP($B18,[1]Спортсмены!$B$1:$H$65536,6,FALSE))</f>
        <v>Волгореченск, ДЮСШ</v>
      </c>
      <c r="H18" s="25"/>
      <c r="I18" s="111">
        <v>4.6664351851851858E-3</v>
      </c>
      <c r="J18" s="27" t="str">
        <f>IF(I18=0," ",IF(I18&lt;=[1]Разряды!$D$13,[1]Разряды!$D$3,IF(I18&lt;=[1]Разряды!$E$13,[1]Разряды!$E$3,IF(I18&lt;=[1]Разряды!$F$13,[1]Разряды!$F$3,IF(I18&lt;=[1]Разряды!$G$13,[1]Разряды!$G$3,IF(I18&lt;=[1]Разряды!$H$13,[1]Разряды!$H$3,IF(I18&lt;=[1]Разряды!$I$13,[1]Разряды!$I$3,IF(I18&lt;=[1]Разряды!$J$13,[1]Разряды!$J$3,"б/р"))))))))</f>
        <v>2р</v>
      </c>
      <c r="K18" s="17">
        <v>20</v>
      </c>
      <c r="L18" s="22" t="str">
        <f>IF(B18=0," ",VLOOKUP($B18,[1]Спортсмены!$B$1:$H$65536,7,FALSE))</f>
        <v>Смирнов А.А.</v>
      </c>
    </row>
    <row r="19" spans="1:12">
      <c r="A19" s="28"/>
      <c r="B19" s="21"/>
      <c r="C19" s="22" t="str">
        <f>IF(B19=0," ",VLOOKUP(B19,[1]Спортсмены!B$1:H$65536,2,FALSE))</f>
        <v xml:space="preserve"> </v>
      </c>
      <c r="D19" s="24" t="str">
        <f>IF(B19=0," ",VLOOKUP($B19,[1]Спортсмены!$B$1:$H$65536,3,FALSE))</f>
        <v xml:space="preserve"> </v>
      </c>
      <c r="E19" s="24" t="str">
        <f>IF(B19=0," ",IF(VLOOKUP($B19,[1]Спортсмены!$B$1:$H$65536,4,FALSE)=0," ",VLOOKUP($B19,[1]Спортсмены!$B$1:$H$65536,4,FALSE)))</f>
        <v xml:space="preserve"> </v>
      </c>
      <c r="F19" s="22" t="str">
        <f>IF(B19=0," ",VLOOKUP($B19,[1]Спортсмены!$B$1:$H$65536,5,FALSE))</f>
        <v xml:space="preserve"> </v>
      </c>
      <c r="G19" s="22" t="str">
        <f>IF(B19=0," ",VLOOKUP($B19,[1]Спортсмены!$B$1:$H$65536,6,FALSE))</f>
        <v xml:space="preserve"> </v>
      </c>
      <c r="H19" s="25"/>
      <c r="I19" s="111"/>
      <c r="J19" s="27"/>
      <c r="K19" s="17"/>
      <c r="L19" s="22" t="str">
        <f>IF(B19=0," ",VLOOKUP($B19,[1]Спортсмены!$B$1:$H$65536,7,FALSE))</f>
        <v xml:space="preserve"> </v>
      </c>
    </row>
    <row r="20" spans="1:12">
      <c r="A20" s="16"/>
      <c r="B20" s="16"/>
      <c r="C20" s="16"/>
      <c r="D20" s="17"/>
      <c r="E20" s="16"/>
      <c r="F20" s="336" t="s">
        <v>186</v>
      </c>
      <c r="G20" s="336"/>
      <c r="H20" s="18"/>
      <c r="I20" s="19"/>
      <c r="J20" s="115"/>
      <c r="K20" s="115"/>
      <c r="L20" s="115"/>
    </row>
    <row r="21" spans="1:12" ht="25.5">
      <c r="A21" s="20">
        <v>1</v>
      </c>
      <c r="B21" s="483">
        <v>391</v>
      </c>
      <c r="C21" s="101" t="str">
        <f>IF(B21=0," ",VLOOKUP(B21,[1]Спортсмены!B$1:H$65536,2,FALSE))</f>
        <v>Резник Иван</v>
      </c>
      <c r="D21" s="101" t="str">
        <f>IF(B21=0," ",VLOOKUP($B21,[1]Спортсмены!$B$1:$H$65536,3,FALSE))</f>
        <v>1994</v>
      </c>
      <c r="E21" s="101" t="str">
        <f>IF(B21=0," ",IF(VLOOKUP($B21,[1]Спортсмены!$B$1:$H$65536,4,FALSE)=0," ",VLOOKUP($B21,[1]Спортсмены!$B$1:$H$65536,4,FALSE)))</f>
        <v>КМС</v>
      </c>
      <c r="F21" s="101" t="str">
        <f>IF(B21=0," ",VLOOKUP($B21,[1]Спортсмены!$B$1:$H$65536,5,FALSE))</f>
        <v>Архангельская</v>
      </c>
      <c r="G21" s="188" t="str">
        <f>IF(B21=0," ",VLOOKUP($B21,[1]Спортсмены!$B$1:$H$65536,6,FALSE))</f>
        <v>Архангельск, ГАУ ЦСП "Поморье", С(А)ФУ</v>
      </c>
      <c r="H21" s="488"/>
      <c r="I21" s="489">
        <v>4.1466435185185191E-3</v>
      </c>
      <c r="J21" s="490" t="str">
        <f>IF(I21=0," ",IF(I21&lt;=[1]Разряды!$D$13,[1]Разряды!$D$3,IF(I21&lt;=[1]Разряды!$E$13,[1]Разряды!$E$3,IF(I21&lt;=[1]Разряды!$F$13,[1]Разряды!$F$3,IF(I21&lt;=[1]Разряды!$G$13,[1]Разряды!$G$3,IF(I21&lt;=[1]Разряды!$H$13,[1]Разряды!$H$3,IF(I21&lt;=[1]Разряды!$I$13,[1]Разряды!$I$3,IF(I21&lt;=[1]Разряды!$J$13,[1]Разряды!$J$3,"б/р"))))))))</f>
        <v>кмс</v>
      </c>
      <c r="K21" s="28">
        <v>20</v>
      </c>
      <c r="L21" s="101" t="str">
        <f>IF(B21=0," ",VLOOKUP($B21,[1]Спортсмены!$B$1:$H$65536,7,FALSE))</f>
        <v>Чернов А.В.</v>
      </c>
    </row>
    <row r="22" spans="1:12">
      <c r="A22" s="20">
        <v>2</v>
      </c>
      <c r="B22" s="21">
        <v>231</v>
      </c>
      <c r="C22" s="22" t="str">
        <f>IF(B22=0," ",VLOOKUP(B22,[1]Спортсмены!B$1:H$65536,2,FALSE))</f>
        <v>Ногов Павел</v>
      </c>
      <c r="D22" s="24" t="str">
        <f>IF(B22=0," ",VLOOKUP($B22,[1]Спортсмены!$B$1:$H$65536,3,FALSE))</f>
        <v>1992</v>
      </c>
      <c r="E22" s="24" t="str">
        <f>IF(B22=0," ",IF(VLOOKUP($B22,[1]Спортсмены!$B$1:$H$65536,4,FALSE)=0," ",VLOOKUP($B22,[1]Спортсмены!$B$1:$H$65536,4,FALSE)))</f>
        <v>КМС</v>
      </c>
      <c r="F22" s="22" t="str">
        <f>IF(B22=0," ",VLOOKUP($B22,[1]Спортсмены!$B$1:$H$65536,5,FALSE))</f>
        <v>Владимирская</v>
      </c>
      <c r="G22" s="22" t="str">
        <f>IF(B22=0," ",VLOOKUP($B22,[1]Спортсмены!$B$1:$H$65536,6,FALSE))</f>
        <v>Владимир, СДЮСШОР-4</v>
      </c>
      <c r="H22" s="25"/>
      <c r="I22" s="111">
        <v>4.2315972222222225E-3</v>
      </c>
      <c r="J22" s="27" t="str">
        <f>IF(I22=0," ",IF(I22&lt;=[1]Разряды!$D$13,[1]Разряды!$D$3,IF(I22&lt;=[1]Разряды!$E$13,[1]Разряды!$E$3,IF(I22&lt;=[1]Разряды!$F$13,[1]Разряды!$F$3,IF(I22&lt;=[1]Разряды!$G$13,[1]Разряды!$G$3,IF(I22&lt;=[1]Разряды!$H$13,[1]Разряды!$H$3,IF(I22&lt;=[1]Разряды!$I$13,[1]Разряды!$I$3,IF(I22&lt;=[1]Разряды!$J$13,[1]Разряды!$J$3,"б/р"))))))))</f>
        <v>1р</v>
      </c>
      <c r="K22" s="17">
        <v>17</v>
      </c>
      <c r="L22" s="22" t="str">
        <f>IF(B22=0," ",VLOOKUP($B22,[1]Спортсмены!$B$1:$H$65536,7,FALSE))</f>
        <v>Куфтырев А.Л.</v>
      </c>
    </row>
    <row r="23" spans="1:12">
      <c r="A23" s="20">
        <v>3</v>
      </c>
      <c r="B23" s="27">
        <v>328</v>
      </c>
      <c r="C23" s="22" t="str">
        <f>IF(B23=0," ",VLOOKUP(B23,[1]Спортсмены!B$1:H$65536,2,FALSE))</f>
        <v>Зинохин Роман</v>
      </c>
      <c r="D23" s="24" t="str">
        <f>IF(B23=0," ",VLOOKUP($B23,[1]Спортсмены!$B$1:$H$65536,3,FALSE))</f>
        <v>21.12.1993</v>
      </c>
      <c r="E23" s="24" t="str">
        <f>IF(B23=0," ",IF(VLOOKUP($B23,[1]Спортсмены!$B$1:$H$65536,4,FALSE)=0," ",VLOOKUP($B23,[1]Спортсмены!$B$1:$H$65536,4,FALSE)))</f>
        <v>1р</v>
      </c>
      <c r="F23" s="22" t="str">
        <f>IF(B23=0," ",VLOOKUP($B23,[1]Спортсмены!$B$1:$H$65536,5,FALSE))</f>
        <v>Костромская</v>
      </c>
      <c r="G23" s="22" t="str">
        <f>IF(B23=0," ",VLOOKUP($B23,[1]Спортсмены!$B$1:$H$65536,6,FALSE))</f>
        <v>Кострома, КОСДЮСШОР</v>
      </c>
      <c r="H23" s="25"/>
      <c r="I23" s="111">
        <v>4.2325231481481485E-3</v>
      </c>
      <c r="J23" s="27" t="str">
        <f>IF(I23=0," ",IF(I23&lt;=[1]Разряды!$D$13,[1]Разряды!$D$3,IF(I23&lt;=[1]Разряды!$E$13,[1]Разряды!$E$3,IF(I23&lt;=[1]Разряды!$F$13,[1]Разряды!$F$3,IF(I23&lt;=[1]Разряды!$G$13,[1]Разряды!$G$3,IF(I23&lt;=[1]Разряды!$H$13,[1]Разряды!$H$3,IF(I23&lt;=[1]Разряды!$I$13,[1]Разряды!$I$3,IF(I23&lt;=[1]Разряды!$J$13,[1]Разряды!$J$3,"б/р"))))))))</f>
        <v>1р</v>
      </c>
      <c r="K23" s="17">
        <v>15</v>
      </c>
      <c r="L23" s="22" t="str">
        <f>IF(B23=0," ",VLOOKUP($B23,[1]Спортсмены!$B$1:$H$65536,7,FALSE))</f>
        <v>Дружков А.Н.</v>
      </c>
    </row>
    <row r="24" spans="1:12">
      <c r="A24" s="28"/>
      <c r="B24" s="21"/>
      <c r="C24" s="22"/>
      <c r="D24" s="24"/>
      <c r="E24" s="24"/>
      <c r="F24" s="22"/>
      <c r="G24" s="22"/>
      <c r="H24" s="25"/>
      <c r="I24" s="113"/>
      <c r="J24" s="24"/>
      <c r="K24" s="27"/>
      <c r="L24" s="22"/>
    </row>
    <row r="25" spans="1:12">
      <c r="A25" s="117"/>
      <c r="B25" s="105"/>
      <c r="C25" s="75"/>
      <c r="D25" s="16"/>
      <c r="E25" s="16"/>
      <c r="F25" s="336" t="s">
        <v>31</v>
      </c>
      <c r="G25" s="336"/>
      <c r="H25" s="119"/>
      <c r="I25" s="350"/>
      <c r="J25" s="350"/>
      <c r="K25" s="310"/>
      <c r="L25" s="9"/>
    </row>
    <row r="26" spans="1:12">
      <c r="A26" s="20">
        <v>1</v>
      </c>
      <c r="B26" s="21">
        <v>151</v>
      </c>
      <c r="C26" s="22" t="str">
        <f>IF(B26=0," ",VLOOKUP(B26,[1]Спортсмены!B$1:H$65536,2,FALSE))</f>
        <v>Александров Никита</v>
      </c>
      <c r="D26" s="24" t="str">
        <f>IF(B26=0," ",VLOOKUP($B26,[1]Спортсмены!$B$1:$H$65536,3,FALSE))</f>
        <v>1983</v>
      </c>
      <c r="E26" s="24" t="str">
        <f>IF(B26=0," ",IF(VLOOKUP($B26,[1]Спортсмены!$B$1:$H$65536,4,FALSE)=0," ",VLOOKUP($B26,[1]Спортсмены!$B$1:$H$65536,4,FALSE)))</f>
        <v>МС</v>
      </c>
      <c r="F26" s="22" t="str">
        <f>IF(B26=0," ",VLOOKUP($B26,[1]Спортсмены!$B$1:$H$65536,5,FALSE))</f>
        <v>Ярославская</v>
      </c>
      <c r="G26" s="22" t="str">
        <f>IF(B26=0," ",VLOOKUP($B26,[1]Спортсмены!$B$1:$H$65536,6,FALSE))</f>
        <v>Рыбинск, СДЮСШОР-2</v>
      </c>
      <c r="H26" s="25"/>
      <c r="I26" s="111">
        <v>3.9325231481481477E-3</v>
      </c>
      <c r="J26" s="27" t="s">
        <v>224</v>
      </c>
      <c r="K26" s="24" t="s">
        <v>30</v>
      </c>
      <c r="L26" s="22" t="str">
        <f>IF(B26=0," ",VLOOKUP($B26,[1]Спортсмены!$B$1:$H$65536,7,FALSE))</f>
        <v>Зюзин В.Н.</v>
      </c>
    </row>
    <row r="27" spans="1:12">
      <c r="A27" s="20">
        <v>2</v>
      </c>
      <c r="B27" s="27">
        <v>65</v>
      </c>
      <c r="C27" s="22" t="str">
        <f>IF(B27=0," ",VLOOKUP(B27,[1]Спортсмены!B$1:H$65536,2,FALSE))</f>
        <v>Владимиров Игорь</v>
      </c>
      <c r="D27" s="23" t="str">
        <f>IF(B27=0," ",VLOOKUP($B27,[1]Спортсмены!$B$1:$H$65536,3,FALSE))</f>
        <v>01.07.1991</v>
      </c>
      <c r="E27" s="24" t="str">
        <f>IF(B27=0," ",IF(VLOOKUP($B27,[1]Спортсмены!$B$1:$H$65536,4,FALSE)=0," ",VLOOKUP($B27,[1]Спортсмены!$B$1:$H$65536,4,FALSE)))</f>
        <v>КМС</v>
      </c>
      <c r="F27" s="22" t="str">
        <f>IF(B27=0," ",VLOOKUP($B27,[1]Спортсмены!$B$1:$H$65536,5,FALSE))</f>
        <v>Ярославская</v>
      </c>
      <c r="G27" s="22" t="str">
        <f>IF(B27=0," ",VLOOKUP($B27,[1]Спортсмены!$B$1:$H$65536,6,FALSE))</f>
        <v>Ярославль, СДЮСШОР-19</v>
      </c>
      <c r="H27" s="25"/>
      <c r="I27" s="111">
        <v>4.0996527777777776E-3</v>
      </c>
      <c r="J27" s="27" t="str">
        <f>IF(I27=0," ",IF(I27&lt;=[1]Разряды!$D$13,[1]Разряды!$D$3,IF(I27&lt;=[1]Разряды!$E$13,[1]Разряды!$E$3,IF(I27&lt;=[1]Разряды!$F$13,[1]Разряды!$F$3,IF(I27&lt;=[1]Разряды!$G$13,[1]Разряды!$G$3,IF(I27&lt;=[1]Разряды!$H$13,[1]Разряды!$H$3,IF(I27&lt;=[1]Разряды!$I$13,[1]Разряды!$I$3,IF(I27&lt;=[1]Разряды!$J$13,[1]Разряды!$J$3,"б/р"))))))))</f>
        <v>кмс</v>
      </c>
      <c r="K27" s="17">
        <v>17</v>
      </c>
      <c r="L27" s="22" t="str">
        <f>IF(B27=0," ",VLOOKUP($B27,[1]Спортсмены!$B$1:$H$65536,7,FALSE))</f>
        <v>Хрущев И.Е.</v>
      </c>
    </row>
    <row r="28" spans="1:12">
      <c r="A28" s="20">
        <v>3</v>
      </c>
      <c r="B28" s="21">
        <v>155</v>
      </c>
      <c r="C28" s="22" t="str">
        <f>IF(B28=0," ",VLOOKUP(B28,[1]Спортсмены!B$1:H$65536,2,FALSE))</f>
        <v>Корсков Владимир</v>
      </c>
      <c r="D28" s="24" t="str">
        <f>IF(B28=0," ",VLOOKUP($B28,[1]Спортсмены!$B$1:$H$65536,3,FALSE))</f>
        <v>1983</v>
      </c>
      <c r="E28" s="24" t="str">
        <f>IF(B28=0," ",IF(VLOOKUP($B28,[1]Спортсмены!$B$1:$H$65536,4,FALSE)=0," ",VLOOKUP($B28,[1]Спортсмены!$B$1:$H$65536,4,FALSE)))</f>
        <v>КМС</v>
      </c>
      <c r="F28" s="22" t="str">
        <f>IF(B28=0," ",VLOOKUP($B28,[1]Спортсмены!$B$1:$H$65536,5,FALSE))</f>
        <v>Ярославская</v>
      </c>
      <c r="G28" s="22" t="str">
        <f>IF(B28=0," ",VLOOKUP($B28,[1]Спортсмены!$B$1:$H$65536,6,FALSE))</f>
        <v>Рыбинск, СДЮСШОР-2</v>
      </c>
      <c r="H28" s="25"/>
      <c r="I28" s="111">
        <v>4.3629629629629635E-3</v>
      </c>
      <c r="J28" s="27" t="str">
        <f>IF(I28=0," ",IF(I28&lt;=[1]Разряды!$D$13,[1]Разряды!$D$3,IF(I28&lt;=[1]Разряды!$E$13,[1]Разряды!$E$3,IF(I28&lt;=[1]Разряды!$F$13,[1]Разряды!$F$3,IF(I28&lt;=[1]Разряды!$G$13,[1]Разряды!$G$3,IF(I28&lt;=[1]Разряды!$H$13,[1]Разряды!$H$3,IF(I28&lt;=[1]Разряды!$I$13,[1]Разряды!$I$3,IF(I28&lt;=[1]Разряды!$J$13,[1]Разряды!$J$3,"б/р"))))))))</f>
        <v>1р</v>
      </c>
      <c r="K28" s="16" t="s">
        <v>26</v>
      </c>
      <c r="L28" s="22" t="str">
        <f>IF(B28=0," ",VLOOKUP($B28,[1]Спортсмены!$B$1:$H$65536,7,FALSE))</f>
        <v>Чупров Ю.Е.</v>
      </c>
    </row>
    <row r="29" spans="1:12" ht="15.75" thickBot="1">
      <c r="A29" s="30"/>
      <c r="B29" s="31"/>
      <c r="C29" s="32" t="str">
        <f>IF(B29=0," ",VLOOKUP(B29,[1]Спортсмены!B$1:H$65536,2,FALSE))</f>
        <v xml:space="preserve"> </v>
      </c>
      <c r="D29" s="34" t="str">
        <f>IF(B29=0," ",VLOOKUP($B29,[1]Спортсмены!$B$1:$H$65536,3,FALSE))</f>
        <v xml:space="preserve"> </v>
      </c>
      <c r="E29" s="34" t="str">
        <f>IF(B29=0," ",IF(VLOOKUP($B29,[1]Спортсмены!$B$1:$H$65536,4,FALSE)=0," ",VLOOKUP($B29,[1]Спортсмены!$B$1:$H$65536,4,FALSE)))</f>
        <v xml:space="preserve"> </v>
      </c>
      <c r="F29" s="32" t="str">
        <f>IF(B29=0," ",VLOOKUP($B29,[1]Спортсмены!$B$1:$H$65536,5,FALSE))</f>
        <v xml:space="preserve"> </v>
      </c>
      <c r="G29" s="32" t="str">
        <f>IF(B29=0," ",VLOOKUP($B29,[1]Спортсмены!$B$1:$H$65536,6,FALSE))</f>
        <v xml:space="preserve"> </v>
      </c>
      <c r="H29" s="35"/>
      <c r="I29" s="126"/>
      <c r="J29" s="44" t="str">
        <f>IF(I29=0," ",IF(I29&lt;=[1]Разряды!$D$14,[1]Разряды!$D$3,IF(I29&lt;=[1]Разряды!$E$14,[1]Разряды!$E$3,IF(I29&lt;=[1]Разряды!$F$14,[1]Разряды!$F$3,IF(I29&lt;=[1]Разряды!$G$14,[1]Разряды!$G$3,IF(I29&lt;=[1]Разряды!$H$14,[1]Разряды!$H$3,IF(I29&lt;=[1]Разряды!$I$14,[1]Разряды!$I$3,IF(I29&lt;=[1]Разряды!$J$14,[1]Разряды!$J$3,"б/р"))))))))</f>
        <v xml:space="preserve"> </v>
      </c>
      <c r="K29" s="44"/>
      <c r="L29" s="32" t="str">
        <f>IF(B29=0," ",VLOOKUP($B29,[1]Спортсмены!$B$1:$H$65536,7,FALSE))</f>
        <v xml:space="preserve"> </v>
      </c>
    </row>
    <row r="30" spans="1:12" ht="15.75" thickTop="1">
      <c r="A30" s="330"/>
      <c r="B30" s="36"/>
      <c r="C30" s="37"/>
      <c r="D30" s="39"/>
      <c r="E30" s="39"/>
      <c r="F30" s="37"/>
      <c r="G30" s="37"/>
      <c r="H30" s="40"/>
      <c r="I30" s="131"/>
      <c r="J30" s="49"/>
      <c r="K30" s="49"/>
      <c r="L30" s="37"/>
    </row>
    <row r="31" spans="1:12">
      <c r="A31" s="330"/>
      <c r="B31" s="36"/>
      <c r="C31" s="37"/>
      <c r="D31" s="39"/>
      <c r="E31" s="39"/>
      <c r="F31" s="37"/>
      <c r="G31" s="37"/>
      <c r="H31" s="40"/>
      <c r="I31" s="131"/>
      <c r="J31" s="49"/>
      <c r="K31" s="49"/>
      <c r="L31" s="37"/>
    </row>
    <row r="32" spans="1:12">
      <c r="A32" s="330"/>
      <c r="B32" s="36"/>
      <c r="C32" s="37"/>
      <c r="D32" s="39"/>
      <c r="E32" s="39"/>
      <c r="F32" s="37"/>
      <c r="G32" s="37"/>
      <c r="H32" s="40"/>
      <c r="I32" s="131"/>
      <c r="J32" s="49"/>
      <c r="K32" s="49"/>
      <c r="L32" s="37"/>
    </row>
    <row r="33" spans="1:12">
      <c r="A33" s="330"/>
      <c r="B33" s="36"/>
      <c r="C33" s="37"/>
      <c r="D33" s="39"/>
      <c r="E33" s="39"/>
      <c r="F33" s="37"/>
      <c r="G33" s="37"/>
      <c r="H33" s="40"/>
      <c r="I33" s="131"/>
      <c r="J33" s="49"/>
      <c r="K33" s="49"/>
      <c r="L33" s="37"/>
    </row>
    <row r="34" spans="1:12">
      <c r="A34" s="330"/>
      <c r="B34" s="36"/>
      <c r="C34" s="37"/>
      <c r="D34" s="39"/>
      <c r="E34" s="39"/>
      <c r="F34" s="37"/>
      <c r="G34" s="37"/>
      <c r="H34" s="40"/>
      <c r="I34" s="131"/>
      <c r="J34" s="49"/>
      <c r="K34" s="49"/>
      <c r="L34" s="37"/>
    </row>
    <row r="35" spans="1:12">
      <c r="A35" s="330"/>
      <c r="B35" s="36"/>
      <c r="C35" s="37"/>
      <c r="D35" s="39"/>
      <c r="E35" s="39"/>
      <c r="F35" s="37"/>
      <c r="G35" s="37"/>
      <c r="H35" s="40"/>
      <c r="I35" s="131"/>
      <c r="J35" s="49"/>
      <c r="K35" s="49"/>
      <c r="L35" s="37"/>
    </row>
    <row r="36" spans="1:12">
      <c r="A36" s="330"/>
      <c r="B36" s="36"/>
      <c r="C36" s="37"/>
      <c r="D36" s="39"/>
      <c r="E36" s="39"/>
      <c r="F36" s="37"/>
      <c r="G36" s="37"/>
      <c r="H36" s="40"/>
      <c r="I36" s="131"/>
      <c r="J36" s="49"/>
      <c r="K36" s="49"/>
      <c r="L36" s="37"/>
    </row>
    <row r="37" spans="1:12">
      <c r="A37" s="330"/>
      <c r="B37" s="36"/>
      <c r="C37" s="37"/>
      <c r="D37" s="39"/>
      <c r="E37" s="39"/>
      <c r="F37" s="37"/>
      <c r="G37" s="37"/>
      <c r="H37" s="40"/>
      <c r="I37" s="131"/>
      <c r="J37" s="49"/>
      <c r="K37" s="49"/>
      <c r="L37" s="37"/>
    </row>
    <row r="38" spans="1:12">
      <c r="A38" s="330"/>
      <c r="B38" s="36"/>
      <c r="C38" s="37"/>
      <c r="D38" s="39"/>
      <c r="E38" s="39"/>
      <c r="F38" s="37"/>
      <c r="G38" s="37"/>
      <c r="H38" s="40"/>
      <c r="I38" s="131"/>
      <c r="J38" s="49"/>
      <c r="K38" s="49"/>
      <c r="L38" s="37"/>
    </row>
    <row r="39" spans="1:12">
      <c r="A39" s="330"/>
      <c r="B39" s="36"/>
      <c r="C39" s="37"/>
      <c r="D39" s="39"/>
      <c r="E39" s="39"/>
      <c r="F39" s="37"/>
      <c r="G39" s="37"/>
      <c r="H39" s="40"/>
      <c r="I39" s="131"/>
      <c r="J39" s="49"/>
      <c r="K39" s="49"/>
      <c r="L39" s="37"/>
    </row>
    <row r="40" spans="1:12">
      <c r="A40" s="330"/>
      <c r="B40" s="36"/>
      <c r="C40" s="37"/>
      <c r="D40" s="39"/>
      <c r="E40" s="39"/>
      <c r="F40" s="37"/>
      <c r="G40" s="37"/>
      <c r="H40" s="40"/>
      <c r="I40" s="131"/>
      <c r="J40" s="49"/>
      <c r="K40" s="49"/>
      <c r="L40" s="37"/>
    </row>
    <row r="41" spans="1:12">
      <c r="A41" s="330"/>
      <c r="B41" s="36"/>
      <c r="C41" s="37"/>
      <c r="D41" s="39"/>
      <c r="E41" s="39"/>
      <c r="F41" s="37"/>
      <c r="G41" s="37"/>
      <c r="H41" s="40"/>
      <c r="I41" s="131"/>
      <c r="J41" s="49"/>
      <c r="K41" s="49"/>
      <c r="L41" s="37"/>
    </row>
    <row r="42" spans="1:12">
      <c r="A42" s="330"/>
      <c r="B42" s="36"/>
      <c r="C42" s="37"/>
      <c r="D42" s="39"/>
      <c r="E42" s="39"/>
      <c r="F42" s="37"/>
      <c r="G42" s="37"/>
      <c r="H42" s="40"/>
      <c r="I42" s="131"/>
      <c r="J42" s="49"/>
      <c r="K42" s="49"/>
      <c r="L42" s="37"/>
    </row>
    <row r="43" spans="1:12">
      <c r="A43" s="330"/>
      <c r="B43" s="36"/>
      <c r="C43" s="37"/>
      <c r="D43" s="39"/>
      <c r="E43" s="39"/>
      <c r="F43" s="37"/>
      <c r="G43" s="37"/>
      <c r="H43" s="40"/>
      <c r="I43" s="131"/>
      <c r="J43" s="49"/>
      <c r="K43" s="49"/>
      <c r="L43" s="37"/>
    </row>
    <row r="44" spans="1:12">
      <c r="A44" s="330"/>
      <c r="B44" s="36"/>
      <c r="C44" s="37"/>
      <c r="D44" s="39"/>
      <c r="E44" s="39"/>
      <c r="F44" s="37"/>
      <c r="G44" s="37"/>
      <c r="H44" s="40"/>
      <c r="I44" s="131"/>
      <c r="J44" s="49"/>
      <c r="K44" s="49"/>
      <c r="L44" s="37"/>
    </row>
    <row r="45" spans="1:12">
      <c r="A45" s="330"/>
      <c r="B45" s="36"/>
      <c r="C45" s="37"/>
      <c r="D45" s="39"/>
      <c r="E45" s="39"/>
      <c r="F45" s="37"/>
      <c r="G45" s="37"/>
      <c r="H45" s="40"/>
      <c r="I45" s="131"/>
      <c r="J45" s="49"/>
      <c r="K45" s="49"/>
      <c r="L45" s="37"/>
    </row>
    <row r="46" spans="1:12">
      <c r="A46" s="330"/>
      <c r="B46" s="36"/>
      <c r="C46" s="37"/>
      <c r="D46" s="39"/>
      <c r="E46" s="39"/>
      <c r="F46" s="37"/>
      <c r="G46" s="37"/>
      <c r="H46" s="40"/>
      <c r="I46" s="131"/>
      <c r="J46" s="49"/>
      <c r="K46" s="49"/>
      <c r="L46" s="37"/>
    </row>
    <row r="47" spans="1:12">
      <c r="A47" s="330"/>
      <c r="B47" s="36"/>
      <c r="C47" s="37"/>
      <c r="D47" s="39"/>
      <c r="E47" s="39"/>
      <c r="F47" s="37"/>
      <c r="G47" s="37"/>
      <c r="H47" s="40"/>
      <c r="I47" s="131"/>
      <c r="J47" s="49"/>
      <c r="K47" s="49"/>
      <c r="L47" s="37"/>
    </row>
    <row r="48" spans="1:12">
      <c r="A48" s="48"/>
      <c r="B48" s="48"/>
      <c r="C48" s="48"/>
      <c r="D48" s="48"/>
      <c r="E48" s="48"/>
      <c r="F48" s="48"/>
      <c r="G48" s="48"/>
      <c r="H48" s="121"/>
      <c r="I48" s="121"/>
    </row>
  </sheetData>
  <mergeCells count="27">
    <mergeCell ref="F12:G12"/>
    <mergeCell ref="I12:J12"/>
    <mergeCell ref="I15:J15"/>
    <mergeCell ref="F16:G16"/>
    <mergeCell ref="F25:G25"/>
    <mergeCell ref="I25:J25"/>
    <mergeCell ref="H10:I10"/>
    <mergeCell ref="J10:J11"/>
    <mergeCell ref="K10:K11"/>
    <mergeCell ref="L10:L11"/>
    <mergeCell ref="H11:I11"/>
    <mergeCell ref="C10:C11"/>
    <mergeCell ref="D10:D11"/>
    <mergeCell ref="E10:E11"/>
    <mergeCell ref="F10:F11"/>
    <mergeCell ref="G10:G11"/>
    <mergeCell ref="A3:L3"/>
    <mergeCell ref="A4:L4"/>
    <mergeCell ref="F6:G6"/>
    <mergeCell ref="I8:J8"/>
    <mergeCell ref="I9:J9"/>
    <mergeCell ref="A1:L1"/>
    <mergeCell ref="A2:L2"/>
    <mergeCell ref="I16:J16"/>
    <mergeCell ref="A10:A11"/>
    <mergeCell ref="B10:B11"/>
    <mergeCell ref="F20:G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A39" sqref="A39:XFD160"/>
    </sheetView>
  </sheetViews>
  <sheetFormatPr defaultRowHeight="1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3.42578125" customWidth="1"/>
    <col min="7" max="7" width="30.5703125" customWidth="1"/>
    <col min="8" max="8" width="8.7109375" style="122" customWidth="1"/>
    <col min="9" max="9" width="8.5703125" style="122" customWidth="1"/>
    <col min="10" max="10" width="6.5703125" customWidth="1"/>
    <col min="11" max="11" width="13.5703125" customWidth="1"/>
    <col min="12" max="12" width="19" customWidth="1"/>
  </cols>
  <sheetData>
    <row r="1" spans="1:12" ht="20.25">
      <c r="A1" s="449" t="s">
        <v>172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20.25">
      <c r="A2" s="449" t="s">
        <v>173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1:12" ht="22.5">
      <c r="A3" s="357" t="s">
        <v>27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</row>
    <row r="4" spans="1:12" ht="20.25">
      <c r="A4" s="339" t="s">
        <v>28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</row>
    <row r="5" spans="1:12" ht="18">
      <c r="A5" s="1" t="s">
        <v>79</v>
      </c>
      <c r="B5" s="2"/>
      <c r="C5" s="2"/>
      <c r="D5" s="2"/>
      <c r="E5" s="2"/>
      <c r="F5" s="2" t="s">
        <v>3</v>
      </c>
      <c r="G5" s="2"/>
      <c r="H5" s="2"/>
      <c r="I5" s="2"/>
      <c r="J5" s="2"/>
      <c r="K5" s="2"/>
      <c r="L5" s="2"/>
    </row>
    <row r="6" spans="1:12" ht="15.75" customHeight="1">
      <c r="A6" s="1" t="s">
        <v>80</v>
      </c>
      <c r="B6" s="4"/>
      <c r="C6" s="4"/>
      <c r="D6" s="4"/>
      <c r="E6" s="4"/>
      <c r="F6" s="349" t="s">
        <v>81</v>
      </c>
      <c r="G6" s="349"/>
      <c r="H6" s="4"/>
      <c r="I6"/>
      <c r="K6" s="6" t="s">
        <v>6</v>
      </c>
    </row>
    <row r="7" spans="1:12">
      <c r="A7" s="1" t="s">
        <v>82</v>
      </c>
      <c r="B7" s="6"/>
      <c r="C7" s="7"/>
      <c r="F7" s="1"/>
      <c r="G7" s="1"/>
      <c r="H7" s="9"/>
      <c r="I7" s="9"/>
      <c r="J7" s="9"/>
      <c r="K7" s="9" t="s">
        <v>174</v>
      </c>
      <c r="L7" s="9"/>
    </row>
    <row r="8" spans="1:12" ht="18.75">
      <c r="A8" s="10" t="s">
        <v>83</v>
      </c>
      <c r="B8" s="6"/>
      <c r="C8" s="6"/>
      <c r="E8" s="11"/>
      <c r="F8" s="1"/>
      <c r="G8" s="1"/>
      <c r="H8" s="11"/>
      <c r="I8" s="350" t="s">
        <v>84</v>
      </c>
      <c r="J8" s="350"/>
      <c r="K8" s="310"/>
      <c r="L8" s="9" t="s">
        <v>244</v>
      </c>
    </row>
    <row r="9" spans="1:12">
      <c r="A9" s="1" t="s">
        <v>85</v>
      </c>
      <c r="B9" s="87"/>
      <c r="C9" s="87"/>
      <c r="D9" s="13"/>
      <c r="E9" s="12"/>
      <c r="F9" s="1"/>
      <c r="G9" s="1"/>
      <c r="H9" s="14"/>
      <c r="I9" s="351"/>
      <c r="J9" s="351"/>
      <c r="K9" s="15"/>
      <c r="L9" s="9"/>
    </row>
    <row r="10" spans="1:12" ht="15" customHeight="1">
      <c r="A10" s="343" t="s">
        <v>12</v>
      </c>
      <c r="B10" s="343" t="s">
        <v>13</v>
      </c>
      <c r="C10" s="343" t="s">
        <v>14</v>
      </c>
      <c r="D10" s="345" t="s">
        <v>15</v>
      </c>
      <c r="E10" s="345" t="s">
        <v>16</v>
      </c>
      <c r="F10" s="345" t="s">
        <v>17</v>
      </c>
      <c r="G10" s="345" t="s">
        <v>18</v>
      </c>
      <c r="H10" s="341" t="s">
        <v>19</v>
      </c>
      <c r="I10" s="342"/>
      <c r="J10" s="343" t="s">
        <v>20</v>
      </c>
      <c r="K10" s="345" t="s">
        <v>21</v>
      </c>
      <c r="L10" s="347" t="s">
        <v>22</v>
      </c>
    </row>
    <row r="11" spans="1:12">
      <c r="A11" s="344"/>
      <c r="B11" s="344"/>
      <c r="C11" s="344"/>
      <c r="D11" s="344"/>
      <c r="E11" s="344"/>
      <c r="F11" s="344"/>
      <c r="G11" s="344"/>
      <c r="H11" s="355" t="s">
        <v>86</v>
      </c>
      <c r="I11" s="356"/>
      <c r="J11" s="344"/>
      <c r="K11" s="344"/>
      <c r="L11" s="348"/>
    </row>
    <row r="12" spans="1:12" ht="15" customHeight="1">
      <c r="A12" s="324"/>
      <c r="B12" s="324"/>
      <c r="C12" s="324"/>
      <c r="D12" s="324"/>
      <c r="E12" s="324"/>
      <c r="F12" s="336" t="s">
        <v>178</v>
      </c>
      <c r="G12" s="336"/>
      <c r="H12" s="333"/>
      <c r="I12" s="333"/>
      <c r="J12" s="324"/>
      <c r="K12" s="324"/>
      <c r="L12" s="330"/>
    </row>
    <row r="13" spans="1:12" ht="22.5">
      <c r="A13" s="20">
        <v>1</v>
      </c>
      <c r="B13" s="28">
        <v>346</v>
      </c>
      <c r="C13" s="101" t="str">
        <f>IF(B13=0," ",VLOOKUP(B13,[1]Спортсмены!B$1:H$65536,2,FALSE))</f>
        <v>Виноградов Кирилл</v>
      </c>
      <c r="D13" s="102" t="str">
        <f>IF(B13=0," ",VLOOKUP($B13,[1]Спортсмены!$B$1:$H$65536,3,FALSE))</f>
        <v>12.12.1999</v>
      </c>
      <c r="E13" s="94" t="str">
        <f>IF(B13=0," ",IF(VLOOKUP($B13,[1]Спортсмены!$B$1:$H$65536,4,FALSE)=0," ",VLOOKUP($B13,[1]Спортсмены!$B$1:$H$65536,4,FALSE)))</f>
        <v>2р</v>
      </c>
      <c r="F13" s="101" t="str">
        <f>IF(B13=0," ",VLOOKUP($B13,[1]Спортсмены!$B$1:$H$65536,5,FALSE))</f>
        <v>Костромская</v>
      </c>
      <c r="G13" s="101" t="str">
        <f>IF(B13=0," ",VLOOKUP($B13,[1]Спортсмены!$B$1:$H$65536,6,FALSE))</f>
        <v>Кострома, КОСДЮСШОР</v>
      </c>
      <c r="H13" s="100"/>
      <c r="I13" s="479">
        <v>1.6880208333333334E-2</v>
      </c>
      <c r="J13" s="28" t="str">
        <f>IF(I13=0," ",IF(I13&lt;=[1]Разряды!$D$28,[1]Разряды!$D$3,IF(I13&lt;=[1]Разряды!$E$28,[1]Разряды!$E$3,IF(I13&lt;=[1]Разряды!$F$28,[1]Разряды!$F$3,IF(I13&lt;=[1]Разряды!$G$28,[1]Разряды!$G$3,IF(I13&lt;=[1]Разряды!$H$28,[1]Разряды!$H$3,IF(I13&lt;=[1]Разряды!$I$28,[1]Разряды!$I$3,IF(I13&lt;=[1]Разряды!$J$28,[1]Разряды!$J$3,"б/р"))))))))</f>
        <v>2р</v>
      </c>
      <c r="K13" s="28">
        <v>20</v>
      </c>
      <c r="L13" s="99" t="str">
        <f>IF(B13=0," ",VLOOKUP($B13,[1]Спортсмены!$B$1:$H$65536,7,FALSE))</f>
        <v>Лякин С.И., Буликов Д.В.</v>
      </c>
    </row>
    <row r="14" spans="1:12" ht="22.5">
      <c r="A14" s="491">
        <v>2</v>
      </c>
      <c r="B14" s="28">
        <v>347</v>
      </c>
      <c r="C14" s="101" t="str">
        <f>IF(B14=0," ",VLOOKUP(B14,[1]Спортсмены!B$1:H$65536,2,FALSE))</f>
        <v>Кудряшов Алексей</v>
      </c>
      <c r="D14" s="102" t="str">
        <f>IF(B14=0," ",VLOOKUP($B14,[1]Спортсмены!$B$1:$H$65536,3,FALSE))</f>
        <v>1999</v>
      </c>
      <c r="E14" s="94" t="str">
        <f>IF(B14=0," ",IF(VLOOKUP($B14,[1]Спортсмены!$B$1:$H$65536,4,FALSE)=0," ",VLOOKUP($B14,[1]Спортсмены!$B$1:$H$65536,4,FALSE)))</f>
        <v>2р</v>
      </c>
      <c r="F14" s="101" t="str">
        <f>IF(B14=0," ",VLOOKUP($B14,[1]Спортсмены!$B$1:$H$65536,5,FALSE))</f>
        <v>Костромская</v>
      </c>
      <c r="G14" s="101" t="str">
        <f>IF(B14=0," ",VLOOKUP($B14,[1]Спортсмены!$B$1:$H$65536,6,FALSE))</f>
        <v>Буй, КОСДЮСШОР</v>
      </c>
      <c r="H14" s="100"/>
      <c r="I14" s="479">
        <v>1.8006944444444443E-2</v>
      </c>
      <c r="J14" s="28" t="str">
        <f>IF(I14=0," ",IF(I14&lt;=[1]Разряды!$D$28,[1]Разряды!$D$3,IF(I14&lt;=[1]Разряды!$E$28,[1]Разряды!$E$3,IF(I14&lt;=[1]Разряды!$F$28,[1]Разряды!$F$3,IF(I14&lt;=[1]Разряды!$G$28,[1]Разряды!$G$3,IF(I14&lt;=[1]Разряды!$H$28,[1]Разряды!$H$3,IF(I14&lt;=[1]Разряды!$I$28,[1]Разряды!$I$3,IF(I14&lt;=[1]Разряды!$J$28,[1]Разряды!$J$3,"б/р"))))))))</f>
        <v>3р</v>
      </c>
      <c r="K14" s="28">
        <v>17</v>
      </c>
      <c r="L14" s="99" t="str">
        <f>IF(B14=0," ",VLOOKUP($B14,[1]Спортсмены!$B$1:$H$65536,7,FALSE))</f>
        <v>Лякин С.И., Буликов Д.В.</v>
      </c>
    </row>
    <row r="15" spans="1:12">
      <c r="A15" s="20">
        <v>3</v>
      </c>
      <c r="B15" s="28">
        <v>94</v>
      </c>
      <c r="C15" s="101" t="str">
        <f>IF(B15=0," ",VLOOKUP(B15,[1]Спортсмены!B$1:H$65536,2,FALSE))</f>
        <v>Хромов Никита</v>
      </c>
      <c r="D15" s="102" t="str">
        <f>IF(B15=0," ",VLOOKUP($B15,[1]Спортсмены!$B$1:$H$65536,3,FALSE))</f>
        <v>24.05.1999</v>
      </c>
      <c r="E15" s="94" t="str">
        <f>IF(B15=0," ",IF(VLOOKUP($B15,[1]Спортсмены!$B$1:$H$65536,4,FALSE)=0," ",VLOOKUP($B15,[1]Спортсмены!$B$1:$H$65536,4,FALSE)))</f>
        <v>1ю</v>
      </c>
      <c r="F15" s="101" t="str">
        <f>IF(B15=0," ",VLOOKUP($B15,[1]Спортсмены!$B$1:$H$65536,5,FALSE))</f>
        <v>Ярославская</v>
      </c>
      <c r="G15" s="101" t="str">
        <f>IF(B15=0," ",VLOOKUP($B15,[1]Спортсмены!$B$1:$H$65536,6,FALSE))</f>
        <v>Ярославль, ГОБУ ЯО СДЮСШОР</v>
      </c>
      <c r="H15" s="100"/>
      <c r="I15" s="479">
        <v>2.0322222222222221E-2</v>
      </c>
      <c r="J15" s="28" t="str">
        <f>IF(I15=0," ",IF(I15&lt;=[1]Разряды!$D$28,[1]Разряды!$D$3,IF(I15&lt;=[1]Разряды!$E$28,[1]Разряды!$E$3,IF(I15&lt;=[1]Разряды!$F$28,[1]Разряды!$F$3,IF(I15&lt;=[1]Разряды!$G$28,[1]Разряды!$G$3,IF(I15&lt;=[1]Разряды!$H$28,[1]Разряды!$H$3,IF(I15&lt;=[1]Разряды!$I$28,[1]Разряды!$I$3,IF(I15&lt;=[1]Разряды!$J$28,[1]Разряды!$J$3,"б/р"))))))))</f>
        <v>2юр</v>
      </c>
      <c r="K15" s="94" t="s">
        <v>26</v>
      </c>
      <c r="L15" s="101" t="str">
        <f>IF(B15=0," ",VLOOKUP($B15,[1]Спортсмены!$B$1:$H$65536,7,FALSE))</f>
        <v>бр.Клейменова А.Н.</v>
      </c>
    </row>
    <row r="16" spans="1:12" ht="15" customHeight="1">
      <c r="A16" s="491"/>
      <c r="B16" s="17"/>
      <c r="C16" s="22" t="str">
        <f>IF(B16=0," ",VLOOKUP(B16,[1]Спортсмены!B$1:H$65536,2,FALSE))</f>
        <v xml:space="preserve"> </v>
      </c>
      <c r="D16" s="23" t="str">
        <f>IF(B16=0," ",VLOOKUP($B16,[1]Спортсмены!$B$1:$H$65536,3,FALSE))</f>
        <v xml:space="preserve"> </v>
      </c>
      <c r="E16" s="24" t="str">
        <f>IF(B16=0," ",IF(VLOOKUP($B16,[1]Спортсмены!$B$1:$H$65536,4,FALSE)=0," ",VLOOKUP($B16,[1]Спортсмены!$B$1:$H$65536,4,FALSE)))</f>
        <v xml:space="preserve"> </v>
      </c>
      <c r="F16" s="22" t="str">
        <f>IF(B16=0," ",VLOOKUP($B16,[1]Спортсмены!$B$1:$H$65536,5,FALSE))</f>
        <v xml:space="preserve"> </v>
      </c>
      <c r="G16" s="22" t="str">
        <f>IF(B16=0," ",VLOOKUP($B16,[1]Спортсмены!$B$1:$H$65536,6,FALSE))</f>
        <v xml:space="preserve"> </v>
      </c>
      <c r="H16" s="25"/>
      <c r="I16" s="111"/>
      <c r="J16" s="27" t="str">
        <f>IF(I16=0," ",IF(I16&lt;=[1]Разряды!$D$28,[1]Разряды!$D$3,IF(I16&lt;=[1]Разряды!$E$28,[1]Разряды!$E$3,IF(I16&lt;=[1]Разряды!$F$28,[1]Разряды!$F$3,IF(I16&lt;=[1]Разряды!$G$28,[1]Разряды!$G$3,IF(I16&lt;=[1]Разряды!$H$28,[1]Разряды!$H$3,IF(I16&lt;=[1]Разряды!$I$28,[1]Разряды!$I$3,IF(I16&lt;=[1]Разряды!$J$28,[1]Разряды!$J$3,"б/р"))))))))</f>
        <v xml:space="preserve"> </v>
      </c>
      <c r="K16" s="27"/>
      <c r="L16" s="22" t="str">
        <f>IF(B16=0," ",VLOOKUP($B16,[1]Спортсмены!$B$1:$H$65536,7,FALSE))</f>
        <v xml:space="preserve"> </v>
      </c>
    </row>
    <row r="17" spans="1:12">
      <c r="A17" s="16"/>
      <c r="B17" s="16"/>
      <c r="C17" s="16"/>
      <c r="D17" s="17"/>
      <c r="E17" s="16"/>
      <c r="F17" s="336" t="s">
        <v>182</v>
      </c>
      <c r="G17" s="336"/>
      <c r="H17" s="18"/>
      <c r="I17" s="19"/>
    </row>
    <row r="18" spans="1:12">
      <c r="A18" s="20">
        <v>1</v>
      </c>
      <c r="B18" s="28">
        <v>109</v>
      </c>
      <c r="C18" s="101" t="str">
        <f>IF(B18=0," ",VLOOKUP(B18,[1]Спортсмены!B$1:H$65536,2,FALSE))</f>
        <v>Сакмин Александр</v>
      </c>
      <c r="D18" s="102" t="str">
        <f>IF(B18=0," ",VLOOKUP($B18,[1]Спортсмены!$B$1:$H$65536,3,FALSE))</f>
        <v>29.09.1995</v>
      </c>
      <c r="E18" s="94" t="str">
        <f>IF(B18=0," ",IF(VLOOKUP($B18,[1]Спортсмены!$B$1:$H$65536,4,FALSE)=0," ",VLOOKUP($B18,[1]Спортсмены!$B$1:$H$65536,4,FALSE)))</f>
        <v>1р</v>
      </c>
      <c r="F18" s="101" t="str">
        <f>IF(B18=0," ",VLOOKUP($B18,[1]Спортсмены!$B$1:$H$65536,5,FALSE))</f>
        <v>Ярославская</v>
      </c>
      <c r="G18" s="101" t="str">
        <f>IF(B18=0," ",VLOOKUP($B18,[1]Спортсмены!$B$1:$H$65536,6,FALSE))</f>
        <v>Ярославль, ГОБУ ЯО СДЮСШОР</v>
      </c>
      <c r="H18" s="100"/>
      <c r="I18" s="479">
        <v>1.732627314814815E-2</v>
      </c>
      <c r="J18" s="28" t="str">
        <f>IF(I18=0," ",IF(I18&lt;=[1]Разряды!$D$28,[1]Разряды!$D$3,IF(I18&lt;=[1]Разряды!$E$28,[1]Разряды!$E$3,IF(I18&lt;=[1]Разряды!$F$28,[1]Разряды!$F$3,IF(I18&lt;=[1]Разряды!$G$28,[1]Разряды!$G$3,IF(I18&lt;=[1]Разряды!$H$28,[1]Разряды!$H$3,IF(I18&lt;=[1]Разряды!$I$28,[1]Разряды!$I$3,IF(I18&lt;=[1]Разряды!$J$28,[1]Разряды!$J$3,"б/р"))))))))</f>
        <v>3р</v>
      </c>
      <c r="K18" s="94" t="s">
        <v>26</v>
      </c>
      <c r="L18" s="101" t="str">
        <f>IF(B18=0," ",VLOOKUP($B18,[1]Спортсмены!$B$1:$H$65536,7,FALSE))</f>
        <v>бр.Клейменова А.Н.</v>
      </c>
    </row>
    <row r="19" spans="1:12">
      <c r="A19" s="16"/>
      <c r="B19" s="16"/>
      <c r="C19" s="16"/>
      <c r="D19" s="17"/>
      <c r="E19" s="16"/>
      <c r="F19" s="336" t="s">
        <v>186</v>
      </c>
      <c r="G19" s="336"/>
      <c r="H19" s="18"/>
      <c r="I19" s="19"/>
    </row>
    <row r="20" spans="1:12" ht="24.75" customHeight="1">
      <c r="A20" s="20">
        <v>1</v>
      </c>
      <c r="B20" s="28">
        <v>350</v>
      </c>
      <c r="C20" s="101" t="str">
        <f>IF(B20=0," ",VLOOKUP(B20,[1]Спортсмены!B$1:H$65536,2,FALSE))</f>
        <v>Пичкалов Александр</v>
      </c>
      <c r="D20" s="102" t="str">
        <f>IF(B20=0," ",VLOOKUP($B20,[1]Спортсмены!$B$1:$H$65536,3,FALSE))</f>
        <v>13.05.1993</v>
      </c>
      <c r="E20" s="94" t="str">
        <f>IF(B20=0," ",IF(VLOOKUP($B20,[1]Спортсмены!$B$1:$H$65536,4,FALSE)=0," ",VLOOKUP($B20,[1]Спортсмены!$B$1:$H$65536,4,FALSE)))</f>
        <v>МС</v>
      </c>
      <c r="F20" s="99" t="str">
        <f>IF(B20=0," ",VLOOKUP($B20,[1]Спортсмены!$B$1:$H$65536,5,FALSE))</f>
        <v>Костромская-Москва</v>
      </c>
      <c r="G20" s="101" t="str">
        <f>IF(B20=0," ",VLOOKUP($B20,[1]Спортсмены!$B$1:$H$65536,6,FALSE))</f>
        <v>Кострома, КОСДЮСШОР-ШВСМ</v>
      </c>
      <c r="H20" s="100"/>
      <c r="I20" s="479">
        <v>1.5523148148148147E-2</v>
      </c>
      <c r="J20" s="28" t="str">
        <f>IF(I20=0," ",IF(I20&lt;=[1]Разряды!$D$28,[1]Разряды!$D$3,IF(I20&lt;=[1]Разряды!$E$28,[1]Разряды!$E$3,IF(I20&lt;=[1]Разряды!$F$28,[1]Разряды!$F$3,IF(I20&lt;=[1]Разряды!$G$28,[1]Разряды!$G$3,IF(I20&lt;=[1]Разряды!$H$28,[1]Разряды!$H$3,IF(I20&lt;=[1]Разряды!$I$28,[1]Разряды!$I$3,IF(I20&lt;=[1]Разряды!$J$28,[1]Разряды!$J$3,"б/р"))))))))</f>
        <v>1р</v>
      </c>
      <c r="K20" s="28">
        <v>20</v>
      </c>
      <c r="L20" s="99" t="str">
        <f>IF(B20=0," ",VLOOKUP($B20,[1]Спортсмены!$B$1:$H$65536,7,FALSE))</f>
        <v>Лякин С.И., Буликов Д.В., Фролова Т.С.</v>
      </c>
    </row>
    <row r="21" spans="1:12">
      <c r="A21" s="117"/>
      <c r="B21" s="105"/>
      <c r="C21" s="75"/>
      <c r="D21" s="118"/>
      <c r="E21" s="16"/>
      <c r="F21" s="336" t="s">
        <v>31</v>
      </c>
      <c r="G21" s="336"/>
      <c r="H21" s="119"/>
      <c r="I21" s="146"/>
      <c r="J21" s="146"/>
      <c r="K21" s="310"/>
      <c r="L21" s="9"/>
    </row>
    <row r="22" spans="1:12">
      <c r="A22" s="20">
        <v>1</v>
      </c>
      <c r="B22" s="21">
        <v>125</v>
      </c>
      <c r="C22" s="101" t="str">
        <f>IF(B22=0," ",VLOOKUP(B22,[1]Спортсмены!B$1:H$65536,2,FALSE))</f>
        <v>Ерохов Павел</v>
      </c>
      <c r="D22" s="102" t="str">
        <f>IF(B22=0," ",VLOOKUP($B22,[1]Спортсмены!$B$1:$H$65536,3,FALSE))</f>
        <v>1982</v>
      </c>
      <c r="E22" s="94" t="str">
        <f>IF(B22=0," ",IF(VLOOKUP($B22,[1]Спортсмены!$B$1:$H$65536,4,FALSE)=0," ",VLOOKUP($B22,[1]Спортсмены!$B$1:$H$65536,4,FALSE)))</f>
        <v>МС</v>
      </c>
      <c r="F22" s="101" t="str">
        <f>IF(B22=0," ",VLOOKUP($B22,[1]Спортсмены!$B$1:$H$65536,5,FALSE))</f>
        <v>Ярославская</v>
      </c>
      <c r="G22" s="101" t="str">
        <f>IF(B22=0," ",VLOOKUP($B22,[1]Спортсмены!$B$1:$H$65536,6,FALSE))</f>
        <v>Ярославль, ШВСМ</v>
      </c>
      <c r="H22" s="108"/>
      <c r="I22" s="479">
        <v>1.437997685185185E-2</v>
      </c>
      <c r="J22" s="28" t="str">
        <f>IF(I22=0," ",IF(I22&lt;=[1]Разряды!$D$28,[1]Разряды!$D$3,IF(I22&lt;=[1]Разряды!$E$28,[1]Разряды!$E$3,IF(I22&lt;=[1]Разряды!$F$28,[1]Разряды!$F$3,IF(I22&lt;=[1]Разряды!$G$28,[1]Разряды!$G$3,IF(I22&lt;=[1]Разряды!$H$28,[1]Разряды!$H$3,IF(I22&lt;=[1]Разряды!$I$28,[1]Разряды!$I$3,IF(I22&lt;=[1]Разряды!$J$28,[1]Разряды!$J$3,"б/р"))))))))</f>
        <v>кмс</v>
      </c>
      <c r="K22" s="28">
        <v>20</v>
      </c>
      <c r="L22" s="101" t="str">
        <f>IF(B22=0," ",VLOOKUP($B22,[1]Спортсмены!$B$1:$H$65536,7,FALSE))</f>
        <v>самостоятельно</v>
      </c>
    </row>
    <row r="23" spans="1:12" ht="15.75" thickBot="1">
      <c r="A23" s="30"/>
      <c r="B23" s="31"/>
      <c r="C23" s="32" t="str">
        <f>IF(B23=0," ",VLOOKUP(B23,[1]Спортсмены!B$1:H$65536,2,FALSE))</f>
        <v xml:space="preserve"> </v>
      </c>
      <c r="D23" s="34" t="str">
        <f>IF(B23=0," ",VLOOKUP($B23,[1]Спортсмены!$B$1:$H$65536,3,FALSE))</f>
        <v xml:space="preserve"> </v>
      </c>
      <c r="E23" s="34" t="str">
        <f>IF(B23=0," ",IF(VLOOKUP($B23,[1]Спортсмены!$B$1:$H$65536,4,FALSE)=0," ",VLOOKUP($B23,[1]Спортсмены!$B$1:$H$65536,4,FALSE)))</f>
        <v xml:space="preserve"> </v>
      </c>
      <c r="F23" s="32" t="str">
        <f>IF(B23=0," ",VLOOKUP($B23,[1]Спортсмены!$B$1:$H$65536,5,FALSE))</f>
        <v xml:space="preserve"> </v>
      </c>
      <c r="G23" s="32" t="str">
        <f>IF(B23=0," ",VLOOKUP($B23,[1]Спортсмены!$B$1:$H$65536,6,FALSE))</f>
        <v xml:space="preserve"> </v>
      </c>
      <c r="H23" s="35"/>
      <c r="I23" s="126"/>
      <c r="J23" s="44" t="str">
        <f>IF(I23=0," ",IF(I23&lt;=[1]Разряды!$D$28,[1]Разряды!$D$3,IF(I23&lt;=[1]Разряды!$E$28,[1]Разряды!$E$3,IF(I23&lt;=[1]Разряды!$F$28,[1]Разряды!$F$3,IF(I23&lt;=[1]Разряды!$G$28,[1]Разряды!$G$3,IF(I23&lt;=[1]Разряды!$H$28,[1]Разряды!$H$3,IF(I23&lt;=[1]Разряды!$I$28,[1]Разряды!$I$3,IF(I23&lt;=[1]Разряды!$J$28,[1]Разряды!$J$3,"б/р"))))))))</f>
        <v xml:space="preserve"> </v>
      </c>
      <c r="K23" s="44"/>
      <c r="L23" s="32" t="str">
        <f>IF(B23=0," ",VLOOKUP($B23,[1]Спортсмены!$B$1:$H$65536,7,FALSE))</f>
        <v xml:space="preserve"> </v>
      </c>
    </row>
    <row r="24" spans="1:12" ht="15.75" thickTop="1">
      <c r="A24" s="330"/>
      <c r="B24" s="36"/>
      <c r="C24" s="37"/>
      <c r="D24" s="39"/>
      <c r="E24" s="39"/>
      <c r="F24" s="37"/>
      <c r="G24" s="37"/>
      <c r="H24" s="40"/>
      <c r="I24" s="131"/>
      <c r="J24" s="49"/>
      <c r="K24" s="49"/>
      <c r="L24" s="37"/>
    </row>
    <row r="25" spans="1:12">
      <c r="A25" s="330"/>
      <c r="B25" s="36"/>
      <c r="C25" s="37"/>
      <c r="D25" s="39"/>
      <c r="E25" s="39"/>
      <c r="F25" s="37"/>
      <c r="G25" s="37"/>
      <c r="H25" s="40"/>
      <c r="I25" s="131"/>
      <c r="J25" s="49"/>
      <c r="K25" s="49"/>
      <c r="L25" s="37"/>
    </row>
    <row r="26" spans="1:12">
      <c r="A26" s="330"/>
      <c r="B26" s="36"/>
      <c r="C26" s="37"/>
      <c r="D26" s="39"/>
      <c r="E26" s="39"/>
      <c r="F26" s="37"/>
      <c r="G26" s="37"/>
      <c r="H26" s="40"/>
      <c r="I26" s="131"/>
      <c r="J26" s="49"/>
      <c r="K26" s="49"/>
      <c r="L26" s="37"/>
    </row>
    <row r="27" spans="1:12">
      <c r="A27" s="330"/>
      <c r="B27" s="36"/>
      <c r="C27" s="37"/>
      <c r="D27" s="39"/>
      <c r="E27" s="39"/>
      <c r="F27" s="37"/>
      <c r="G27" s="37"/>
      <c r="H27" s="40"/>
      <c r="I27" s="131"/>
      <c r="J27" s="49"/>
      <c r="K27" s="49"/>
      <c r="L27" s="37"/>
    </row>
    <row r="28" spans="1:12">
      <c r="A28" s="330"/>
      <c r="B28" s="36"/>
      <c r="C28" s="37"/>
      <c r="D28" s="39"/>
      <c r="E28" s="39"/>
      <c r="F28" s="37"/>
      <c r="G28" s="37"/>
      <c r="H28" s="40"/>
      <c r="I28" s="131"/>
      <c r="J28" s="49"/>
      <c r="K28" s="49"/>
      <c r="L28" s="37"/>
    </row>
    <row r="29" spans="1:12">
      <c r="A29" s="330"/>
      <c r="B29" s="36"/>
      <c r="C29" s="37"/>
      <c r="D29" s="39"/>
      <c r="E29" s="39"/>
      <c r="F29" s="37"/>
      <c r="G29" s="37"/>
      <c r="H29" s="40"/>
      <c r="I29" s="131"/>
      <c r="J29" s="49"/>
      <c r="K29" s="49"/>
      <c r="L29" s="37"/>
    </row>
    <row r="30" spans="1:12">
      <c r="A30" s="330"/>
      <c r="B30" s="36"/>
      <c r="C30" s="37"/>
      <c r="D30" s="39"/>
      <c r="E30" s="39"/>
      <c r="F30" s="37"/>
      <c r="G30" s="37"/>
      <c r="H30" s="40"/>
      <c r="I30" s="131"/>
      <c r="J30" s="49"/>
      <c r="K30" s="49"/>
      <c r="L30" s="37"/>
    </row>
    <row r="31" spans="1:12">
      <c r="A31" s="330"/>
      <c r="B31" s="36"/>
      <c r="C31" s="37"/>
      <c r="D31" s="39"/>
      <c r="E31" s="39"/>
      <c r="F31" s="37"/>
      <c r="G31" s="37"/>
      <c r="H31" s="40"/>
      <c r="I31" s="131"/>
      <c r="J31" s="49"/>
      <c r="K31" s="49"/>
      <c r="L31" s="37"/>
    </row>
    <row r="32" spans="1:12">
      <c r="A32" s="330"/>
      <c r="B32" s="36"/>
      <c r="C32" s="37"/>
      <c r="D32" s="39"/>
      <c r="E32" s="39"/>
      <c r="F32" s="37"/>
      <c r="G32" s="37"/>
      <c r="H32" s="40"/>
      <c r="I32" s="131"/>
      <c r="J32" s="49"/>
      <c r="K32" s="49"/>
      <c r="L32" s="37"/>
    </row>
    <row r="33" spans="1:12">
      <c r="A33" s="330"/>
      <c r="B33" s="36"/>
      <c r="C33" s="37"/>
      <c r="D33" s="39"/>
      <c r="E33" s="39"/>
      <c r="F33" s="37"/>
      <c r="G33" s="37"/>
      <c r="H33" s="40"/>
      <c r="I33" s="131"/>
      <c r="J33" s="49"/>
      <c r="K33" s="49"/>
      <c r="L33" s="37"/>
    </row>
    <row r="34" spans="1:12">
      <c r="A34" s="330"/>
      <c r="B34" s="36"/>
      <c r="C34" s="37"/>
      <c r="D34" s="39"/>
      <c r="E34" s="39"/>
      <c r="F34" s="37"/>
      <c r="G34" s="37"/>
      <c r="H34" s="40"/>
      <c r="I34" s="131"/>
      <c r="J34" s="49"/>
      <c r="K34" s="49"/>
      <c r="L34" s="37"/>
    </row>
    <row r="35" spans="1:12">
      <c r="A35" s="330"/>
      <c r="B35" s="36"/>
      <c r="C35" s="37"/>
      <c r="D35" s="39"/>
      <c r="E35" s="39"/>
      <c r="F35" s="37"/>
      <c r="G35" s="37"/>
      <c r="H35" s="40"/>
      <c r="I35" s="131"/>
      <c r="J35" s="49"/>
      <c r="K35" s="49"/>
      <c r="L35" s="37"/>
    </row>
    <row r="36" spans="1:12">
      <c r="A36" s="330"/>
      <c r="B36" s="36"/>
      <c r="C36" s="37"/>
      <c r="D36" s="39"/>
      <c r="E36" s="39"/>
      <c r="F36" s="37"/>
      <c r="G36" s="37"/>
      <c r="H36" s="40"/>
      <c r="I36" s="131"/>
      <c r="J36" s="49"/>
      <c r="K36" s="49"/>
      <c r="L36" s="37"/>
    </row>
    <row r="37" spans="1:12">
      <c r="A37" s="330"/>
      <c r="B37" s="36"/>
      <c r="C37" s="37"/>
      <c r="D37" s="39"/>
      <c r="E37" s="39"/>
      <c r="F37" s="37"/>
      <c r="G37" s="37"/>
      <c r="H37" s="40"/>
      <c r="I37" s="131"/>
      <c r="J37" s="49"/>
      <c r="K37" s="49"/>
      <c r="L37" s="37"/>
    </row>
    <row r="38" spans="1:12">
      <c r="A38" s="330"/>
      <c r="B38" s="36"/>
      <c r="C38" s="37"/>
      <c r="D38" s="39"/>
      <c r="E38" s="39"/>
      <c r="F38" s="37"/>
      <c r="G38" s="37"/>
      <c r="H38" s="40"/>
      <c r="I38" s="131"/>
      <c r="J38" s="49"/>
      <c r="K38" s="49"/>
      <c r="L38" s="37"/>
    </row>
    <row r="39" spans="1:12">
      <c r="A39" s="48"/>
      <c r="B39" s="48"/>
      <c r="C39" s="48"/>
      <c r="D39" s="48"/>
      <c r="E39" s="48"/>
      <c r="F39" s="48"/>
      <c r="G39" s="48"/>
      <c r="H39" s="121"/>
      <c r="I39" s="121"/>
    </row>
    <row r="40" spans="1:12">
      <c r="A40" s="48"/>
      <c r="B40" s="48"/>
      <c r="C40" s="48"/>
      <c r="D40" s="48"/>
      <c r="E40" s="48"/>
      <c r="F40" s="48"/>
      <c r="G40" s="48"/>
      <c r="H40" s="121"/>
      <c r="I40" s="121"/>
    </row>
  </sheetData>
  <mergeCells count="23">
    <mergeCell ref="F17:G17"/>
    <mergeCell ref="F19:G19"/>
    <mergeCell ref="F21:G21"/>
    <mergeCell ref="J10:J11"/>
    <mergeCell ref="K10:K11"/>
    <mergeCell ref="L10:L11"/>
    <mergeCell ref="H11:I11"/>
    <mergeCell ref="A10:A11"/>
    <mergeCell ref="B10:B11"/>
    <mergeCell ref="C10:C11"/>
    <mergeCell ref="D10:D11"/>
    <mergeCell ref="E10:E11"/>
    <mergeCell ref="A1:L1"/>
    <mergeCell ref="A2:L2"/>
    <mergeCell ref="A3:L3"/>
    <mergeCell ref="A4:L4"/>
    <mergeCell ref="F6:G6"/>
    <mergeCell ref="I8:J8"/>
    <mergeCell ref="I9:J9"/>
    <mergeCell ref="F12:G12"/>
    <mergeCell ref="F10:F11"/>
    <mergeCell ref="G10:G11"/>
    <mergeCell ref="H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60</vt:lpstr>
      <vt:lpstr>200</vt:lpstr>
      <vt:lpstr>400</vt:lpstr>
      <vt:lpstr>800</vt:lpstr>
      <vt:lpstr>1500</vt:lpstr>
      <vt:lpstr>3000</vt:lpstr>
      <vt:lpstr>60сб</vt:lpstr>
      <vt:lpstr>2000 сп</vt:lpstr>
      <vt:lpstr>ходьба</vt:lpstr>
      <vt:lpstr>длина</vt:lpstr>
      <vt:lpstr>ядро</vt:lpstr>
      <vt:lpstr>высота</vt:lpstr>
      <vt:lpstr>шест</vt:lpstr>
      <vt:lpstr>тройной</vt:lpstr>
      <vt:lpstr>эстафета 4х200</vt:lpstr>
      <vt:lpstr>многоборье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2014-01-20T11:42:16Z</dcterms:modified>
</cp:coreProperties>
</file>