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829" activeTab="15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2000сп" sheetId="8" r:id="rId8"/>
    <sheet name="длина" sheetId="9" r:id="rId9"/>
    <sheet name="ядро" sheetId="10" r:id="rId10"/>
    <sheet name="высота" sheetId="11" r:id="rId11"/>
    <sheet name="шест" sheetId="12" r:id="rId12"/>
    <sheet name="тройной" sheetId="13" r:id="rId13"/>
    <sheet name="эстаф.4х200" sheetId="14" r:id="rId14"/>
    <sheet name="5-тиборье" sheetId="15" r:id="rId15"/>
    <sheet name="ходьба" sheetId="16" r:id="rId16"/>
  </sheets>
  <externalReferences>
    <externalReference r:id="rId17"/>
  </externalReferences>
  <calcPr calcId="125725"/>
</workbook>
</file>

<file path=xl/calcChain.xml><?xml version="1.0" encoding="utf-8"?>
<calcChain xmlns="http://schemas.openxmlformats.org/spreadsheetml/2006/main">
  <c r="L24" i="16"/>
  <c r="J24"/>
  <c r="G24"/>
  <c r="F24"/>
  <c r="E24"/>
  <c r="D24"/>
  <c r="C24"/>
  <c r="L23"/>
  <c r="G23"/>
  <c r="F23"/>
  <c r="E23"/>
  <c r="D23"/>
  <c r="C23"/>
  <c r="L21"/>
  <c r="G21"/>
  <c r="F21"/>
  <c r="E21"/>
  <c r="D21"/>
  <c r="C21"/>
  <c r="L20"/>
  <c r="G20"/>
  <c r="F20"/>
  <c r="E20"/>
  <c r="D20"/>
  <c r="C20"/>
  <c r="L18"/>
  <c r="G18"/>
  <c r="F18"/>
  <c r="E18"/>
  <c r="D18"/>
  <c r="C18"/>
  <c r="L17"/>
  <c r="G17"/>
  <c r="F17"/>
  <c r="E17"/>
  <c r="D17"/>
  <c r="C17"/>
  <c r="L16"/>
  <c r="G16"/>
  <c r="F16"/>
  <c r="E16"/>
  <c r="D16"/>
  <c r="C16"/>
  <c r="L15"/>
  <c r="G15"/>
  <c r="F15"/>
  <c r="E15"/>
  <c r="D15"/>
  <c r="C15"/>
  <c r="L14"/>
  <c r="G14"/>
  <c r="F14"/>
  <c r="E14"/>
  <c r="D14"/>
  <c r="C14"/>
  <c r="L13"/>
  <c r="G13"/>
  <c r="F13"/>
  <c r="E13"/>
  <c r="D13"/>
  <c r="C13"/>
  <c r="U15" i="15"/>
  <c r="R15"/>
  <c r="G15"/>
  <c r="F15"/>
  <c r="E15"/>
  <c r="D15"/>
  <c r="C15"/>
  <c r="U14"/>
  <c r="R14"/>
  <c r="G14"/>
  <c r="F14"/>
  <c r="E14"/>
  <c r="D14"/>
  <c r="C14"/>
  <c r="U13"/>
  <c r="R13"/>
  <c r="G13"/>
  <c r="F13"/>
  <c r="E13"/>
  <c r="D13"/>
  <c r="C13"/>
  <c r="U12"/>
  <c r="R12"/>
  <c r="G12"/>
  <c r="F12"/>
  <c r="E12"/>
  <c r="D12"/>
  <c r="C12"/>
  <c r="K76" i="14"/>
  <c r="G76"/>
  <c r="F76"/>
  <c r="E76"/>
  <c r="D76"/>
  <c r="C76"/>
  <c r="K75"/>
  <c r="G75"/>
  <c r="F75"/>
  <c r="E75"/>
  <c r="D75"/>
  <c r="C75"/>
  <c r="K74"/>
  <c r="G74"/>
  <c r="F74"/>
  <c r="E74"/>
  <c r="D74"/>
  <c r="C74"/>
  <c r="K73"/>
  <c r="I73"/>
  <c r="G73"/>
  <c r="F73"/>
  <c r="E73"/>
  <c r="D73"/>
  <c r="C73"/>
  <c r="K72"/>
  <c r="G72"/>
  <c r="F72"/>
  <c r="E72"/>
  <c r="D72"/>
  <c r="C72"/>
  <c r="K71"/>
  <c r="G71"/>
  <c r="F71"/>
  <c r="E71"/>
  <c r="D71"/>
  <c r="C71"/>
  <c r="K70"/>
  <c r="G70"/>
  <c r="F70"/>
  <c r="E70"/>
  <c r="D70"/>
  <c r="C70"/>
  <c r="K69"/>
  <c r="I69"/>
  <c r="G69"/>
  <c r="F69"/>
  <c r="E69"/>
  <c r="D69"/>
  <c r="C69"/>
  <c r="K68"/>
  <c r="G68"/>
  <c r="F68"/>
  <c r="E68"/>
  <c r="D68"/>
  <c r="C68"/>
  <c r="K67"/>
  <c r="G67"/>
  <c r="F67"/>
  <c r="E67"/>
  <c r="D67"/>
  <c r="C67"/>
  <c r="K66"/>
  <c r="G66"/>
  <c r="F66"/>
  <c r="E66"/>
  <c r="D66"/>
  <c r="C66"/>
  <c r="K65"/>
  <c r="I65"/>
  <c r="G65"/>
  <c r="F65"/>
  <c r="E65"/>
  <c r="D65"/>
  <c r="C65"/>
  <c r="K61"/>
  <c r="G61"/>
  <c r="F61"/>
  <c r="E61"/>
  <c r="D61"/>
  <c r="C61"/>
  <c r="K60"/>
  <c r="G60"/>
  <c r="F60"/>
  <c r="E60"/>
  <c r="D60"/>
  <c r="C60"/>
  <c r="K59"/>
  <c r="G59"/>
  <c r="F59"/>
  <c r="E59"/>
  <c r="D59"/>
  <c r="C59"/>
  <c r="K58"/>
  <c r="I58"/>
  <c r="G58"/>
  <c r="F58"/>
  <c r="E58"/>
  <c r="D58"/>
  <c r="C58"/>
  <c r="K57"/>
  <c r="G57"/>
  <c r="F57"/>
  <c r="E57"/>
  <c r="D57"/>
  <c r="C57"/>
  <c r="K56"/>
  <c r="G56"/>
  <c r="F56"/>
  <c r="E56"/>
  <c r="D56"/>
  <c r="C56"/>
  <c r="K55"/>
  <c r="G55"/>
  <c r="F55"/>
  <c r="E55"/>
  <c r="D55"/>
  <c r="C55"/>
  <c r="K54"/>
  <c r="I54"/>
  <c r="G54"/>
  <c r="F54"/>
  <c r="E54"/>
  <c r="D54"/>
  <c r="C54"/>
  <c r="K50"/>
  <c r="G50"/>
  <c r="F50"/>
  <c r="E50"/>
  <c r="D50"/>
  <c r="C50"/>
  <c r="K49"/>
  <c r="G49"/>
  <c r="F49"/>
  <c r="E49"/>
  <c r="D49"/>
  <c r="C49"/>
  <c r="K48"/>
  <c r="G48"/>
  <c r="F48"/>
  <c r="E48"/>
  <c r="D48"/>
  <c r="C48"/>
  <c r="K47"/>
  <c r="I47"/>
  <c r="G47"/>
  <c r="F47"/>
  <c r="E47"/>
  <c r="D47"/>
  <c r="C47"/>
  <c r="K46"/>
  <c r="G46"/>
  <c r="F46"/>
  <c r="E46"/>
  <c r="D46"/>
  <c r="C46"/>
  <c r="K45"/>
  <c r="G45"/>
  <c r="F45"/>
  <c r="E45"/>
  <c r="D45"/>
  <c r="C45"/>
  <c r="K44"/>
  <c r="G44"/>
  <c r="F44"/>
  <c r="E44"/>
  <c r="D44"/>
  <c r="C44"/>
  <c r="K43"/>
  <c r="I43"/>
  <c r="G43"/>
  <c r="F43"/>
  <c r="E43"/>
  <c r="D43"/>
  <c r="C43"/>
  <c r="K42"/>
  <c r="G42"/>
  <c r="F42"/>
  <c r="E42"/>
  <c r="D42"/>
  <c r="C42"/>
  <c r="K41"/>
  <c r="G41"/>
  <c r="F41"/>
  <c r="E41"/>
  <c r="D41"/>
  <c r="C41"/>
  <c r="K40"/>
  <c r="G40"/>
  <c r="F40"/>
  <c r="E40"/>
  <c r="D40"/>
  <c r="C40"/>
  <c r="K39"/>
  <c r="I39"/>
  <c r="G39"/>
  <c r="F39"/>
  <c r="E39"/>
  <c r="D39"/>
  <c r="C39"/>
  <c r="K35"/>
  <c r="G35"/>
  <c r="F35"/>
  <c r="E35"/>
  <c r="D35"/>
  <c r="C35"/>
  <c r="K34"/>
  <c r="G34"/>
  <c r="F34"/>
  <c r="E34"/>
  <c r="D34"/>
  <c r="C34"/>
  <c r="K33"/>
  <c r="G33"/>
  <c r="F33"/>
  <c r="E33"/>
  <c r="D33"/>
  <c r="C33"/>
  <c r="K32"/>
  <c r="I32"/>
  <c r="G32"/>
  <c r="F32"/>
  <c r="E32"/>
  <c r="D32"/>
  <c r="C32"/>
  <c r="K31"/>
  <c r="G31"/>
  <c r="F31"/>
  <c r="E31"/>
  <c r="D31"/>
  <c r="C31"/>
  <c r="K30"/>
  <c r="G30"/>
  <c r="F30"/>
  <c r="E30"/>
  <c r="D30"/>
  <c r="C30"/>
  <c r="K29"/>
  <c r="G29"/>
  <c r="F29"/>
  <c r="E29"/>
  <c r="D29"/>
  <c r="C29"/>
  <c r="K28"/>
  <c r="I28"/>
  <c r="G28"/>
  <c r="F28"/>
  <c r="E28"/>
  <c r="D28"/>
  <c r="C28"/>
  <c r="K27"/>
  <c r="G27"/>
  <c r="F27"/>
  <c r="E27"/>
  <c r="D27"/>
  <c r="C27"/>
  <c r="K26"/>
  <c r="G26"/>
  <c r="F26"/>
  <c r="E26"/>
  <c r="D26"/>
  <c r="C26"/>
  <c r="K25"/>
  <c r="G25"/>
  <c r="F25"/>
  <c r="E25"/>
  <c r="D25"/>
  <c r="C25"/>
  <c r="K24"/>
  <c r="I24"/>
  <c r="G24"/>
  <c r="F24"/>
  <c r="E24"/>
  <c r="D24"/>
  <c r="C24"/>
  <c r="K23"/>
  <c r="G23"/>
  <c r="F23"/>
  <c r="E23"/>
  <c r="D23"/>
  <c r="C23"/>
  <c r="K22"/>
  <c r="G22"/>
  <c r="F22"/>
  <c r="E22"/>
  <c r="D22"/>
  <c r="C22"/>
  <c r="K21"/>
  <c r="G21"/>
  <c r="F21"/>
  <c r="E21"/>
  <c r="D21"/>
  <c r="C21"/>
  <c r="K20"/>
  <c r="I20"/>
  <c r="G20"/>
  <c r="F20"/>
  <c r="E20"/>
  <c r="D20"/>
  <c r="C20"/>
  <c r="K19"/>
  <c r="G19"/>
  <c r="F19"/>
  <c r="E19"/>
  <c r="D19"/>
  <c r="C19"/>
  <c r="K18"/>
  <c r="G18"/>
  <c r="F18"/>
  <c r="E18"/>
  <c r="D18"/>
  <c r="C18"/>
  <c r="K17"/>
  <c r="G17"/>
  <c r="F17"/>
  <c r="E17"/>
  <c r="D17"/>
  <c r="C17"/>
  <c r="K16"/>
  <c r="I16"/>
  <c r="G16"/>
  <c r="F16"/>
  <c r="E16"/>
  <c r="D16"/>
  <c r="C16"/>
  <c r="K15"/>
  <c r="G15"/>
  <c r="F15"/>
  <c r="E15"/>
  <c r="D15"/>
  <c r="C15"/>
  <c r="K14"/>
  <c r="G14"/>
  <c r="F14"/>
  <c r="E14"/>
  <c r="D14"/>
  <c r="C14"/>
  <c r="K13"/>
  <c r="G13"/>
  <c r="F13"/>
  <c r="E13"/>
  <c r="D13"/>
  <c r="C13"/>
  <c r="K12"/>
  <c r="I12"/>
  <c r="G12"/>
  <c r="F12"/>
  <c r="E12"/>
  <c r="D12"/>
  <c r="C12"/>
  <c r="R37" i="13"/>
  <c r="O37"/>
  <c r="P37" s="1"/>
  <c r="G37"/>
  <c r="F37"/>
  <c r="E37"/>
  <c r="D37"/>
  <c r="C37"/>
  <c r="R31"/>
  <c r="P31"/>
  <c r="G31"/>
  <c r="F31"/>
  <c r="E31"/>
  <c r="D31"/>
  <c r="C31"/>
  <c r="R30"/>
  <c r="O30"/>
  <c r="P30" s="1"/>
  <c r="G30"/>
  <c r="F30"/>
  <c r="E30"/>
  <c r="D30"/>
  <c r="C30"/>
  <c r="R29"/>
  <c r="O29"/>
  <c r="P29" s="1"/>
  <c r="G29"/>
  <c r="F29"/>
  <c r="E29"/>
  <c r="D29"/>
  <c r="C29"/>
  <c r="R22"/>
  <c r="O22"/>
  <c r="P22" s="1"/>
  <c r="G22"/>
  <c r="F22"/>
  <c r="E22"/>
  <c r="D22"/>
  <c r="C22"/>
  <c r="R21"/>
  <c r="O21"/>
  <c r="P21" s="1"/>
  <c r="G21"/>
  <c r="F21"/>
  <c r="E21"/>
  <c r="D21"/>
  <c r="C21"/>
  <c r="R14"/>
  <c r="O14"/>
  <c r="P14" s="1"/>
  <c r="G14"/>
  <c r="F14"/>
  <c r="E14"/>
  <c r="D14"/>
  <c r="C14"/>
  <c r="R13"/>
  <c r="O13"/>
  <c r="P13" s="1"/>
  <c r="G13"/>
  <c r="F13"/>
  <c r="E13"/>
  <c r="D13"/>
  <c r="C13"/>
  <c r="Y19" i="12"/>
  <c r="H19"/>
  <c r="G19"/>
  <c r="F19"/>
  <c r="E19"/>
  <c r="D19"/>
  <c r="Y10"/>
  <c r="W10"/>
  <c r="H10"/>
  <c r="G10"/>
  <c r="F10"/>
  <c r="E10"/>
  <c r="D10"/>
  <c r="Y33" i="11"/>
  <c r="W33"/>
  <c r="H33"/>
  <c r="G33"/>
  <c r="F33"/>
  <c r="E33"/>
  <c r="D33"/>
  <c r="Y26"/>
  <c r="W26"/>
  <c r="H26"/>
  <c r="G26"/>
  <c r="F26"/>
  <c r="E26"/>
  <c r="D26"/>
  <c r="Y19"/>
  <c r="W19"/>
  <c r="H19"/>
  <c r="G19"/>
  <c r="F19"/>
  <c r="E19"/>
  <c r="D19"/>
  <c r="Y18"/>
  <c r="W18"/>
  <c r="H18"/>
  <c r="G18"/>
  <c r="F18"/>
  <c r="E18"/>
  <c r="D18"/>
  <c r="Y17"/>
  <c r="W17"/>
  <c r="H17"/>
  <c r="G17"/>
  <c r="F17"/>
  <c r="E17"/>
  <c r="D17"/>
  <c r="Y16"/>
  <c r="W16"/>
  <c r="H16"/>
  <c r="G16"/>
  <c r="F16"/>
  <c r="E16"/>
  <c r="D16"/>
  <c r="Y15"/>
  <c r="W15"/>
  <c r="H15"/>
  <c r="G15"/>
  <c r="F15"/>
  <c r="E15"/>
  <c r="D15"/>
  <c r="Y14"/>
  <c r="W14"/>
  <c r="H14"/>
  <c r="G14"/>
  <c r="F14"/>
  <c r="E14"/>
  <c r="D14"/>
  <c r="Y13"/>
  <c r="W13"/>
  <c r="H13"/>
  <c r="G13"/>
  <c r="F13"/>
  <c r="E13"/>
  <c r="D13"/>
  <c r="Y12"/>
  <c r="W12"/>
  <c r="H12"/>
  <c r="G12"/>
  <c r="F12"/>
  <c r="E12"/>
  <c r="D12"/>
  <c r="R23" i="10"/>
  <c r="O23"/>
  <c r="G23"/>
  <c r="F23"/>
  <c r="E23"/>
  <c r="D23"/>
  <c r="C23"/>
  <c r="R22"/>
  <c r="O22"/>
  <c r="G22"/>
  <c r="F22"/>
  <c r="E22"/>
  <c r="D22"/>
  <c r="C22"/>
  <c r="R21"/>
  <c r="O21"/>
  <c r="P21" s="1"/>
  <c r="G21"/>
  <c r="F21"/>
  <c r="E21"/>
  <c r="D21"/>
  <c r="C21"/>
  <c r="R20"/>
  <c r="O20"/>
  <c r="P20" s="1"/>
  <c r="G20"/>
  <c r="F20"/>
  <c r="E20"/>
  <c r="D20"/>
  <c r="C20"/>
  <c r="R19"/>
  <c r="O19"/>
  <c r="G19"/>
  <c r="F19"/>
  <c r="E19"/>
  <c r="D19"/>
  <c r="C19"/>
  <c r="R18"/>
  <c r="O18"/>
  <c r="G18"/>
  <c r="F18"/>
  <c r="E18"/>
  <c r="D18"/>
  <c r="C18"/>
  <c r="R17"/>
  <c r="O17"/>
  <c r="G17"/>
  <c r="F17"/>
  <c r="E17"/>
  <c r="D17"/>
  <c r="C17"/>
  <c r="R16"/>
  <c r="O16"/>
  <c r="G16"/>
  <c r="F16"/>
  <c r="E16"/>
  <c r="D16"/>
  <c r="C16"/>
  <c r="R15"/>
  <c r="O15"/>
  <c r="G15"/>
  <c r="F15"/>
  <c r="E15"/>
  <c r="D15"/>
  <c r="C15"/>
  <c r="R14"/>
  <c r="O14"/>
  <c r="P14" s="1"/>
  <c r="G14"/>
  <c r="F14"/>
  <c r="E14"/>
  <c r="D14"/>
  <c r="C14"/>
  <c r="R13"/>
  <c r="O13"/>
  <c r="P13" s="1"/>
  <c r="G13"/>
  <c r="F13"/>
  <c r="E13"/>
  <c r="D13"/>
  <c r="C13"/>
  <c r="R12"/>
  <c r="O12"/>
  <c r="P12" s="1"/>
  <c r="G12"/>
  <c r="F12"/>
  <c r="E12"/>
  <c r="D12"/>
  <c r="C12"/>
  <c r="R11"/>
  <c r="O11"/>
  <c r="G11"/>
  <c r="F11"/>
  <c r="E11"/>
  <c r="D11"/>
  <c r="C11"/>
  <c r="R19" i="9"/>
  <c r="O19"/>
  <c r="P19" s="1"/>
  <c r="G19"/>
  <c r="F19"/>
  <c r="E19"/>
  <c r="D19"/>
  <c r="C19"/>
  <c r="R18"/>
  <c r="O18"/>
  <c r="P18" s="1"/>
  <c r="G18"/>
  <c r="F18"/>
  <c r="E18"/>
  <c r="D18"/>
  <c r="C18"/>
  <c r="R17"/>
  <c r="O17"/>
  <c r="P17" s="1"/>
  <c r="G17"/>
  <c r="F17"/>
  <c r="E17"/>
  <c r="D17"/>
  <c r="C17"/>
  <c r="R16"/>
  <c r="O16"/>
  <c r="P16" s="1"/>
  <c r="G16"/>
  <c r="F16"/>
  <c r="E16"/>
  <c r="D16"/>
  <c r="C16"/>
  <c r="R15"/>
  <c r="O15"/>
  <c r="P15" s="1"/>
  <c r="G15"/>
  <c r="F15"/>
  <c r="E15"/>
  <c r="D15"/>
  <c r="C15"/>
  <c r="R14"/>
  <c r="O14"/>
  <c r="P14" s="1"/>
  <c r="G14"/>
  <c r="F14"/>
  <c r="E14"/>
  <c r="D14"/>
  <c r="C14"/>
  <c r="R13"/>
  <c r="O13"/>
  <c r="P13" s="1"/>
  <c r="G13"/>
  <c r="F13"/>
  <c r="E13"/>
  <c r="D13"/>
  <c r="C13"/>
  <c r="R12"/>
  <c r="O12"/>
  <c r="P12" s="1"/>
  <c r="G12"/>
  <c r="F12"/>
  <c r="E12"/>
  <c r="D12"/>
  <c r="C12"/>
  <c r="R11"/>
  <c r="O11"/>
  <c r="P11" s="1"/>
  <c r="G11"/>
  <c r="F11"/>
  <c r="E11"/>
  <c r="D11"/>
  <c r="C11"/>
  <c r="R48"/>
  <c r="O48"/>
  <c r="P48" s="1"/>
  <c r="G48"/>
  <c r="F48"/>
  <c r="E48"/>
  <c r="D48"/>
  <c r="C48"/>
  <c r="R40"/>
  <c r="O40"/>
  <c r="P40" s="1"/>
  <c r="G40"/>
  <c r="F40"/>
  <c r="E40"/>
  <c r="D40"/>
  <c r="C40"/>
  <c r="R39"/>
  <c r="O39"/>
  <c r="P39" s="1"/>
  <c r="G39"/>
  <c r="F39"/>
  <c r="E39"/>
  <c r="D39"/>
  <c r="C39"/>
  <c r="R38"/>
  <c r="O38"/>
  <c r="P38" s="1"/>
  <c r="G38"/>
  <c r="F38"/>
  <c r="E38"/>
  <c r="D38"/>
  <c r="C38"/>
  <c r="R31"/>
  <c r="G31"/>
  <c r="F31"/>
  <c r="E31"/>
  <c r="D31"/>
  <c r="C31"/>
  <c r="R30"/>
  <c r="O30"/>
  <c r="P30" s="1"/>
  <c r="G30"/>
  <c r="F30"/>
  <c r="E30"/>
  <c r="D30"/>
  <c r="C30"/>
  <c r="R29"/>
  <c r="O29"/>
  <c r="P29" s="1"/>
  <c r="G29"/>
  <c r="F29"/>
  <c r="E29"/>
  <c r="D29"/>
  <c r="C29"/>
  <c r="R28"/>
  <c r="O28"/>
  <c r="P28" s="1"/>
  <c r="G28"/>
  <c r="F28"/>
  <c r="E28"/>
  <c r="D28"/>
  <c r="C28"/>
  <c r="R27"/>
  <c r="O27"/>
  <c r="P27" s="1"/>
  <c r="G27"/>
  <c r="F27"/>
  <c r="E27"/>
  <c r="D27"/>
  <c r="C27"/>
  <c r="G153" i="8"/>
  <c r="F153"/>
  <c r="E153"/>
  <c r="D153"/>
  <c r="C153"/>
  <c r="G152"/>
  <c r="F152"/>
  <c r="E152"/>
  <c r="D152"/>
  <c r="C152"/>
  <c r="G151"/>
  <c r="F151"/>
  <c r="E151"/>
  <c r="D151"/>
  <c r="C151"/>
  <c r="G128"/>
  <c r="F128"/>
  <c r="E128"/>
  <c r="D128"/>
  <c r="C128"/>
  <c r="G127"/>
  <c r="F127"/>
  <c r="E127"/>
  <c r="D127"/>
  <c r="C127"/>
  <c r="G126"/>
  <c r="F126"/>
  <c r="E126"/>
  <c r="D126"/>
  <c r="C126"/>
  <c r="G124"/>
  <c r="F124"/>
  <c r="E124"/>
  <c r="D124"/>
  <c r="C124"/>
  <c r="G123"/>
  <c r="F123"/>
  <c r="E123"/>
  <c r="D123"/>
  <c r="C123"/>
  <c r="G122"/>
  <c r="F122"/>
  <c r="E122"/>
  <c r="D122"/>
  <c r="C122"/>
  <c r="G120"/>
  <c r="F120"/>
  <c r="E120"/>
  <c r="D120"/>
  <c r="C120"/>
  <c r="G119"/>
  <c r="F119"/>
  <c r="E119"/>
  <c r="D119"/>
  <c r="C119"/>
  <c r="G105"/>
  <c r="F105"/>
  <c r="E105"/>
  <c r="D105"/>
  <c r="C105"/>
  <c r="G104"/>
  <c r="F104"/>
  <c r="E104"/>
  <c r="D104"/>
  <c r="C104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J75"/>
  <c r="G75"/>
  <c r="F75"/>
  <c r="E75"/>
  <c r="D75"/>
  <c r="C75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7"/>
  <c r="G67"/>
  <c r="F67"/>
  <c r="E67"/>
  <c r="D67"/>
  <c r="C67"/>
  <c r="L66"/>
  <c r="G66"/>
  <c r="F66"/>
  <c r="E66"/>
  <c r="D66"/>
  <c r="C66"/>
  <c r="L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G26"/>
  <c r="F26"/>
  <c r="E26"/>
  <c r="D26"/>
  <c r="C26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4"/>
  <c r="J14"/>
  <c r="G14"/>
  <c r="F14"/>
  <c r="E14"/>
  <c r="D14"/>
  <c r="C14"/>
  <c r="L13"/>
  <c r="J13"/>
  <c r="G13"/>
  <c r="F13"/>
  <c r="E13"/>
  <c r="D13"/>
  <c r="C13"/>
  <c r="L25" i="7"/>
  <c r="G25"/>
  <c r="F25"/>
  <c r="E25"/>
  <c r="D25"/>
  <c r="C25"/>
  <c r="L24"/>
  <c r="G24"/>
  <c r="F24"/>
  <c r="E24"/>
  <c r="D24"/>
  <c r="C24"/>
  <c r="L23"/>
  <c r="G23"/>
  <c r="F23"/>
  <c r="E23"/>
  <c r="D23"/>
  <c r="C23"/>
  <c r="L20"/>
  <c r="G20"/>
  <c r="F20"/>
  <c r="E20"/>
  <c r="D20"/>
  <c r="C20"/>
  <c r="L19"/>
  <c r="G19"/>
  <c r="F19"/>
  <c r="E19"/>
  <c r="D19"/>
  <c r="C19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32" i="6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4"/>
  <c r="J24"/>
  <c r="G24"/>
  <c r="F24"/>
  <c r="E24"/>
  <c r="D24"/>
  <c r="C24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40" i="5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65" i="4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G56"/>
  <c r="F56"/>
  <c r="E56"/>
  <c r="D56"/>
  <c r="C56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35" i="3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78" i="2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J75"/>
  <c r="G75"/>
  <c r="F75"/>
  <c r="E75"/>
  <c r="D75"/>
  <c r="C75"/>
  <c r="L74"/>
  <c r="J74"/>
  <c r="G74"/>
  <c r="F74"/>
  <c r="E74"/>
  <c r="D74"/>
  <c r="C74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6"/>
  <c r="G46"/>
  <c r="F46"/>
  <c r="E46"/>
  <c r="D46"/>
  <c r="C46"/>
  <c r="L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79" i="1"/>
  <c r="J79"/>
  <c r="G79"/>
  <c r="F79"/>
  <c r="E79"/>
  <c r="D79"/>
  <c r="C79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G75"/>
  <c r="F75"/>
  <c r="E75"/>
  <c r="D75"/>
  <c r="C75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G53"/>
  <c r="F53"/>
  <c r="E53"/>
  <c r="D53"/>
  <c r="C53"/>
  <c r="L52"/>
  <c r="G52"/>
  <c r="F52"/>
  <c r="E52"/>
  <c r="D52"/>
  <c r="C52"/>
  <c r="L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</calcChain>
</file>

<file path=xl/sharedStrings.xml><?xml version="1.0" encoding="utf-8"?>
<sst xmlns="http://schemas.openxmlformats.org/spreadsheetml/2006/main" count="1125" uniqueCount="247">
  <si>
    <t>ЛЁГКАЯ АТЛЕТИКА</t>
  </si>
  <si>
    <t>Первенство Северо-Западного Федерального округа России</t>
  </si>
  <si>
    <t>М = 6,92  М23= 7,00  М20= 7,09</t>
  </si>
  <si>
    <t>Результаты личного первенства</t>
  </si>
  <si>
    <t>Е = 6,92  Е23= 7,00   Е20= 7,12</t>
  </si>
  <si>
    <t>Женщины, бег на 60 м</t>
  </si>
  <si>
    <t>л/а манеж "Ярославль"</t>
  </si>
  <si>
    <t>Р = 6,92  Р23= 7,05  Р20= 7,22</t>
  </si>
  <si>
    <t>Р18= 7,43</t>
  </si>
  <si>
    <t>Забеги</t>
  </si>
  <si>
    <t>Финал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</si>
  <si>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</si>
  <si>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</si>
  <si>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</si>
  <si>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</si>
  <si>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</si>
  <si>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</si>
  <si>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</si>
  <si>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</si>
  <si>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</si>
  <si>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</si>
  <si>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</si>
  <si>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</si>
  <si>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</si>
  <si>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л</t>
  </si>
  <si>
    <t>20+5</t>
  </si>
  <si>
    <t>Женщины</t>
  </si>
  <si>
    <t>17+5</t>
  </si>
  <si>
    <t>Организация</t>
  </si>
  <si>
    <t>М = 21,87  М23= 22,40  М20= 22,40</t>
  </si>
  <si>
    <t>Е = 22,10  Е23= 22,58   Е20= 22,58</t>
  </si>
  <si>
    <t>Женщины, бег на 200 м</t>
  </si>
  <si>
    <t>Р = 22,10  Р23= 22,79  Р20= 23,44</t>
  </si>
  <si>
    <t>Р18= 24,03</t>
  </si>
  <si>
    <t>Рманежа = 24,27  Р23= 24,27  Р20= 24,78 Р18=25,24 Р16=26,31</t>
  </si>
  <si>
    <t>1р</t>
  </si>
  <si>
    <t>Чемпионат и первенство Северо-Западного Федерального округа России</t>
  </si>
  <si>
    <t>М = 49,59  М23= 49,76  М20= 50,82</t>
  </si>
  <si>
    <t>Е = 49,59  Е23= 49,76   Е20= 52,32</t>
  </si>
  <si>
    <t xml:space="preserve"> женщины бег на 400 м</t>
  </si>
  <si>
    <t>Р = 49,68  Р23= 50,15  Р20= 52,32</t>
  </si>
  <si>
    <t>Р18= 54,20</t>
  </si>
  <si>
    <t>Фин. забеги</t>
  </si>
  <si>
    <t>М = 1:55,82  М23= 1:57,55  М20= 2:01,03</t>
  </si>
  <si>
    <t>Е = 1:55,82  Е23= 1:58,42   Е20= 2:01,85</t>
  </si>
  <si>
    <t xml:space="preserve"> женщины бег на 800 м</t>
  </si>
  <si>
    <t>Р = 1:57,47  Р23= 1:59,71  Р20= 2:04,38</t>
  </si>
  <si>
    <t>Р18= 2:06,31</t>
  </si>
  <si>
    <t>Рманежа = 2:02,26  Р23= 2:03,34  Р20= 2:07,27  Р18=2:13,01 Р16=2:13,01</t>
  </si>
  <si>
    <t>М = 3:58,28  М23= 3:59,75  М20= 4:03,28</t>
  </si>
  <si>
    <t>Е = 3:58,28  Е23= 4:03,68   Е20= 4:10,57</t>
  </si>
  <si>
    <t xml:space="preserve"> женщины бег на 1500 м</t>
  </si>
  <si>
    <t>Р = 3:58,28  Р23= 4:03,68  Р20= 4:12,0</t>
  </si>
  <si>
    <t>Р18= 4:22,9</t>
  </si>
  <si>
    <t>Рманежа = 4:18,17  Р23= 4:18,17  Р20= 4:28,34  Р18=4:41,73 Р16=4:47,37</t>
  </si>
  <si>
    <t>М = 8:23,72  М23= 8:27,74  М20= 8:33,56</t>
  </si>
  <si>
    <t>Е = 8:27,86  Е23= 8:39,79  Е20= 8:49,65</t>
  </si>
  <si>
    <t>Женщины, бег на 3000 м</t>
  </si>
  <si>
    <t>Р = 8:27,86  Е23= 8:55,40  Е20= 9:19,71</t>
  </si>
  <si>
    <t>Р18= 9:20,55</t>
  </si>
  <si>
    <t>Рманежа = 9:23,6  Р23= 9:26,35  Р20= 9:34,73  Р18=10:05,98 Р16=10:12,19</t>
  </si>
  <si>
    <t>М = 7,68  М23= 7,77  М20= 8,06</t>
  </si>
  <si>
    <t>Е = 7,68  Е23= 7,77   Е20= 8,06</t>
  </si>
  <si>
    <t xml:space="preserve"> женщины бег на 60 м с/б</t>
  </si>
  <si>
    <t>Р = 7,69  Р23= 7,91  Р20= 8,18</t>
  </si>
  <si>
    <t>Р18= 8,19 (76,2 см)</t>
  </si>
  <si>
    <t>справка</t>
  </si>
  <si>
    <t>2р</t>
  </si>
  <si>
    <t>3р</t>
  </si>
  <si>
    <t>л/а манеж "Ярославль", г. Ярославль</t>
  </si>
  <si>
    <t>Прыжки в длину</t>
  </si>
  <si>
    <t>Финальные соревнования: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</si>
  <si>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</si>
  <si>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</si>
  <si>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</si>
  <si>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</si>
  <si>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</si>
  <si>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</si>
  <si>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</si>
  <si>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</si>
  <si>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М = 7,37  М23= 7,29  М20= 6,88</t>
  </si>
  <si>
    <t>Е = 7,37  Е23= 7,29   Е20= 6,88</t>
  </si>
  <si>
    <t>Р = 7,30 Р23= 6,95  Р20= 6,87</t>
  </si>
  <si>
    <t>Р18= 6,52</t>
  </si>
  <si>
    <t>Толкание ядра</t>
  </si>
  <si>
    <t>х</t>
  </si>
  <si>
    <t>20+3</t>
  </si>
  <si>
    <t>17+3</t>
  </si>
  <si>
    <t>М = 22,50  М23= 21,12 М20= 20,51</t>
  </si>
  <si>
    <t>Е = 22,50  Е23= 21,12   Е20= 20,51</t>
  </si>
  <si>
    <t>Р = 21,14 Р23= 20,70  Р20= 17,50</t>
  </si>
  <si>
    <t>Р18= 16,55, 17,64 (3 кг)</t>
  </si>
  <si>
    <t>вес- 3 кг</t>
  </si>
  <si>
    <t>15+3</t>
  </si>
  <si>
    <t>М = 2,08  М23= 2,05  М20= 1,97</t>
  </si>
  <si>
    <t>Е = 2,08  Е23= 2,05   Е20= 1,97</t>
  </si>
  <si>
    <t>Р = 2,06 Р23= 2,04  Р20= 1,97</t>
  </si>
  <si>
    <t>Прыжки в высоту</t>
  </si>
  <si>
    <t>Р18= 1,95</t>
  </si>
  <si>
    <t>Рманежа = 1,75  Р23= 1,73  Р20= 1,73 Р18=1,73 Р16=1,65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</si>
  <si>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</si>
  <si>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</si>
  <si>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</si>
  <si>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</si>
  <si>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</si>
  <si>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</si>
  <si>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</si>
  <si>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</si>
  <si>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</si>
  <si>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</si>
  <si>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>М = 5,01  М23= 4,87  М20= 4,63</t>
  </si>
  <si>
    <t>Е = 5,01  Е23= 4,87   Е20= 4,63</t>
  </si>
  <si>
    <t>Р = 5,01 Р23= 4,86  Р20= 4,47</t>
  </si>
  <si>
    <t>Прыжки с шестом</t>
  </si>
  <si>
    <t>Р18= 4,25</t>
  </si>
  <si>
    <t>Рманежа = 4,10  Р23= 4,10  Р20= 3,80 Р18=3,70 Р16=3,50</t>
  </si>
  <si>
    <t>340/60</t>
  </si>
  <si>
    <t xml:space="preserve">Тройной прыжок </t>
  </si>
  <si>
    <t>М = 15,36  М23= 14,76  М20= 14,37</t>
  </si>
  <si>
    <t>Е = 15,36  Е23= 14,76   Е20= 14,18</t>
  </si>
  <si>
    <t>Р = 15,36 Р23= 14,44  Р20= 14,13</t>
  </si>
  <si>
    <t>Р18= 13,39</t>
  </si>
  <si>
    <t>Рманежа = 13,76  Р23= 13,29  Р20= 12,90 Р18=12,90 Р16=10,86</t>
  </si>
  <si>
    <t>л/а манеж "Ярославль",  г. Ярославль</t>
  </si>
  <si>
    <t>М = 1:32,41  М23= 1:33,1  М20= 1:35,86</t>
  </si>
  <si>
    <t>Е = 1:32,41  Е23= 1:33,1  Е20= 1:36,05</t>
  </si>
  <si>
    <t>Р = 1:32,41 Р23= 1:35,57  Р20= 1:36,82</t>
  </si>
  <si>
    <t>Р18= 1:40,39</t>
  </si>
  <si>
    <t>Эстафета 4 х200 м</t>
  </si>
  <si>
    <t>Рманежа = 1:40,77  Р23= 1:43,01  Р20= 1:45,25  Р18=1:47,39 Р16=1:50,6</t>
  </si>
  <si>
    <t>Заявл. разряд</t>
  </si>
  <si>
    <t>Вып.
разряд</t>
  </si>
  <si>
    <t>О</t>
  </si>
  <si>
    <t>Разряд</t>
  </si>
  <si>
    <t>Рманежа = 1:43,01  Р23= 1:43,01  Р20= 1:45,25  Р18=1:47,39 Р16=1:50,6</t>
  </si>
  <si>
    <t>М = 5013  М23= 4948 М20= 4535</t>
  </si>
  <si>
    <t>Е = 5013  Е23= 4948   Е20= 4535</t>
  </si>
  <si>
    <t>Р = 4991 Р23= 4855  Р20= 4513</t>
  </si>
  <si>
    <t>Пятиборье</t>
  </si>
  <si>
    <t>Р18= 4187, 4082 (762 мм), 3996 (762 мм, 3 кг)</t>
  </si>
  <si>
    <t>Рманежа = 3681  Р23= 3681  Р20= 3681 Р18=2923</t>
  </si>
  <si>
    <t>60с/б</t>
  </si>
  <si>
    <t>выс</t>
  </si>
  <si>
    <t>длина</t>
  </si>
  <si>
    <t>ядро</t>
  </si>
  <si>
    <t>Сумма</t>
  </si>
  <si>
    <t xml:space="preserve"> Вып.
разр.</t>
  </si>
  <si>
    <t>1ю</t>
  </si>
  <si>
    <t>2ю</t>
  </si>
  <si>
    <t xml:space="preserve"> </t>
  </si>
  <si>
    <t>Агентство по физической культуре и спорту Ярославской области</t>
  </si>
  <si>
    <t>Управление по физической культуре и спорту мэрии города Ярославля</t>
  </si>
  <si>
    <t>18-19 января 2014 г.</t>
  </si>
  <si>
    <t>18.01.2014г. - 11:15</t>
  </si>
  <si>
    <t>Рманежа = 7,37  Р23= 7,47  Р20= 7,54 Р18=7,64 Р16=7,5</t>
  </si>
  <si>
    <t>18.01.2014г. - 15:40</t>
  </si>
  <si>
    <t>Девушки 1997-1998 г.р.</t>
  </si>
  <si>
    <t>DNF</t>
  </si>
  <si>
    <t>18.01.2014г. - 11:40</t>
  </si>
  <si>
    <t>Юниорки 1995-1996 г.р.</t>
  </si>
  <si>
    <t>18.01.2014г. - 15:45</t>
  </si>
  <si>
    <t>кмс</t>
  </si>
  <si>
    <t>162.6</t>
  </si>
  <si>
    <t>18.01.2014г. - 11:45</t>
  </si>
  <si>
    <t>Юниорки 1992-1994 г.р.</t>
  </si>
  <si>
    <t>18.01.2014г. - 15:50</t>
  </si>
  <si>
    <t xml:space="preserve">л </t>
  </si>
  <si>
    <t>18.01.2014г. - 11:55</t>
  </si>
  <si>
    <t>18.01.2014г. - 15:55</t>
  </si>
  <si>
    <t>мс</t>
  </si>
  <si>
    <t>г. Ярославль,</t>
  </si>
  <si>
    <t>Приход</t>
  </si>
  <si>
    <t>Показания секундометристов</t>
  </si>
  <si>
    <t>1 забег</t>
  </si>
  <si>
    <t>19.01.2014г. - 10:15</t>
  </si>
  <si>
    <t>19.01.2014г. - 14:20</t>
  </si>
  <si>
    <t>Девушки 1997-1998г.р.</t>
  </si>
  <si>
    <t>DNS</t>
  </si>
  <si>
    <t>19.01.2014г. - 10:45</t>
  </si>
  <si>
    <t>19.01.2014г. - 14:25</t>
  </si>
  <si>
    <t>19.01.2014г. - 10:55</t>
  </si>
  <si>
    <t>19.01.2014г. - 14:30</t>
  </si>
  <si>
    <t>19.01.2014г. - 11:05</t>
  </si>
  <si>
    <t>19.01.2014г. - 14:35</t>
  </si>
  <si>
    <r>
      <t xml:space="preserve">Начало в </t>
    </r>
    <r>
      <rPr>
        <b/>
        <i/>
        <u/>
        <sz val="16"/>
        <rFont val="Arial"/>
        <family val="2"/>
        <charset val="204"/>
      </rPr>
      <t>10:45</t>
    </r>
  </si>
  <si>
    <r>
      <t xml:space="preserve">Начало в </t>
    </r>
    <r>
      <rPr>
        <b/>
        <i/>
        <u/>
        <sz val="16"/>
        <rFont val="Arial"/>
        <family val="2"/>
        <charset val="204"/>
      </rPr>
      <t>10:55</t>
    </r>
  </si>
  <si>
    <t>18.01.2014г. - 17:10</t>
  </si>
  <si>
    <t>Рманежа = 54,31  Р23= 55,43  Р20= 56,02 Р18=57,11 Р16=58,57</t>
  </si>
  <si>
    <t>18.01.2014г. - 17:30</t>
  </si>
  <si>
    <t>18.01.2014г. - 17:40</t>
  </si>
  <si>
    <t>15</t>
  </si>
  <si>
    <t>14</t>
  </si>
  <si>
    <t>13</t>
  </si>
  <si>
    <t>0</t>
  </si>
  <si>
    <t>18.01.2014г. - 17:50</t>
  </si>
  <si>
    <t>19.01.2014 г. - 15:15</t>
  </si>
  <si>
    <t>19.01.2014 г. - 15:30</t>
  </si>
  <si>
    <t>19.01.2014 г. - 15:40</t>
  </si>
  <si>
    <t>19.01.2014 г. - 15:45</t>
  </si>
  <si>
    <t>№ п/п</t>
  </si>
  <si>
    <t>18.01.2014г. - 14:35</t>
  </si>
  <si>
    <t>18.01.2014г. - 14:45</t>
  </si>
  <si>
    <t>19.01.2014 г. - 13:00</t>
  </si>
  <si>
    <t>Рманежа = 8,36  Р23= 8,66  Р20= 8,93  Р18=9,01 Р16=9,57</t>
  </si>
  <si>
    <t>19.01.2014 г. - 14:00</t>
  </si>
  <si>
    <t>М = 5:17,04  М23= 5:24,49  М20= 5:30,6</t>
  </si>
  <si>
    <t>Е = 5:21,56  Е23= 5:24,49   Е20= 5:30,6</t>
  </si>
  <si>
    <t>Мужчины, бег на 2000 м с/п</t>
  </si>
  <si>
    <t>Р = 5:21,56  Р23= 5:29,36  Р20= 5:37,70</t>
  </si>
  <si>
    <t>Р18= 5:47,31</t>
  </si>
  <si>
    <t>Рманежа М= 5:42,60 М23= 5:59,08 Р20=6:27,69 Р18=6:27,69</t>
  </si>
  <si>
    <t xml:space="preserve">Юноши 1997-1998 г.р. </t>
  </si>
  <si>
    <t>18.01.2014 г. - 10:45</t>
  </si>
  <si>
    <t>Юниоры 1995-1996 г.р.</t>
  </si>
  <si>
    <t>18.01.2014 г. - 10:55</t>
  </si>
  <si>
    <t>Юниоры 1992-1994 г.р.</t>
  </si>
  <si>
    <t>Мужчины</t>
  </si>
  <si>
    <t>18.01.2014 г. - 15:30</t>
  </si>
  <si>
    <t>Бег на 2000 м с/п</t>
  </si>
  <si>
    <t>Юноши 1997-1998 г.р.</t>
  </si>
  <si>
    <t>мужчины</t>
  </si>
  <si>
    <t>юноши 1997-1998 г.р.</t>
  </si>
  <si>
    <t>спр.</t>
  </si>
  <si>
    <t>Рманежа = 6,32  Р23= 5,98  Р20= 5,57 Р18=5,55 Р16=5,53</t>
  </si>
  <si>
    <t>19.01.2014 г.-10:00</t>
  </si>
  <si>
    <t>19.01.2014 г.-11:30</t>
  </si>
  <si>
    <t>Рманежа = 15,12  Р23= 12,88  Р20= 12,88 Р18=14,06- 3кг Р16=12,88-4 кг; 11,58-3 кг</t>
  </si>
  <si>
    <r>
      <t>18.01.2014 г.-</t>
    </r>
    <r>
      <rPr>
        <b/>
        <i/>
        <sz val="12"/>
        <rFont val="Arial"/>
        <family val="2"/>
        <charset val="204"/>
      </rPr>
      <t>10:30</t>
    </r>
  </si>
  <si>
    <t>14+3</t>
  </si>
  <si>
    <t>3юр</t>
  </si>
  <si>
    <t>18-19  января 2014 г.</t>
  </si>
  <si>
    <t>18.01.2014 г.-11:20</t>
  </si>
  <si>
    <t>19.01.2014 г.-11:00</t>
  </si>
  <si>
    <t>370/60</t>
  </si>
  <si>
    <t>18.01.2014 г.-14:30</t>
  </si>
  <si>
    <t>19.01.2014 г. - 17:25</t>
  </si>
  <si>
    <t>М = 18:07,08  М23= 18:15,91  М20= 19:04,5</t>
  </si>
  <si>
    <t>Е = 18:07,08  Е23= 18:15,91   Е20= 19:04,5</t>
  </si>
  <si>
    <t xml:space="preserve">Женщины с/х 5000 м </t>
  </si>
  <si>
    <t>Р = 18:07,08 Р23= 18:15,91  Р20= 19:27,2</t>
  </si>
  <si>
    <t>Р18= 19:30,08</t>
  </si>
  <si>
    <t>Фин. заход</t>
  </si>
  <si>
    <t>18.01.2014г. - 10:00</t>
  </si>
  <si>
    <t>Рманежа = 21:00,77 Р23= 21:30,5 Р20= 21:30,5 Р18=21:30,5 Р16=26:27,0</t>
  </si>
  <si>
    <t>фин. заход</t>
  </si>
  <si>
    <t xml:space="preserve">Женщины  </t>
  </si>
  <si>
    <t>КМС</t>
  </si>
</sst>
</file>

<file path=xl/styles.xml><?xml version="1.0" encoding="utf-8"?>
<styleSheet xmlns="http://schemas.openxmlformats.org/spreadsheetml/2006/main">
  <numFmts count="7">
    <numFmt numFmtId="164" formatCode="ss.00;@"/>
    <numFmt numFmtId="165" formatCode="ss.0;@"/>
    <numFmt numFmtId="166" formatCode="s.00;@"/>
    <numFmt numFmtId="167" formatCode="ss.0"/>
    <numFmt numFmtId="168" formatCode="m:ss.00;@"/>
    <numFmt numFmtId="169" formatCode="dd/mm/yy;@"/>
    <numFmt numFmtId="170" formatCode="h:mm;@"/>
  </numFmts>
  <fonts count="38">
    <font>
      <sz val="11"/>
      <color theme="1"/>
      <name val="Calibri"/>
      <family val="2"/>
      <charset val="204"/>
      <scheme val="minor"/>
    </font>
    <font>
      <b/>
      <i/>
      <sz val="18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Cambria"/>
      <family val="1"/>
      <charset val="204"/>
      <scheme val="major"/>
    </font>
    <font>
      <sz val="10"/>
      <name val="Arial"/>
      <family val="2"/>
      <charset val="204"/>
    </font>
    <font>
      <b/>
      <sz val="10"/>
      <name val="Arial"/>
      <family val="2"/>
    </font>
    <font>
      <b/>
      <sz val="16"/>
      <name val="Arial"/>
      <family val="2"/>
      <charset val="204"/>
    </font>
    <font>
      <b/>
      <i/>
      <u/>
      <sz val="16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8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left"/>
    </xf>
    <xf numFmtId="14" fontId="3" fillId="0" borderId="0" xfId="0" applyNumberFormat="1" applyFont="1" applyAlignment="1"/>
    <xf numFmtId="0" fontId="3" fillId="0" borderId="0" xfId="0" applyFont="1" applyBorder="1" applyAlignment="1"/>
    <xf numFmtId="0" fontId="8" fillId="0" borderId="0" xfId="0" applyFont="1" applyAlignme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/>
    <xf numFmtId="0" fontId="9" fillId="0" borderId="1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9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Border="1"/>
    <xf numFmtId="49" fontId="9" fillId="0" borderId="8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1" fillId="0" borderId="8" xfId="0" applyFont="1" applyBorder="1"/>
    <xf numFmtId="0" fontId="0" fillId="0" borderId="8" xfId="0" applyBorder="1" applyAlignment="1">
      <alignment horizontal="center" vertical="center"/>
    </xf>
    <xf numFmtId="166" fontId="0" fillId="0" borderId="8" xfId="0" applyNumberForma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166" fontId="9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9" fillId="0" borderId="9" xfId="0" applyFont="1" applyBorder="1"/>
    <xf numFmtId="0" fontId="9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14" fontId="3" fillId="0" borderId="10" xfId="0" applyNumberFormat="1" applyFont="1" applyBorder="1" applyAlignment="1"/>
    <xf numFmtId="166" fontId="0" fillId="0" borderId="7" xfId="0" applyNumberFormat="1" applyBorder="1" applyAlignment="1">
      <alignment horizontal="center"/>
    </xf>
    <xf numFmtId="166" fontId="3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166" fontId="9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4" fontId="3" fillId="0" borderId="8" xfId="0" applyNumberFormat="1" applyFont="1" applyBorder="1" applyAlignment="1"/>
    <xf numFmtId="164" fontId="3" fillId="0" borderId="7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4" fontId="9" fillId="0" borderId="9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9" fillId="0" borderId="10" xfId="0" applyFont="1" applyBorder="1" applyAlignment="1">
      <alignment horizontal="center"/>
    </xf>
    <xf numFmtId="167" fontId="0" fillId="0" borderId="0" xfId="0" applyNumberFormat="1"/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14" fillId="0" borderId="0" xfId="0" applyFont="1" applyBorder="1" applyAlignment="1"/>
    <xf numFmtId="0" fontId="14" fillId="0" borderId="1" xfId="0" applyFont="1" applyBorder="1" applyAlignment="1"/>
    <xf numFmtId="166" fontId="0" fillId="0" borderId="9" xfId="0" applyNumberFormat="1" applyBorder="1" applyAlignment="1">
      <alignment horizontal="center"/>
    </xf>
    <xf numFmtId="0" fontId="11" fillId="0" borderId="8" xfId="0" applyFont="1" applyBorder="1" applyAlignment="1">
      <alignment wrapText="1"/>
    </xf>
    <xf numFmtId="166" fontId="15" fillId="0" borderId="8" xfId="0" applyNumberFormat="1" applyFont="1" applyBorder="1" applyAlignment="1">
      <alignment horizontal="center"/>
    </xf>
    <xf numFmtId="166" fontId="9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14" fontId="3" fillId="0" borderId="7" xfId="0" applyNumberFormat="1" applyFont="1" applyBorder="1" applyAlignment="1"/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2" fillId="0" borderId="0" xfId="0" applyFont="1" applyAlignment="1"/>
    <xf numFmtId="167" fontId="0" fillId="0" borderId="0" xfId="0" applyNumberFormat="1" applyBorder="1"/>
    <xf numFmtId="0" fontId="3" fillId="0" borderId="8" xfId="0" applyFont="1" applyBorder="1" applyAlignment="1"/>
    <xf numFmtId="0" fontId="14" fillId="0" borderId="8" xfId="0" applyFont="1" applyBorder="1" applyAlignment="1"/>
    <xf numFmtId="0" fontId="7" fillId="0" borderId="8" xfId="0" applyFont="1" applyBorder="1" applyAlignment="1"/>
    <xf numFmtId="0" fontId="8" fillId="0" borderId="8" xfId="0" applyFont="1" applyBorder="1" applyAlignment="1"/>
    <xf numFmtId="0" fontId="9" fillId="0" borderId="8" xfId="0" applyFont="1" applyBorder="1" applyAlignment="1">
      <alignment wrapText="1"/>
    </xf>
    <xf numFmtId="168" fontId="0" fillId="0" borderId="8" xfId="0" applyNumberFormat="1" applyBorder="1" applyAlignment="1">
      <alignment horizontal="center"/>
    </xf>
    <xf numFmtId="168" fontId="9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8" fontId="0" fillId="0" borderId="9" xfId="0" applyNumberFormat="1" applyBorder="1" applyAlignment="1">
      <alignment horizontal="center"/>
    </xf>
    <xf numFmtId="168" fontId="0" fillId="0" borderId="8" xfId="0" applyNumberForma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1" fillId="0" borderId="9" xfId="0" applyFont="1" applyBorder="1"/>
    <xf numFmtId="14" fontId="9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14" fontId="3" fillId="0" borderId="0" xfId="0" applyNumberFormat="1" applyFont="1" applyAlignment="1">
      <alignment horizontal="right"/>
    </xf>
    <xf numFmtId="166" fontId="16" fillId="0" borderId="8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168" fontId="9" fillId="0" borderId="8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/>
    </xf>
    <xf numFmtId="168" fontId="9" fillId="0" borderId="7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67" fontId="0" fillId="0" borderId="7" xfId="0" applyNumberFormat="1" applyBorder="1" applyAlignment="1">
      <alignment horizontal="center" vertical="center"/>
    </xf>
    <xf numFmtId="0" fontId="0" fillId="0" borderId="16" xfId="0" applyBorder="1"/>
    <xf numFmtId="0" fontId="9" fillId="0" borderId="16" xfId="0" applyFont="1" applyBorder="1" applyAlignment="1">
      <alignment horizontal="center"/>
    </xf>
    <xf numFmtId="0" fontId="9" fillId="0" borderId="16" xfId="0" applyFont="1" applyBorder="1"/>
    <xf numFmtId="0" fontId="9" fillId="0" borderId="12" xfId="0" applyFont="1" applyBorder="1"/>
    <xf numFmtId="0" fontId="9" fillId="0" borderId="7" xfId="0" applyFont="1" applyBorder="1" applyAlignment="1">
      <alignment vertical="center"/>
    </xf>
    <xf numFmtId="166" fontId="10" fillId="0" borderId="8" xfId="0" applyNumberFormat="1" applyFon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11" fillId="0" borderId="7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9" fillId="0" borderId="15" xfId="0" applyFont="1" applyBorder="1"/>
    <xf numFmtId="0" fontId="17" fillId="0" borderId="0" xfId="0" applyFont="1" applyAlignment="1"/>
    <xf numFmtId="0" fontId="18" fillId="0" borderId="0" xfId="0" applyFont="1" applyBorder="1" applyAlignment="1"/>
    <xf numFmtId="0" fontId="19" fillId="0" borderId="0" xfId="0" applyFont="1" applyBorder="1" applyAlignment="1"/>
    <xf numFmtId="0" fontId="20" fillId="0" borderId="0" xfId="0" applyFont="1"/>
    <xf numFmtId="0" fontId="3" fillId="0" borderId="0" xfId="0" applyFont="1" applyBorder="1" applyAlignment="1">
      <alignment vertical="center"/>
    </xf>
    <xf numFmtId="0" fontId="21" fillId="0" borderId="0" xfId="0" applyFont="1" applyBorder="1" applyAlignment="1"/>
    <xf numFmtId="167" fontId="10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7" fontId="20" fillId="0" borderId="0" xfId="0" applyNumberFormat="1" applyFont="1" applyAlignment="1">
      <alignment horizontal="center"/>
    </xf>
    <xf numFmtId="167" fontId="20" fillId="0" borderId="0" xfId="0" applyNumberFormat="1" applyFont="1"/>
    <xf numFmtId="169" fontId="10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/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11" fillId="0" borderId="8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49" fontId="11" fillId="0" borderId="8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22" xfId="0" applyNumberFormat="1" applyFont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0" borderId="22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14" fontId="11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/>
    <xf numFmtId="0" fontId="23" fillId="0" borderId="0" xfId="0" applyNumberFormat="1" applyFont="1" applyBorder="1" applyAlignment="1">
      <alignment horizontal="center"/>
    </xf>
    <xf numFmtId="0" fontId="21" fillId="0" borderId="0" xfId="0" applyFont="1" applyAlignment="1"/>
    <xf numFmtId="2" fontId="0" fillId="0" borderId="14" xfId="0" applyNumberFormat="1" applyBorder="1" applyAlignment="1">
      <alignment horizontal="center"/>
    </xf>
    <xf numFmtId="2" fontId="9" fillId="2" borderId="14" xfId="0" applyNumberFormat="1" applyFont="1" applyFill="1" applyBorder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2" fontId="9" fillId="2" borderId="14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9" xfId="0" applyFont="1" applyBorder="1" applyAlignment="1">
      <alignment horizontal="left"/>
    </xf>
    <xf numFmtId="0" fontId="23" fillId="0" borderId="9" xfId="0" applyFont="1" applyBorder="1" applyAlignment="1">
      <alignment horizontal="center"/>
    </xf>
    <xf numFmtId="0" fontId="13" fillId="0" borderId="9" xfId="0" applyNumberFormat="1" applyFont="1" applyBorder="1" applyAlignment="1">
      <alignment horizontal="center"/>
    </xf>
    <xf numFmtId="0" fontId="23" fillId="0" borderId="9" xfId="0" applyFont="1" applyBorder="1"/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/>
    </xf>
    <xf numFmtId="0" fontId="13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169" fontId="10" fillId="0" borderId="1" xfId="0" applyNumberFormat="1" applyFont="1" applyBorder="1" applyAlignment="1"/>
    <xf numFmtId="49" fontId="11" fillId="0" borderId="9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49" fontId="11" fillId="0" borderId="16" xfId="0" applyNumberFormat="1" applyFont="1" applyBorder="1" applyAlignment="1">
      <alignment horizontal="center"/>
    </xf>
    <xf numFmtId="0" fontId="11" fillId="0" borderId="16" xfId="0" applyFont="1" applyBorder="1"/>
    <xf numFmtId="2" fontId="9" fillId="0" borderId="23" xfId="0" applyNumberFormat="1" applyFont="1" applyBorder="1" applyAlignment="1">
      <alignment horizontal="center"/>
    </xf>
    <xf numFmtId="0" fontId="13" fillId="0" borderId="2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1" fillId="0" borderId="1" xfId="0" applyFont="1" applyBorder="1" applyAlignment="1"/>
    <xf numFmtId="167" fontId="3" fillId="0" borderId="1" xfId="0" applyNumberFormat="1" applyFont="1" applyBorder="1" applyAlignment="1"/>
    <xf numFmtId="167" fontId="20" fillId="0" borderId="20" xfId="0" applyNumberFormat="1" applyFont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3" fillId="0" borderId="9" xfId="0" applyNumberFormat="1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1" fontId="23" fillId="0" borderId="9" xfId="0" applyNumberFormat="1" applyFont="1" applyBorder="1" applyAlignment="1">
      <alignment horizontal="center"/>
    </xf>
    <xf numFmtId="0" fontId="9" fillId="4" borderId="14" xfId="0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1" fillId="0" borderId="9" xfId="0" applyFont="1" applyBorder="1" applyAlignment="1">
      <alignment wrapText="1"/>
    </xf>
    <xf numFmtId="1" fontId="3" fillId="0" borderId="9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9" fontId="23" fillId="0" borderId="9" xfId="0" applyNumberFormat="1" applyFont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Alignment="1"/>
    <xf numFmtId="0" fontId="0" fillId="0" borderId="0" xfId="0" applyNumberFormat="1" applyAlignment="1">
      <alignment horizontal="center"/>
    </xf>
    <xf numFmtId="0" fontId="26" fillId="0" borderId="0" xfId="0" applyFont="1" applyAlignment="1">
      <alignment wrapText="1"/>
    </xf>
    <xf numFmtId="0" fontId="0" fillId="0" borderId="0" xfId="0" applyNumberFormat="1"/>
    <xf numFmtId="0" fontId="26" fillId="0" borderId="1" xfId="0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8" fillId="0" borderId="15" xfId="0" applyFont="1" applyBorder="1" applyAlignment="1">
      <alignment horizontal="center"/>
    </xf>
    <xf numFmtId="0" fontId="0" fillId="0" borderId="28" xfId="0" applyFont="1" applyFill="1" applyBorder="1" applyAlignment="1">
      <alignment horizontal="center" vertical="center"/>
    </xf>
    <xf numFmtId="0" fontId="9" fillId="0" borderId="28" xfId="0" applyFont="1" applyBorder="1"/>
    <xf numFmtId="49" fontId="11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1" fillId="0" borderId="28" xfId="0" applyFont="1" applyBorder="1"/>
    <xf numFmtId="0" fontId="28" fillId="0" borderId="27" xfId="0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0" fontId="11" fillId="0" borderId="0" xfId="0" applyFont="1" applyBorder="1"/>
    <xf numFmtId="168" fontId="28" fillId="0" borderId="0" xfId="0" applyNumberFormat="1" applyFont="1" applyBorder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9" fillId="0" borderId="9" xfId="0" applyFont="1" applyBorder="1" applyAlignment="1">
      <alignment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29" fillId="0" borderId="27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28" fillId="0" borderId="0" xfId="0" applyFont="1"/>
    <xf numFmtId="0" fontId="30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1" xfId="0" applyFont="1" applyBorder="1"/>
    <xf numFmtId="0" fontId="30" fillId="0" borderId="1" xfId="0" applyFont="1" applyBorder="1"/>
    <xf numFmtId="0" fontId="29" fillId="0" borderId="1" xfId="0" applyFont="1" applyBorder="1"/>
    <xf numFmtId="0" fontId="3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2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166" fontId="28" fillId="0" borderId="16" xfId="0" applyNumberFormat="1" applyFont="1" applyBorder="1" applyAlignment="1">
      <alignment horizontal="center" vertical="center"/>
    </xf>
    <xf numFmtId="0" fontId="30" fillId="4" borderId="16" xfId="0" applyFont="1" applyFill="1" applyBorder="1" applyAlignment="1">
      <alignment horizontal="center" vertical="center"/>
    </xf>
    <xf numFmtId="0" fontId="28" fillId="0" borderId="16" xfId="0" applyNumberFormat="1" applyFont="1" applyBorder="1" applyAlignment="1">
      <alignment horizontal="center" vertical="center"/>
    </xf>
    <xf numFmtId="2" fontId="28" fillId="0" borderId="16" xfId="0" applyNumberFormat="1" applyFont="1" applyBorder="1" applyAlignment="1">
      <alignment horizontal="center" vertical="center"/>
    </xf>
    <xf numFmtId="168" fontId="28" fillId="0" borderId="16" xfId="0" applyNumberFormat="1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166" fontId="28" fillId="0" borderId="7" xfId="0" applyNumberFormat="1" applyFont="1" applyBorder="1" applyAlignment="1">
      <alignment horizontal="center" vertical="center"/>
    </xf>
    <xf numFmtId="0" fontId="30" fillId="4" borderId="8" xfId="0" applyFont="1" applyFill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2" fontId="28" fillId="0" borderId="8" xfId="0" applyNumberFormat="1" applyFont="1" applyBorder="1" applyAlignment="1">
      <alignment horizontal="center" vertical="center"/>
    </xf>
    <xf numFmtId="168" fontId="28" fillId="0" borderId="8" xfId="0" applyNumberFormat="1" applyFont="1" applyBorder="1" applyAlignment="1">
      <alignment horizontal="center" vertical="center"/>
    </xf>
    <xf numFmtId="0" fontId="28" fillId="0" borderId="8" xfId="0" applyNumberFormat="1" applyFont="1" applyBorder="1" applyAlignment="1">
      <alignment horizontal="center" vertical="center"/>
    </xf>
    <xf numFmtId="0" fontId="28" fillId="0" borderId="9" xfId="0" applyFont="1" applyBorder="1" applyAlignment="1">
      <alignment horizontal="center"/>
    </xf>
    <xf numFmtId="0" fontId="29" fillId="0" borderId="9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14" fontId="3" fillId="0" borderId="0" xfId="0" applyNumberFormat="1" applyFont="1" applyBorder="1" applyAlignment="1"/>
    <xf numFmtId="0" fontId="9" fillId="0" borderId="2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/>
    </xf>
    <xf numFmtId="0" fontId="9" fillId="0" borderId="15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70" fontId="3" fillId="0" borderId="0" xfId="0" applyNumberFormat="1" applyFont="1" applyAlignment="1">
      <alignment horizontal="center"/>
    </xf>
    <xf numFmtId="20" fontId="3" fillId="0" borderId="0" xfId="0" applyNumberFormat="1" applyFont="1" applyAlignment="1">
      <alignment horizontal="center"/>
    </xf>
    <xf numFmtId="0" fontId="7" fillId="0" borderId="0" xfId="0" applyFont="1" applyAlignment="1"/>
    <xf numFmtId="0" fontId="9" fillId="0" borderId="7" xfId="0" applyFont="1" applyBorder="1" applyAlignment="1">
      <alignment horizontal="left"/>
    </xf>
    <xf numFmtId="0" fontId="9" fillId="0" borderId="10" xfId="0" applyFont="1" applyBorder="1" applyAlignment="1">
      <alignment horizontal="center" vertical="center"/>
    </xf>
    <xf numFmtId="0" fontId="1" fillId="0" borderId="0" xfId="0" applyFont="1" applyAlignment="1"/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168" fontId="0" fillId="0" borderId="7" xfId="0" applyNumberFormat="1" applyBorder="1" applyAlignment="1">
      <alignment horizontal="center"/>
    </xf>
    <xf numFmtId="0" fontId="9" fillId="0" borderId="7" xfId="0" applyFont="1" applyBorder="1" applyAlignment="1">
      <alignment vertical="center" wrapText="1"/>
    </xf>
    <xf numFmtId="0" fontId="9" fillId="0" borderId="8" xfId="0" applyNumberFormat="1" applyFont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166" fontId="25" fillId="0" borderId="8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0" fillId="0" borderId="15" xfId="0" applyBorder="1"/>
    <xf numFmtId="166" fontId="3" fillId="0" borderId="9" xfId="0" applyNumberFormat="1" applyFont="1" applyBorder="1" applyAlignment="1">
      <alignment horizontal="center" vertical="center"/>
    </xf>
    <xf numFmtId="166" fontId="0" fillId="0" borderId="8" xfId="0" applyNumberFormat="1" applyBorder="1" applyAlignment="1">
      <alignment vertical="center"/>
    </xf>
    <xf numFmtId="168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horizontal="center"/>
    </xf>
    <xf numFmtId="167" fontId="0" fillId="0" borderId="8" xfId="0" applyNumberFormat="1" applyBorder="1"/>
    <xf numFmtId="0" fontId="9" fillId="2" borderId="14" xfId="0" applyFont="1" applyFill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2" fontId="31" fillId="0" borderId="30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/>
    </xf>
    <xf numFmtId="2" fontId="3" fillId="0" borderId="32" xfId="0" applyNumberFormat="1" applyFont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2" fontId="9" fillId="0" borderId="25" xfId="0" applyNumberFormat="1" applyFont="1" applyBorder="1" applyAlignment="1">
      <alignment horizontal="center"/>
    </xf>
    <xf numFmtId="0" fontId="15" fillId="0" borderId="0" xfId="0" applyFont="1" applyAlignment="1"/>
    <xf numFmtId="2" fontId="3" fillId="0" borderId="31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11" fillId="0" borderId="7" xfId="0" applyFont="1" applyBorder="1" applyAlignment="1">
      <alignment wrapText="1"/>
    </xf>
    <xf numFmtId="49" fontId="11" fillId="0" borderId="15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33" fillId="0" borderId="0" xfId="0" applyFont="1" applyBorder="1" applyAlignment="1"/>
    <xf numFmtId="0" fontId="3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4" fontId="3" fillId="0" borderId="0" xfId="0" applyNumberFormat="1" applyFont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169" fontId="10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9" fillId="3" borderId="20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7" fontId="20" fillId="0" borderId="11" xfId="0" applyNumberFormat="1" applyFont="1" applyBorder="1" applyAlignment="1">
      <alignment horizontal="center"/>
    </xf>
    <xf numFmtId="167" fontId="20" fillId="0" borderId="12" xfId="0" applyNumberFormat="1" applyFont="1" applyBorder="1" applyAlignment="1">
      <alignment horizontal="center"/>
    </xf>
    <xf numFmtId="167" fontId="20" fillId="0" borderId="20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9" fontId="10" fillId="0" borderId="1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7" fontId="20" fillId="0" borderId="13" xfId="0" applyNumberFormat="1" applyFont="1" applyBorder="1" applyAlignment="1">
      <alignment horizontal="center"/>
    </xf>
    <xf numFmtId="167" fontId="20" fillId="0" borderId="3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68" fontId="28" fillId="0" borderId="27" xfId="0" applyNumberFormat="1" applyFont="1" applyBorder="1" applyAlignment="1">
      <alignment horizontal="center" vertical="center"/>
    </xf>
    <xf numFmtId="168" fontId="28" fillId="0" borderId="0" xfId="0" applyNumberFormat="1" applyFont="1" applyBorder="1" applyAlignment="1">
      <alignment horizontal="center" vertical="center"/>
    </xf>
    <xf numFmtId="168" fontId="28" fillId="0" borderId="15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9" fillId="0" borderId="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8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num%20Sport/Desktop/&#1084;&#1086;&#1080;%20&#1076;&#1086;&#1082;&#1091;&#1084;&#1077;&#1085;&#1090;&#1099;/&#1057;&#1086;&#1088;&#1077;&#1074;&#1085;&#1086;&#1074;&#1072;&#1085;&#1080;&#1103;/2014/5%20&#1057;&#1047;&#1060;&#1054;-2014%20&#1071;&#1088;&#1086;&#1089;&#1083;&#1072;&#1074;&#1083;&#1100;/&#1055;&#1088;&#1086;&#1090;&#1086;&#1082;&#1086;&#1083;%20&#1057;&#1047;&#1060;&#1054;%20&#1080;%20&#1086;&#1073;&#1083;.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6,7-и б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Лист1"/>
    </sheetNames>
    <sheetDataSet>
      <sheetData sheetId="0">
        <row r="3"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4">
          <cell r="D14">
            <v>6.5410879629629638E-3</v>
          </cell>
          <cell r="E14">
            <v>6.8883101851851857E-3</v>
          </cell>
          <cell r="F14">
            <v>7.4091435185185189E-3</v>
          </cell>
          <cell r="G14">
            <v>7.9878472222222208E-3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  <row r="30">
          <cell r="D30">
            <v>9.0740740740740734E-5</v>
          </cell>
          <cell r="E30">
            <v>9.5370370370370376E-5</v>
          </cell>
          <cell r="F30">
            <v>1E-4</v>
          </cell>
          <cell r="G30">
            <v>1.0578703703703705E-4</v>
          </cell>
          <cell r="H30">
            <v>1.1157407407407409E-4</v>
          </cell>
          <cell r="I30">
            <v>1.1736111111111112E-4</v>
          </cell>
          <cell r="J30">
            <v>1.2430555555555554E-4</v>
          </cell>
        </row>
        <row r="31">
          <cell r="D31">
            <v>2.9560185185185185E-4</v>
          </cell>
          <cell r="E31">
            <v>3.1296296296296297E-4</v>
          </cell>
          <cell r="F31">
            <v>3.3263888888888888E-4</v>
          </cell>
          <cell r="G31">
            <v>3.6157407407407405E-4</v>
          </cell>
          <cell r="H31">
            <v>3.8472222222222228E-4</v>
          </cell>
          <cell r="I31">
            <v>4.0787037037037045E-4</v>
          </cell>
          <cell r="J31">
            <v>4.3101851851851851E-4</v>
          </cell>
        </row>
        <row r="32">
          <cell r="D32">
            <v>6.7303240740740735E-4</v>
          </cell>
          <cell r="E32">
            <v>7.193287037037038E-4</v>
          </cell>
          <cell r="F32">
            <v>7.6562499999999992E-4</v>
          </cell>
          <cell r="G32">
            <v>8.2349537037037037E-4</v>
          </cell>
          <cell r="H32">
            <v>8.9293981481481483E-4</v>
          </cell>
          <cell r="I32">
            <v>9.6238425925925918E-4</v>
          </cell>
          <cell r="J32">
            <v>1.0318287037037036E-3</v>
          </cell>
        </row>
        <row r="33">
          <cell r="D33">
            <v>1.5758101851851851E-3</v>
          </cell>
          <cell r="E33">
            <v>1.6915509259259256E-3</v>
          </cell>
          <cell r="F33">
            <v>1.8072916666666669E-3</v>
          </cell>
          <cell r="G33">
            <v>1.9346064814814814E-3</v>
          </cell>
          <cell r="H33">
            <v>2.1082175925925925E-3</v>
          </cell>
          <cell r="I33">
            <v>2.2818287037037034E-3</v>
          </cell>
          <cell r="J33">
            <v>2.4554398148148148E-3</v>
          </cell>
        </row>
        <row r="34">
          <cell r="D34">
            <v>3.2087962962962964E-3</v>
          </cell>
          <cell r="E34">
            <v>3.4402777777777778E-3</v>
          </cell>
          <cell r="F34">
            <v>3.6717592592592596E-3</v>
          </cell>
          <cell r="G34">
            <v>3.9611111111111106E-3</v>
          </cell>
          <cell r="H34">
            <v>4.2504629629629628E-3</v>
          </cell>
          <cell r="I34">
            <v>4.4819444444444438E-3</v>
          </cell>
          <cell r="J34">
            <v>5.0027777777777779E-3</v>
          </cell>
        </row>
        <row r="35">
          <cell r="D35">
            <v>6.9125000000000011E-3</v>
          </cell>
          <cell r="E35">
            <v>7.444907407407407E-3</v>
          </cell>
          <cell r="F35">
            <v>8.0236111111111116E-3</v>
          </cell>
          <cell r="G35">
            <v>8.7180555555555553E-3</v>
          </cell>
          <cell r="H35">
            <v>9.4125000000000007E-3</v>
          </cell>
          <cell r="I35">
            <v>1.0106944444444444E-2</v>
          </cell>
          <cell r="J35">
            <v>1.1148611111111109E-2</v>
          </cell>
        </row>
        <row r="36">
          <cell r="D36">
            <v>1.1822916666666668E-3</v>
          </cell>
          <cell r="E36">
            <v>1.2517361111111112E-3</v>
          </cell>
          <cell r="F36">
            <v>1.3327546296296297E-3</v>
          </cell>
          <cell r="G36">
            <v>1.4484953703703706E-3</v>
          </cell>
          <cell r="H36">
            <v>1.5410879629629631E-3</v>
          </cell>
          <cell r="I36">
            <v>1.6336805555555555E-3</v>
          </cell>
          <cell r="J36">
            <v>1.726273148148148E-3</v>
          </cell>
        </row>
        <row r="38">
          <cell r="D38">
            <v>1E-4</v>
          </cell>
          <cell r="E38">
            <v>1.0694444444444445E-4</v>
          </cell>
          <cell r="F38">
            <v>1.1620370370370369E-4</v>
          </cell>
          <cell r="G38">
            <v>1.2546296296296296E-4</v>
          </cell>
          <cell r="H38">
            <v>1.3472222222222222E-4</v>
          </cell>
          <cell r="I38">
            <v>1.4398148148148145E-4</v>
          </cell>
        </row>
        <row r="41">
          <cell r="D41">
            <v>1.73</v>
          </cell>
          <cell r="E41">
            <v>1.63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  <row r="42">
          <cell r="D42">
            <v>6</v>
          </cell>
          <cell r="E42">
            <v>5.6</v>
          </cell>
          <cell r="F42">
            <v>5.2</v>
          </cell>
          <cell r="G42">
            <v>4.7</v>
          </cell>
          <cell r="H42">
            <v>4.3</v>
          </cell>
          <cell r="I42">
            <v>4</v>
          </cell>
          <cell r="J42">
            <v>3.6</v>
          </cell>
        </row>
        <row r="43">
          <cell r="D43">
            <v>12.9</v>
          </cell>
          <cell r="E43">
            <v>12.1</v>
          </cell>
          <cell r="F43">
            <v>11.3</v>
          </cell>
          <cell r="G43">
            <v>10.5</v>
          </cell>
          <cell r="H43">
            <v>10</v>
          </cell>
          <cell r="I43">
            <v>9.5</v>
          </cell>
          <cell r="J43">
            <v>9</v>
          </cell>
        </row>
        <row r="44">
          <cell r="D44">
            <v>3.4</v>
          </cell>
          <cell r="E44">
            <v>3</v>
          </cell>
          <cell r="F44">
            <v>2.8</v>
          </cell>
          <cell r="G44">
            <v>2.4</v>
          </cell>
          <cell r="H44">
            <v>2.2000000000000002</v>
          </cell>
          <cell r="I44">
            <v>2</v>
          </cell>
          <cell r="J44">
            <v>1.8</v>
          </cell>
        </row>
        <row r="49">
          <cell r="D49">
            <v>14</v>
          </cell>
          <cell r="E49">
            <v>12</v>
          </cell>
          <cell r="F49">
            <v>10</v>
          </cell>
          <cell r="H49">
            <v>7.5</v>
          </cell>
          <cell r="I49">
            <v>6.5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</row>
        <row r="3">
          <cell r="B3">
            <v>545</v>
          </cell>
          <cell r="C3" t="str">
            <v>Егоров Егор</v>
          </cell>
          <cell r="D3" t="str">
            <v>26.02.1999</v>
          </cell>
          <cell r="E3" t="str">
            <v>3р</v>
          </cell>
          <cell r="F3" t="str">
            <v>Ярославская</v>
          </cell>
          <cell r="G3" t="str">
            <v>Рыбинск, СДЮСШОР-8</v>
          </cell>
          <cell r="H3" t="str">
            <v>Зверев В.Н.</v>
          </cell>
        </row>
        <row r="4">
          <cell r="B4">
            <v>546</v>
          </cell>
          <cell r="C4" t="str">
            <v>Светлов Даниил</v>
          </cell>
          <cell r="D4" t="str">
            <v>19.11.1999</v>
          </cell>
          <cell r="E4" t="str">
            <v>3р</v>
          </cell>
          <cell r="F4" t="str">
            <v>Ярославская</v>
          </cell>
          <cell r="G4" t="str">
            <v>Рыбинск, СДЮСШОР-8</v>
          </cell>
          <cell r="H4" t="str">
            <v>Зверев В.Н.</v>
          </cell>
        </row>
        <row r="5">
          <cell r="B5">
            <v>544</v>
          </cell>
          <cell r="C5" t="str">
            <v>Тюриков Андрей</v>
          </cell>
          <cell r="D5" t="str">
            <v>02.01.1991</v>
          </cell>
          <cell r="E5" t="str">
            <v>КМС</v>
          </cell>
          <cell r="F5" t="str">
            <v>Ярославская</v>
          </cell>
          <cell r="G5" t="str">
            <v>Ярославль, СДЮСШОР-1</v>
          </cell>
          <cell r="H5" t="str">
            <v>Кузнецова Н.И.</v>
          </cell>
        </row>
        <row r="6">
          <cell r="B6">
            <v>258</v>
          </cell>
          <cell r="C6" t="str">
            <v>Колдин Сергей</v>
          </cell>
          <cell r="D6" t="str">
            <v>02.05.1993</v>
          </cell>
          <cell r="E6" t="str">
            <v>1р</v>
          </cell>
          <cell r="F6" t="str">
            <v>Рязанская</v>
          </cell>
          <cell r="G6" t="str">
            <v>Рязань, ЦФО СДЮСШОР "Олимпиец"-Динамо</v>
          </cell>
          <cell r="H6" t="str">
            <v>ЗМС Колдин Ю.Ю.</v>
          </cell>
        </row>
        <row r="7">
          <cell r="B7">
            <v>259</v>
          </cell>
          <cell r="C7" t="str">
            <v>Трусов Евгений</v>
          </cell>
          <cell r="D7" t="str">
            <v>22.08.1992</v>
          </cell>
          <cell r="E7" t="str">
            <v>КМС</v>
          </cell>
          <cell r="F7" t="str">
            <v>Рязанская</v>
          </cell>
          <cell r="G7" t="str">
            <v>Рязань, ЦФО СДЮСШОР "Юность"-Динамо</v>
          </cell>
          <cell r="H7" t="str">
            <v>Варнаков А.В., Трусова Е.А.</v>
          </cell>
        </row>
        <row r="8">
          <cell r="C8" t="str">
            <v>Нериков Михаил</v>
          </cell>
          <cell r="D8" t="str">
            <v>1992</v>
          </cell>
          <cell r="E8" t="str">
            <v>1р</v>
          </cell>
          <cell r="F8" t="str">
            <v>Рязанская</v>
          </cell>
          <cell r="G8" t="str">
            <v>Рязань, СДЮСШОР "Олимпиец"-Динамо</v>
          </cell>
          <cell r="H8" t="str">
            <v>ЗМС Колдин Ю.</v>
          </cell>
        </row>
        <row r="9">
          <cell r="B9">
            <v>263</v>
          </cell>
          <cell r="C9" t="str">
            <v>Оловянишников Максим</v>
          </cell>
          <cell r="D9" t="str">
            <v>05.05.1993</v>
          </cell>
          <cell r="E9" t="str">
            <v>1р</v>
          </cell>
          <cell r="F9" t="str">
            <v>Рязанская</v>
          </cell>
          <cell r="G9" t="str">
            <v>Рязань, ЦФО СДЮСШОР "Олимпиец"-Динамо</v>
          </cell>
          <cell r="H9" t="str">
            <v>ЗМС Колдин Ю.Ю.</v>
          </cell>
        </row>
        <row r="10">
          <cell r="B10">
            <v>264</v>
          </cell>
          <cell r="C10" t="str">
            <v>Лонин Даниил</v>
          </cell>
          <cell r="D10" t="str">
            <v>08.09.1993</v>
          </cell>
          <cell r="E10" t="str">
            <v>МС</v>
          </cell>
          <cell r="F10" t="str">
            <v>Рязанская</v>
          </cell>
          <cell r="G10" t="str">
            <v>Рязань, ЦФО СДЮСШОР "Олимпиец", "Юность"-Профсоюзы</v>
          </cell>
          <cell r="H10" t="str">
            <v>ЗТР Джавахова Г.С., ЗТР Капацинский О.К., Н.М. Куделина</v>
          </cell>
        </row>
        <row r="11">
          <cell r="B11">
            <v>265</v>
          </cell>
          <cell r="C11" t="str">
            <v>Анисимов Павел</v>
          </cell>
          <cell r="D11" t="str">
            <v>13.02.1993</v>
          </cell>
          <cell r="E11" t="str">
            <v>КМС</v>
          </cell>
          <cell r="F11" t="str">
            <v>Рязанская</v>
          </cell>
          <cell r="G11" t="str">
            <v>Рязань, ЦФО СДЮСШОР "Юность"-Динамо</v>
          </cell>
          <cell r="H11" t="str">
            <v>Илюшина Н.В.</v>
          </cell>
        </row>
        <row r="12">
          <cell r="B12">
            <v>266</v>
          </cell>
          <cell r="C12" t="str">
            <v>Тихомиров Владимир</v>
          </cell>
          <cell r="D12" t="str">
            <v>14.03.1993</v>
          </cell>
          <cell r="E12" t="str">
            <v>КМС</v>
          </cell>
          <cell r="F12" t="str">
            <v>Рязанская</v>
          </cell>
          <cell r="G12" t="str">
            <v>Рязань, ЦФО СДЮСШОР "Олимпиец", "Юность"-Профсоюзы</v>
          </cell>
          <cell r="H12" t="str">
            <v>Илюшина Н.В.</v>
          </cell>
        </row>
        <row r="13">
          <cell r="B13">
            <v>269</v>
          </cell>
          <cell r="C13" t="str">
            <v>Именин Александр</v>
          </cell>
          <cell r="D13" t="str">
            <v>02.04.1987</v>
          </cell>
          <cell r="E13" t="str">
            <v>МС</v>
          </cell>
          <cell r="F13" t="str">
            <v>Рязанская</v>
          </cell>
          <cell r="G13" t="str">
            <v>Рязань, ЦФО СДЮСШОР "Олимпиец"-Динамо</v>
          </cell>
          <cell r="H13" t="str">
            <v>Меркушин В.С.</v>
          </cell>
        </row>
        <row r="14">
          <cell r="B14">
            <v>272</v>
          </cell>
          <cell r="C14" t="str">
            <v>Волченков Никита</v>
          </cell>
          <cell r="D14" t="str">
            <v>19.10.1991</v>
          </cell>
          <cell r="E14" t="str">
            <v>КМС</v>
          </cell>
          <cell r="F14" t="str">
            <v>Рязанская</v>
          </cell>
          <cell r="G14" t="str">
            <v>Рязань, ЦФО СДЮСШОР "Юность"-Профсоюзы</v>
          </cell>
          <cell r="H14" t="str">
            <v>Филипцов Ю.Ф., Юркин В.В.</v>
          </cell>
        </row>
        <row r="15">
          <cell r="B15">
            <v>273</v>
          </cell>
          <cell r="C15" t="str">
            <v>Морозов Илья</v>
          </cell>
          <cell r="D15" t="str">
            <v>30.07.1996</v>
          </cell>
          <cell r="E15" t="str">
            <v>1р</v>
          </cell>
          <cell r="F15" t="str">
            <v>Рязанская</v>
          </cell>
          <cell r="G15" t="str">
            <v>Рязань, ЦФО СДЮСШОР "Юность"-Юность России</v>
          </cell>
          <cell r="H15" t="str">
            <v>Никитина Е.В.</v>
          </cell>
        </row>
        <row r="16">
          <cell r="B16">
            <v>275</v>
          </cell>
          <cell r="C16" t="str">
            <v>Власкин Антон</v>
          </cell>
          <cell r="D16" t="str">
            <v>23.05.1995</v>
          </cell>
          <cell r="E16" t="str">
            <v>КМС</v>
          </cell>
          <cell r="F16" t="str">
            <v>Рязанская</v>
          </cell>
          <cell r="G16" t="str">
            <v>Рязань, ЦФО СДЮСШОР "Олимпиец", "Юность"-Динамо</v>
          </cell>
          <cell r="H16" t="str">
            <v>ЗТР Джавахова Г.С., Кделина Н.М.</v>
          </cell>
        </row>
        <row r="17">
          <cell r="B17">
            <v>276</v>
          </cell>
          <cell r="C17" t="str">
            <v>Сказченко Евгений</v>
          </cell>
          <cell r="D17" t="str">
            <v>22.09.1996</v>
          </cell>
          <cell r="E17" t="str">
            <v>2р</v>
          </cell>
          <cell r="F17" t="str">
            <v>Рязанская</v>
          </cell>
          <cell r="G17" t="str">
            <v>Рязань, ЦФО СДЮСШОР "Юность"-Юность России</v>
          </cell>
          <cell r="H17" t="str">
            <v>Никитина Е.В.</v>
          </cell>
        </row>
        <row r="18">
          <cell r="B18">
            <v>278</v>
          </cell>
          <cell r="C18" t="str">
            <v>Попов Владислав</v>
          </cell>
          <cell r="D18" t="str">
            <v>02.07.1995</v>
          </cell>
          <cell r="E18" t="str">
            <v>КМС</v>
          </cell>
          <cell r="F18" t="str">
            <v>Рязанская</v>
          </cell>
          <cell r="G18" t="str">
            <v>Рязань, ЦФО СДЮСШОР "Юность"-Профсоюзы</v>
          </cell>
          <cell r="H18" t="str">
            <v>Юркин В.В.</v>
          </cell>
        </row>
        <row r="19">
          <cell r="B19">
            <v>280</v>
          </cell>
          <cell r="C19" t="str">
            <v>Колоколенков Михаил</v>
          </cell>
          <cell r="D19" t="str">
            <v>14.11.1995</v>
          </cell>
          <cell r="E19" t="str">
            <v>1р</v>
          </cell>
          <cell r="F19" t="str">
            <v>Рязанская</v>
          </cell>
          <cell r="G19" t="str">
            <v>Касимов, ЦФО ДЮСШ, СДЮСШОР "Олимпиец"-Профсоюзы</v>
          </cell>
          <cell r="H19" t="str">
            <v>Меркушин В.С., Куделина Н.М.</v>
          </cell>
        </row>
        <row r="20">
          <cell r="B20">
            <v>279</v>
          </cell>
          <cell r="C20" t="str">
            <v>Гоков Олег</v>
          </cell>
          <cell r="D20" t="str">
            <v>02.03.1996</v>
          </cell>
          <cell r="E20" t="str">
            <v>1р</v>
          </cell>
          <cell r="F20" t="str">
            <v>Рязанская</v>
          </cell>
          <cell r="G20" t="str">
            <v>Рязань, ЦФО СДЮСШОР "Юность"-Юность России</v>
          </cell>
          <cell r="H20" t="str">
            <v>Варнаков А.В., Филипцов Ю.Ф.</v>
          </cell>
        </row>
        <row r="21">
          <cell r="B21">
            <v>287</v>
          </cell>
          <cell r="C21" t="str">
            <v>Лукашин Алексей</v>
          </cell>
          <cell r="D21" t="str">
            <v>02.02.1998</v>
          </cell>
          <cell r="E21" t="str">
            <v>1р</v>
          </cell>
          <cell r="F21" t="str">
            <v>Рязанская</v>
          </cell>
          <cell r="G21" t="str">
            <v>Рязань, ЦФО СДЮСШОР "Юность"-Юность России</v>
          </cell>
          <cell r="H21" t="str">
            <v>Никитина Е.В.</v>
          </cell>
        </row>
        <row r="22">
          <cell r="B22">
            <v>288</v>
          </cell>
          <cell r="C22" t="str">
            <v>Васькин Дмитрий</v>
          </cell>
          <cell r="D22" t="str">
            <v>14.03.1997</v>
          </cell>
          <cell r="E22" t="str">
            <v>1р</v>
          </cell>
          <cell r="F22" t="str">
            <v>Рязанская</v>
          </cell>
          <cell r="G22" t="str">
            <v>Рязань, ЦФО СДЮСШОР "Юность"-Юность России</v>
          </cell>
          <cell r="H22" t="str">
            <v>Курбатов В.С.</v>
          </cell>
        </row>
        <row r="23">
          <cell r="B23">
            <v>289</v>
          </cell>
          <cell r="C23" t="str">
            <v>Ракчеев Дмитрий</v>
          </cell>
          <cell r="D23" t="str">
            <v>05.08.1998</v>
          </cell>
          <cell r="E23" t="str">
            <v>1р</v>
          </cell>
          <cell r="F23" t="str">
            <v>Рязанская</v>
          </cell>
          <cell r="G23" t="str">
            <v>Скопин, ЦФО ДЮСШ "Старт", Юность России</v>
          </cell>
          <cell r="H23" t="str">
            <v>Ефремов С.А.</v>
          </cell>
        </row>
        <row r="24">
          <cell r="B24">
            <v>290</v>
          </cell>
          <cell r="C24" t="str">
            <v>Катаузов Никита</v>
          </cell>
          <cell r="D24" t="str">
            <v>1997</v>
          </cell>
          <cell r="E24" t="str">
            <v>1р</v>
          </cell>
          <cell r="F24" t="str">
            <v>Рязанская</v>
          </cell>
          <cell r="G24" t="str">
            <v>Рязань, ЦФО СДЮСШОР "Юность"-Юность России</v>
          </cell>
          <cell r="H24" t="str">
            <v>ЗТР Йотов Х.М., Богомудрова Т.М., Кордюкова Н.В.</v>
          </cell>
        </row>
        <row r="25">
          <cell r="B25">
            <v>291</v>
          </cell>
          <cell r="C25" t="str">
            <v>Ручкин Максим</v>
          </cell>
          <cell r="D25" t="str">
            <v>10.05.1997</v>
          </cell>
          <cell r="E25" t="str">
            <v>2р</v>
          </cell>
          <cell r="F25" t="str">
            <v>Рязанская</v>
          </cell>
          <cell r="G25" t="str">
            <v>Рязань, ЦФО СДЮСШОР "Олимпиец"-Юность России</v>
          </cell>
          <cell r="H25" t="str">
            <v>Куделина Н.М.</v>
          </cell>
        </row>
        <row r="26">
          <cell r="B26">
            <v>292</v>
          </cell>
          <cell r="C26" t="str">
            <v>Кузнецов Илья</v>
          </cell>
          <cell r="D26" t="str">
            <v>03.08.1997</v>
          </cell>
          <cell r="E26" t="str">
            <v>2р</v>
          </cell>
          <cell r="F26" t="str">
            <v>Рязанская</v>
          </cell>
          <cell r="G26" t="str">
            <v>Караболино, ДЮСШ-Юность России</v>
          </cell>
          <cell r="H26" t="str">
            <v>Комаревцев В.В.</v>
          </cell>
        </row>
        <row r="27">
          <cell r="B27">
            <v>293</v>
          </cell>
          <cell r="C27" t="str">
            <v>Кузнецов Максим</v>
          </cell>
          <cell r="D27" t="str">
            <v>24.04.1998</v>
          </cell>
          <cell r="E27" t="str">
            <v>2р</v>
          </cell>
          <cell r="F27" t="str">
            <v>Рязанская</v>
          </cell>
          <cell r="G27" t="str">
            <v>Караболино, ДЮСШ-Юность России</v>
          </cell>
          <cell r="H27" t="str">
            <v>Комаревцев В.В.</v>
          </cell>
        </row>
        <row r="28">
          <cell r="B28">
            <v>294</v>
          </cell>
          <cell r="C28" t="str">
            <v>Комиссаренко Станислав</v>
          </cell>
          <cell r="D28" t="str">
            <v>07.12.1998</v>
          </cell>
          <cell r="E28" t="str">
            <v>2р</v>
          </cell>
          <cell r="F28" t="str">
            <v>Рязанская</v>
          </cell>
          <cell r="G28" t="str">
            <v>Караболино, ДЮСШ-Юность России</v>
          </cell>
          <cell r="H28" t="str">
            <v>Комаревцев В.В.</v>
          </cell>
        </row>
        <row r="29">
          <cell r="B29">
            <v>416</v>
          </cell>
          <cell r="C29" t="str">
            <v>Попов Александр</v>
          </cell>
          <cell r="D29" t="str">
            <v>12.01.1989</v>
          </cell>
          <cell r="E29" t="str">
            <v>КМС</v>
          </cell>
          <cell r="F29" t="str">
            <v>Калининградская</v>
          </cell>
          <cell r="G29" t="str">
            <v xml:space="preserve">Калининград </v>
          </cell>
          <cell r="H29" t="str">
            <v>Григорьев А.А.</v>
          </cell>
        </row>
        <row r="30">
          <cell r="B30">
            <v>418</v>
          </cell>
          <cell r="C30" t="str">
            <v>Макеев Александр</v>
          </cell>
          <cell r="D30" t="str">
            <v>06.05.1993</v>
          </cell>
          <cell r="E30" t="str">
            <v>КМС</v>
          </cell>
          <cell r="F30" t="str">
            <v>Калининградская</v>
          </cell>
          <cell r="G30" t="str">
            <v>Калининград, УОР</v>
          </cell>
          <cell r="H30" t="str">
            <v xml:space="preserve">ЗТР Антунович Г.П., Лещинский В.В. </v>
          </cell>
        </row>
        <row r="31">
          <cell r="B31">
            <v>419</v>
          </cell>
          <cell r="C31" t="str">
            <v>Поленов Кирилл</v>
          </cell>
          <cell r="D31" t="str">
            <v>12.05.1994</v>
          </cell>
          <cell r="E31" t="str">
            <v>1р</v>
          </cell>
          <cell r="F31" t="str">
            <v>Калининградская</v>
          </cell>
          <cell r="G31" t="str">
            <v>Калининград, УОР</v>
          </cell>
          <cell r="H31" t="str">
            <v xml:space="preserve">ЗТР Антунович Г.П., Лещинский В.В. </v>
          </cell>
        </row>
        <row r="32">
          <cell r="B32">
            <v>421</v>
          </cell>
          <cell r="C32" t="str">
            <v>Чекин Илья</v>
          </cell>
          <cell r="D32" t="str">
            <v>04.01.1995</v>
          </cell>
          <cell r="E32" t="str">
            <v>КМС</v>
          </cell>
          <cell r="F32" t="str">
            <v>Калининградская</v>
          </cell>
          <cell r="G32" t="str">
            <v>Калининград, СДЮСШОР-4</v>
          </cell>
          <cell r="H32" t="str">
            <v>Балашов С.Г., Балашова В.А.</v>
          </cell>
        </row>
        <row r="33">
          <cell r="B33">
            <v>422</v>
          </cell>
          <cell r="C33" t="str">
            <v>Маклыгин Мартин</v>
          </cell>
          <cell r="D33" t="str">
            <v>01.05.1996</v>
          </cell>
          <cell r="E33" t="str">
            <v>КМС</v>
          </cell>
          <cell r="F33" t="str">
            <v>Калининградская</v>
          </cell>
          <cell r="G33" t="str">
            <v>Светлый, УОР</v>
          </cell>
          <cell r="H33" t="str">
            <v>ЗТР Антунович Г.П., Лобков В.Г., Лещинский В.В.</v>
          </cell>
        </row>
        <row r="34">
          <cell r="B34">
            <v>423</v>
          </cell>
          <cell r="C34" t="str">
            <v>Смирнов Пайшао</v>
          </cell>
          <cell r="D34" t="str">
            <v>01.08.1996</v>
          </cell>
          <cell r="E34" t="str">
            <v>1р</v>
          </cell>
          <cell r="F34" t="str">
            <v>Калининградская</v>
          </cell>
          <cell r="G34" t="str">
            <v>Калининград, УОР</v>
          </cell>
          <cell r="H34" t="str">
            <v xml:space="preserve">ЗТР Антунович Г.П., Лещинский В.В. </v>
          </cell>
        </row>
        <row r="35">
          <cell r="B35">
            <v>425</v>
          </cell>
          <cell r="C35" t="str">
            <v>Кукушкин Виктор</v>
          </cell>
          <cell r="D35" t="str">
            <v>13.06.1995</v>
          </cell>
          <cell r="E35" t="str">
            <v>1р</v>
          </cell>
          <cell r="F35" t="str">
            <v>Калининградская</v>
          </cell>
          <cell r="G35" t="str">
            <v>Калининград, СДЮСШОР-4</v>
          </cell>
          <cell r="H35" t="str">
            <v>Шабанов В.В.</v>
          </cell>
        </row>
        <row r="36">
          <cell r="B36">
            <v>426</v>
          </cell>
          <cell r="C36" t="str">
            <v>Шкирман Виталий</v>
          </cell>
          <cell r="D36" t="str">
            <v>01.06.1997</v>
          </cell>
          <cell r="E36" t="str">
            <v>1р</v>
          </cell>
          <cell r="F36" t="str">
            <v>Калининградская</v>
          </cell>
          <cell r="G36" t="str">
            <v>Калининград, СДЮСШОР-4</v>
          </cell>
          <cell r="H36" t="str">
            <v>Балашов С.Г., Балашова В.А.</v>
          </cell>
        </row>
        <row r="37">
          <cell r="B37">
            <v>427</v>
          </cell>
          <cell r="C37" t="str">
            <v>Черноталов Александр</v>
          </cell>
          <cell r="D37" t="str">
            <v>31.05.1997</v>
          </cell>
          <cell r="E37" t="str">
            <v>1р</v>
          </cell>
          <cell r="F37" t="str">
            <v>Калининградская</v>
          </cell>
          <cell r="G37" t="str">
            <v>Калининград, СДЮСШОР-4</v>
          </cell>
          <cell r="H37" t="str">
            <v>Балашов С.Г., Балашова В.А.</v>
          </cell>
        </row>
        <row r="38">
          <cell r="B38">
            <v>428</v>
          </cell>
          <cell r="C38" t="str">
            <v>Попов Андрей</v>
          </cell>
          <cell r="D38" t="str">
            <v>03.08.1998</v>
          </cell>
          <cell r="E38" t="str">
            <v>1р</v>
          </cell>
          <cell r="F38" t="str">
            <v>Калининградская</v>
          </cell>
          <cell r="G38" t="str">
            <v>Калининград, СДЮСШОР-4</v>
          </cell>
          <cell r="H38" t="str">
            <v>Балашов С.Г., Балашова В.А.</v>
          </cell>
        </row>
        <row r="39">
          <cell r="B39">
            <v>430</v>
          </cell>
          <cell r="C39" t="str">
            <v>Гаевои Богдан</v>
          </cell>
          <cell r="D39" t="str">
            <v>09.02.1997</v>
          </cell>
          <cell r="E39" t="str">
            <v>1р</v>
          </cell>
          <cell r="F39" t="str">
            <v>Калининградская</v>
          </cell>
          <cell r="G39" t="str">
            <v>Калининград, СДЮСШОР-4</v>
          </cell>
          <cell r="H39" t="str">
            <v>Шабанов В.В.</v>
          </cell>
        </row>
        <row r="40">
          <cell r="B40">
            <v>220</v>
          </cell>
          <cell r="C40" t="str">
            <v>Аввакуменков Сергей</v>
          </cell>
          <cell r="D40" t="str">
            <v>18.09.1996</v>
          </cell>
          <cell r="E40" t="str">
            <v>1р</v>
          </cell>
          <cell r="F40" t="str">
            <v>Псковская</v>
          </cell>
          <cell r="G40" t="str">
            <v>Великолукский р-н, ДЮСШ</v>
          </cell>
          <cell r="H40" t="str">
            <v>Аввакуменкова Н.М.</v>
          </cell>
        </row>
        <row r="41">
          <cell r="B41">
            <v>221</v>
          </cell>
          <cell r="C41" t="str">
            <v>Голубков Павел</v>
          </cell>
          <cell r="D41" t="str">
            <v>27.01.1998</v>
          </cell>
          <cell r="E41" t="str">
            <v>2р</v>
          </cell>
          <cell r="F41" t="str">
            <v>Псковская</v>
          </cell>
          <cell r="G41" t="str">
            <v>Великолукский р-н, ДЮСШ</v>
          </cell>
          <cell r="H41" t="str">
            <v>Аввакуменкова Н.М.</v>
          </cell>
        </row>
        <row r="42">
          <cell r="B42">
            <v>212</v>
          </cell>
          <cell r="C42" t="str">
            <v>Маркелов Павел</v>
          </cell>
          <cell r="D42" t="str">
            <v>1998</v>
          </cell>
          <cell r="E42" t="str">
            <v>2р</v>
          </cell>
          <cell r="F42" t="str">
            <v>Московская</v>
          </cell>
          <cell r="G42" t="str">
            <v>Жуковский, СК "Метеор"</v>
          </cell>
          <cell r="H42" t="str">
            <v>Юдакова Н.А.</v>
          </cell>
        </row>
        <row r="43">
          <cell r="B43">
            <v>213</v>
          </cell>
          <cell r="C43" t="str">
            <v>Рустамов Ахад</v>
          </cell>
          <cell r="D43" t="str">
            <v>1993</v>
          </cell>
          <cell r="E43" t="str">
            <v>1р</v>
          </cell>
          <cell r="F43" t="str">
            <v>Московская</v>
          </cell>
          <cell r="G43" t="str">
            <v>Жуковский, СК "Метеор"</v>
          </cell>
          <cell r="H43" t="str">
            <v>Юдакова Н.А.</v>
          </cell>
        </row>
        <row r="44">
          <cell r="B44">
            <v>215</v>
          </cell>
          <cell r="C44" t="str">
            <v>Миронов Сергей</v>
          </cell>
          <cell r="D44" t="str">
            <v>1993</v>
          </cell>
          <cell r="E44" t="str">
            <v>КМС</v>
          </cell>
          <cell r="F44" t="str">
            <v>Московская</v>
          </cell>
          <cell r="G44" t="str">
            <v>Жуковский, СК "Метеор"</v>
          </cell>
          <cell r="H44" t="str">
            <v>Юдакова Н.А.</v>
          </cell>
        </row>
        <row r="45">
          <cell r="B45">
            <v>216</v>
          </cell>
          <cell r="C45" t="str">
            <v>Гришаков Алексей</v>
          </cell>
          <cell r="D45" t="str">
            <v>1992</v>
          </cell>
          <cell r="E45" t="str">
            <v>КМС</v>
          </cell>
          <cell r="F45" t="str">
            <v>Московская</v>
          </cell>
          <cell r="G45" t="str">
            <v>Жуковский, СК "Метеор"</v>
          </cell>
          <cell r="H45" t="str">
            <v>Юдакова Н.А.</v>
          </cell>
        </row>
        <row r="46">
          <cell r="B46">
            <v>217</v>
          </cell>
          <cell r="C46" t="str">
            <v>Серегин Александр</v>
          </cell>
          <cell r="D46" t="str">
            <v>1994</v>
          </cell>
          <cell r="E46" t="str">
            <v>1р</v>
          </cell>
          <cell r="F46" t="str">
            <v>Московская</v>
          </cell>
          <cell r="G46" t="str">
            <v>Жуковский, СК "Метеор"</v>
          </cell>
          <cell r="H46" t="str">
            <v>Юдакова Н.А.</v>
          </cell>
        </row>
        <row r="47">
          <cell r="B47">
            <v>218</v>
          </cell>
          <cell r="C47" t="str">
            <v>Шнякин Алексей</v>
          </cell>
          <cell r="D47" t="str">
            <v>1990</v>
          </cell>
          <cell r="E47" t="str">
            <v>1р</v>
          </cell>
          <cell r="F47" t="str">
            <v>Московская</v>
          </cell>
          <cell r="G47" t="str">
            <v>Жуковский, СК "Метеор"</v>
          </cell>
          <cell r="H47" t="str">
            <v>Юдакова Н.А.</v>
          </cell>
        </row>
        <row r="48">
          <cell r="B48">
            <v>219</v>
          </cell>
          <cell r="C48" t="str">
            <v>Трофимов Сергей</v>
          </cell>
          <cell r="D48" t="str">
            <v>1992</v>
          </cell>
          <cell r="E48" t="str">
            <v>1р</v>
          </cell>
          <cell r="F48" t="str">
            <v>Московская</v>
          </cell>
          <cell r="G48" t="str">
            <v>Жуковский, СК "Метеор"</v>
          </cell>
          <cell r="H48" t="str">
            <v>Юдакова Н.А.</v>
          </cell>
        </row>
        <row r="49">
          <cell r="B49">
            <v>208</v>
          </cell>
          <cell r="C49" t="str">
            <v>Жильников Иван</v>
          </cell>
          <cell r="D49" t="str">
            <v>06.12.1996</v>
          </cell>
          <cell r="E49" t="str">
            <v>3р</v>
          </cell>
          <cell r="F49" t="str">
            <v>Ярославская</v>
          </cell>
          <cell r="G49" t="str">
            <v>Тутаев, СОШ-5</v>
          </cell>
        </row>
        <row r="50">
          <cell r="B50">
            <v>200</v>
          </cell>
          <cell r="C50" t="str">
            <v>Звонков Геннадий</v>
          </cell>
          <cell r="D50" t="str">
            <v>1996</v>
          </cell>
          <cell r="E50" t="str">
            <v>1р</v>
          </cell>
          <cell r="F50" t="str">
            <v>Ярославская</v>
          </cell>
          <cell r="G50" t="str">
            <v>Переславль, ДЮСШ</v>
          </cell>
          <cell r="H50" t="str">
            <v>Темнякова А.В.</v>
          </cell>
        </row>
        <row r="51">
          <cell r="B51">
            <v>201</v>
          </cell>
          <cell r="C51" t="str">
            <v>Аскаров Аскар</v>
          </cell>
          <cell r="D51" t="str">
            <v>1998</v>
          </cell>
          <cell r="E51" t="str">
            <v>3р</v>
          </cell>
          <cell r="F51" t="str">
            <v>Ярославская</v>
          </cell>
          <cell r="G51" t="str">
            <v>Переславль, ДЮСШ</v>
          </cell>
          <cell r="H51" t="str">
            <v>Литвинова М.Ф.</v>
          </cell>
        </row>
        <row r="52">
          <cell r="B52">
            <v>202</v>
          </cell>
          <cell r="C52" t="str">
            <v>Жаров Николай</v>
          </cell>
          <cell r="D52" t="str">
            <v>1996</v>
          </cell>
          <cell r="E52" t="str">
            <v>3р</v>
          </cell>
          <cell r="F52" t="str">
            <v>Ярославская</v>
          </cell>
          <cell r="G52" t="str">
            <v>Переславль, ДЮСШ</v>
          </cell>
          <cell r="H52" t="str">
            <v>Литвинова М.Ф.</v>
          </cell>
        </row>
        <row r="53">
          <cell r="B53">
            <v>204</v>
          </cell>
          <cell r="C53" t="str">
            <v>Литвинов Федор</v>
          </cell>
          <cell r="D53" t="str">
            <v>1997</v>
          </cell>
          <cell r="E53" t="str">
            <v>2р</v>
          </cell>
          <cell r="F53" t="str">
            <v>Ярославская</v>
          </cell>
          <cell r="G53" t="str">
            <v>Переславль, ДЮСШ</v>
          </cell>
          <cell r="H53" t="str">
            <v>Литвинова М.Ф.</v>
          </cell>
        </row>
        <row r="54">
          <cell r="B54">
            <v>205</v>
          </cell>
          <cell r="C54" t="str">
            <v>Пыряев Кирилл</v>
          </cell>
          <cell r="D54" t="str">
            <v>1998</v>
          </cell>
          <cell r="E54" t="str">
            <v>3р</v>
          </cell>
          <cell r="F54" t="str">
            <v>Ярославская</v>
          </cell>
          <cell r="G54" t="str">
            <v>Переславль, ДЮСШ</v>
          </cell>
          <cell r="H54" t="str">
            <v>Литвинова М.Ф.</v>
          </cell>
        </row>
        <row r="55">
          <cell r="B55">
            <v>206</v>
          </cell>
          <cell r="C55" t="str">
            <v>Григорьев Денис</v>
          </cell>
          <cell r="D55" t="str">
            <v>1999</v>
          </cell>
          <cell r="E55" t="str">
            <v>2р</v>
          </cell>
          <cell r="F55" t="str">
            <v>Ярославская</v>
          </cell>
          <cell r="G55" t="str">
            <v>Переславль, ДЮСШ</v>
          </cell>
          <cell r="H55" t="str">
            <v>Литвинова М.Ф.</v>
          </cell>
        </row>
        <row r="56">
          <cell r="B56">
            <v>207</v>
          </cell>
          <cell r="C56" t="str">
            <v>Куприянов Павел</v>
          </cell>
          <cell r="D56" t="str">
            <v>1999</v>
          </cell>
          <cell r="E56" t="str">
            <v>3р</v>
          </cell>
          <cell r="F56" t="str">
            <v>Ярославская</v>
          </cell>
          <cell r="G56" t="str">
            <v>Переславль, ДЮСШ</v>
          </cell>
          <cell r="H56" t="str">
            <v>Литвинова М.Ф.</v>
          </cell>
        </row>
        <row r="57">
          <cell r="B57">
            <v>198</v>
          </cell>
          <cell r="C57" t="str">
            <v>Жигалов Владислав</v>
          </cell>
          <cell r="D57" t="str">
            <v>1997</v>
          </cell>
          <cell r="E57" t="str">
            <v>2р</v>
          </cell>
          <cell r="F57" t="str">
            <v>Ярославская</v>
          </cell>
          <cell r="G57" t="str">
            <v>Гаврилов Ям, ДЮСШ</v>
          </cell>
          <cell r="H57" t="str">
            <v>Сорокин А.В.</v>
          </cell>
        </row>
        <row r="58">
          <cell r="B58">
            <v>199</v>
          </cell>
          <cell r="C58" t="str">
            <v>Куликов Илья</v>
          </cell>
          <cell r="D58" t="str">
            <v>1998</v>
          </cell>
          <cell r="E58" t="str">
            <v>2р</v>
          </cell>
          <cell r="F58" t="str">
            <v>Ярославская</v>
          </cell>
          <cell r="G58" t="str">
            <v>Гаврилов Ям, ДЮСШ</v>
          </cell>
          <cell r="H58" t="str">
            <v>Сорокин А.В.</v>
          </cell>
        </row>
        <row r="59">
          <cell r="C59" t="str">
            <v>Фарутин Алексей</v>
          </cell>
          <cell r="D59" t="str">
            <v>1979</v>
          </cell>
          <cell r="E59" t="str">
            <v>МС</v>
          </cell>
          <cell r="F59" t="str">
            <v>Мурманская</v>
          </cell>
          <cell r="G59" t="str">
            <v>Мурманск</v>
          </cell>
        </row>
        <row r="60">
          <cell r="B60">
            <v>301</v>
          </cell>
          <cell r="C60" t="str">
            <v>Миронов Евгений</v>
          </cell>
          <cell r="D60" t="str">
            <v>21.04.1993</v>
          </cell>
          <cell r="E60" t="str">
            <v>КМС</v>
          </cell>
          <cell r="F60" t="str">
            <v>Мурманская</v>
          </cell>
          <cell r="G60" t="str">
            <v>Мурманск, СДЮСШОР-4, ШВСМ</v>
          </cell>
          <cell r="H60" t="str">
            <v>Кацан Т.Н.</v>
          </cell>
        </row>
        <row r="61">
          <cell r="B61">
            <v>297</v>
          </cell>
          <cell r="C61" t="str">
            <v>Семенов Руслан</v>
          </cell>
          <cell r="D61" t="str">
            <v>1984</v>
          </cell>
          <cell r="E61" t="str">
            <v>КМС</v>
          </cell>
          <cell r="F61" t="str">
            <v>Мурманская</v>
          </cell>
          <cell r="G61" t="str">
            <v>Мурманск, СДЮСШОР-4, Динамо</v>
          </cell>
          <cell r="H61" t="str">
            <v>Семенов Р.В.</v>
          </cell>
        </row>
        <row r="62">
          <cell r="B62">
            <v>302</v>
          </cell>
          <cell r="C62" t="str">
            <v>Казарян Миран</v>
          </cell>
          <cell r="D62" t="str">
            <v>20.01.1994</v>
          </cell>
          <cell r="E62" t="str">
            <v>1р</v>
          </cell>
          <cell r="F62" t="str">
            <v>Мурманская</v>
          </cell>
          <cell r="G62" t="str">
            <v>Мурманск, СДЮСШОР-4, ШВСМ</v>
          </cell>
          <cell r="H62" t="str">
            <v>Семенов Р.В.</v>
          </cell>
        </row>
        <row r="63">
          <cell r="B63">
            <v>303</v>
          </cell>
          <cell r="C63" t="str">
            <v>Пахомов Олег</v>
          </cell>
          <cell r="D63" t="str">
            <v>22.08.1995</v>
          </cell>
          <cell r="E63" t="str">
            <v>КМС</v>
          </cell>
          <cell r="F63" t="str">
            <v>Мурманская</v>
          </cell>
          <cell r="G63" t="str">
            <v>Мурманск, ШВСМ</v>
          </cell>
          <cell r="H63" t="str">
            <v>ЗТР Савенков П.В., Шаверина Е.Н.</v>
          </cell>
        </row>
        <row r="64">
          <cell r="B64">
            <v>310</v>
          </cell>
          <cell r="C64" t="str">
            <v>Микулин Глеб</v>
          </cell>
          <cell r="D64" t="str">
            <v>06.08.1999</v>
          </cell>
          <cell r="E64" t="str">
            <v>2р</v>
          </cell>
          <cell r="F64" t="str">
            <v>Мурманская</v>
          </cell>
          <cell r="G64" t="str">
            <v>Мурманск, СДЮСШОР-4, ШВСМ</v>
          </cell>
          <cell r="H64" t="str">
            <v>Семенов Р.В.</v>
          </cell>
        </row>
        <row r="65">
          <cell r="B65">
            <v>306</v>
          </cell>
          <cell r="C65" t="str">
            <v>Соболев Владимир</v>
          </cell>
          <cell r="D65" t="str">
            <v>07.12.1996</v>
          </cell>
          <cell r="E65" t="str">
            <v>2р</v>
          </cell>
          <cell r="F65" t="str">
            <v>Мурманская</v>
          </cell>
          <cell r="G65" t="str">
            <v>Мурманск, СДЮСШОР-4, ШВСМ</v>
          </cell>
          <cell r="H65" t="str">
            <v>Кацан Т.Н., В.В.</v>
          </cell>
        </row>
        <row r="66">
          <cell r="C66" t="str">
            <v>Степанов Александр</v>
          </cell>
          <cell r="D66" t="str">
            <v>1995</v>
          </cell>
          <cell r="E66" t="str">
            <v>1р</v>
          </cell>
          <cell r="F66" t="str">
            <v>Мурманская</v>
          </cell>
          <cell r="G66" t="str">
            <v>Мурманск</v>
          </cell>
        </row>
        <row r="67">
          <cell r="B67">
            <v>313</v>
          </cell>
          <cell r="C67" t="str">
            <v>Серегин Сергей</v>
          </cell>
          <cell r="D67" t="str">
            <v>02.04.1998</v>
          </cell>
          <cell r="E67" t="str">
            <v>2р</v>
          </cell>
          <cell r="F67" t="str">
            <v>Мурманская</v>
          </cell>
          <cell r="G67" t="str">
            <v xml:space="preserve">Мурманск, СДЮСШОР-4 </v>
          </cell>
          <cell r="H67" t="str">
            <v>Кацан Т.Н., В.В.</v>
          </cell>
        </row>
        <row r="68">
          <cell r="B68">
            <v>312</v>
          </cell>
          <cell r="C68" t="str">
            <v>Бурсевич Евгений</v>
          </cell>
          <cell r="D68" t="str">
            <v>18.01.1998</v>
          </cell>
          <cell r="E68" t="str">
            <v>2р</v>
          </cell>
          <cell r="F68" t="str">
            <v>Мурманская</v>
          </cell>
          <cell r="G68" t="str">
            <v>Мурманск, СДЮСШОР-4, ШВСМ</v>
          </cell>
          <cell r="H68" t="str">
            <v>Кацан Т.Н., В.В.</v>
          </cell>
        </row>
        <row r="69">
          <cell r="B69">
            <v>311</v>
          </cell>
          <cell r="C69" t="str">
            <v>Бурдейный Максим</v>
          </cell>
          <cell r="D69" t="str">
            <v>25.05.1998</v>
          </cell>
          <cell r="E69" t="str">
            <v>2р</v>
          </cell>
          <cell r="F69" t="str">
            <v>Мурманская</v>
          </cell>
          <cell r="G69" t="str">
            <v xml:space="preserve">Мурманск, СДЮСШОР-4 </v>
          </cell>
          <cell r="H69" t="str">
            <v>Кацан Т.Н., В.В.</v>
          </cell>
        </row>
        <row r="70">
          <cell r="B70">
            <v>512</v>
          </cell>
          <cell r="C70" t="str">
            <v>Рафилович Максим</v>
          </cell>
          <cell r="D70" t="str">
            <v>07.12.1986</v>
          </cell>
          <cell r="E70" t="str">
            <v>МС</v>
          </cell>
          <cell r="F70" t="str">
            <v>Вологодская</v>
          </cell>
          <cell r="G70" t="str">
            <v>Череповец, ДЮСШ-2</v>
          </cell>
          <cell r="H70" t="str">
            <v>Селюцкий  С.А., Водовозов В.А.</v>
          </cell>
        </row>
        <row r="71">
          <cell r="B71">
            <v>513</v>
          </cell>
          <cell r="C71" t="str">
            <v>Шкуропатов Дмитрий</v>
          </cell>
          <cell r="D71" t="str">
            <v>30.03.1993</v>
          </cell>
          <cell r="E71" t="str">
            <v>МС</v>
          </cell>
          <cell r="F71" t="str">
            <v>Вологодская</v>
          </cell>
          <cell r="G71" t="str">
            <v>Череповец, ДЮСШ-2</v>
          </cell>
          <cell r="H71" t="str">
            <v>Смелов Н.А., Демин А.Н.</v>
          </cell>
        </row>
        <row r="72">
          <cell r="B72">
            <v>514</v>
          </cell>
          <cell r="C72" t="str">
            <v>Ваулин Семен</v>
          </cell>
          <cell r="D72" t="str">
            <v>26.01.1991</v>
          </cell>
          <cell r="E72" t="str">
            <v>КМС</v>
          </cell>
          <cell r="F72" t="str">
            <v>Вологодская</v>
          </cell>
          <cell r="G72" t="str">
            <v>Вологда, ДЮСШ "Спартак"</v>
          </cell>
          <cell r="H72" t="str">
            <v>Кошелев Е.Ю.</v>
          </cell>
        </row>
        <row r="73">
          <cell r="B73">
            <v>515</v>
          </cell>
          <cell r="C73" t="str">
            <v>Митусов Николай</v>
          </cell>
          <cell r="D73" t="str">
            <v>22.08.1991</v>
          </cell>
          <cell r="E73" t="str">
            <v>КМС</v>
          </cell>
          <cell r="F73" t="str">
            <v>Вологодская</v>
          </cell>
          <cell r="G73" t="str">
            <v>Вологда, ДЮСШ "Спартак"</v>
          </cell>
          <cell r="H73" t="str">
            <v>Фомичев А.В.</v>
          </cell>
        </row>
        <row r="74">
          <cell r="B74">
            <v>516</v>
          </cell>
          <cell r="C74" t="str">
            <v>Киселев Алексей</v>
          </cell>
          <cell r="D74" t="str">
            <v>27.05.1992</v>
          </cell>
          <cell r="E74" t="str">
            <v>КМС</v>
          </cell>
          <cell r="F74" t="str">
            <v>Вологодская</v>
          </cell>
          <cell r="G74" t="str">
            <v>Вологда, ДЮСШ "Спартак"</v>
          </cell>
          <cell r="H74" t="str">
            <v>Киселев В.Д.</v>
          </cell>
        </row>
        <row r="75">
          <cell r="B75">
            <v>519</v>
          </cell>
          <cell r="C75" t="str">
            <v>Бобылев Семен</v>
          </cell>
          <cell r="D75" t="str">
            <v>13.07.1995</v>
          </cell>
          <cell r="E75" t="str">
            <v>1р</v>
          </cell>
          <cell r="F75" t="str">
            <v>Вологодская</v>
          </cell>
          <cell r="G75" t="str">
            <v>Череповец, ДЮСШ-2</v>
          </cell>
          <cell r="H75" t="str">
            <v>Боголюбов В.Л.</v>
          </cell>
        </row>
        <row r="76">
          <cell r="B76">
            <v>520</v>
          </cell>
          <cell r="C76" t="str">
            <v>Новослугин Максим</v>
          </cell>
          <cell r="D76" t="str">
            <v>21.08.1995</v>
          </cell>
          <cell r="E76" t="str">
            <v>1р</v>
          </cell>
          <cell r="F76" t="str">
            <v>Вологодская</v>
          </cell>
          <cell r="G76" t="str">
            <v>Вологда, ДЮСШ "Спартак"</v>
          </cell>
          <cell r="H76" t="str">
            <v>Воробьева Н.Н., Синицкий А.Д.</v>
          </cell>
        </row>
        <row r="77">
          <cell r="B77">
            <v>521</v>
          </cell>
          <cell r="C77" t="str">
            <v>Припузов Алексей</v>
          </cell>
          <cell r="D77" t="str">
            <v>19.10.1996</v>
          </cell>
          <cell r="E77" t="str">
            <v>1р</v>
          </cell>
          <cell r="F77" t="str">
            <v>Вологодская</v>
          </cell>
          <cell r="G77" t="str">
            <v>Вологда, ДЮСШ "Спартак"</v>
          </cell>
          <cell r="H77" t="str">
            <v xml:space="preserve">Волков В.Н. </v>
          </cell>
        </row>
        <row r="78">
          <cell r="B78">
            <v>522</v>
          </cell>
          <cell r="C78" t="str">
            <v>Питеряков Антон</v>
          </cell>
          <cell r="D78" t="str">
            <v>17.09.1995</v>
          </cell>
          <cell r="E78" t="str">
            <v>1р</v>
          </cell>
          <cell r="F78" t="str">
            <v>Вологодская</v>
          </cell>
          <cell r="G78" t="str">
            <v>Вологда, ДЮСШ "Спартак"</v>
          </cell>
          <cell r="H78" t="str">
            <v>Синицкий А.Д.</v>
          </cell>
        </row>
        <row r="79">
          <cell r="B79">
            <v>523</v>
          </cell>
          <cell r="C79" t="str">
            <v>Шульгин Дмитрий</v>
          </cell>
          <cell r="D79" t="str">
            <v>06.10.1995</v>
          </cell>
          <cell r="E79" t="str">
            <v>2р</v>
          </cell>
          <cell r="F79" t="str">
            <v>Вологодская</v>
          </cell>
          <cell r="G79" t="str">
            <v>Вологда, ДЮСШ "Спартак"</v>
          </cell>
          <cell r="H79" t="str">
            <v>Киселев В.Д.</v>
          </cell>
        </row>
        <row r="80">
          <cell r="B80">
            <v>524</v>
          </cell>
          <cell r="C80" t="str">
            <v>Кошелев Александр</v>
          </cell>
          <cell r="D80" t="str">
            <v>16.01.1997</v>
          </cell>
          <cell r="E80" t="str">
            <v>1р</v>
          </cell>
          <cell r="F80" t="str">
            <v>Вологодская</v>
          </cell>
          <cell r="G80" t="str">
            <v>Вологда, ДЮСШ "Спартак"</v>
          </cell>
          <cell r="H80" t="str">
            <v>Кошелев Е.Ю.</v>
          </cell>
        </row>
        <row r="81">
          <cell r="B81">
            <v>525</v>
          </cell>
          <cell r="C81" t="str">
            <v>Шубин Андрей</v>
          </cell>
          <cell r="D81" t="str">
            <v>17.09.1997</v>
          </cell>
          <cell r="E81" t="str">
            <v>1р</v>
          </cell>
          <cell r="F81" t="str">
            <v>Вологодская</v>
          </cell>
          <cell r="G81" t="str">
            <v>Вологда, ДЮСШ "Спартак"</v>
          </cell>
          <cell r="H81" t="str">
            <v>Волков В.Н.</v>
          </cell>
        </row>
        <row r="82">
          <cell r="B82">
            <v>526</v>
          </cell>
          <cell r="C82" t="str">
            <v>Кононенко Павел</v>
          </cell>
          <cell r="D82" t="str">
            <v>01.07.1997</v>
          </cell>
          <cell r="E82" t="str">
            <v>1р</v>
          </cell>
          <cell r="F82" t="str">
            <v>Вологодская</v>
          </cell>
          <cell r="G82" t="str">
            <v>Череповец, ДЮСШ-2</v>
          </cell>
          <cell r="H82" t="str">
            <v>Столбова О.В.</v>
          </cell>
        </row>
        <row r="83">
          <cell r="B83">
            <v>528</v>
          </cell>
          <cell r="C83" t="str">
            <v>Росляков Даниил</v>
          </cell>
          <cell r="D83" t="str">
            <v>04.11.1997</v>
          </cell>
          <cell r="E83" t="str">
            <v>1р</v>
          </cell>
          <cell r="F83" t="str">
            <v>Вологодская</v>
          </cell>
          <cell r="G83" t="str">
            <v>Вологда, ДЮСШ "Спартак"</v>
          </cell>
          <cell r="H83" t="str">
            <v>Синицкий А.Д.</v>
          </cell>
        </row>
        <row r="84">
          <cell r="B84">
            <v>529</v>
          </cell>
          <cell r="C84" t="str">
            <v>Ефимов Александр</v>
          </cell>
          <cell r="D84" t="str">
            <v>04.09.1998</v>
          </cell>
          <cell r="E84" t="str">
            <v>1р</v>
          </cell>
          <cell r="F84" t="str">
            <v>Вологодская</v>
          </cell>
          <cell r="G84" t="str">
            <v>Череповец, ДЮСШ-2</v>
          </cell>
          <cell r="H84" t="str">
            <v>Столбова О.В.</v>
          </cell>
        </row>
        <row r="85">
          <cell r="B85">
            <v>531</v>
          </cell>
          <cell r="C85" t="str">
            <v>Беляев Илья</v>
          </cell>
          <cell r="D85" t="str">
            <v>18.01.1998</v>
          </cell>
          <cell r="E85" t="str">
            <v>1р</v>
          </cell>
          <cell r="F85" t="str">
            <v>Вологодская</v>
          </cell>
          <cell r="G85" t="str">
            <v>Череповец, ДЮСШ-2</v>
          </cell>
          <cell r="H85" t="str">
            <v>Лебелев А.В.</v>
          </cell>
        </row>
        <row r="86">
          <cell r="B86">
            <v>532</v>
          </cell>
          <cell r="C86" t="str">
            <v>Лопатин Александр</v>
          </cell>
          <cell r="D86" t="str">
            <v>16.05.1997</v>
          </cell>
          <cell r="E86" t="str">
            <v>1р</v>
          </cell>
          <cell r="F86" t="str">
            <v>Вологодская</v>
          </cell>
          <cell r="G86" t="str">
            <v>Вологда, ДЮСШ</v>
          </cell>
          <cell r="H86" t="str">
            <v>Бурчевский В.З.</v>
          </cell>
        </row>
        <row r="87">
          <cell r="B87">
            <v>534</v>
          </cell>
          <cell r="C87" t="str">
            <v>Воробьев Александр</v>
          </cell>
          <cell r="D87" t="str">
            <v>11.12.1984</v>
          </cell>
          <cell r="E87" t="str">
            <v>КМС</v>
          </cell>
          <cell r="F87" t="str">
            <v>Вологодская</v>
          </cell>
          <cell r="G87" t="str">
            <v>Вологда, ДЮСШ "Спартак"</v>
          </cell>
          <cell r="H87" t="str">
            <v>Кошелев Е.Ю.</v>
          </cell>
        </row>
        <row r="88">
          <cell r="B88">
            <v>535</v>
          </cell>
          <cell r="C88" t="str">
            <v>Мурашко Александр</v>
          </cell>
          <cell r="D88" t="str">
            <v>28.09.1994</v>
          </cell>
          <cell r="E88" t="str">
            <v>1р</v>
          </cell>
          <cell r="F88" t="str">
            <v>Вологодская</v>
          </cell>
          <cell r="G88" t="str">
            <v>Череповец, ДЮСШ-2</v>
          </cell>
          <cell r="H88" t="str">
            <v>Боголюбов В.Л.</v>
          </cell>
        </row>
        <row r="89">
          <cell r="B89">
            <v>536</v>
          </cell>
          <cell r="C89" t="str">
            <v>Карбовский Илья</v>
          </cell>
          <cell r="D89" t="str">
            <v>08.01.1996</v>
          </cell>
          <cell r="E89" t="str">
            <v>2р</v>
          </cell>
          <cell r="F89" t="str">
            <v>Вологодская</v>
          </cell>
          <cell r="G89" t="str">
            <v>Череповец, ДЮСШ-2</v>
          </cell>
          <cell r="H89" t="str">
            <v>Боголюбов В.Л.</v>
          </cell>
        </row>
        <row r="90">
          <cell r="B90">
            <v>537</v>
          </cell>
          <cell r="C90" t="str">
            <v>Одров Владимир</v>
          </cell>
          <cell r="D90" t="str">
            <v>29.03.1996</v>
          </cell>
          <cell r="E90" t="str">
            <v>2р</v>
          </cell>
          <cell r="F90" t="str">
            <v>Вологодская</v>
          </cell>
          <cell r="G90" t="str">
            <v>Череповец, ДЮСШ-2</v>
          </cell>
          <cell r="H90" t="str">
            <v>Боголюбов В.Л.</v>
          </cell>
        </row>
        <row r="91">
          <cell r="B91">
            <v>541</v>
          </cell>
          <cell r="C91" t="str">
            <v>Жирохов Даниил</v>
          </cell>
          <cell r="D91" t="str">
            <v>13.04.1998</v>
          </cell>
          <cell r="E91" t="str">
            <v>2р</v>
          </cell>
          <cell r="F91" t="str">
            <v>Вологодская</v>
          </cell>
          <cell r="G91" t="str">
            <v>Череповец, ДЮСШ-2</v>
          </cell>
          <cell r="H91" t="str">
            <v>Полоторацкий С.В.</v>
          </cell>
        </row>
        <row r="92">
          <cell r="B92">
            <v>542</v>
          </cell>
          <cell r="C92" t="str">
            <v>Панчук Никита</v>
          </cell>
          <cell r="D92" t="str">
            <v>17.08.1996</v>
          </cell>
          <cell r="E92" t="str">
            <v>2р</v>
          </cell>
          <cell r="F92" t="str">
            <v>Вологодская</v>
          </cell>
          <cell r="G92" t="str">
            <v>Череповец, ДЮСШ-2</v>
          </cell>
          <cell r="H92" t="str">
            <v>Столбова О.В.</v>
          </cell>
        </row>
        <row r="93">
          <cell r="B93">
            <v>543</v>
          </cell>
          <cell r="C93" t="str">
            <v>Бурашников Иван</v>
          </cell>
          <cell r="D93" t="str">
            <v>1997</v>
          </cell>
          <cell r="E93" t="str">
            <v>2р</v>
          </cell>
          <cell r="F93" t="str">
            <v>Вологодская</v>
          </cell>
          <cell r="G93" t="str">
            <v>Вологда</v>
          </cell>
        </row>
        <row r="94">
          <cell r="B94">
            <v>453</v>
          </cell>
          <cell r="C94" t="str">
            <v>Скотников Александр</v>
          </cell>
          <cell r="D94" t="str">
            <v>1985</v>
          </cell>
          <cell r="E94" t="str">
            <v>МС</v>
          </cell>
          <cell r="F94" t="str">
            <v>Ивановская</v>
          </cell>
          <cell r="G94" t="str">
            <v>Иваново, ИГЭУ</v>
          </cell>
          <cell r="H94" t="str">
            <v>Гильмутдинов Ю.В., Кузнецов В.А.</v>
          </cell>
        </row>
        <row r="95">
          <cell r="B95">
            <v>454</v>
          </cell>
          <cell r="C95" t="str">
            <v>Никитин Антон</v>
          </cell>
          <cell r="D95" t="str">
            <v>1989</v>
          </cell>
          <cell r="E95" t="str">
            <v>КМС</v>
          </cell>
          <cell r="F95" t="str">
            <v>Ивановская</v>
          </cell>
          <cell r="G95" t="str">
            <v>Иваново, СДЮСШОР-6</v>
          </cell>
          <cell r="H95" t="str">
            <v>Кокшарова И.В., Гудова В.А.</v>
          </cell>
        </row>
        <row r="96">
          <cell r="B96">
            <v>456</v>
          </cell>
          <cell r="C96" t="str">
            <v>Лебедев Никита</v>
          </cell>
          <cell r="D96" t="str">
            <v>1985</v>
          </cell>
          <cell r="E96" t="str">
            <v>МС</v>
          </cell>
          <cell r="F96" t="str">
            <v>Ивановская</v>
          </cell>
          <cell r="G96" t="str">
            <v>Иваново, ИГЭУ, СДЮСШОР-6</v>
          </cell>
          <cell r="H96" t="str">
            <v>Чахунов Е.И.</v>
          </cell>
        </row>
        <row r="97">
          <cell r="B97">
            <v>457</v>
          </cell>
          <cell r="C97" t="str">
            <v>Лыткин Алексей</v>
          </cell>
          <cell r="D97" t="str">
            <v>1991</v>
          </cell>
          <cell r="E97" t="str">
            <v>КМС</v>
          </cell>
          <cell r="F97" t="str">
            <v>Ивановская</v>
          </cell>
          <cell r="G97" t="str">
            <v>Иваново, ИГЭУ, СДЮСШОР-6</v>
          </cell>
          <cell r="H97" t="str">
            <v>Магницкий М.В.</v>
          </cell>
        </row>
        <row r="98">
          <cell r="B98">
            <v>458</v>
          </cell>
          <cell r="C98" t="str">
            <v>Розов Игорь</v>
          </cell>
          <cell r="D98" t="str">
            <v>1991</v>
          </cell>
          <cell r="E98" t="str">
            <v>КМС</v>
          </cell>
          <cell r="F98" t="str">
            <v>Ивановская</v>
          </cell>
          <cell r="G98" t="str">
            <v>Иваново, ИГЭУ, СДЮСШОР-6</v>
          </cell>
          <cell r="H98" t="str">
            <v>Магницкий М.В., Мальцев Е.В.</v>
          </cell>
        </row>
        <row r="99">
          <cell r="B99">
            <v>459</v>
          </cell>
          <cell r="C99" t="str">
            <v>Емелин Дмитрий</v>
          </cell>
          <cell r="D99" t="str">
            <v>1990</v>
          </cell>
          <cell r="E99" t="str">
            <v>КМС</v>
          </cell>
          <cell r="F99" t="str">
            <v>Ивановская</v>
          </cell>
          <cell r="G99" t="str">
            <v>Иваново, ИГЭУ</v>
          </cell>
          <cell r="H99" t="str">
            <v>Чахунов Е.И.</v>
          </cell>
        </row>
        <row r="100">
          <cell r="B100">
            <v>460</v>
          </cell>
          <cell r="C100" t="str">
            <v>Лёзов Дмитрий</v>
          </cell>
          <cell r="D100" t="str">
            <v>1991</v>
          </cell>
          <cell r="E100" t="str">
            <v>КМС</v>
          </cell>
          <cell r="F100" t="str">
            <v>Ивановская</v>
          </cell>
          <cell r="G100" t="str">
            <v>Иваново, ИГЭУ</v>
          </cell>
          <cell r="H100" t="str">
            <v>Торгов Е.Н., Птушкина Н.И., Гильмутдинов Ю.В.</v>
          </cell>
        </row>
        <row r="101">
          <cell r="B101">
            <v>461</v>
          </cell>
          <cell r="C101" t="str">
            <v>Веревкин Михаил</v>
          </cell>
          <cell r="D101" t="str">
            <v>1991</v>
          </cell>
          <cell r="E101" t="str">
            <v>МС</v>
          </cell>
          <cell r="F101" t="str">
            <v>Ивановская</v>
          </cell>
          <cell r="G101" t="str">
            <v>Кинешма, ИГЭУ</v>
          </cell>
          <cell r="H101" t="str">
            <v>Мухин Е.И.</v>
          </cell>
        </row>
        <row r="102">
          <cell r="B102">
            <v>462</v>
          </cell>
          <cell r="C102" t="str">
            <v>Лямаев Максим</v>
          </cell>
          <cell r="D102" t="str">
            <v>1991</v>
          </cell>
          <cell r="E102" t="str">
            <v>КМС</v>
          </cell>
          <cell r="F102" t="str">
            <v>Ивановская</v>
          </cell>
          <cell r="G102" t="str">
            <v>Иваново, ИГХТУ, СДЮСШОР-6</v>
          </cell>
          <cell r="H102" t="str">
            <v>Кустов В.Н., Мальцев Е.В.</v>
          </cell>
        </row>
        <row r="103">
          <cell r="B103">
            <v>463</v>
          </cell>
          <cell r="C103" t="str">
            <v>Краев Алексей</v>
          </cell>
          <cell r="D103" t="str">
            <v>1993</v>
          </cell>
          <cell r="E103" t="str">
            <v>КМС</v>
          </cell>
          <cell r="F103" t="str">
            <v>Ивановская</v>
          </cell>
          <cell r="G103" t="str">
            <v>Иваново, ИГХТУ, СДЮСШОР-6</v>
          </cell>
          <cell r="H103" t="str">
            <v>Чахунов Е.И.</v>
          </cell>
        </row>
        <row r="104">
          <cell r="B104">
            <v>464</v>
          </cell>
          <cell r="C104" t="str">
            <v>Анжауров Антон</v>
          </cell>
          <cell r="D104" t="str">
            <v>1992</v>
          </cell>
          <cell r="E104" t="str">
            <v>КМС</v>
          </cell>
          <cell r="F104" t="str">
            <v>Ивановская</v>
          </cell>
          <cell r="G104" t="str">
            <v>Иваново, ИГХТУ, СДЮСШОР-6</v>
          </cell>
          <cell r="H104" t="str">
            <v xml:space="preserve">Кокшарова И.В. </v>
          </cell>
        </row>
        <row r="105">
          <cell r="B105">
            <v>465</v>
          </cell>
          <cell r="C105" t="str">
            <v>Терентьев Иван</v>
          </cell>
          <cell r="D105" t="str">
            <v>1992</v>
          </cell>
          <cell r="E105" t="str">
            <v>1р</v>
          </cell>
          <cell r="F105" t="str">
            <v>Ивановская</v>
          </cell>
          <cell r="G105" t="str">
            <v>Иваново</v>
          </cell>
          <cell r="H105" t="str">
            <v>Чахунов Е.И.</v>
          </cell>
        </row>
        <row r="106">
          <cell r="B106">
            <v>472</v>
          </cell>
          <cell r="C106" t="str">
            <v>Соловьев Сергей</v>
          </cell>
          <cell r="D106" t="str">
            <v>1992</v>
          </cell>
          <cell r="E106" t="str">
            <v>КМС</v>
          </cell>
          <cell r="F106" t="str">
            <v>Ивановская</v>
          </cell>
          <cell r="G106" t="str">
            <v>Иваново, ИГЭУ</v>
          </cell>
          <cell r="H106" t="str">
            <v xml:space="preserve">Гильмутдинов Ю.В., Лукичёв А.В. </v>
          </cell>
        </row>
        <row r="107">
          <cell r="B107">
            <v>473</v>
          </cell>
          <cell r="C107" t="str">
            <v>Яремко Виктор</v>
          </cell>
          <cell r="D107" t="str">
            <v>1992</v>
          </cell>
          <cell r="E107" t="str">
            <v>КМС</v>
          </cell>
          <cell r="F107" t="str">
            <v>Ивановская</v>
          </cell>
          <cell r="G107" t="str">
            <v>Иваново</v>
          </cell>
          <cell r="H107" t="str">
            <v>Кустов В.Н., Ильичёва О.А.</v>
          </cell>
        </row>
        <row r="108">
          <cell r="B108">
            <v>474</v>
          </cell>
          <cell r="C108" t="str">
            <v>Тюрин Антон</v>
          </cell>
          <cell r="D108" t="str">
            <v>1996</v>
          </cell>
          <cell r="E108" t="str">
            <v>1р</v>
          </cell>
          <cell r="F108" t="str">
            <v>Ивановская</v>
          </cell>
          <cell r="G108" t="str">
            <v>Иваново, ИГЭУ, СДЮСШОР-6</v>
          </cell>
          <cell r="H108" t="str">
            <v>Магницкий М.В.</v>
          </cell>
        </row>
        <row r="109">
          <cell r="B109">
            <v>475</v>
          </cell>
          <cell r="C109" t="str">
            <v>Турченков Александр</v>
          </cell>
          <cell r="D109" t="str">
            <v>1996</v>
          </cell>
          <cell r="E109" t="str">
            <v>2р</v>
          </cell>
          <cell r="F109" t="str">
            <v>Ивановская</v>
          </cell>
          <cell r="G109" t="str">
            <v>Иваново, СДЮСШОР-6</v>
          </cell>
          <cell r="H109" t="str">
            <v>Рябова И.Д.</v>
          </cell>
        </row>
        <row r="110">
          <cell r="B110">
            <v>476</v>
          </cell>
          <cell r="C110" t="str">
            <v>Сагдиев Рафик</v>
          </cell>
          <cell r="D110" t="str">
            <v>1996</v>
          </cell>
          <cell r="E110" t="str">
            <v>2р</v>
          </cell>
          <cell r="F110" t="str">
            <v>Ивановская</v>
          </cell>
          <cell r="G110" t="str">
            <v>Иваново, ИГЭУ, СДЮСШОР-6</v>
          </cell>
          <cell r="H110" t="str">
            <v>Рябова И.Д.</v>
          </cell>
        </row>
        <row r="111">
          <cell r="B111">
            <v>477</v>
          </cell>
          <cell r="C111" t="str">
            <v>Журавлёв Михаил</v>
          </cell>
          <cell r="D111" t="str">
            <v>1996</v>
          </cell>
          <cell r="E111" t="str">
            <v>2р</v>
          </cell>
          <cell r="F111" t="str">
            <v>Ивановская</v>
          </cell>
          <cell r="G111" t="str">
            <v>Иваново</v>
          </cell>
          <cell r="H111" t="str">
            <v>Лукичёв А.В.</v>
          </cell>
        </row>
        <row r="112">
          <cell r="B112">
            <v>478</v>
          </cell>
          <cell r="C112" t="str">
            <v>Соловьев Владислав</v>
          </cell>
          <cell r="D112" t="str">
            <v>1996</v>
          </cell>
          <cell r="E112" t="str">
            <v>2р</v>
          </cell>
          <cell r="F112" t="str">
            <v>Ивановская</v>
          </cell>
          <cell r="G112" t="str">
            <v>Фурманов, СДЮСШОР-6</v>
          </cell>
          <cell r="H112" t="str">
            <v>Лукичёв А.В.</v>
          </cell>
        </row>
        <row r="113">
          <cell r="B113">
            <v>479</v>
          </cell>
          <cell r="C113" t="str">
            <v>Патрушев Кирилл</v>
          </cell>
          <cell r="D113" t="str">
            <v>1996</v>
          </cell>
          <cell r="E113" t="str">
            <v>2р</v>
          </cell>
          <cell r="F113" t="str">
            <v>Ивановская</v>
          </cell>
          <cell r="G113" t="str">
            <v>Иваново, ДЮСШ-1</v>
          </cell>
          <cell r="H113" t="str">
            <v>Магницкий М.В.</v>
          </cell>
        </row>
        <row r="114">
          <cell r="B114">
            <v>480</v>
          </cell>
          <cell r="C114" t="str">
            <v>Попцов Александр</v>
          </cell>
          <cell r="D114" t="str">
            <v>1996</v>
          </cell>
          <cell r="E114" t="str">
            <v>1р</v>
          </cell>
          <cell r="F114" t="str">
            <v>Ивановская</v>
          </cell>
          <cell r="G114" t="str">
            <v>Иваново, СДЮСШОР-6</v>
          </cell>
          <cell r="H114" t="str">
            <v>Белов А.С.</v>
          </cell>
        </row>
        <row r="115">
          <cell r="B115">
            <v>485</v>
          </cell>
          <cell r="C115" t="str">
            <v>Беляков Илья</v>
          </cell>
          <cell r="D115" t="str">
            <v>1997</v>
          </cell>
          <cell r="E115" t="str">
            <v>1р</v>
          </cell>
          <cell r="F115" t="str">
            <v>Ивановская</v>
          </cell>
          <cell r="G115" t="str">
            <v>Иваново, СДЮСШОР-6</v>
          </cell>
          <cell r="H115" t="str">
            <v>Иванченко С.Д.</v>
          </cell>
        </row>
        <row r="116">
          <cell r="B116">
            <v>486</v>
          </cell>
          <cell r="C116" t="str">
            <v>Коченков Денис</v>
          </cell>
          <cell r="D116" t="str">
            <v>1998</v>
          </cell>
          <cell r="E116" t="str">
            <v>2р</v>
          </cell>
          <cell r="F116" t="str">
            <v>Ивановская</v>
          </cell>
          <cell r="G116" t="str">
            <v>Шуя, ДЮСШ</v>
          </cell>
          <cell r="H116" t="str">
            <v>Кузнецов В.А.</v>
          </cell>
        </row>
        <row r="117">
          <cell r="B117">
            <v>487</v>
          </cell>
          <cell r="C117" t="str">
            <v>Голубев Даниил</v>
          </cell>
          <cell r="D117" t="str">
            <v>1998</v>
          </cell>
          <cell r="E117" t="str">
            <v>2р</v>
          </cell>
          <cell r="F117" t="str">
            <v>Ивановская</v>
          </cell>
          <cell r="G117" t="str">
            <v>Кинешма, СДЮСШОР</v>
          </cell>
          <cell r="H117" t="str">
            <v>Мальцев Е.В.</v>
          </cell>
        </row>
        <row r="118">
          <cell r="B118">
            <v>488</v>
          </cell>
          <cell r="C118" t="str">
            <v>Миронов Никита</v>
          </cell>
          <cell r="D118" t="str">
            <v>1997</v>
          </cell>
          <cell r="E118" t="str">
            <v>2р</v>
          </cell>
          <cell r="F118" t="str">
            <v>Ивановская</v>
          </cell>
          <cell r="G118" t="str">
            <v>Иваново, ДЮСШ-1</v>
          </cell>
          <cell r="H118" t="str">
            <v>Скобцов А.Ф.</v>
          </cell>
        </row>
        <row r="119">
          <cell r="B119">
            <v>490</v>
          </cell>
          <cell r="C119" t="str">
            <v>Косарев Анатолий</v>
          </cell>
          <cell r="D119" t="str">
            <v>1997</v>
          </cell>
          <cell r="E119" t="str">
            <v>КМС</v>
          </cell>
          <cell r="F119" t="str">
            <v>Ивановская</v>
          </cell>
          <cell r="G119" t="str">
            <v>Кинешма, СДЮСШОР</v>
          </cell>
          <cell r="H119" t="str">
            <v>Кузинов Н.В.</v>
          </cell>
        </row>
        <row r="120">
          <cell r="B120">
            <v>489</v>
          </cell>
          <cell r="C120" t="str">
            <v>Михайлов Никита</v>
          </cell>
          <cell r="D120" t="str">
            <v>1998</v>
          </cell>
          <cell r="E120" t="str">
            <v>КМС</v>
          </cell>
          <cell r="F120" t="str">
            <v>Ивановская</v>
          </cell>
          <cell r="G120" t="str">
            <v>Кинешма, СДЮСШОР</v>
          </cell>
          <cell r="H120" t="str">
            <v>Кузинов Н.В.</v>
          </cell>
        </row>
        <row r="121">
          <cell r="B121">
            <v>496</v>
          </cell>
          <cell r="C121" t="str">
            <v>Некрасов Александр</v>
          </cell>
          <cell r="D121" t="str">
            <v>1997</v>
          </cell>
          <cell r="E121" t="str">
            <v>1р</v>
          </cell>
          <cell r="F121" t="str">
            <v>Ивановская</v>
          </cell>
          <cell r="G121" t="str">
            <v>Иваново, ДЮСШ-1</v>
          </cell>
          <cell r="H121" t="str">
            <v>Магницкий М.В.</v>
          </cell>
        </row>
        <row r="122">
          <cell r="B122">
            <v>567</v>
          </cell>
          <cell r="C122" t="str">
            <v>Анюгин Дмитрий</v>
          </cell>
          <cell r="D122" t="str">
            <v>1997</v>
          </cell>
          <cell r="E122" t="str">
            <v>2р</v>
          </cell>
          <cell r="F122" t="str">
            <v>Ивановская</v>
          </cell>
          <cell r="G122" t="str">
            <v>Шуя, ДЮСШ</v>
          </cell>
          <cell r="H122" t="str">
            <v>Кузнецов В.А.</v>
          </cell>
        </row>
        <row r="123">
          <cell r="B123">
            <v>500</v>
          </cell>
          <cell r="C123" t="str">
            <v>Проскурин Роман</v>
          </cell>
          <cell r="D123" t="str">
            <v>1997</v>
          </cell>
          <cell r="E123" t="str">
            <v>3р</v>
          </cell>
          <cell r="F123" t="str">
            <v>Ивановская</v>
          </cell>
          <cell r="G123" t="str">
            <v>Иваново, ДЮСШ-1</v>
          </cell>
          <cell r="H123" t="str">
            <v>Магницкий М.В.</v>
          </cell>
        </row>
        <row r="124">
          <cell r="B124">
            <v>502</v>
          </cell>
          <cell r="C124" t="str">
            <v>Ивлев Павел</v>
          </cell>
          <cell r="D124" t="str">
            <v>1991</v>
          </cell>
          <cell r="E124" t="str">
            <v>2р</v>
          </cell>
          <cell r="F124" t="str">
            <v>Ивановская</v>
          </cell>
          <cell r="G124" t="str">
            <v>Иваново, СДЮСШОР-6</v>
          </cell>
          <cell r="H124" t="str">
            <v>Рябова И.Д., Мальцев Е.В.</v>
          </cell>
        </row>
        <row r="125">
          <cell r="B125">
            <v>503</v>
          </cell>
          <cell r="C125" t="str">
            <v>Поняев Иван</v>
          </cell>
          <cell r="D125" t="str">
            <v>1996</v>
          </cell>
          <cell r="E125" t="str">
            <v>2р</v>
          </cell>
          <cell r="F125" t="str">
            <v>Ивановская</v>
          </cell>
          <cell r="G125" t="str">
            <v>Иваново, СДЮСШОР-6</v>
          </cell>
          <cell r="H125" t="str">
            <v>Кустов В.Н.</v>
          </cell>
        </row>
        <row r="126">
          <cell r="B126">
            <v>505</v>
          </cell>
          <cell r="C126" t="str">
            <v>Баранов Константин</v>
          </cell>
          <cell r="D126" t="str">
            <v>10.05.1995</v>
          </cell>
          <cell r="E126" t="str">
            <v>2р</v>
          </cell>
          <cell r="F126" t="str">
            <v>Ивановская</v>
          </cell>
          <cell r="G126" t="str">
            <v>Кинешма, СДЮСШОР</v>
          </cell>
          <cell r="H126" t="str">
            <v>Мальцев Е.В.</v>
          </cell>
        </row>
        <row r="127">
          <cell r="B127">
            <v>506</v>
          </cell>
          <cell r="C127" t="str">
            <v>Сергеев Денис</v>
          </cell>
          <cell r="D127" t="str">
            <v>1994</v>
          </cell>
          <cell r="E127" t="str">
            <v>КМС</v>
          </cell>
          <cell r="F127" t="str">
            <v>Ивановская</v>
          </cell>
          <cell r="G127" t="str">
            <v>Иваново, ИГЭУ</v>
          </cell>
          <cell r="H127" t="str">
            <v>Чахунов Е.И.</v>
          </cell>
        </row>
        <row r="128">
          <cell r="B128">
            <v>507</v>
          </cell>
          <cell r="C128" t="str">
            <v>Пряхин Максим</v>
          </cell>
          <cell r="D128" t="str">
            <v>1994</v>
          </cell>
          <cell r="E128" t="str">
            <v>2р</v>
          </cell>
          <cell r="F128" t="str">
            <v>Ивановская</v>
          </cell>
          <cell r="G128" t="str">
            <v>Иваново</v>
          </cell>
          <cell r="H128" t="str">
            <v xml:space="preserve">Торгов Е.Н. </v>
          </cell>
        </row>
        <row r="129">
          <cell r="B129">
            <v>508</v>
          </cell>
          <cell r="C129" t="str">
            <v>Герасимов Андрей</v>
          </cell>
          <cell r="D129" t="str">
            <v>1992</v>
          </cell>
          <cell r="E129" t="str">
            <v>2р</v>
          </cell>
          <cell r="F129" t="str">
            <v>Ивановская</v>
          </cell>
          <cell r="G129" t="str">
            <v>Иваново</v>
          </cell>
          <cell r="H129" t="str">
            <v xml:space="preserve">Гильмутдинов Ю.В. </v>
          </cell>
        </row>
        <row r="130">
          <cell r="B130">
            <v>509</v>
          </cell>
          <cell r="C130" t="str">
            <v>Барашков Илья</v>
          </cell>
          <cell r="D130" t="str">
            <v>02.04.1998</v>
          </cell>
          <cell r="E130" t="str">
            <v>2р</v>
          </cell>
          <cell r="F130" t="str">
            <v>Ивановская</v>
          </cell>
          <cell r="G130" t="str">
            <v>Кинешма, СДЮСШОР</v>
          </cell>
          <cell r="H130" t="str">
            <v>Мальцев Е.В.</v>
          </cell>
        </row>
        <row r="131">
          <cell r="B131">
            <v>510</v>
          </cell>
          <cell r="C131" t="str">
            <v>Соловьев Дмитрий</v>
          </cell>
          <cell r="D131" t="str">
            <v>01.09.1998</v>
          </cell>
          <cell r="E131" t="str">
            <v>2р</v>
          </cell>
          <cell r="F131" t="str">
            <v>Ивановская</v>
          </cell>
          <cell r="G131" t="str">
            <v>Кинешма, СДЮСШОР</v>
          </cell>
          <cell r="H131" t="str">
            <v>Яковлев А.Н.</v>
          </cell>
        </row>
        <row r="132">
          <cell r="B132">
            <v>433</v>
          </cell>
          <cell r="C132" t="str">
            <v>Серебряков Вадим</v>
          </cell>
          <cell r="D132" t="str">
            <v>1986</v>
          </cell>
          <cell r="E132" t="str">
            <v>КМС</v>
          </cell>
          <cell r="F132" t="str">
            <v>Р-ка Коми</v>
          </cell>
          <cell r="G132" t="str">
            <v>Сыктывкар</v>
          </cell>
          <cell r="H132" t="str">
            <v>Панюкова М.А.</v>
          </cell>
        </row>
        <row r="133">
          <cell r="B133">
            <v>434</v>
          </cell>
          <cell r="C133" t="str">
            <v>Когут Максим</v>
          </cell>
          <cell r="D133" t="str">
            <v>1988</v>
          </cell>
          <cell r="E133" t="str">
            <v>КМС</v>
          </cell>
          <cell r="F133" t="str">
            <v>Р-ка Коми</v>
          </cell>
          <cell r="G133" t="str">
            <v>Сыктывкар</v>
          </cell>
          <cell r="H133" t="str">
            <v>Панюкова М.А, Жубрев В.В.</v>
          </cell>
        </row>
        <row r="134">
          <cell r="B134">
            <v>438</v>
          </cell>
          <cell r="C134" t="str">
            <v>Панюков Александр</v>
          </cell>
          <cell r="D134" t="str">
            <v>1991</v>
          </cell>
          <cell r="E134" t="str">
            <v>КМС</v>
          </cell>
          <cell r="F134" t="str">
            <v>Р-ка Коми</v>
          </cell>
          <cell r="G134" t="str">
            <v>Сыктывкар</v>
          </cell>
          <cell r="H134" t="str">
            <v>Панюкова М.А.</v>
          </cell>
        </row>
        <row r="135">
          <cell r="B135">
            <v>440</v>
          </cell>
          <cell r="C135" t="str">
            <v>Лавров Александр</v>
          </cell>
          <cell r="D135" t="str">
            <v>1993</v>
          </cell>
          <cell r="E135" t="str">
            <v>КМС</v>
          </cell>
          <cell r="F135" t="str">
            <v>Р-ка Коми</v>
          </cell>
          <cell r="G135" t="str">
            <v>Сыктывкар</v>
          </cell>
          <cell r="H135" t="str">
            <v>Панюкова М.А., Углова С.И.</v>
          </cell>
        </row>
        <row r="136">
          <cell r="B136">
            <v>441</v>
          </cell>
          <cell r="C136" t="str">
            <v>Шадрин Яков</v>
          </cell>
          <cell r="D136" t="str">
            <v>1993</v>
          </cell>
          <cell r="E136" t="str">
            <v>КМС</v>
          </cell>
          <cell r="F136" t="str">
            <v>Р-ка Коми</v>
          </cell>
          <cell r="G136" t="str">
            <v>Сыктывкар</v>
          </cell>
          <cell r="H136" t="str">
            <v xml:space="preserve">Панюкова М.А. </v>
          </cell>
        </row>
        <row r="137">
          <cell r="B137">
            <v>446</v>
          </cell>
          <cell r="C137" t="str">
            <v>Корниенко Илья</v>
          </cell>
          <cell r="D137" t="str">
            <v>1995</v>
          </cell>
          <cell r="E137" t="str">
            <v>1р</v>
          </cell>
          <cell r="F137" t="str">
            <v>Р-ка Коми</v>
          </cell>
          <cell r="G137" t="str">
            <v>Сыктывкар</v>
          </cell>
          <cell r="H137" t="str">
            <v xml:space="preserve">Панюкова М.А. </v>
          </cell>
        </row>
        <row r="138">
          <cell r="B138">
            <v>447</v>
          </cell>
          <cell r="C138" t="str">
            <v>Пелещук Виктор</v>
          </cell>
          <cell r="D138" t="str">
            <v>1996</v>
          </cell>
          <cell r="E138" t="str">
            <v>1р</v>
          </cell>
          <cell r="F138" t="str">
            <v>Р-ка Коми</v>
          </cell>
          <cell r="G138" t="str">
            <v>Сыктывкар</v>
          </cell>
          <cell r="H138" t="str">
            <v xml:space="preserve">Панюкова М.А. </v>
          </cell>
        </row>
        <row r="139">
          <cell r="B139">
            <v>448</v>
          </cell>
          <cell r="C139" t="str">
            <v>Мишарин Георгий</v>
          </cell>
          <cell r="D139" t="str">
            <v>1996</v>
          </cell>
          <cell r="E139" t="str">
            <v>1р</v>
          </cell>
          <cell r="F139" t="str">
            <v>Р-ка Коми</v>
          </cell>
          <cell r="G139" t="str">
            <v>Сыктывкар</v>
          </cell>
          <cell r="H139" t="str">
            <v xml:space="preserve">Панюкова М.А. </v>
          </cell>
        </row>
        <row r="140">
          <cell r="B140">
            <v>450</v>
          </cell>
          <cell r="C140" t="str">
            <v>Разутов Денис</v>
          </cell>
          <cell r="D140" t="str">
            <v>1997</v>
          </cell>
          <cell r="E140" t="str">
            <v>1р</v>
          </cell>
          <cell r="F140" t="str">
            <v>Р-ка Коми</v>
          </cell>
          <cell r="G140" t="str">
            <v>Сыктывкар</v>
          </cell>
          <cell r="H140" t="str">
            <v xml:space="preserve">Панюкова М.А. </v>
          </cell>
        </row>
        <row r="141">
          <cell r="B141">
            <v>222</v>
          </cell>
          <cell r="C141" t="str">
            <v>Белов Никита</v>
          </cell>
          <cell r="D141" t="str">
            <v>1989</v>
          </cell>
          <cell r="E141" t="str">
            <v>КМС</v>
          </cell>
          <cell r="F141" t="str">
            <v>Ивановская</v>
          </cell>
          <cell r="G141" t="str">
            <v>Иваново</v>
          </cell>
          <cell r="H141" t="str">
            <v>самостоятельно</v>
          </cell>
        </row>
        <row r="142">
          <cell r="B142">
            <v>125</v>
          </cell>
          <cell r="C142" t="str">
            <v>Ерохов Павел</v>
          </cell>
          <cell r="D142" t="str">
            <v>1982</v>
          </cell>
          <cell r="E142" t="str">
            <v>МС</v>
          </cell>
          <cell r="F142" t="str">
            <v>Ярославская</v>
          </cell>
          <cell r="G142" t="str">
            <v>Ярославль, ШВСМ</v>
          </cell>
          <cell r="H142" t="str">
            <v>самостоятельно</v>
          </cell>
        </row>
        <row r="143">
          <cell r="B143">
            <v>115</v>
          </cell>
          <cell r="C143" t="str">
            <v>Мыльников Артем</v>
          </cell>
          <cell r="D143" t="str">
            <v>1997</v>
          </cell>
          <cell r="E143" t="str">
            <v>1р</v>
          </cell>
          <cell r="F143" t="str">
            <v>Ярославская</v>
          </cell>
          <cell r="G143" t="str">
            <v>Ярославль, ШВСМ</v>
          </cell>
          <cell r="H143" t="str">
            <v>Рыбаков В.Ю.</v>
          </cell>
        </row>
        <row r="144">
          <cell r="B144">
            <v>83</v>
          </cell>
          <cell r="C144" t="str">
            <v>Маляренко Станислав</v>
          </cell>
          <cell r="D144" t="str">
            <v>1985</v>
          </cell>
          <cell r="E144" t="str">
            <v>МС</v>
          </cell>
          <cell r="F144" t="str">
            <v>Ярославская</v>
          </cell>
          <cell r="G144" t="str">
            <v>Ярославль, ШВСМ</v>
          </cell>
          <cell r="H144" t="str">
            <v>Рыбаков В.Ю.</v>
          </cell>
        </row>
        <row r="145">
          <cell r="B145">
            <v>196</v>
          </cell>
          <cell r="C145" t="str">
            <v>Гогочури Зураб</v>
          </cell>
          <cell r="D145" t="str">
            <v>1990</v>
          </cell>
          <cell r="E145" t="str">
            <v>МС</v>
          </cell>
          <cell r="F145" t="str">
            <v>Ярославская</v>
          </cell>
          <cell r="G145" t="str">
            <v>Ярославль, ШВСМ</v>
          </cell>
          <cell r="H145" t="str">
            <v>Рыбаков В.Ю.</v>
          </cell>
        </row>
        <row r="146">
          <cell r="B146">
            <v>197</v>
          </cell>
          <cell r="C146" t="str">
            <v>Крупнов Алексей</v>
          </cell>
          <cell r="D146" t="str">
            <v>1996</v>
          </cell>
          <cell r="E146" t="str">
            <v>КМС</v>
          </cell>
          <cell r="F146" t="str">
            <v>Ярославская</v>
          </cell>
          <cell r="G146" t="str">
            <v>Ярославль, ШВСМ</v>
          </cell>
          <cell r="H146" t="str">
            <v>Рыбаков В.Ю.</v>
          </cell>
        </row>
        <row r="147">
          <cell r="C147" t="str">
            <v>Скрылев Сергей</v>
          </cell>
          <cell r="D147" t="str">
            <v>1997</v>
          </cell>
          <cell r="E147" t="str">
            <v>1р</v>
          </cell>
          <cell r="F147" t="str">
            <v>Новгородская</v>
          </cell>
          <cell r="G147" t="str">
            <v>Н Новгород, обр.</v>
          </cell>
          <cell r="H147" t="str">
            <v>Савенков П.А.</v>
          </cell>
        </row>
        <row r="148">
          <cell r="B148">
            <v>404</v>
          </cell>
          <cell r="C148" t="str">
            <v>Сидоров Николай</v>
          </cell>
          <cell r="D148" t="str">
            <v>27.04.1998</v>
          </cell>
          <cell r="E148" t="str">
            <v>2р</v>
          </cell>
          <cell r="F148" t="str">
            <v>Новгородская</v>
          </cell>
          <cell r="G148" t="str">
            <v>Н Новгород, обр.</v>
          </cell>
          <cell r="H148" t="str">
            <v>Савенков П.А.</v>
          </cell>
        </row>
        <row r="149">
          <cell r="B149">
            <v>405</v>
          </cell>
          <cell r="C149" t="str">
            <v>Семенов Александр</v>
          </cell>
          <cell r="D149" t="str">
            <v>02.12.1997</v>
          </cell>
          <cell r="E149" t="str">
            <v>2р</v>
          </cell>
          <cell r="F149" t="str">
            <v>Новгородская</v>
          </cell>
          <cell r="G149" t="str">
            <v>Н Новгород, обр.</v>
          </cell>
          <cell r="H149" t="str">
            <v>Семенов А.В., Лавникович С.В.</v>
          </cell>
        </row>
        <row r="150">
          <cell r="B150">
            <v>410</v>
          </cell>
          <cell r="C150" t="str">
            <v>Соколов Александр</v>
          </cell>
          <cell r="D150" t="str">
            <v>18.02.1995</v>
          </cell>
          <cell r="E150" t="str">
            <v>КМС</v>
          </cell>
          <cell r="F150" t="str">
            <v>Новгородская</v>
          </cell>
          <cell r="G150" t="str">
            <v>Н Новгород, обр.</v>
          </cell>
          <cell r="H150" t="str">
            <v>Семенов А.В.</v>
          </cell>
        </row>
        <row r="151">
          <cell r="B151">
            <v>411</v>
          </cell>
          <cell r="C151" t="str">
            <v>Маров Андрей</v>
          </cell>
          <cell r="D151" t="str">
            <v>15.11.1996</v>
          </cell>
          <cell r="E151" t="str">
            <v>1р</v>
          </cell>
          <cell r="F151" t="str">
            <v>Новгородская</v>
          </cell>
          <cell r="G151" t="str">
            <v>Н Новгород, обр.</v>
          </cell>
          <cell r="H151" t="str">
            <v>Савенков П.А.</v>
          </cell>
        </row>
        <row r="152">
          <cell r="C152" t="str">
            <v>Старостин Дмитрий</v>
          </cell>
          <cell r="D152" t="str">
            <v>1995</v>
          </cell>
          <cell r="E152" t="str">
            <v>1р</v>
          </cell>
          <cell r="F152" t="str">
            <v>Новгородская</v>
          </cell>
          <cell r="G152" t="str">
            <v>Н Новгород, обр.</v>
          </cell>
          <cell r="H152" t="str">
            <v>Соколов П.А.</v>
          </cell>
        </row>
        <row r="153">
          <cell r="B153">
            <v>413</v>
          </cell>
          <cell r="C153" t="str">
            <v>Колесников Михаил</v>
          </cell>
          <cell r="D153" t="str">
            <v>29.04.1993</v>
          </cell>
          <cell r="E153" t="str">
            <v>1р</v>
          </cell>
          <cell r="F153" t="str">
            <v>Новгородская</v>
          </cell>
          <cell r="G153" t="str">
            <v>Н Новгород, обр.</v>
          </cell>
          <cell r="H153" t="str">
            <v>Савенков П.А.</v>
          </cell>
        </row>
        <row r="154">
          <cell r="B154">
            <v>414</v>
          </cell>
          <cell r="C154" t="str">
            <v>Константинов Павел</v>
          </cell>
          <cell r="D154" t="str">
            <v>09.12.1994</v>
          </cell>
          <cell r="E154" t="str">
            <v>1р</v>
          </cell>
          <cell r="F154" t="str">
            <v>Новгородская</v>
          </cell>
          <cell r="G154" t="str">
            <v>Н Новгород, обр.</v>
          </cell>
          <cell r="H154" t="str">
            <v>Савенков П.А.</v>
          </cell>
        </row>
        <row r="155">
          <cell r="B155">
            <v>415</v>
          </cell>
          <cell r="C155" t="str">
            <v>Иванский Сергей</v>
          </cell>
          <cell r="D155" t="str">
            <v>14.01.1993</v>
          </cell>
          <cell r="E155" t="str">
            <v>КМС</v>
          </cell>
          <cell r="F155" t="str">
            <v>Новгородская</v>
          </cell>
          <cell r="G155" t="str">
            <v>Н Новгород, обр.</v>
          </cell>
          <cell r="H155" t="str">
            <v>Савенков П.А.</v>
          </cell>
        </row>
        <row r="156">
          <cell r="B156">
            <v>225</v>
          </cell>
          <cell r="C156" t="str">
            <v>Лапшин Александр</v>
          </cell>
          <cell r="D156" t="str">
            <v>1993</v>
          </cell>
          <cell r="E156" t="str">
            <v>КМС</v>
          </cell>
          <cell r="F156" t="str">
            <v>Владимирская</v>
          </cell>
          <cell r="G156" t="str">
            <v>Владимир, СДЮСШОР-7</v>
          </cell>
          <cell r="H156" t="str">
            <v>Буянкин В.И.</v>
          </cell>
        </row>
        <row r="157">
          <cell r="B157">
            <v>226</v>
          </cell>
          <cell r="C157" t="str">
            <v>Ползунов Иван</v>
          </cell>
          <cell r="D157" t="str">
            <v>1994</v>
          </cell>
          <cell r="E157" t="str">
            <v>1р</v>
          </cell>
          <cell r="F157" t="str">
            <v>Владимирская</v>
          </cell>
          <cell r="G157" t="str">
            <v>Владимир, СДЮСШОР-7</v>
          </cell>
          <cell r="H157" t="str">
            <v>Терещенко А.В.</v>
          </cell>
        </row>
        <row r="158">
          <cell r="B158">
            <v>227</v>
          </cell>
          <cell r="C158" t="str">
            <v>Пряхин Максим</v>
          </cell>
          <cell r="D158" t="str">
            <v>1994</v>
          </cell>
          <cell r="E158" t="str">
            <v>КМС</v>
          </cell>
          <cell r="F158" t="str">
            <v>Владимирская</v>
          </cell>
          <cell r="G158" t="str">
            <v>Владимир, СДЮСШОР-7, ИГЭУ</v>
          </cell>
          <cell r="H158" t="str">
            <v>Торгов Е.Н., Баринов А.С.</v>
          </cell>
        </row>
        <row r="159">
          <cell r="B159">
            <v>228</v>
          </cell>
          <cell r="C159" t="str">
            <v>Будаев Денис</v>
          </cell>
          <cell r="D159" t="str">
            <v>1994</v>
          </cell>
          <cell r="E159" t="str">
            <v>КМС</v>
          </cell>
          <cell r="F159" t="str">
            <v>Владимирская</v>
          </cell>
          <cell r="G159" t="str">
            <v>Владимир, СДЮСШОР-4, ИГЭУ</v>
          </cell>
          <cell r="H159" t="str">
            <v>Сафина Н.Ю., Чернов С.В.</v>
          </cell>
        </row>
        <row r="160">
          <cell r="B160">
            <v>229</v>
          </cell>
          <cell r="C160" t="str">
            <v>Степанов Сергей</v>
          </cell>
          <cell r="D160" t="str">
            <v>1994</v>
          </cell>
          <cell r="E160" t="str">
            <v>1р</v>
          </cell>
          <cell r="F160" t="str">
            <v>Владимирская</v>
          </cell>
          <cell r="G160" t="str">
            <v>Владимир, СДЮСШОР-4, ИГЭУ</v>
          </cell>
          <cell r="H160" t="str">
            <v>Гильмутдинов Ю.В., Чернов С.В.</v>
          </cell>
        </row>
        <row r="161">
          <cell r="B161">
            <v>231</v>
          </cell>
          <cell r="C161" t="str">
            <v>Ногов Павел</v>
          </cell>
          <cell r="D161" t="str">
            <v>1992</v>
          </cell>
          <cell r="E161" t="str">
            <v>КМС</v>
          </cell>
          <cell r="F161" t="str">
            <v>Владимирская</v>
          </cell>
          <cell r="G161" t="str">
            <v>Владимир, СДЮСШОР-4</v>
          </cell>
          <cell r="H161" t="str">
            <v>Куфтырев А.Л.</v>
          </cell>
        </row>
        <row r="162">
          <cell r="B162">
            <v>233</v>
          </cell>
          <cell r="C162" t="str">
            <v>Пушкарев Максим</v>
          </cell>
          <cell r="D162" t="str">
            <v>1996</v>
          </cell>
          <cell r="E162" t="str">
            <v>1р</v>
          </cell>
          <cell r="F162" t="str">
            <v>Владимирская</v>
          </cell>
          <cell r="G162" t="str">
            <v>Владимир, СДЮСШОР-4</v>
          </cell>
          <cell r="H162" t="str">
            <v>Герцен Е.А.</v>
          </cell>
        </row>
        <row r="163">
          <cell r="B163">
            <v>234</v>
          </cell>
          <cell r="C163" t="str">
            <v>Смирнов Даниил</v>
          </cell>
          <cell r="D163" t="str">
            <v>1995</v>
          </cell>
          <cell r="E163" t="str">
            <v>КМС</v>
          </cell>
          <cell r="F163" t="str">
            <v>Владимирская</v>
          </cell>
          <cell r="G163" t="str">
            <v>Владимир, СДЮСШОР-7</v>
          </cell>
          <cell r="H163" t="str">
            <v>Судаков К.А.</v>
          </cell>
        </row>
        <row r="164">
          <cell r="B164">
            <v>235</v>
          </cell>
          <cell r="C164" t="str">
            <v>Карпов Дмитрий</v>
          </cell>
          <cell r="D164" t="str">
            <v>1995</v>
          </cell>
          <cell r="E164" t="str">
            <v>1р</v>
          </cell>
          <cell r="F164" t="str">
            <v>Владимирская</v>
          </cell>
          <cell r="G164" t="str">
            <v>Владимир, СДЮСШОР-7</v>
          </cell>
          <cell r="H164" t="str">
            <v>Судаков К.А.</v>
          </cell>
        </row>
        <row r="165">
          <cell r="B165">
            <v>236</v>
          </cell>
          <cell r="C165" t="str">
            <v>Карасев Артем</v>
          </cell>
          <cell r="D165" t="str">
            <v>1996</v>
          </cell>
          <cell r="E165" t="str">
            <v>1р</v>
          </cell>
          <cell r="F165" t="str">
            <v>Владимирская</v>
          </cell>
          <cell r="G165" t="str">
            <v>Муром, ДЮСШ</v>
          </cell>
          <cell r="H165" t="str">
            <v>Малярик К.Е.</v>
          </cell>
        </row>
        <row r="166">
          <cell r="B166">
            <v>238</v>
          </cell>
          <cell r="C166" t="str">
            <v>Солнцев Илья</v>
          </cell>
          <cell r="D166" t="str">
            <v>1996</v>
          </cell>
          <cell r="E166" t="str">
            <v>2р</v>
          </cell>
          <cell r="F166" t="str">
            <v>Владимирская</v>
          </cell>
          <cell r="G166" t="str">
            <v>Владимир, СДЮСШОР-4</v>
          </cell>
          <cell r="H166" t="str">
            <v>Харченко А.Б.</v>
          </cell>
        </row>
        <row r="167">
          <cell r="B167">
            <v>239</v>
          </cell>
          <cell r="C167" t="str">
            <v>Москвин Андрей</v>
          </cell>
          <cell r="D167" t="str">
            <v>1997</v>
          </cell>
          <cell r="E167" t="str">
            <v>2р</v>
          </cell>
          <cell r="F167" t="str">
            <v>Владимирская</v>
          </cell>
          <cell r="G167" t="str">
            <v>Муром, ДЮСШ</v>
          </cell>
          <cell r="H167" t="str">
            <v>Салов С.Г.</v>
          </cell>
        </row>
        <row r="168">
          <cell r="B168">
            <v>240</v>
          </cell>
          <cell r="C168" t="str">
            <v>Усов Алексей</v>
          </cell>
          <cell r="D168" t="str">
            <v>1998</v>
          </cell>
          <cell r="E168" t="str">
            <v>2р</v>
          </cell>
          <cell r="F168" t="str">
            <v>Владимирская</v>
          </cell>
          <cell r="G168" t="str">
            <v>Ковров, СК "Вымпел"</v>
          </cell>
          <cell r="H168" t="str">
            <v>Новиков С.А.</v>
          </cell>
        </row>
        <row r="169">
          <cell r="B169">
            <v>243</v>
          </cell>
          <cell r="C169" t="str">
            <v>Демин Александр</v>
          </cell>
          <cell r="D169" t="str">
            <v>1998</v>
          </cell>
          <cell r="E169" t="str">
            <v>2р</v>
          </cell>
          <cell r="F169" t="str">
            <v>Владимирская</v>
          </cell>
          <cell r="G169" t="str">
            <v>Владимир, СДЮСШОР-7</v>
          </cell>
          <cell r="H169" t="str">
            <v>Судаков К.А.</v>
          </cell>
        </row>
        <row r="170">
          <cell r="B170">
            <v>244</v>
          </cell>
          <cell r="C170" t="str">
            <v>Волков Константин</v>
          </cell>
          <cell r="D170" t="str">
            <v>1997</v>
          </cell>
          <cell r="E170" t="str">
            <v>2р</v>
          </cell>
          <cell r="F170" t="str">
            <v>Владимирская</v>
          </cell>
          <cell r="G170" t="str">
            <v>Владимир, СДЮСШОР-4</v>
          </cell>
          <cell r="H170" t="str">
            <v>Плотников П.Н.</v>
          </cell>
        </row>
        <row r="171">
          <cell r="C171" t="str">
            <v>Буянкин Антон</v>
          </cell>
          <cell r="D171" t="str">
            <v>1997</v>
          </cell>
          <cell r="E171" t="str">
            <v>2р</v>
          </cell>
          <cell r="F171" t="str">
            <v>Владимирская</v>
          </cell>
          <cell r="G171" t="str">
            <v>Владимир, СДЮСШОР-7</v>
          </cell>
          <cell r="H171" t="str">
            <v>Буянкин В.И.</v>
          </cell>
        </row>
        <row r="172">
          <cell r="B172">
            <v>248</v>
          </cell>
          <cell r="C172" t="str">
            <v>Семенов Геннадий</v>
          </cell>
          <cell r="D172" t="str">
            <v>1997</v>
          </cell>
          <cell r="E172" t="str">
            <v>3р</v>
          </cell>
          <cell r="F172" t="str">
            <v>Владимирская</v>
          </cell>
          <cell r="G172" t="str">
            <v>Владимир, СДЮСШОР-4</v>
          </cell>
          <cell r="H172" t="str">
            <v>Харченко А.Б.</v>
          </cell>
        </row>
        <row r="173">
          <cell r="B173">
            <v>252</v>
          </cell>
          <cell r="C173" t="str">
            <v>Булатов Сергей</v>
          </cell>
          <cell r="D173" t="str">
            <v>1998</v>
          </cell>
          <cell r="E173" t="str">
            <v>2р</v>
          </cell>
          <cell r="F173" t="str">
            <v>Владимирская</v>
          </cell>
          <cell r="G173" t="str">
            <v>Ковров, СК "Вымпел"</v>
          </cell>
          <cell r="H173" t="str">
            <v>Птушкина Н.И.</v>
          </cell>
        </row>
        <row r="174">
          <cell r="B174">
            <v>253</v>
          </cell>
          <cell r="C174" t="str">
            <v>Болотов Сергей</v>
          </cell>
          <cell r="D174" t="str">
            <v>1996</v>
          </cell>
          <cell r="E174" t="str">
            <v>2р</v>
          </cell>
          <cell r="F174" t="str">
            <v>Владимирская</v>
          </cell>
          <cell r="G174" t="str">
            <v>Владимир, СДЮСШОР-4</v>
          </cell>
          <cell r="H174" t="str">
            <v>Герцен Е.А.</v>
          </cell>
        </row>
        <row r="175">
          <cell r="B175">
            <v>254</v>
          </cell>
          <cell r="C175" t="str">
            <v>Крылов Денис</v>
          </cell>
          <cell r="D175" t="str">
            <v>1996</v>
          </cell>
          <cell r="E175" t="str">
            <v>1р</v>
          </cell>
          <cell r="F175" t="str">
            <v>Владимирская</v>
          </cell>
          <cell r="G175" t="str">
            <v>Ковров, СК "Вымпел"</v>
          </cell>
          <cell r="H175" t="str">
            <v>Птушкина Н.И.</v>
          </cell>
        </row>
        <row r="176">
          <cell r="B176">
            <v>255</v>
          </cell>
          <cell r="C176" t="str">
            <v>Стекольников Максим</v>
          </cell>
          <cell r="D176" t="str">
            <v>1995</v>
          </cell>
          <cell r="E176" t="str">
            <v>1р</v>
          </cell>
          <cell r="F176" t="str">
            <v>Владимирская</v>
          </cell>
          <cell r="G176" t="str">
            <v>Владимир, СДЮСШОР-7</v>
          </cell>
          <cell r="H176" t="str">
            <v>Судаков К.А.</v>
          </cell>
        </row>
        <row r="177">
          <cell r="B177">
            <v>257</v>
          </cell>
          <cell r="C177" t="str">
            <v>Стерхов Андрей</v>
          </cell>
          <cell r="D177" t="str">
            <v>1994</v>
          </cell>
          <cell r="E177" t="str">
            <v>2р</v>
          </cell>
          <cell r="F177" t="str">
            <v>Владимирская</v>
          </cell>
          <cell r="G177" t="str">
            <v>Владимир, СДЮСШОР-4</v>
          </cell>
          <cell r="H177" t="str">
            <v>Герцен Е.А.</v>
          </cell>
        </row>
        <row r="178">
          <cell r="B178">
            <v>175</v>
          </cell>
          <cell r="C178" t="str">
            <v>Смирнов Андрей</v>
          </cell>
          <cell r="D178" t="str">
            <v>1984</v>
          </cell>
          <cell r="E178" t="str">
            <v>МС</v>
          </cell>
          <cell r="F178" t="str">
            <v>Ярославская</v>
          </cell>
          <cell r="G178" t="str">
            <v>Рыбинск, СДЮСШОР-2</v>
          </cell>
          <cell r="H178" t="str">
            <v>Громов Н.Б.</v>
          </cell>
        </row>
        <row r="179">
          <cell r="B179">
            <v>187</v>
          </cell>
          <cell r="C179" t="str">
            <v>Дорожкин Владимир</v>
          </cell>
          <cell r="D179" t="str">
            <v>1983</v>
          </cell>
          <cell r="E179" t="str">
            <v>МС</v>
          </cell>
          <cell r="F179" t="str">
            <v>Ярославская</v>
          </cell>
          <cell r="G179" t="str">
            <v>Рыбинск, СДЮСШОР-2</v>
          </cell>
          <cell r="H179" t="str">
            <v>Дорожкин В.К.</v>
          </cell>
        </row>
        <row r="180">
          <cell r="B180">
            <v>188</v>
          </cell>
          <cell r="C180" t="str">
            <v>Топорин Владимир</v>
          </cell>
          <cell r="D180" t="str">
            <v>1983</v>
          </cell>
          <cell r="E180" t="str">
            <v>МС</v>
          </cell>
          <cell r="F180" t="str">
            <v>Ярославская</v>
          </cell>
          <cell r="G180" t="str">
            <v>Рыбинск, СДЮСШОР-2</v>
          </cell>
          <cell r="H180" t="str">
            <v>Дорожкин В.К.</v>
          </cell>
        </row>
        <row r="181">
          <cell r="B181">
            <v>189</v>
          </cell>
          <cell r="C181" t="str">
            <v>Соколов Константин</v>
          </cell>
          <cell r="D181" t="str">
            <v>1980</v>
          </cell>
          <cell r="E181" t="str">
            <v>1р</v>
          </cell>
          <cell r="F181" t="str">
            <v>Ярославская</v>
          </cell>
          <cell r="G181" t="str">
            <v>Рыбинск, СДЮСШОР-2</v>
          </cell>
          <cell r="H181" t="str">
            <v>Дорожкин В.К.</v>
          </cell>
        </row>
        <row r="182">
          <cell r="B182">
            <v>190</v>
          </cell>
          <cell r="C182" t="str">
            <v>Басков Артём</v>
          </cell>
          <cell r="D182" t="str">
            <v>1997</v>
          </cell>
          <cell r="E182" t="str">
            <v>3р</v>
          </cell>
          <cell r="F182" t="str">
            <v>Ярославская</v>
          </cell>
          <cell r="G182" t="str">
            <v>Рыбинск, СДЮСШОР-2</v>
          </cell>
          <cell r="H182" t="str">
            <v>Дорожкин В.К.</v>
          </cell>
        </row>
        <row r="183">
          <cell r="B183">
            <v>191</v>
          </cell>
          <cell r="C183" t="str">
            <v>Смирнов Никита</v>
          </cell>
          <cell r="D183" t="str">
            <v>1998</v>
          </cell>
          <cell r="E183" t="str">
            <v>1р</v>
          </cell>
          <cell r="F183" t="str">
            <v>Ярославская</v>
          </cell>
          <cell r="G183" t="str">
            <v>Рыбинск, СДЮСШОР-2</v>
          </cell>
          <cell r="H183" t="str">
            <v>Дорожкин В.К.</v>
          </cell>
        </row>
        <row r="184">
          <cell r="B184">
            <v>163</v>
          </cell>
          <cell r="C184" t="str">
            <v>Колчин Артем</v>
          </cell>
          <cell r="D184" t="str">
            <v>1998</v>
          </cell>
          <cell r="E184" t="str">
            <v>3р</v>
          </cell>
          <cell r="F184" t="str">
            <v>Ярославская</v>
          </cell>
          <cell r="G184" t="str">
            <v>Рыбинск, СДЮСШОР-2</v>
          </cell>
          <cell r="H184" t="str">
            <v>Жукова Т.Г.</v>
          </cell>
        </row>
        <row r="185">
          <cell r="B185">
            <v>165</v>
          </cell>
          <cell r="C185" t="str">
            <v>Семенов Николай</v>
          </cell>
          <cell r="D185" t="str">
            <v>1991</v>
          </cell>
          <cell r="E185" t="str">
            <v>1р</v>
          </cell>
          <cell r="F185" t="str">
            <v>Ярославская</v>
          </cell>
          <cell r="G185" t="str">
            <v>Рыбинск, СДЮСШОР-2</v>
          </cell>
          <cell r="H185" t="str">
            <v>Жукова Т.Г.</v>
          </cell>
        </row>
        <row r="186">
          <cell r="B186">
            <v>166</v>
          </cell>
          <cell r="C186" t="str">
            <v>Беленцов Алексей</v>
          </cell>
          <cell r="D186" t="str">
            <v>1997</v>
          </cell>
          <cell r="E186" t="str">
            <v>3р</v>
          </cell>
          <cell r="F186" t="str">
            <v>Ярославская</v>
          </cell>
          <cell r="G186" t="str">
            <v>Рыбинск, СДЮСШОР-2</v>
          </cell>
          <cell r="H186" t="str">
            <v>Огвоздина Т.В.</v>
          </cell>
        </row>
        <row r="187">
          <cell r="B187">
            <v>167</v>
          </cell>
          <cell r="C187" t="str">
            <v>Максимов Даниил</v>
          </cell>
          <cell r="D187" t="str">
            <v>1997</v>
          </cell>
          <cell r="E187" t="str">
            <v>3р</v>
          </cell>
          <cell r="F187" t="str">
            <v>Ярославская</v>
          </cell>
          <cell r="G187" t="str">
            <v>Рыбинск, СДЮСШОР-2</v>
          </cell>
          <cell r="H187" t="str">
            <v>Огвоздина Т.В.</v>
          </cell>
        </row>
        <row r="188">
          <cell r="B188">
            <v>173</v>
          </cell>
          <cell r="C188" t="str">
            <v>Головицын Кирилл</v>
          </cell>
          <cell r="D188" t="str">
            <v>1998</v>
          </cell>
          <cell r="E188" t="str">
            <v>3р</v>
          </cell>
          <cell r="F188" t="str">
            <v>Ярославская</v>
          </cell>
          <cell r="G188" t="str">
            <v>Рыбинск, СДЮСШОР-2</v>
          </cell>
          <cell r="H188" t="str">
            <v>Шостак А.А.</v>
          </cell>
        </row>
        <row r="189">
          <cell r="B189">
            <v>174</v>
          </cell>
          <cell r="C189" t="str">
            <v>Греков Евгений</v>
          </cell>
          <cell r="D189" t="str">
            <v>1990</v>
          </cell>
          <cell r="E189" t="str">
            <v>2р</v>
          </cell>
          <cell r="F189" t="str">
            <v>Ярославская</v>
          </cell>
          <cell r="G189" t="str">
            <v>Рыбинск, СДЮСШОР-2</v>
          </cell>
          <cell r="H189" t="str">
            <v>Жукова Т.Г.</v>
          </cell>
        </row>
        <row r="190">
          <cell r="B190">
            <v>146</v>
          </cell>
          <cell r="C190" t="str">
            <v>Куликов Сергей</v>
          </cell>
          <cell r="D190" t="str">
            <v>1995</v>
          </cell>
          <cell r="E190" t="str">
            <v>КМС</v>
          </cell>
          <cell r="F190" t="str">
            <v>Ярославская</v>
          </cell>
          <cell r="G190" t="str">
            <v>Рыбинск, СДЮСШОР-2</v>
          </cell>
          <cell r="H190" t="str">
            <v>Сергеева Е.В.</v>
          </cell>
        </row>
        <row r="191">
          <cell r="B191">
            <v>147</v>
          </cell>
          <cell r="C191" t="str">
            <v>Фридфельдт Даниил</v>
          </cell>
          <cell r="D191" t="str">
            <v>1995</v>
          </cell>
          <cell r="E191" t="str">
            <v>КМС</v>
          </cell>
          <cell r="F191" t="str">
            <v>Ярославская</v>
          </cell>
          <cell r="G191" t="str">
            <v>Рыбинск, СДЮСШОР-2</v>
          </cell>
          <cell r="H191" t="str">
            <v>Сергеева Е.В.</v>
          </cell>
        </row>
        <row r="192">
          <cell r="B192">
            <v>150</v>
          </cell>
          <cell r="C192" t="str">
            <v>Разов Олег</v>
          </cell>
          <cell r="D192" t="str">
            <v>1986</v>
          </cell>
          <cell r="E192" t="str">
            <v>КМС</v>
          </cell>
          <cell r="F192" t="str">
            <v>Ярославская</v>
          </cell>
          <cell r="G192" t="str">
            <v>Рыбинск, СДЮСШОР-2</v>
          </cell>
          <cell r="H192" t="str">
            <v>Зюзин В.Н.</v>
          </cell>
        </row>
        <row r="193">
          <cell r="B193">
            <v>151</v>
          </cell>
          <cell r="C193" t="str">
            <v>Александров Никита</v>
          </cell>
          <cell r="D193" t="str">
            <v>1983</v>
          </cell>
          <cell r="E193" t="str">
            <v>МС</v>
          </cell>
          <cell r="F193" t="str">
            <v>Ярославская</v>
          </cell>
          <cell r="G193" t="str">
            <v>Рыбинск, СДЮСШОР-2</v>
          </cell>
          <cell r="H193" t="str">
            <v>Зюзин В.Н.</v>
          </cell>
        </row>
        <row r="194">
          <cell r="B194">
            <v>154</v>
          </cell>
          <cell r="C194" t="str">
            <v>Гусев Роман</v>
          </cell>
          <cell r="D194" t="str">
            <v>1987</v>
          </cell>
          <cell r="E194" t="str">
            <v>МС</v>
          </cell>
          <cell r="F194" t="str">
            <v>Ярославская</v>
          </cell>
          <cell r="G194" t="str">
            <v>Рыбинск, СДЮСШОР-2</v>
          </cell>
          <cell r="H194" t="str">
            <v>Чупров Ю.Е.</v>
          </cell>
        </row>
        <row r="195">
          <cell r="B195">
            <v>155</v>
          </cell>
          <cell r="C195" t="str">
            <v>Корсков Владимир</v>
          </cell>
          <cell r="D195" t="str">
            <v>1983</v>
          </cell>
          <cell r="E195" t="str">
            <v>КМС</v>
          </cell>
          <cell r="F195" t="str">
            <v>Ярославская</v>
          </cell>
          <cell r="G195" t="str">
            <v>Рыбинск, СДЮСШОР-2</v>
          </cell>
          <cell r="H195" t="str">
            <v>Чупров Ю.Е.</v>
          </cell>
        </row>
        <row r="196">
          <cell r="B196">
            <v>156</v>
          </cell>
          <cell r="C196" t="str">
            <v>Голованов Павел</v>
          </cell>
          <cell r="D196" t="str">
            <v>1985</v>
          </cell>
          <cell r="E196" t="str">
            <v>КМС</v>
          </cell>
          <cell r="F196" t="str">
            <v>Ярославская</v>
          </cell>
          <cell r="G196" t="str">
            <v>Рыбинск, СДЮСШОР-2</v>
          </cell>
          <cell r="H196" t="str">
            <v>Чупров Ю.Е.</v>
          </cell>
        </row>
        <row r="197">
          <cell r="B197">
            <v>158</v>
          </cell>
          <cell r="C197" t="str">
            <v>Барабанов Михаил</v>
          </cell>
          <cell r="D197" t="str">
            <v>1998</v>
          </cell>
          <cell r="E197" t="str">
            <v>3р</v>
          </cell>
          <cell r="F197" t="str">
            <v>Ярославская</v>
          </cell>
          <cell r="G197" t="str">
            <v>Рыбинск, СДЮСШОР-2</v>
          </cell>
          <cell r="H197" t="str">
            <v>Иванова И.М., Соколова Н.М.</v>
          </cell>
        </row>
        <row r="198">
          <cell r="B198">
            <v>124</v>
          </cell>
          <cell r="C198" t="str">
            <v>Борзенко Владимир</v>
          </cell>
          <cell r="D198" t="str">
            <v>1997</v>
          </cell>
          <cell r="E198" t="str">
            <v>2р</v>
          </cell>
          <cell r="F198" t="str">
            <v>Ярославская</v>
          </cell>
          <cell r="G198" t="str">
            <v>Рыбинск, СДЮСШОР-2</v>
          </cell>
          <cell r="H198" t="str">
            <v>Дорожкин В.К.</v>
          </cell>
        </row>
        <row r="199">
          <cell r="B199">
            <v>126</v>
          </cell>
          <cell r="C199" t="str">
            <v>Пряженцев Егор</v>
          </cell>
          <cell r="D199" t="str">
            <v>1990</v>
          </cell>
          <cell r="E199" t="str">
            <v>1р</v>
          </cell>
          <cell r="F199" t="str">
            <v>Ярославская</v>
          </cell>
          <cell r="G199" t="str">
            <v>Рыбинск, СДЮСШОР-2</v>
          </cell>
          <cell r="H199" t="str">
            <v>Пивентьевы С.А., И.В.</v>
          </cell>
        </row>
        <row r="200">
          <cell r="B200">
            <v>127</v>
          </cell>
          <cell r="C200" t="str">
            <v>Савельев Александр</v>
          </cell>
          <cell r="D200" t="str">
            <v>1996</v>
          </cell>
          <cell r="E200" t="str">
            <v>КМС</v>
          </cell>
          <cell r="F200" t="str">
            <v>Ярославская</v>
          </cell>
          <cell r="G200" t="str">
            <v>Рыбинск, СДЮСШОР-2</v>
          </cell>
          <cell r="H200" t="str">
            <v>Пивентьевы С.А., И.В.</v>
          </cell>
        </row>
        <row r="201">
          <cell r="B201">
            <v>128</v>
          </cell>
          <cell r="C201" t="str">
            <v>Палажко Александр</v>
          </cell>
          <cell r="D201" t="str">
            <v>1996</v>
          </cell>
          <cell r="E201" t="str">
            <v>1р</v>
          </cell>
          <cell r="F201" t="str">
            <v>Ярославская</v>
          </cell>
          <cell r="G201" t="str">
            <v>Рыбинск, СДЮСШОР-2, РМО ДЮСШ</v>
          </cell>
          <cell r="H201" t="str">
            <v>Пивентьевы С.А., И.В.</v>
          </cell>
        </row>
        <row r="202">
          <cell r="B202">
            <v>129</v>
          </cell>
          <cell r="C202" t="str">
            <v>Дробаха Игорь</v>
          </cell>
          <cell r="D202" t="str">
            <v>1993</v>
          </cell>
          <cell r="E202" t="str">
            <v>КМС</v>
          </cell>
          <cell r="F202" t="str">
            <v>Ярославская</v>
          </cell>
          <cell r="G202" t="str">
            <v>Рыбинск, СДЮСШОР-2</v>
          </cell>
          <cell r="H202" t="str">
            <v>Пивентьевы С.А., И.В.</v>
          </cell>
        </row>
        <row r="203">
          <cell r="B203">
            <v>137</v>
          </cell>
          <cell r="C203" t="str">
            <v>Юзбашан Георгий</v>
          </cell>
          <cell r="D203" t="str">
            <v>1998</v>
          </cell>
          <cell r="E203" t="str">
            <v>3р</v>
          </cell>
          <cell r="F203" t="str">
            <v>Ярославская</v>
          </cell>
          <cell r="G203" t="str">
            <v>Рыбинск, СДЮСШОР-2</v>
          </cell>
          <cell r="H203" t="str">
            <v>Пивентьевы С.А., И.В.</v>
          </cell>
        </row>
        <row r="204">
          <cell r="B204">
            <v>138</v>
          </cell>
          <cell r="C204" t="str">
            <v>Староверов Ярослав</v>
          </cell>
          <cell r="D204" t="str">
            <v>1998</v>
          </cell>
          <cell r="E204" t="str">
            <v>3р</v>
          </cell>
          <cell r="F204" t="str">
            <v>Ярославская</v>
          </cell>
          <cell r="G204" t="str">
            <v>Рыбинск, СДЮСШОР-2</v>
          </cell>
          <cell r="H204" t="str">
            <v>Пивентьевы С.А., И.В.</v>
          </cell>
        </row>
        <row r="205">
          <cell r="B205">
            <v>139</v>
          </cell>
          <cell r="C205" t="str">
            <v>Бабаян Роман</v>
          </cell>
          <cell r="D205" t="str">
            <v>1996</v>
          </cell>
          <cell r="E205" t="str">
            <v>3р</v>
          </cell>
          <cell r="F205" t="str">
            <v>Ярославская</v>
          </cell>
          <cell r="G205" t="str">
            <v>Рыбинск, СДЮСШОР-2</v>
          </cell>
          <cell r="H205" t="str">
            <v>Пивентьевы С.А., И.В.</v>
          </cell>
        </row>
        <row r="206">
          <cell r="B206">
            <v>140</v>
          </cell>
          <cell r="C206" t="str">
            <v>Поликарпов Иван</v>
          </cell>
          <cell r="D206" t="str">
            <v>1998</v>
          </cell>
          <cell r="E206" t="str">
            <v>3р</v>
          </cell>
          <cell r="F206" t="str">
            <v>Ярославская</v>
          </cell>
          <cell r="G206" t="str">
            <v>Рыбинск, СДЮСШОР-2</v>
          </cell>
          <cell r="H206" t="str">
            <v>Пивентьевы С.А., И.В.</v>
          </cell>
        </row>
        <row r="207">
          <cell r="B207">
            <v>195</v>
          </cell>
          <cell r="C207" t="str">
            <v>Капачев Даня</v>
          </cell>
          <cell r="D207" t="str">
            <v>1998</v>
          </cell>
          <cell r="E207" t="str">
            <v>3р</v>
          </cell>
          <cell r="F207" t="str">
            <v>Ярославская</v>
          </cell>
          <cell r="G207" t="str">
            <v>Рыбинск, СДЮСШОР-2</v>
          </cell>
          <cell r="H207" t="str">
            <v>Филимонова О.А.</v>
          </cell>
        </row>
        <row r="208">
          <cell r="B208">
            <v>372</v>
          </cell>
          <cell r="C208" t="str">
            <v>Рябчиков Андрей</v>
          </cell>
          <cell r="D208">
            <v>35685</v>
          </cell>
          <cell r="E208" t="str">
            <v>1р</v>
          </cell>
          <cell r="F208" t="str">
            <v>Архангельская</v>
          </cell>
          <cell r="G208" t="str">
            <v>Архангельск, ДЮСШ-1</v>
          </cell>
          <cell r="H208" t="str">
            <v>Брюхова О.Б.</v>
          </cell>
        </row>
        <row r="209">
          <cell r="B209">
            <v>373</v>
          </cell>
          <cell r="C209" t="str">
            <v>Галев Илья</v>
          </cell>
          <cell r="D209" t="str">
            <v>12.01.1998</v>
          </cell>
          <cell r="E209" t="str">
            <v>1р</v>
          </cell>
          <cell r="F209" t="str">
            <v>Архангельская</v>
          </cell>
          <cell r="G209" t="str">
            <v>Архангельск, ДЮСШ-1</v>
          </cell>
          <cell r="H209" t="str">
            <v>Ушанов С.А.</v>
          </cell>
        </row>
        <row r="210">
          <cell r="B210">
            <v>374</v>
          </cell>
          <cell r="C210" t="str">
            <v>Рудный Павел</v>
          </cell>
          <cell r="D210" t="str">
            <v>20.04.1998</v>
          </cell>
          <cell r="E210" t="str">
            <v>2р</v>
          </cell>
          <cell r="F210" t="str">
            <v>Архангельская</v>
          </cell>
          <cell r="G210" t="str">
            <v>Архангельск, ДЮСШ-1</v>
          </cell>
          <cell r="H210" t="str">
            <v>Ушанов С.А.</v>
          </cell>
        </row>
        <row r="211">
          <cell r="B211">
            <v>375</v>
          </cell>
          <cell r="C211" t="str">
            <v>Макуров Глеб</v>
          </cell>
          <cell r="D211" t="str">
            <v>19.05.1997</v>
          </cell>
          <cell r="E211" t="str">
            <v>2р</v>
          </cell>
          <cell r="F211" t="str">
            <v>Архангельская</v>
          </cell>
          <cell r="G211" t="str">
            <v>Архангельск, ДЮСШ-1</v>
          </cell>
          <cell r="H211" t="str">
            <v>Брюхова О.Б.</v>
          </cell>
        </row>
        <row r="212">
          <cell r="B212">
            <v>376</v>
          </cell>
          <cell r="C212" t="str">
            <v>Голиков Александр</v>
          </cell>
          <cell r="D212" t="str">
            <v>22.01.1998</v>
          </cell>
          <cell r="E212" t="str">
            <v>3р</v>
          </cell>
          <cell r="F212" t="str">
            <v>Архангельская</v>
          </cell>
          <cell r="G212" t="str">
            <v>Архангельск, ДЮСШ-1</v>
          </cell>
          <cell r="H212" t="str">
            <v>Брюхова О.Б.</v>
          </cell>
        </row>
        <row r="213">
          <cell r="B213">
            <v>377</v>
          </cell>
          <cell r="C213" t="str">
            <v>Шаньгин Владислав</v>
          </cell>
          <cell r="D213" t="str">
            <v>22.03.1998</v>
          </cell>
          <cell r="E213" t="str">
            <v>2р</v>
          </cell>
          <cell r="F213" t="str">
            <v>Архангельская</v>
          </cell>
          <cell r="G213" t="str">
            <v>Архангельск, ДЮСШ-1</v>
          </cell>
          <cell r="H213" t="str">
            <v>Ушанов С.А.</v>
          </cell>
        </row>
        <row r="214">
          <cell r="B214">
            <v>378</v>
          </cell>
          <cell r="C214" t="str">
            <v>Шаньгин Станислав</v>
          </cell>
          <cell r="D214" t="str">
            <v>22.03.1998</v>
          </cell>
          <cell r="E214" t="str">
            <v>2р</v>
          </cell>
          <cell r="F214" t="str">
            <v>Архангельская</v>
          </cell>
          <cell r="G214" t="str">
            <v>Архангельск, ДЮСШ-1</v>
          </cell>
          <cell r="H214" t="str">
            <v>Ушанов С.А.</v>
          </cell>
        </row>
        <row r="215">
          <cell r="B215">
            <v>380</v>
          </cell>
          <cell r="C215" t="str">
            <v>Куклин Лев</v>
          </cell>
          <cell r="D215" t="str">
            <v>09.08.1998</v>
          </cell>
          <cell r="E215" t="str">
            <v>2р</v>
          </cell>
          <cell r="F215" t="str">
            <v>Архангельская</v>
          </cell>
          <cell r="G215" t="str">
            <v>Архангельск, ДЮСШ-1</v>
          </cell>
          <cell r="H215" t="str">
            <v>Ушанов С.А.</v>
          </cell>
        </row>
        <row r="216">
          <cell r="B216">
            <v>379</v>
          </cell>
          <cell r="C216" t="str">
            <v>Порядин Андрей</v>
          </cell>
          <cell r="D216" t="str">
            <v>12.03.1996</v>
          </cell>
          <cell r="E216" t="str">
            <v>1р</v>
          </cell>
          <cell r="F216" t="str">
            <v>Архангельская</v>
          </cell>
          <cell r="G216" t="str">
            <v>Архангельск, ДЮСШ-1</v>
          </cell>
          <cell r="H216" t="str">
            <v>Брюхова О.Б.</v>
          </cell>
        </row>
        <row r="217">
          <cell r="B217">
            <v>381</v>
          </cell>
          <cell r="C217" t="str">
            <v>Чибисов Антон</v>
          </cell>
          <cell r="D217" t="str">
            <v>12.10.1996</v>
          </cell>
          <cell r="E217" t="str">
            <v>2р</v>
          </cell>
          <cell r="F217" t="str">
            <v>Архангельская</v>
          </cell>
          <cell r="G217" t="str">
            <v>Архангельск, ДЮСШ-1</v>
          </cell>
          <cell r="H217" t="str">
            <v>Брюхова О.Б.</v>
          </cell>
        </row>
        <row r="218">
          <cell r="B218">
            <v>383</v>
          </cell>
          <cell r="C218" t="str">
            <v>Фалёв Дмитрий</v>
          </cell>
          <cell r="D218" t="str">
            <v>1983</v>
          </cell>
          <cell r="E218" t="str">
            <v>МС</v>
          </cell>
          <cell r="F218" t="str">
            <v>Архангельская</v>
          </cell>
          <cell r="G218" t="str">
            <v xml:space="preserve">Архангельск, ГАУ ЦСП "Поморье" </v>
          </cell>
          <cell r="H218" t="str">
            <v>Лебедев В.Н.</v>
          </cell>
        </row>
        <row r="219">
          <cell r="B219">
            <v>384</v>
          </cell>
          <cell r="C219" t="str">
            <v>Шаренков Алексей</v>
          </cell>
          <cell r="D219" t="str">
            <v>1985</v>
          </cell>
          <cell r="E219" t="str">
            <v>МС</v>
          </cell>
          <cell r="F219" t="str">
            <v>Архангельская</v>
          </cell>
          <cell r="G219" t="str">
            <v xml:space="preserve">Архангельск, ГАУ ЦСП "Поморье" </v>
          </cell>
          <cell r="H219" t="str">
            <v>Водовозов В.А.</v>
          </cell>
        </row>
        <row r="220">
          <cell r="B220">
            <v>387</v>
          </cell>
          <cell r="C220" t="str">
            <v>Буторин Александр</v>
          </cell>
          <cell r="D220" t="str">
            <v>1991</v>
          </cell>
          <cell r="E220" t="str">
            <v>КМС</v>
          </cell>
          <cell r="F220" t="str">
            <v>Архангельская</v>
          </cell>
          <cell r="G220" t="str">
            <v xml:space="preserve">Архангельск, ГАУ ЦСП "Поморье" </v>
          </cell>
          <cell r="H220" t="str">
            <v>Мосеев А.А., Суворова В.В.</v>
          </cell>
        </row>
        <row r="221">
          <cell r="B221">
            <v>388</v>
          </cell>
          <cell r="C221" t="str">
            <v>Узких Владимир</v>
          </cell>
          <cell r="D221" t="str">
            <v>1991</v>
          </cell>
          <cell r="E221" t="str">
            <v>КМС</v>
          </cell>
          <cell r="F221" t="str">
            <v>Архангельская</v>
          </cell>
          <cell r="G221" t="str">
            <v xml:space="preserve">Архангельск, ГАУ ЦСП "Поморье" </v>
          </cell>
          <cell r="H221" t="str">
            <v>Мосеев А.А.</v>
          </cell>
        </row>
        <row r="222">
          <cell r="B222">
            <v>391</v>
          </cell>
          <cell r="C222" t="str">
            <v>Резник Иван</v>
          </cell>
          <cell r="D222" t="str">
            <v>1994</v>
          </cell>
          <cell r="E222" t="str">
            <v>КМС</v>
          </cell>
          <cell r="F222" t="str">
            <v>Архангельская</v>
          </cell>
          <cell r="G222" t="str">
            <v>Архангельск, ГАУ ЦСП "Поморье", С(А)ФУ</v>
          </cell>
          <cell r="H222" t="str">
            <v>Чернов А.В.</v>
          </cell>
        </row>
        <row r="223">
          <cell r="B223">
            <v>392</v>
          </cell>
          <cell r="C223" t="str">
            <v>Попов Сергей</v>
          </cell>
          <cell r="D223" t="str">
            <v>1994</v>
          </cell>
          <cell r="E223" t="str">
            <v>КМС</v>
          </cell>
          <cell r="F223" t="str">
            <v>Архангельская</v>
          </cell>
          <cell r="G223" t="str">
            <v>Коряжма, ДЮСШ</v>
          </cell>
          <cell r="H223" t="str">
            <v>Казанцев Л.А.</v>
          </cell>
        </row>
        <row r="224">
          <cell r="B224">
            <v>394</v>
          </cell>
          <cell r="C224" t="str">
            <v>Харченко Сергей</v>
          </cell>
          <cell r="D224" t="str">
            <v>1996</v>
          </cell>
          <cell r="E224" t="str">
            <v>1р</v>
          </cell>
          <cell r="F224" t="str">
            <v>Архангельская</v>
          </cell>
          <cell r="G224" t="str">
            <v>Котлас</v>
          </cell>
          <cell r="H224" t="str">
            <v>Комлев С.И.</v>
          </cell>
        </row>
        <row r="225">
          <cell r="B225">
            <v>397</v>
          </cell>
          <cell r="C225" t="str">
            <v>Полосков Антон</v>
          </cell>
          <cell r="D225" t="str">
            <v>1995</v>
          </cell>
          <cell r="E225" t="str">
            <v>1р</v>
          </cell>
          <cell r="F225" t="str">
            <v>Архангельская</v>
          </cell>
          <cell r="G225" t="str">
            <v>Архангельск, С(А)ФУ</v>
          </cell>
          <cell r="H225" t="str">
            <v>Мингалев А.И.</v>
          </cell>
        </row>
        <row r="226">
          <cell r="B226">
            <v>398</v>
          </cell>
          <cell r="C226" t="str">
            <v>Циулин Артем</v>
          </cell>
          <cell r="D226" t="str">
            <v>1996</v>
          </cell>
          <cell r="E226" t="str">
            <v>1р</v>
          </cell>
          <cell r="F226" t="str">
            <v>Архангельская</v>
          </cell>
          <cell r="G226" t="str">
            <v>Архангельск, ГАУ ЦСП "Поморье", СОШ-28</v>
          </cell>
          <cell r="H226" t="str">
            <v>Мосеев А.А.</v>
          </cell>
        </row>
        <row r="227">
          <cell r="B227">
            <v>399</v>
          </cell>
          <cell r="C227" t="str">
            <v>Юрьев Роман</v>
          </cell>
          <cell r="D227" t="str">
            <v>1995</v>
          </cell>
          <cell r="E227" t="str">
            <v>2р</v>
          </cell>
          <cell r="F227" t="str">
            <v>Архангельская</v>
          </cell>
          <cell r="G227" t="str">
            <v xml:space="preserve">Архангельск, ГАУ ЦСП "Поморье" </v>
          </cell>
          <cell r="H227" t="str">
            <v>Чернов А.В.</v>
          </cell>
        </row>
        <row r="228">
          <cell r="B228">
            <v>323</v>
          </cell>
          <cell r="C228" t="str">
            <v>Ремезов Алексей</v>
          </cell>
          <cell r="D228" t="str">
            <v>13.05.1989</v>
          </cell>
          <cell r="E228" t="str">
            <v>МС</v>
          </cell>
          <cell r="F228" t="str">
            <v>Костромская</v>
          </cell>
          <cell r="G228" t="str">
            <v>Кострома, КОСДЮСШОР</v>
          </cell>
          <cell r="H228" t="str">
            <v>Дружков А.Н.</v>
          </cell>
        </row>
        <row r="229">
          <cell r="B229">
            <v>325</v>
          </cell>
          <cell r="C229" t="str">
            <v>Липп Сергей</v>
          </cell>
          <cell r="D229" t="str">
            <v>22.03.1983</v>
          </cell>
          <cell r="E229" t="str">
            <v>КМС</v>
          </cell>
          <cell r="F229" t="str">
            <v>Костромская</v>
          </cell>
          <cell r="G229" t="str">
            <v>Кострома, КОСДЮСШОР</v>
          </cell>
          <cell r="H229" t="str">
            <v>Дружков А.Н.</v>
          </cell>
        </row>
        <row r="230">
          <cell r="B230">
            <v>326</v>
          </cell>
          <cell r="C230" t="str">
            <v>Смирнов Анатолий</v>
          </cell>
          <cell r="D230" t="str">
            <v>11.05.1990</v>
          </cell>
          <cell r="E230" t="str">
            <v>КМС</v>
          </cell>
          <cell r="F230" t="str">
            <v>Костромская</v>
          </cell>
          <cell r="G230" t="str">
            <v>Кострома, КОСДЮСШОР</v>
          </cell>
          <cell r="H230" t="str">
            <v>Дружков А.Н.</v>
          </cell>
        </row>
        <row r="231">
          <cell r="B231">
            <v>327</v>
          </cell>
          <cell r="C231" t="str">
            <v>Горюнов Никита</v>
          </cell>
          <cell r="D231" t="str">
            <v>28.10.1992</v>
          </cell>
          <cell r="E231" t="str">
            <v>1р</v>
          </cell>
          <cell r="F231" t="str">
            <v>Костромская</v>
          </cell>
          <cell r="G231" t="str">
            <v>Кострома, КОСДЮСШОР</v>
          </cell>
          <cell r="H231" t="str">
            <v>Дружков А.Н.</v>
          </cell>
        </row>
        <row r="232">
          <cell r="B232">
            <v>328</v>
          </cell>
          <cell r="C232" t="str">
            <v>Зинохин Роман</v>
          </cell>
          <cell r="D232" t="str">
            <v>21.12.1993</v>
          </cell>
          <cell r="E232" t="str">
            <v>1р</v>
          </cell>
          <cell r="F232" t="str">
            <v>Костромская</v>
          </cell>
          <cell r="G232" t="str">
            <v>Кострома, КОСДЮСШОР</v>
          </cell>
          <cell r="H232" t="str">
            <v>Дружков А.Н.</v>
          </cell>
        </row>
        <row r="233">
          <cell r="B233">
            <v>329</v>
          </cell>
          <cell r="C233" t="str">
            <v>Дмитриев Сергей</v>
          </cell>
          <cell r="D233" t="str">
            <v>03.03.1994</v>
          </cell>
          <cell r="E233" t="str">
            <v>1р</v>
          </cell>
          <cell r="F233" t="str">
            <v>Костромская</v>
          </cell>
          <cell r="G233" t="str">
            <v>Кострома, КГУ</v>
          </cell>
          <cell r="H233" t="str">
            <v>Павлов Е.А.</v>
          </cell>
        </row>
        <row r="234">
          <cell r="B234">
            <v>330</v>
          </cell>
          <cell r="C234" t="str">
            <v>Рупасов Дмитрий</v>
          </cell>
          <cell r="D234" t="str">
            <v>17.09.1995</v>
          </cell>
          <cell r="E234" t="str">
            <v>КМС</v>
          </cell>
          <cell r="F234" t="str">
            <v>Костромская</v>
          </cell>
          <cell r="G234" t="str">
            <v>Кострома, КОСДЮСШОР</v>
          </cell>
          <cell r="H234" t="str">
            <v>Дружков А.Н.</v>
          </cell>
        </row>
        <row r="235">
          <cell r="B235">
            <v>336</v>
          </cell>
          <cell r="C235" t="str">
            <v>Платонов Иван</v>
          </cell>
          <cell r="D235" t="str">
            <v>21.07.1996</v>
          </cell>
          <cell r="E235" t="str">
            <v>1р</v>
          </cell>
          <cell r="F235" t="str">
            <v>Костромская</v>
          </cell>
          <cell r="G235" t="str">
            <v>Кострома, КОСДЮСШОР</v>
          </cell>
          <cell r="H235" t="str">
            <v>Макаров В.Н.</v>
          </cell>
        </row>
        <row r="236">
          <cell r="B236">
            <v>340</v>
          </cell>
          <cell r="C236" t="str">
            <v>Баринов Александр</v>
          </cell>
          <cell r="D236" t="str">
            <v>23.07.1994</v>
          </cell>
          <cell r="E236" t="str">
            <v>1р</v>
          </cell>
          <cell r="F236" t="str">
            <v>Костромская</v>
          </cell>
          <cell r="G236" t="str">
            <v>Шарья, СДЮСШОР</v>
          </cell>
          <cell r="H236" t="str">
            <v>Аскеров А.М.</v>
          </cell>
        </row>
        <row r="237">
          <cell r="B237">
            <v>342</v>
          </cell>
          <cell r="C237" t="str">
            <v>Беляев Антон</v>
          </cell>
          <cell r="D237" t="str">
            <v>06.03.1995</v>
          </cell>
          <cell r="E237" t="str">
            <v>1р</v>
          </cell>
          <cell r="F237" t="str">
            <v>Костромская</v>
          </cell>
          <cell r="G237" t="str">
            <v>Шарья, СДЮСШОР</v>
          </cell>
          <cell r="H237" t="str">
            <v>Шалагинов А.Л.</v>
          </cell>
        </row>
        <row r="238">
          <cell r="B238">
            <v>346</v>
          </cell>
          <cell r="C238" t="str">
            <v>Виноградов Кирилл</v>
          </cell>
          <cell r="D238" t="str">
            <v>12.12.1999</v>
          </cell>
          <cell r="E238" t="str">
            <v>2р</v>
          </cell>
          <cell r="F238" t="str">
            <v>Костромская</v>
          </cell>
          <cell r="G238" t="str">
            <v>Кострома, КОСДЮСШОР</v>
          </cell>
          <cell r="H238" t="str">
            <v>Лякин С.И., Буликов Д.В.</v>
          </cell>
        </row>
        <row r="239">
          <cell r="B239">
            <v>347</v>
          </cell>
          <cell r="C239" t="str">
            <v>Кудряшов Алексей</v>
          </cell>
          <cell r="D239" t="str">
            <v>1999</v>
          </cell>
          <cell r="E239" t="str">
            <v>2р</v>
          </cell>
          <cell r="F239" t="str">
            <v>Костромская</v>
          </cell>
          <cell r="G239" t="str">
            <v>Буй, КОСДЮСШОР</v>
          </cell>
          <cell r="H239" t="str">
            <v>Лякин С.И., Буликов Д.В.</v>
          </cell>
        </row>
        <row r="240">
          <cell r="B240">
            <v>348</v>
          </cell>
          <cell r="C240" t="str">
            <v>Морев Алексей</v>
          </cell>
          <cell r="D240" t="str">
            <v>1997</v>
          </cell>
          <cell r="E240" t="str">
            <v>2р</v>
          </cell>
          <cell r="F240" t="str">
            <v>Костромская</v>
          </cell>
          <cell r="G240" t="str">
            <v>Мантурово, ДЮСШ</v>
          </cell>
          <cell r="H240" t="str">
            <v>Смирнов А.А.</v>
          </cell>
        </row>
        <row r="241">
          <cell r="B241">
            <v>349</v>
          </cell>
          <cell r="C241" t="str">
            <v>Кошкарёв Рустам</v>
          </cell>
          <cell r="D241" t="str">
            <v>17.02.1996</v>
          </cell>
          <cell r="E241" t="str">
            <v>2р</v>
          </cell>
          <cell r="F241" t="str">
            <v>Костромская</v>
          </cell>
          <cell r="G241" t="str">
            <v>Волгореченск, ДЮСШ</v>
          </cell>
          <cell r="H241" t="str">
            <v>Смирнов А.А.</v>
          </cell>
        </row>
        <row r="242">
          <cell r="B242">
            <v>350</v>
          </cell>
          <cell r="C242" t="str">
            <v>Пичкалов Александр</v>
          </cell>
          <cell r="D242" t="str">
            <v>13.05.1993</v>
          </cell>
          <cell r="E242" t="str">
            <v>МС</v>
          </cell>
          <cell r="F242" t="str">
            <v>Костромская-Москва</v>
          </cell>
          <cell r="G242" t="str">
            <v>Кострома, КОСДЮСШОР-ШВСМ</v>
          </cell>
          <cell r="H242" t="str">
            <v>Лякин С.И., Буликов Д.В., Фролова Т.С.</v>
          </cell>
        </row>
        <row r="243">
          <cell r="B243">
            <v>351</v>
          </cell>
          <cell r="C243" t="str">
            <v>Кузнецов Владислав</v>
          </cell>
          <cell r="D243" t="str">
            <v>27.10.1997</v>
          </cell>
          <cell r="E243" t="str">
            <v>2р</v>
          </cell>
          <cell r="F243" t="str">
            <v>Костромская</v>
          </cell>
          <cell r="G243" t="str">
            <v>Шарья, СДЮСШОР</v>
          </cell>
          <cell r="H243" t="str">
            <v>Шалагинов А.Л.</v>
          </cell>
        </row>
        <row r="244">
          <cell r="B244">
            <v>355</v>
          </cell>
          <cell r="C244" t="str">
            <v>Козырин Андрей</v>
          </cell>
          <cell r="D244" t="str">
            <v>23.07.1998</v>
          </cell>
          <cell r="E244" t="str">
            <v>2р</v>
          </cell>
          <cell r="F244" t="str">
            <v>Костромская</v>
          </cell>
          <cell r="G244" t="str">
            <v>Шарья, СДЮСШОР</v>
          </cell>
          <cell r="H244" t="str">
            <v>Галышев А.А.</v>
          </cell>
        </row>
        <row r="245">
          <cell r="B245">
            <v>358</v>
          </cell>
          <cell r="C245" t="str">
            <v>Маланов Илья</v>
          </cell>
          <cell r="D245" t="str">
            <v>1999</v>
          </cell>
          <cell r="E245" t="str">
            <v>1ю</v>
          </cell>
          <cell r="F245" t="str">
            <v>Костромская</v>
          </cell>
          <cell r="G245" t="str">
            <v>Буй, КОСДЮСШОР</v>
          </cell>
          <cell r="H245" t="str">
            <v xml:space="preserve">Лякин С.И. </v>
          </cell>
        </row>
        <row r="246">
          <cell r="B246">
            <v>363</v>
          </cell>
          <cell r="C246" t="str">
            <v>Малков Александр</v>
          </cell>
          <cell r="D246" t="str">
            <v>05.05.1999</v>
          </cell>
          <cell r="E246" t="str">
            <v>2р</v>
          </cell>
          <cell r="F246" t="str">
            <v>Костромская</v>
          </cell>
          <cell r="G246" t="str">
            <v>Буй, КОСДЮСШОР</v>
          </cell>
          <cell r="H246" t="str">
            <v xml:space="preserve">Лякин С.И. </v>
          </cell>
        </row>
        <row r="247">
          <cell r="B247">
            <v>364</v>
          </cell>
          <cell r="C247" t="str">
            <v>Кнутов Максим</v>
          </cell>
          <cell r="D247" t="str">
            <v>29.05.1998</v>
          </cell>
          <cell r="E247" t="str">
            <v>2р</v>
          </cell>
          <cell r="F247" t="str">
            <v>Костромская</v>
          </cell>
          <cell r="G247" t="str">
            <v>Шарья, СДЮСШОР</v>
          </cell>
          <cell r="H247" t="str">
            <v>Аскеров А.М.</v>
          </cell>
        </row>
        <row r="248">
          <cell r="B248">
            <v>365</v>
          </cell>
          <cell r="C248" t="str">
            <v>Кнутов Денис</v>
          </cell>
          <cell r="D248" t="str">
            <v>29.05.1998</v>
          </cell>
          <cell r="E248" t="str">
            <v>2р</v>
          </cell>
          <cell r="F248" t="str">
            <v>Костромская</v>
          </cell>
          <cell r="G248" t="str">
            <v>Шарья, СДЮСШОР</v>
          </cell>
          <cell r="H248" t="str">
            <v>Аскеров А.М.</v>
          </cell>
        </row>
        <row r="249">
          <cell r="B249">
            <v>366</v>
          </cell>
          <cell r="C249" t="str">
            <v>Бусыгин Вячеслав</v>
          </cell>
          <cell r="D249" t="str">
            <v>05.05.1997</v>
          </cell>
          <cell r="E249" t="str">
            <v>2р</v>
          </cell>
          <cell r="F249" t="str">
            <v>Костромская</v>
          </cell>
          <cell r="G249" t="str">
            <v>Шарья, СДЮСШОР</v>
          </cell>
          <cell r="H249" t="str">
            <v>Аскеров А.М.</v>
          </cell>
        </row>
        <row r="250">
          <cell r="B250">
            <v>367</v>
          </cell>
          <cell r="C250" t="str">
            <v>Зайцев Егор</v>
          </cell>
          <cell r="D250" t="str">
            <v>21.08.1998</v>
          </cell>
          <cell r="E250" t="str">
            <v>3р</v>
          </cell>
          <cell r="F250" t="str">
            <v>Костромская</v>
          </cell>
          <cell r="G250" t="str">
            <v>Шарья, СДЮСШОР</v>
          </cell>
          <cell r="H250" t="str">
            <v>Шалагинов А.Л.</v>
          </cell>
        </row>
        <row r="251">
          <cell r="B251">
            <v>70</v>
          </cell>
          <cell r="C251" t="str">
            <v>Смелков Илья</v>
          </cell>
          <cell r="D251" t="str">
            <v>09.04.1992</v>
          </cell>
          <cell r="E251" t="str">
            <v>1р</v>
          </cell>
          <cell r="F251" t="str">
            <v>Ярославская</v>
          </cell>
          <cell r="G251" t="str">
            <v>Ярославль, ГОБУ ЯО СДЮСШОР</v>
          </cell>
          <cell r="H251" t="str">
            <v>бр. Нальгиева А.А.</v>
          </cell>
        </row>
        <row r="252">
          <cell r="B252">
            <v>71</v>
          </cell>
          <cell r="C252" t="str">
            <v>Младов Аркадий</v>
          </cell>
          <cell r="D252" t="str">
            <v>18.06.1995</v>
          </cell>
          <cell r="E252" t="str">
            <v>3р</v>
          </cell>
          <cell r="F252" t="str">
            <v>Ярославская</v>
          </cell>
          <cell r="G252" t="str">
            <v>Ярославль, ГОБУ ЯО СДЮСШОР</v>
          </cell>
          <cell r="H252" t="str">
            <v>бр. Нальгиева А.А.</v>
          </cell>
        </row>
        <row r="253">
          <cell r="B253">
            <v>73</v>
          </cell>
          <cell r="C253" t="str">
            <v>Оралов Илья</v>
          </cell>
          <cell r="D253" t="str">
            <v>16.10.1995</v>
          </cell>
          <cell r="E253" t="str">
            <v>2р</v>
          </cell>
          <cell r="F253" t="str">
            <v>Ярославская</v>
          </cell>
          <cell r="G253" t="str">
            <v>Ярославль, ГОБУ ЯО СДЮСШОР</v>
          </cell>
          <cell r="H253" t="str">
            <v>Клейменов А.Н.</v>
          </cell>
        </row>
        <row r="254">
          <cell r="B254">
            <v>75</v>
          </cell>
          <cell r="C254" t="str">
            <v>Симонов Илья</v>
          </cell>
          <cell r="D254" t="str">
            <v>14.12.1998</v>
          </cell>
          <cell r="E254" t="str">
            <v>1ю</v>
          </cell>
          <cell r="F254" t="str">
            <v>Ярославская</v>
          </cell>
          <cell r="G254" t="str">
            <v>Ярославль, ГОБУ ЯО СДЮСШОР</v>
          </cell>
          <cell r="H254" t="str">
            <v>бр.Клейменова А.Н.</v>
          </cell>
        </row>
        <row r="255">
          <cell r="B255">
            <v>76</v>
          </cell>
          <cell r="C255" t="str">
            <v>Шамин Павел</v>
          </cell>
          <cell r="D255" t="str">
            <v>09.12.1996</v>
          </cell>
          <cell r="E255" t="str">
            <v>2р</v>
          </cell>
          <cell r="F255" t="str">
            <v>Ярославская</v>
          </cell>
          <cell r="G255" t="str">
            <v>Ярославль, ГОБУ ЯО СДЮСШОР</v>
          </cell>
          <cell r="H255" t="str">
            <v>бр.Клейменова А.Н.</v>
          </cell>
        </row>
        <row r="256">
          <cell r="B256">
            <v>77</v>
          </cell>
          <cell r="C256" t="str">
            <v>Сундуков Семен</v>
          </cell>
          <cell r="D256" t="str">
            <v>28.07.1995</v>
          </cell>
          <cell r="E256" t="str">
            <v>КМС</v>
          </cell>
          <cell r="F256" t="str">
            <v>Ярославская</v>
          </cell>
          <cell r="G256" t="str">
            <v>Ярославль, ГОБУ ЯО СДЮСШОР</v>
          </cell>
          <cell r="H256" t="str">
            <v>бр. Филиновой С.К.</v>
          </cell>
        </row>
        <row r="257">
          <cell r="B257">
            <v>78</v>
          </cell>
          <cell r="C257" t="str">
            <v>Казанов Юрий</v>
          </cell>
          <cell r="D257" t="str">
            <v>13.07.1998</v>
          </cell>
          <cell r="E257" t="str">
            <v>2р</v>
          </cell>
          <cell r="F257" t="str">
            <v>Ярославская</v>
          </cell>
          <cell r="G257" t="str">
            <v>Ярославль, ГОБУ ЯО СДЮСШОР</v>
          </cell>
          <cell r="H257" t="str">
            <v>бр. Филиновой С.К.</v>
          </cell>
        </row>
        <row r="258">
          <cell r="B258">
            <v>79</v>
          </cell>
          <cell r="C258" t="str">
            <v>Коновалов Александр</v>
          </cell>
          <cell r="D258" t="str">
            <v>03.08.1997</v>
          </cell>
          <cell r="E258" t="str">
            <v>2р</v>
          </cell>
          <cell r="F258" t="str">
            <v>Ярославская</v>
          </cell>
          <cell r="G258" t="str">
            <v>Ярославль, ГОБУ ЯО СДЮСШОР</v>
          </cell>
          <cell r="H258" t="str">
            <v>бр. Филиновой С.К.</v>
          </cell>
        </row>
        <row r="259">
          <cell r="B259">
            <v>80</v>
          </cell>
          <cell r="C259" t="str">
            <v>Самошников Даниил</v>
          </cell>
          <cell r="D259" t="str">
            <v>24.05.1996</v>
          </cell>
          <cell r="E259" t="str">
            <v>2р</v>
          </cell>
          <cell r="F259" t="str">
            <v>Ярославская</v>
          </cell>
          <cell r="G259" t="str">
            <v>Ярославль, ГОБУ ЯО СДЮСШОР</v>
          </cell>
          <cell r="H259" t="str">
            <v>бр. Филиновой С.К.</v>
          </cell>
        </row>
        <row r="260">
          <cell r="B260">
            <v>89</v>
          </cell>
          <cell r="C260" t="str">
            <v>Брехов Владимир</v>
          </cell>
          <cell r="D260" t="str">
            <v>14.02.1999</v>
          </cell>
          <cell r="E260" t="str">
            <v>3р</v>
          </cell>
          <cell r="F260" t="str">
            <v>Ярославская</v>
          </cell>
          <cell r="G260" t="str">
            <v>Ярославль, ГОБУ ЯО СДЮСШОР</v>
          </cell>
          <cell r="H260" t="str">
            <v>бр. Филиновой С.К.</v>
          </cell>
        </row>
        <row r="261">
          <cell r="B261">
            <v>93</v>
          </cell>
          <cell r="C261" t="str">
            <v>Холмовский Артем</v>
          </cell>
          <cell r="D261" t="str">
            <v>08.04.1999</v>
          </cell>
          <cell r="E261" t="str">
            <v>3р</v>
          </cell>
          <cell r="F261" t="str">
            <v>Ярославская</v>
          </cell>
          <cell r="G261" t="str">
            <v>Ярославль, ГОБУ ЯО СДЮСШОР</v>
          </cell>
          <cell r="H261" t="str">
            <v>бр.Клейменова А.Н.</v>
          </cell>
        </row>
        <row r="262">
          <cell r="B262">
            <v>94</v>
          </cell>
          <cell r="C262" t="str">
            <v>Хромов Никита</v>
          </cell>
          <cell r="D262" t="str">
            <v>24.05.1999</v>
          </cell>
          <cell r="E262" t="str">
            <v>1ю</v>
          </cell>
          <cell r="F262" t="str">
            <v>Ярославская</v>
          </cell>
          <cell r="G262" t="str">
            <v>Ярославль, ГОБУ ЯО СДЮСШОР</v>
          </cell>
          <cell r="H262" t="str">
            <v>бр.Клейменова А.Н.</v>
          </cell>
        </row>
        <row r="263">
          <cell r="B263">
            <v>95</v>
          </cell>
          <cell r="C263" t="str">
            <v>Медведев Никита</v>
          </cell>
          <cell r="D263" t="str">
            <v>05.06.1996</v>
          </cell>
          <cell r="E263" t="str">
            <v>1р</v>
          </cell>
          <cell r="F263" t="str">
            <v>Ярославская</v>
          </cell>
          <cell r="G263" t="str">
            <v>Ярославль, ГОБУ ЯО СДЮСШОР</v>
          </cell>
          <cell r="H263" t="str">
            <v>бр. Нальгиева А.А.</v>
          </cell>
        </row>
        <row r="264">
          <cell r="B264">
            <v>96</v>
          </cell>
          <cell r="C264" t="str">
            <v>Козлов Глеб</v>
          </cell>
          <cell r="D264" t="str">
            <v>24.11.1997</v>
          </cell>
          <cell r="E264" t="str">
            <v>2р</v>
          </cell>
          <cell r="F264" t="str">
            <v>Ярославская</v>
          </cell>
          <cell r="G264" t="str">
            <v>Ярославль, ГОБУ ЯО СДЮСШОР</v>
          </cell>
          <cell r="H264" t="str">
            <v>бр. Нальгиева А.А.</v>
          </cell>
        </row>
        <row r="265">
          <cell r="B265">
            <v>98</v>
          </cell>
          <cell r="C265" t="str">
            <v>Животновский Андрей</v>
          </cell>
          <cell r="D265" t="str">
            <v>06.08.1998</v>
          </cell>
          <cell r="E265" t="str">
            <v>3р</v>
          </cell>
          <cell r="F265" t="str">
            <v>Ярославская</v>
          </cell>
          <cell r="G265" t="str">
            <v>Ярославль, ГОБУ ЯО СДЮСШОР</v>
          </cell>
          <cell r="H265" t="str">
            <v>бр. Нальгиева А.А.</v>
          </cell>
        </row>
        <row r="266">
          <cell r="B266">
            <v>99</v>
          </cell>
          <cell r="C266" t="str">
            <v>Булатов Илья</v>
          </cell>
          <cell r="D266" t="str">
            <v>09.04.1999</v>
          </cell>
          <cell r="E266" t="str">
            <v>1ю</v>
          </cell>
          <cell r="F266" t="str">
            <v>Ярославская</v>
          </cell>
          <cell r="G266" t="str">
            <v>Ярославль, ГОБУ ЯО СДЮСШОР</v>
          </cell>
          <cell r="H266" t="str">
            <v>бр. Нальгиева А.А.</v>
          </cell>
        </row>
        <row r="267">
          <cell r="B267">
            <v>100</v>
          </cell>
          <cell r="C267" t="str">
            <v>Просвирин Илья</v>
          </cell>
          <cell r="D267" t="str">
            <v>27.02.1995</v>
          </cell>
          <cell r="E267" t="str">
            <v>КМС</v>
          </cell>
          <cell r="F267" t="str">
            <v>Ярославская</v>
          </cell>
          <cell r="G267" t="str">
            <v>Ярославль-Рыбинск, ГОБУ ЯО СДЮСШОР, СДЮСШОР-2</v>
          </cell>
          <cell r="H267" t="str">
            <v>Руденко В.Г., Огвоздина Т.В.</v>
          </cell>
        </row>
        <row r="268">
          <cell r="B268">
            <v>101</v>
          </cell>
          <cell r="C268" t="str">
            <v>Мудров Илья</v>
          </cell>
          <cell r="D268" t="str">
            <v>17.11.1991</v>
          </cell>
          <cell r="E268" t="str">
            <v>МС</v>
          </cell>
          <cell r="F268" t="str">
            <v>Ярославская</v>
          </cell>
          <cell r="G268" t="str">
            <v>Ярославль, ГОБУ ЯО СДЮСШОР</v>
          </cell>
          <cell r="H268" t="str">
            <v>Руденко В.Г.</v>
          </cell>
        </row>
        <row r="269">
          <cell r="B269">
            <v>102</v>
          </cell>
          <cell r="C269" t="str">
            <v>Головцов Михаил</v>
          </cell>
          <cell r="D269" t="str">
            <v>08.06.1986</v>
          </cell>
          <cell r="E269" t="str">
            <v>МС</v>
          </cell>
          <cell r="F269" t="str">
            <v>Ярославская</v>
          </cell>
          <cell r="G269" t="str">
            <v>Ярославль, ГОБУ ЯО СДЮСШОР</v>
          </cell>
          <cell r="H269" t="str">
            <v>Руденко В.Г.</v>
          </cell>
        </row>
        <row r="270">
          <cell r="B270">
            <v>105</v>
          </cell>
          <cell r="C270" t="str">
            <v>Церковный Владислав</v>
          </cell>
          <cell r="D270" t="str">
            <v>04.12.1995</v>
          </cell>
          <cell r="E270" t="str">
            <v>КМС</v>
          </cell>
          <cell r="F270" t="str">
            <v>Ярославская</v>
          </cell>
          <cell r="G270" t="str">
            <v>Ярославль, ГОБУ ЯО СДЮСШОР</v>
          </cell>
          <cell r="H270" t="str">
            <v>Скулябин А.Б.</v>
          </cell>
        </row>
        <row r="271">
          <cell r="B271">
            <v>106</v>
          </cell>
          <cell r="C271" t="str">
            <v>Домоседов Александр</v>
          </cell>
          <cell r="D271" t="str">
            <v>13.01.1997</v>
          </cell>
          <cell r="E271" t="str">
            <v>2р</v>
          </cell>
          <cell r="F271" t="str">
            <v>Ярославская</v>
          </cell>
          <cell r="G271" t="str">
            <v>Ярославль, ГОБУ ЯО СДЮСШОР</v>
          </cell>
          <cell r="H271" t="str">
            <v>Скулябин А.Б.</v>
          </cell>
        </row>
        <row r="272">
          <cell r="B272">
            <v>109</v>
          </cell>
          <cell r="C272" t="str">
            <v>Сакмин Александр</v>
          </cell>
          <cell r="D272" t="str">
            <v>29.09.1995</v>
          </cell>
          <cell r="E272" t="str">
            <v>1р</v>
          </cell>
          <cell r="F272" t="str">
            <v>Ярославская</v>
          </cell>
          <cell r="G272" t="str">
            <v>Ярославль, ГОБУ ЯО СДЮСШОР</v>
          </cell>
          <cell r="H272" t="str">
            <v>бр.Клейменова А.Н.</v>
          </cell>
        </row>
        <row r="273">
          <cell r="B273">
            <v>119</v>
          </cell>
          <cell r="C273" t="str">
            <v>Погодин Артем</v>
          </cell>
          <cell r="D273" t="str">
            <v>03.11.1995</v>
          </cell>
          <cell r="E273" t="str">
            <v>КМС</v>
          </cell>
          <cell r="F273" t="str">
            <v>Ярославская</v>
          </cell>
          <cell r="G273" t="str">
            <v>Ярославль, ГОБУ ЯО СДЮСШОР</v>
          </cell>
          <cell r="H273" t="str">
            <v>бр. Бабашкина В.М.</v>
          </cell>
        </row>
        <row r="274">
          <cell r="B274">
            <v>120</v>
          </cell>
          <cell r="C274" t="str">
            <v>Зайцев Дмитрий</v>
          </cell>
          <cell r="D274" t="str">
            <v>28.05.1999</v>
          </cell>
          <cell r="E274" t="str">
            <v>2р</v>
          </cell>
          <cell r="F274" t="str">
            <v>Ярославская</v>
          </cell>
          <cell r="G274" t="str">
            <v>Ярославль, ГОБУ ЯО СДЮСШОР</v>
          </cell>
          <cell r="H274" t="str">
            <v>бр. Бабашкина В.М.</v>
          </cell>
        </row>
        <row r="275">
          <cell r="B275">
            <v>121</v>
          </cell>
          <cell r="C275" t="str">
            <v>Тарасов Егор</v>
          </cell>
          <cell r="D275" t="str">
            <v>17.07.1999</v>
          </cell>
          <cell r="E275" t="str">
            <v>2р</v>
          </cell>
          <cell r="F275" t="str">
            <v>Ярославская</v>
          </cell>
          <cell r="G275" t="str">
            <v>Ярославль, ГОБУ ЯО СДЮСШОР</v>
          </cell>
          <cell r="H275" t="str">
            <v>бр. Бабашкина В.М.</v>
          </cell>
        </row>
        <row r="276">
          <cell r="B276">
            <v>122</v>
          </cell>
          <cell r="C276" t="str">
            <v>Юдин Тихон</v>
          </cell>
          <cell r="D276" t="str">
            <v>02.04.1999</v>
          </cell>
          <cell r="E276" t="str">
            <v>3р</v>
          </cell>
          <cell r="F276" t="str">
            <v>Ярославская</v>
          </cell>
          <cell r="G276" t="str">
            <v>Ярославль, ГОБУ ЯО СДЮСШОР</v>
          </cell>
          <cell r="H276" t="str">
            <v>бр. Бабашкина В.М.</v>
          </cell>
        </row>
        <row r="277">
          <cell r="B277">
            <v>30</v>
          </cell>
          <cell r="C277" t="str">
            <v>Зайцев Сергей</v>
          </cell>
          <cell r="D277" t="str">
            <v>25.03.1995</v>
          </cell>
          <cell r="E277" t="str">
            <v>1р</v>
          </cell>
          <cell r="F277" t="str">
            <v>Ярославская</v>
          </cell>
          <cell r="G277" t="str">
            <v>Ярославль, СДЮСШОР-19</v>
          </cell>
          <cell r="H277" t="str">
            <v>Круговой К.Н.</v>
          </cell>
        </row>
        <row r="278">
          <cell r="B278">
            <v>34</v>
          </cell>
          <cell r="C278" t="str">
            <v>Майоров Владимир</v>
          </cell>
          <cell r="D278" t="str">
            <v>11.12.1995</v>
          </cell>
          <cell r="E278" t="str">
            <v>2р</v>
          </cell>
          <cell r="F278" t="str">
            <v>Ярославская</v>
          </cell>
          <cell r="G278" t="str">
            <v>Ярославль, СДЮСШОР-19</v>
          </cell>
          <cell r="H278" t="str">
            <v>Тюленев С.А.</v>
          </cell>
        </row>
        <row r="279">
          <cell r="B279">
            <v>36</v>
          </cell>
          <cell r="C279" t="str">
            <v>Альмурадов Низами</v>
          </cell>
          <cell r="D279" t="str">
            <v>26.09.1996</v>
          </cell>
          <cell r="E279" t="str">
            <v>2р</v>
          </cell>
          <cell r="F279" t="str">
            <v>Ярославская</v>
          </cell>
          <cell r="G279" t="str">
            <v>Ярославль, СДЮСШОР-19</v>
          </cell>
          <cell r="H279" t="str">
            <v>Тюленев С.А.</v>
          </cell>
        </row>
        <row r="280">
          <cell r="B280">
            <v>37</v>
          </cell>
          <cell r="C280" t="str">
            <v>Шиян Дмитрий</v>
          </cell>
          <cell r="D280" t="str">
            <v>26.01.1996</v>
          </cell>
          <cell r="E280" t="str">
            <v>1р</v>
          </cell>
          <cell r="F280" t="str">
            <v>Ярославская</v>
          </cell>
          <cell r="G280" t="str">
            <v>Ярославль, СДЮСШОР-19</v>
          </cell>
          <cell r="H280" t="str">
            <v>Таракановы Ю.Ф., А.В.</v>
          </cell>
        </row>
        <row r="281">
          <cell r="B281">
            <v>47</v>
          </cell>
          <cell r="C281" t="str">
            <v>Тараканов Кирилл</v>
          </cell>
          <cell r="D281" t="str">
            <v>18.12.1996</v>
          </cell>
          <cell r="E281" t="str">
            <v>1р</v>
          </cell>
          <cell r="F281" t="str">
            <v>Ярославская</v>
          </cell>
          <cell r="G281" t="str">
            <v>Ярославль, СДЮСШОР-19</v>
          </cell>
          <cell r="H281" t="str">
            <v>Таракановы Ю.Ф., А.В.</v>
          </cell>
        </row>
        <row r="282">
          <cell r="B282">
            <v>38</v>
          </cell>
          <cell r="C282" t="str">
            <v>Юдин Андрей</v>
          </cell>
          <cell r="D282" t="str">
            <v>03.08.1996</v>
          </cell>
          <cell r="E282" t="str">
            <v>3р</v>
          </cell>
          <cell r="F282" t="str">
            <v>Ярославская</v>
          </cell>
          <cell r="G282" t="str">
            <v>Ярославль, СДЮСШОР-19</v>
          </cell>
          <cell r="H282" t="str">
            <v>Хрущева Л.В.</v>
          </cell>
        </row>
        <row r="283">
          <cell r="B283">
            <v>39</v>
          </cell>
          <cell r="C283" t="str">
            <v>Бакулин Денис</v>
          </cell>
          <cell r="D283" t="str">
            <v>21.05.1996</v>
          </cell>
          <cell r="E283" t="str">
            <v>3р</v>
          </cell>
          <cell r="F283" t="str">
            <v>Ярославская</v>
          </cell>
          <cell r="G283" t="str">
            <v>Ярославль, СДЮСШОР-19</v>
          </cell>
          <cell r="H283" t="str">
            <v>Воронин Е.А.</v>
          </cell>
        </row>
        <row r="284">
          <cell r="B284">
            <v>42</v>
          </cell>
          <cell r="C284" t="str">
            <v>Кожуров Кирилл</v>
          </cell>
          <cell r="D284" t="str">
            <v>05.06.1996</v>
          </cell>
          <cell r="E284" t="str">
            <v>2р</v>
          </cell>
          <cell r="F284" t="str">
            <v>Ярославская</v>
          </cell>
          <cell r="G284" t="str">
            <v>Ярославль, СДЮСШОР-19</v>
          </cell>
          <cell r="H284" t="str">
            <v>Сошников А.В.</v>
          </cell>
        </row>
        <row r="285">
          <cell r="B285">
            <v>43</v>
          </cell>
          <cell r="C285" t="str">
            <v>Лобков Александр</v>
          </cell>
          <cell r="D285" t="str">
            <v>03.04.1996</v>
          </cell>
          <cell r="E285" t="str">
            <v>1р</v>
          </cell>
          <cell r="F285" t="str">
            <v>Ярославская</v>
          </cell>
          <cell r="G285" t="str">
            <v>Ярославль, СДЮСШОР-19</v>
          </cell>
          <cell r="H285" t="str">
            <v>Сошников А.В.</v>
          </cell>
        </row>
        <row r="286">
          <cell r="B286">
            <v>19</v>
          </cell>
          <cell r="C286" t="str">
            <v>Бакин Максим</v>
          </cell>
          <cell r="D286" t="str">
            <v>10.11.1997</v>
          </cell>
          <cell r="E286" t="str">
            <v>2р</v>
          </cell>
          <cell r="F286" t="str">
            <v>Ярославская</v>
          </cell>
          <cell r="G286" t="str">
            <v>Ярославль, СДЮСШОР-19</v>
          </cell>
          <cell r="H286" t="str">
            <v>Воронин Е.А.</v>
          </cell>
        </row>
        <row r="287">
          <cell r="B287">
            <v>20</v>
          </cell>
          <cell r="C287" t="str">
            <v>Чирков Дмитрий</v>
          </cell>
          <cell r="D287" t="str">
            <v>24.04.1998</v>
          </cell>
          <cell r="E287" t="str">
            <v>3р</v>
          </cell>
          <cell r="F287" t="str">
            <v>Ярославская</v>
          </cell>
          <cell r="G287" t="str">
            <v>Ярославль, СДЮСШОР-19</v>
          </cell>
          <cell r="H287" t="str">
            <v>Воронин Е.А.</v>
          </cell>
        </row>
        <row r="288">
          <cell r="B288">
            <v>22</v>
          </cell>
          <cell r="C288" t="str">
            <v>Яблоков Александр</v>
          </cell>
          <cell r="D288" t="str">
            <v>27.04.1998</v>
          </cell>
          <cell r="E288" t="str">
            <v>1ю</v>
          </cell>
          <cell r="F288" t="str">
            <v>Ярославская</v>
          </cell>
          <cell r="G288" t="str">
            <v>Ярославль, СДЮСШОР-19</v>
          </cell>
          <cell r="H288" t="str">
            <v>Таракановы Ю.Ф., А.В.</v>
          </cell>
        </row>
        <row r="289">
          <cell r="B289">
            <v>23</v>
          </cell>
          <cell r="C289" t="str">
            <v>Смирнов Роман</v>
          </cell>
          <cell r="D289" t="str">
            <v>29.01.1997</v>
          </cell>
          <cell r="E289" t="str">
            <v>2р</v>
          </cell>
          <cell r="F289" t="str">
            <v>Ярославская</v>
          </cell>
          <cell r="G289" t="str">
            <v>Ярославль, СДЮСШОР-19</v>
          </cell>
          <cell r="H289" t="str">
            <v>Станкевич В.А.</v>
          </cell>
        </row>
        <row r="290">
          <cell r="B290">
            <v>24</v>
          </cell>
          <cell r="C290" t="str">
            <v>Соловьев Артем</v>
          </cell>
          <cell r="D290" t="str">
            <v>09.01.1997</v>
          </cell>
          <cell r="E290" t="str">
            <v>1р</v>
          </cell>
          <cell r="F290" t="str">
            <v>Ярославская</v>
          </cell>
          <cell r="G290" t="str">
            <v>Ярославль, СДЮСШОР-19</v>
          </cell>
          <cell r="H290" t="str">
            <v>Сошников А.В.</v>
          </cell>
        </row>
        <row r="291">
          <cell r="B291">
            <v>29</v>
          </cell>
          <cell r="C291" t="str">
            <v>Тихомиров Евгений</v>
          </cell>
          <cell r="D291" t="str">
            <v>25.12.1998</v>
          </cell>
          <cell r="E291" t="str">
            <v>2р</v>
          </cell>
          <cell r="F291" t="str">
            <v>Ярославская</v>
          </cell>
          <cell r="G291" t="str">
            <v>Ярославль, СДЮСШОР-19</v>
          </cell>
          <cell r="H291" t="str">
            <v>Сошников А.В.</v>
          </cell>
        </row>
        <row r="292">
          <cell r="B292">
            <v>1</v>
          </cell>
          <cell r="C292" t="str">
            <v>Шмелев Иван</v>
          </cell>
          <cell r="D292" t="str">
            <v>20.07.1997</v>
          </cell>
          <cell r="E292" t="str">
            <v>1р</v>
          </cell>
          <cell r="F292" t="str">
            <v>Ярославская</v>
          </cell>
          <cell r="G292" t="str">
            <v>Ярославль, СДЮСШОР-19</v>
          </cell>
          <cell r="H292" t="str">
            <v>Таракановы Ю.Ф., А.В.</v>
          </cell>
        </row>
        <row r="293">
          <cell r="B293">
            <v>2</v>
          </cell>
          <cell r="C293" t="str">
            <v>Рябинин Иван</v>
          </cell>
          <cell r="D293" t="str">
            <v>21.07.1997</v>
          </cell>
          <cell r="E293" t="str">
            <v>1р</v>
          </cell>
          <cell r="F293" t="str">
            <v>Ярославская</v>
          </cell>
          <cell r="G293" t="str">
            <v>Ярославль, СДЮСШОР-19</v>
          </cell>
          <cell r="H293" t="str">
            <v>Таракановы Ю.Ф., А.В.</v>
          </cell>
        </row>
        <row r="294">
          <cell r="B294">
            <v>3</v>
          </cell>
          <cell r="C294" t="str">
            <v>Ожогов Никита</v>
          </cell>
          <cell r="D294" t="str">
            <v>19.01.1999</v>
          </cell>
          <cell r="E294" t="str">
            <v>2р</v>
          </cell>
          <cell r="F294" t="str">
            <v>Ярославская</v>
          </cell>
          <cell r="G294" t="str">
            <v>Ярославль, СДЮСШОР-19</v>
          </cell>
          <cell r="H294" t="str">
            <v>Таракановы Ю.Ф., А.В.</v>
          </cell>
        </row>
        <row r="295">
          <cell r="B295">
            <v>4</v>
          </cell>
          <cell r="C295" t="str">
            <v>Прянишников Александр</v>
          </cell>
          <cell r="D295" t="str">
            <v>22.04.1998</v>
          </cell>
          <cell r="E295" t="str">
            <v>3р</v>
          </cell>
          <cell r="F295" t="str">
            <v>Ярославская</v>
          </cell>
          <cell r="G295" t="str">
            <v>Ярославль, СДЮСШОР-19</v>
          </cell>
          <cell r="H295" t="str">
            <v>Таракановы Ю.Ф., А.В.</v>
          </cell>
        </row>
        <row r="296">
          <cell r="B296">
            <v>5</v>
          </cell>
          <cell r="C296" t="str">
            <v>Крюков Олег</v>
          </cell>
          <cell r="D296" t="str">
            <v>17.05.1998</v>
          </cell>
          <cell r="E296" t="str">
            <v>2р</v>
          </cell>
          <cell r="F296" t="str">
            <v>Ярославская</v>
          </cell>
          <cell r="G296" t="str">
            <v>Ярославль, СДЮСШОР-19</v>
          </cell>
          <cell r="H296" t="str">
            <v>Таракановы Ю.Ф., А.В.</v>
          </cell>
        </row>
        <row r="297">
          <cell r="B297">
            <v>6</v>
          </cell>
          <cell r="C297" t="str">
            <v>Зайцев Василий</v>
          </cell>
          <cell r="D297" t="str">
            <v>27.10.1998</v>
          </cell>
          <cell r="E297" t="str">
            <v>3р</v>
          </cell>
          <cell r="F297" t="str">
            <v>Ярославская</v>
          </cell>
          <cell r="G297" t="str">
            <v>Ярославль, СДЮСШОР-19</v>
          </cell>
          <cell r="H297" t="str">
            <v>Таракановы Ю.Ф., А.В.</v>
          </cell>
        </row>
        <row r="298">
          <cell r="B298">
            <v>7</v>
          </cell>
          <cell r="C298" t="str">
            <v>Горячев Дмитрий</v>
          </cell>
          <cell r="D298" t="str">
            <v>08.09.1998</v>
          </cell>
          <cell r="E298" t="str">
            <v>3р</v>
          </cell>
          <cell r="F298" t="str">
            <v>Ярославская</v>
          </cell>
          <cell r="G298" t="str">
            <v>Ярославль, СДЮСШОР-19</v>
          </cell>
          <cell r="H298" t="str">
            <v>Таракановы Ю.Ф., А.В.</v>
          </cell>
        </row>
        <row r="299">
          <cell r="B299">
            <v>8</v>
          </cell>
          <cell r="C299" t="str">
            <v>Воробьев Никита</v>
          </cell>
          <cell r="D299" t="str">
            <v>29.07.1997</v>
          </cell>
          <cell r="E299" t="str">
            <v>2р</v>
          </cell>
          <cell r="F299" t="str">
            <v>Ярославская</v>
          </cell>
          <cell r="G299" t="str">
            <v>Ярославль, СДЮСШОР-19</v>
          </cell>
          <cell r="H299" t="str">
            <v>Таракановы Ю.Ф., А.В.</v>
          </cell>
        </row>
        <row r="300">
          <cell r="B300">
            <v>9</v>
          </cell>
          <cell r="C300" t="str">
            <v>Бровкин Юрий</v>
          </cell>
          <cell r="D300" t="str">
            <v>24.05.1997</v>
          </cell>
          <cell r="E300" t="str">
            <v>3р</v>
          </cell>
          <cell r="F300" t="str">
            <v>Ярославская</v>
          </cell>
          <cell r="G300" t="str">
            <v>Ярославль, СДЮСШОР-19</v>
          </cell>
          <cell r="H300" t="str">
            <v>Таракановы Ю.Ф., А.В.</v>
          </cell>
        </row>
        <row r="301">
          <cell r="B301">
            <v>15</v>
          </cell>
          <cell r="C301" t="str">
            <v>Ловчиков Сергей</v>
          </cell>
          <cell r="D301" t="str">
            <v>03.03.1997</v>
          </cell>
          <cell r="E301" t="str">
            <v>1р</v>
          </cell>
          <cell r="F301" t="str">
            <v>Ярославская</v>
          </cell>
          <cell r="G301" t="str">
            <v>Ярославль, СДЮСШОР-19</v>
          </cell>
          <cell r="H301" t="str">
            <v>Видманова Ю.В.</v>
          </cell>
        </row>
        <row r="302">
          <cell r="B302">
            <v>16</v>
          </cell>
          <cell r="C302" t="str">
            <v>Кротов Константин</v>
          </cell>
          <cell r="D302" t="str">
            <v>25.01.1997</v>
          </cell>
          <cell r="E302" t="str">
            <v>2р</v>
          </cell>
          <cell r="F302" t="str">
            <v>Ярославская</v>
          </cell>
          <cell r="G302" t="str">
            <v>Ярославль, СДЮСШОР-19</v>
          </cell>
          <cell r="H302" t="str">
            <v>Видманова Ю.В.</v>
          </cell>
        </row>
        <row r="303">
          <cell r="B303">
            <v>17</v>
          </cell>
          <cell r="C303" t="str">
            <v>Горьев Александр</v>
          </cell>
          <cell r="D303" t="str">
            <v>13.05.1998</v>
          </cell>
          <cell r="E303" t="str">
            <v>3р</v>
          </cell>
          <cell r="F303" t="str">
            <v>Ярославская</v>
          </cell>
          <cell r="G303" t="str">
            <v>Ярославль, СДЮСШОР-19</v>
          </cell>
          <cell r="H303" t="str">
            <v>Видманова Ю.В.</v>
          </cell>
        </row>
        <row r="304">
          <cell r="B304">
            <v>45</v>
          </cell>
          <cell r="C304" t="str">
            <v>Емельянов Леонид</v>
          </cell>
          <cell r="D304" t="str">
            <v>27.04.1994</v>
          </cell>
          <cell r="E304" t="str">
            <v>2р</v>
          </cell>
          <cell r="F304" t="str">
            <v>Ярославская</v>
          </cell>
          <cell r="G304" t="str">
            <v>Ярославль, СДЮСШОР-19</v>
          </cell>
          <cell r="H304" t="str">
            <v>Хрущев И.Е.</v>
          </cell>
        </row>
        <row r="305">
          <cell r="B305">
            <v>46</v>
          </cell>
          <cell r="C305" t="str">
            <v>Шемягин Никита</v>
          </cell>
          <cell r="D305" t="str">
            <v>13.02.1994</v>
          </cell>
          <cell r="E305" t="str">
            <v>2р</v>
          </cell>
          <cell r="F305" t="str">
            <v>Ярославская</v>
          </cell>
          <cell r="G305" t="str">
            <v>Ярославль, СДЮСШОР-19</v>
          </cell>
          <cell r="H305" t="str">
            <v>Хрущев И.Е.</v>
          </cell>
        </row>
        <row r="306">
          <cell r="B306">
            <v>49</v>
          </cell>
          <cell r="C306" t="str">
            <v>Ложников Илья</v>
          </cell>
          <cell r="D306" t="str">
            <v>30.03.1992</v>
          </cell>
          <cell r="E306" t="str">
            <v>КМС</v>
          </cell>
          <cell r="F306" t="str">
            <v>Ярославская</v>
          </cell>
          <cell r="G306" t="str">
            <v>Ярославль, СДЮСШОР-19</v>
          </cell>
          <cell r="H306" t="str">
            <v>Станкевич В.А.</v>
          </cell>
        </row>
        <row r="307">
          <cell r="B307">
            <v>51</v>
          </cell>
          <cell r="C307" t="str">
            <v>Довженко Денис</v>
          </cell>
          <cell r="D307" t="str">
            <v>07.01.1994</v>
          </cell>
          <cell r="E307" t="str">
            <v>КМС</v>
          </cell>
          <cell r="F307" t="str">
            <v>Ярославская</v>
          </cell>
          <cell r="G307" t="str">
            <v>Ярославль, СДЮСШОР-19</v>
          </cell>
          <cell r="H307" t="str">
            <v>Круговой К.Н.</v>
          </cell>
        </row>
        <row r="308">
          <cell r="B308">
            <v>52</v>
          </cell>
          <cell r="C308" t="str">
            <v>Губин Дмитрий</v>
          </cell>
          <cell r="D308" t="str">
            <v>24.07.1994</v>
          </cell>
          <cell r="E308" t="str">
            <v>КМС</v>
          </cell>
          <cell r="F308" t="str">
            <v>Ярославская</v>
          </cell>
          <cell r="G308" t="str">
            <v>Ярославль, СДЮСШОР-19</v>
          </cell>
          <cell r="H308" t="str">
            <v>Круговой К.Н.</v>
          </cell>
        </row>
        <row r="309">
          <cell r="B309">
            <v>53</v>
          </cell>
          <cell r="C309" t="str">
            <v>Карпов Максим</v>
          </cell>
          <cell r="D309" t="str">
            <v>18.05.1994</v>
          </cell>
          <cell r="E309" t="str">
            <v>2р</v>
          </cell>
          <cell r="F309" t="str">
            <v>Ярославская</v>
          </cell>
          <cell r="G309" t="str">
            <v>Ярославль, СДЮСШОР-19</v>
          </cell>
          <cell r="H309" t="str">
            <v>Воронин Е.А.</v>
          </cell>
        </row>
        <row r="310">
          <cell r="B310">
            <v>56</v>
          </cell>
          <cell r="C310" t="str">
            <v>Власенков Александр</v>
          </cell>
          <cell r="D310" t="str">
            <v>13.10.1993</v>
          </cell>
          <cell r="E310" t="str">
            <v>3р</v>
          </cell>
          <cell r="F310" t="str">
            <v>Ярославская</v>
          </cell>
          <cell r="G310" t="str">
            <v>Ярославль, СДЮСШОР-19</v>
          </cell>
          <cell r="H310" t="str">
            <v>Станкевич В.А.</v>
          </cell>
        </row>
        <row r="311">
          <cell r="B311">
            <v>57</v>
          </cell>
          <cell r="C311" t="str">
            <v>Кудрявцев Константин</v>
          </cell>
          <cell r="D311" t="str">
            <v>29.06.1993</v>
          </cell>
          <cell r="E311" t="str">
            <v>1р</v>
          </cell>
          <cell r="F311" t="str">
            <v>Ярославская</v>
          </cell>
          <cell r="G311" t="str">
            <v>Ярославль, СДЮСШОР-19</v>
          </cell>
          <cell r="H311" t="str">
            <v>Сошников А.В.</v>
          </cell>
        </row>
        <row r="312">
          <cell r="B312">
            <v>58</v>
          </cell>
          <cell r="C312" t="str">
            <v>Сучков Ярослав</v>
          </cell>
          <cell r="D312" t="str">
            <v>30.06.1993</v>
          </cell>
          <cell r="E312" t="str">
            <v>1р</v>
          </cell>
          <cell r="F312" t="str">
            <v>Ярославская</v>
          </cell>
          <cell r="G312" t="str">
            <v>Ярославль, СДЮСШОР-19</v>
          </cell>
          <cell r="H312" t="str">
            <v>Круговой К.Н.</v>
          </cell>
        </row>
        <row r="313">
          <cell r="B313">
            <v>59</v>
          </cell>
          <cell r="C313" t="str">
            <v>Костров Дмитрий</v>
          </cell>
          <cell r="D313" t="str">
            <v>01.11.1994</v>
          </cell>
          <cell r="E313" t="str">
            <v>2р</v>
          </cell>
          <cell r="F313" t="str">
            <v>Ярославская</v>
          </cell>
          <cell r="G313" t="str">
            <v>Ярославль, СДЮСШОР-19</v>
          </cell>
          <cell r="H313" t="str">
            <v>Круговой К.Н.</v>
          </cell>
        </row>
        <row r="314">
          <cell r="B314">
            <v>60</v>
          </cell>
          <cell r="C314" t="str">
            <v>Терентьев Александр</v>
          </cell>
          <cell r="D314" t="str">
            <v>04.01.1990</v>
          </cell>
          <cell r="E314" t="str">
            <v>МС</v>
          </cell>
          <cell r="F314" t="str">
            <v>Ярославская</v>
          </cell>
          <cell r="G314" t="str">
            <v>Ярославль, СДЮСШОР-19</v>
          </cell>
          <cell r="H314" t="str">
            <v>Васин В.Н.</v>
          </cell>
        </row>
        <row r="315">
          <cell r="B315">
            <v>61</v>
          </cell>
          <cell r="C315" t="str">
            <v>Рябинин Николай</v>
          </cell>
          <cell r="D315" t="str">
            <v>28.11.1981</v>
          </cell>
          <cell r="E315" t="str">
            <v>МС</v>
          </cell>
          <cell r="F315" t="str">
            <v>Ярославская</v>
          </cell>
          <cell r="G315" t="str">
            <v>Ярославль, СДЮСШОР-19</v>
          </cell>
          <cell r="H315" t="str">
            <v>Зараковский Е.Р.</v>
          </cell>
        </row>
        <row r="316">
          <cell r="B316">
            <v>62</v>
          </cell>
          <cell r="C316" t="str">
            <v>Тимошин Андрей</v>
          </cell>
          <cell r="D316" t="str">
            <v>04.09.1988</v>
          </cell>
          <cell r="E316" t="str">
            <v>КМС</v>
          </cell>
          <cell r="F316" t="str">
            <v>Ярославская</v>
          </cell>
          <cell r="G316" t="str">
            <v>Ярославль, СДЮСШОР-19</v>
          </cell>
          <cell r="H316" t="str">
            <v>Хрущев И.Е.</v>
          </cell>
        </row>
        <row r="317">
          <cell r="B317">
            <v>63</v>
          </cell>
          <cell r="C317" t="str">
            <v>Рейхард Евгений</v>
          </cell>
          <cell r="D317" t="str">
            <v>21.08.1981</v>
          </cell>
          <cell r="E317" t="str">
            <v>МС</v>
          </cell>
          <cell r="F317" t="str">
            <v>Ярославская</v>
          </cell>
          <cell r="G317" t="str">
            <v>Ярославль, СДЮСШОР-19</v>
          </cell>
          <cell r="H317" t="str">
            <v>Хрущев И.Е.</v>
          </cell>
        </row>
        <row r="318">
          <cell r="B318">
            <v>64</v>
          </cell>
          <cell r="C318" t="str">
            <v>Якимов Алексей</v>
          </cell>
          <cell r="D318" t="str">
            <v>14.07.1989</v>
          </cell>
          <cell r="E318" t="str">
            <v>2р</v>
          </cell>
          <cell r="F318" t="str">
            <v>Ярославская</v>
          </cell>
          <cell r="G318" t="str">
            <v>Ярославль, СДЮСШОР-19</v>
          </cell>
          <cell r="H318" t="str">
            <v>Хрущев И.Е.</v>
          </cell>
        </row>
        <row r="319">
          <cell r="B319">
            <v>65</v>
          </cell>
          <cell r="C319" t="str">
            <v>Владимиров Игорь</v>
          </cell>
          <cell r="D319" t="str">
            <v>01.07.1991</v>
          </cell>
          <cell r="E319" t="str">
            <v>КМС</v>
          </cell>
          <cell r="F319" t="str">
            <v>Ярославская</v>
          </cell>
          <cell r="G319" t="str">
            <v>Ярославль, СДЮСШОР-19</v>
          </cell>
          <cell r="H319" t="str">
            <v>Хрущев И.Е.</v>
          </cell>
        </row>
        <row r="320">
          <cell r="B320">
            <v>66</v>
          </cell>
          <cell r="C320" t="str">
            <v>Станкевич Артём</v>
          </cell>
          <cell r="D320" t="str">
            <v>13.11.1989</v>
          </cell>
          <cell r="E320" t="str">
            <v>КМС</v>
          </cell>
          <cell r="F320" t="str">
            <v>Ярославская</v>
          </cell>
          <cell r="G320" t="str">
            <v>Ярославль, СДЮСШОР-19</v>
          </cell>
          <cell r="H320" t="str">
            <v>Станкевич В.А.</v>
          </cell>
        </row>
        <row r="321">
          <cell r="B321">
            <v>67</v>
          </cell>
          <cell r="C321" t="str">
            <v>Елисеев Кирилл</v>
          </cell>
          <cell r="D321" t="str">
            <v>27.12.1989</v>
          </cell>
          <cell r="E321" t="str">
            <v>1р</v>
          </cell>
          <cell r="F321" t="str">
            <v>Ярославская</v>
          </cell>
          <cell r="G321" t="str">
            <v>Ярославль, СДЮСШОР-19</v>
          </cell>
          <cell r="H321" t="str">
            <v>Станкевич В.А.</v>
          </cell>
        </row>
        <row r="322">
          <cell r="B322">
            <v>68</v>
          </cell>
          <cell r="C322" t="str">
            <v>Давыдов Александр</v>
          </cell>
          <cell r="D322" t="str">
            <v>25.06.1991</v>
          </cell>
          <cell r="E322" t="str">
            <v>1р</v>
          </cell>
          <cell r="F322" t="str">
            <v>Ярославская</v>
          </cell>
          <cell r="G322" t="str">
            <v>Ярославль, СДЮСШОР-19</v>
          </cell>
          <cell r="H322" t="str">
            <v>Станкевич В.А.</v>
          </cell>
        </row>
        <row r="323">
          <cell r="B323">
            <v>69</v>
          </cell>
          <cell r="C323" t="str">
            <v xml:space="preserve">Рыбин Валентин </v>
          </cell>
          <cell r="D323" t="str">
            <v>03.01.1989</v>
          </cell>
          <cell r="E323" t="str">
            <v>2р</v>
          </cell>
          <cell r="F323" t="str">
            <v>Ярославская</v>
          </cell>
          <cell r="G323" t="str">
            <v>Ярославль, СДЮСШОР-19</v>
          </cell>
          <cell r="H323" t="str">
            <v>Сошников А.В.</v>
          </cell>
        </row>
        <row r="324">
          <cell r="B324">
            <v>549</v>
          </cell>
          <cell r="C324" t="str">
            <v>Ильичев Алексей</v>
          </cell>
          <cell r="D324" t="str">
            <v>1997</v>
          </cell>
          <cell r="E324" t="str">
            <v>2р</v>
          </cell>
          <cell r="F324" t="str">
            <v>Ярославская</v>
          </cell>
          <cell r="G324" t="str">
            <v>Рыбинск, СДЮСШОР-2</v>
          </cell>
          <cell r="H324" t="str">
            <v>Мокроусов А.Ю.</v>
          </cell>
        </row>
        <row r="325">
          <cell r="B325">
            <v>171</v>
          </cell>
          <cell r="C325" t="str">
            <v>Кукушкин Илья</v>
          </cell>
          <cell r="D325" t="str">
            <v>1997</v>
          </cell>
          <cell r="E325" t="str">
            <v>2р</v>
          </cell>
          <cell r="F325" t="str">
            <v>Ярославская</v>
          </cell>
          <cell r="G325" t="str">
            <v>Рыбинск, СДЮСШОР-2</v>
          </cell>
          <cell r="H325" t="str">
            <v>Дорожкина О.Н., Дорожкин В.К.</v>
          </cell>
        </row>
        <row r="326">
          <cell r="B326">
            <v>560</v>
          </cell>
          <cell r="C326" t="str">
            <v>Петраков Иван</v>
          </cell>
          <cell r="D326" t="str">
            <v>31.01.1993</v>
          </cell>
          <cell r="E326" t="str">
            <v>КМС</v>
          </cell>
          <cell r="F326" t="str">
            <v>Р-ка Карелия</v>
          </cell>
          <cell r="G326" t="str">
            <v xml:space="preserve">Петрозаводск, </v>
          </cell>
          <cell r="H326" t="str">
            <v>ЗТР Пушкин В.В., ЗТР Савенков Е.В.</v>
          </cell>
        </row>
        <row r="327">
          <cell r="B327">
            <v>551</v>
          </cell>
          <cell r="C327" t="str">
            <v>Некрасов Егор</v>
          </cell>
          <cell r="D327" t="str">
            <v>1999</v>
          </cell>
          <cell r="E327" t="str">
            <v>2р</v>
          </cell>
          <cell r="F327" t="str">
            <v>Архангельская</v>
          </cell>
          <cell r="G327" t="str">
            <v>Коряжма, ДЮСШ</v>
          </cell>
          <cell r="H327" t="str">
            <v>Казанцев Л.А.</v>
          </cell>
        </row>
        <row r="328">
          <cell r="B328">
            <v>552</v>
          </cell>
          <cell r="C328" t="str">
            <v>Савончик Артем</v>
          </cell>
          <cell r="D328" t="str">
            <v>1997</v>
          </cell>
          <cell r="E328" t="str">
            <v>2р</v>
          </cell>
          <cell r="F328" t="str">
            <v>Архангельская</v>
          </cell>
          <cell r="G328" t="str">
            <v>Коряжма, ДЮСШ</v>
          </cell>
          <cell r="H328" t="str">
            <v>Казанцев Л.А.</v>
          </cell>
        </row>
        <row r="329">
          <cell r="B329">
            <v>553</v>
          </cell>
          <cell r="C329" t="str">
            <v>Гапшевичус Иван</v>
          </cell>
          <cell r="D329" t="str">
            <v>1997</v>
          </cell>
          <cell r="E329" t="str">
            <v>2р</v>
          </cell>
          <cell r="F329" t="str">
            <v>Архангельская</v>
          </cell>
          <cell r="G329" t="str">
            <v>Коряжма, ДЮСШ</v>
          </cell>
          <cell r="H329" t="str">
            <v>Казанцев Л.А.</v>
          </cell>
        </row>
        <row r="330">
          <cell r="B330">
            <v>559</v>
          </cell>
          <cell r="C330" t="str">
            <v>Пономарев Иван</v>
          </cell>
          <cell r="D330" t="str">
            <v>1997</v>
          </cell>
          <cell r="E330" t="str">
            <v>2р</v>
          </cell>
          <cell r="F330" t="str">
            <v>Архангельская</v>
          </cell>
          <cell r="G330" t="str">
            <v>Коряжма, ДЮСШ</v>
          </cell>
          <cell r="H330" t="str">
            <v>Казанцев Л.А.</v>
          </cell>
        </row>
        <row r="331">
          <cell r="B331">
            <v>554</v>
          </cell>
          <cell r="C331" t="str">
            <v>Окулов Вячеслав</v>
          </cell>
          <cell r="D331" t="str">
            <v>1994</v>
          </cell>
          <cell r="E331" t="str">
            <v>1р</v>
          </cell>
          <cell r="F331" t="str">
            <v>Архангельская</v>
          </cell>
          <cell r="G331" t="str">
            <v>Коряжма, ДЮСШ</v>
          </cell>
          <cell r="H331" t="str">
            <v>Казанцев Л.А.</v>
          </cell>
        </row>
        <row r="332">
          <cell r="B332">
            <v>573</v>
          </cell>
          <cell r="C332" t="str">
            <v>Тельтевской Михаил</v>
          </cell>
          <cell r="D332" t="str">
            <v>28.12.1997</v>
          </cell>
          <cell r="E332" t="str">
            <v>2р</v>
          </cell>
          <cell r="F332" t="str">
            <v>Вологодская</v>
          </cell>
          <cell r="G332" t="str">
            <v>В. Устюг, ДЮСШ</v>
          </cell>
          <cell r="H332" t="str">
            <v>Бурчевский В.З.</v>
          </cell>
        </row>
        <row r="333">
          <cell r="B333">
            <v>565</v>
          </cell>
          <cell r="C333" t="str">
            <v>Пятнов Никита</v>
          </cell>
          <cell r="D333" t="str">
            <v>08.02.1998</v>
          </cell>
          <cell r="E333" t="str">
            <v>2р</v>
          </cell>
          <cell r="F333" t="str">
            <v>Вологодская</v>
          </cell>
          <cell r="G333" t="str">
            <v>Череповец, ДЮСШ-2</v>
          </cell>
          <cell r="H333" t="str">
            <v>Столбова О.В., Купцова Е.А.</v>
          </cell>
        </row>
        <row r="334">
          <cell r="B334">
            <v>566</v>
          </cell>
          <cell r="C334" t="str">
            <v>Наркевич Вячеслав</v>
          </cell>
          <cell r="D334" t="str">
            <v>10.05.1998</v>
          </cell>
          <cell r="E334" t="str">
            <v>2р</v>
          </cell>
          <cell r="F334" t="str">
            <v>Вологодская</v>
          </cell>
          <cell r="G334" t="str">
            <v>Череповец, ДЮСШ-2</v>
          </cell>
          <cell r="H334" t="str">
            <v xml:space="preserve">Столбова О.В. </v>
          </cell>
        </row>
        <row r="335">
          <cell r="B335">
            <v>570</v>
          </cell>
          <cell r="C335" t="str">
            <v>Анфимов Даниил</v>
          </cell>
          <cell r="D335" t="str">
            <v>1997</v>
          </cell>
          <cell r="E335" t="str">
            <v>2р</v>
          </cell>
          <cell r="F335" t="str">
            <v>Вологодская</v>
          </cell>
          <cell r="G335" t="str">
            <v>Череповец, ДЮСШ-2</v>
          </cell>
          <cell r="H335" t="str">
            <v>Ручина А.В.</v>
          </cell>
        </row>
        <row r="336">
          <cell r="B336">
            <v>593</v>
          </cell>
          <cell r="C336" t="str">
            <v>Островский Евгений</v>
          </cell>
          <cell r="D336" t="str">
            <v>1997</v>
          </cell>
          <cell r="E336" t="str">
            <v>2р</v>
          </cell>
          <cell r="F336" t="str">
            <v>Ярославская</v>
          </cell>
          <cell r="G336" t="str">
            <v>Рыбинск, СДЮСШОР "Темп"</v>
          </cell>
          <cell r="H336" t="str">
            <v>Ивушин А.М.</v>
          </cell>
        </row>
        <row r="337">
          <cell r="B337">
            <v>597</v>
          </cell>
          <cell r="C337" t="str">
            <v>Гулиев Тимур</v>
          </cell>
          <cell r="D337" t="str">
            <v>15.02.1997</v>
          </cell>
          <cell r="E337" t="str">
            <v>1р</v>
          </cell>
          <cell r="F337" t="str">
            <v>Вологодская</v>
          </cell>
          <cell r="G337" t="str">
            <v>Волгореченск, ДЮСШ</v>
          </cell>
          <cell r="H337" t="str">
            <v>Кожурина М.А.. Синицкий А.Д.</v>
          </cell>
        </row>
        <row r="338">
          <cell r="B338">
            <v>599</v>
          </cell>
          <cell r="C338" t="str">
            <v>Кузнецов Роман</v>
          </cell>
          <cell r="D338" t="str">
            <v>24.10.1994</v>
          </cell>
          <cell r="E338" t="str">
            <v>2р</v>
          </cell>
          <cell r="F338" t="str">
            <v>Вологодская</v>
          </cell>
          <cell r="G338" t="str">
            <v>Вологда, ЦСП</v>
          </cell>
          <cell r="H338" t="str">
            <v>Синицкий А.Д.</v>
          </cell>
        </row>
        <row r="339">
          <cell r="B339">
            <v>600</v>
          </cell>
          <cell r="C339" t="str">
            <v>Потапов Олег</v>
          </cell>
          <cell r="D339" t="str">
            <v>16.02.1992</v>
          </cell>
          <cell r="E339" t="str">
            <v>КМС</v>
          </cell>
          <cell r="F339" t="str">
            <v>Вологодская</v>
          </cell>
          <cell r="G339" t="str">
            <v>Вологда, ЦСП</v>
          </cell>
          <cell r="H339" t="str">
            <v>Синицкий А.Д.</v>
          </cell>
        </row>
        <row r="340">
          <cell r="B340">
            <v>598</v>
          </cell>
          <cell r="C340" t="str">
            <v>Широков Даниил</v>
          </cell>
          <cell r="D340" t="str">
            <v>18.11.1996</v>
          </cell>
          <cell r="E340" t="str">
            <v>2р</v>
          </cell>
          <cell r="F340" t="str">
            <v>Вологодская</v>
          </cell>
          <cell r="G340" t="str">
            <v>Череповец, ДЮСШ-2</v>
          </cell>
          <cell r="H340" t="str">
            <v>Купцова Е.А.</v>
          </cell>
        </row>
        <row r="341">
          <cell r="B341">
            <v>596</v>
          </cell>
          <cell r="C341" t="str">
            <v>Владимирцев Александр</v>
          </cell>
          <cell r="D341" t="str">
            <v>1998</v>
          </cell>
          <cell r="E341" t="str">
            <v>2р</v>
          </cell>
          <cell r="F341" t="str">
            <v>Ивановская</v>
          </cell>
          <cell r="G341" t="str">
            <v>Иваново, ДЮСШ-1</v>
          </cell>
          <cell r="H341" t="str">
            <v>Магницкий М.В.</v>
          </cell>
        </row>
        <row r="342">
          <cell r="B342">
            <v>595</v>
          </cell>
          <cell r="C342" t="str">
            <v>Сосин Максим</v>
          </cell>
          <cell r="D342" t="str">
            <v>1993</v>
          </cell>
          <cell r="E342" t="str">
            <v>2р</v>
          </cell>
          <cell r="F342" t="str">
            <v>Ивановская</v>
          </cell>
          <cell r="G342" t="str">
            <v>Иваново, ИГЭУ</v>
          </cell>
          <cell r="H342" t="str">
            <v>Магницкий М.В.</v>
          </cell>
        </row>
        <row r="343">
          <cell r="B343">
            <v>492</v>
          </cell>
          <cell r="C343" t="str">
            <v>Каттель Даниэль</v>
          </cell>
          <cell r="D343" t="str">
            <v>1997</v>
          </cell>
          <cell r="E343" t="str">
            <v>2р</v>
          </cell>
          <cell r="F343" t="str">
            <v>Ивановская</v>
          </cell>
          <cell r="G343" t="str">
            <v>Иваново, ДЮСШ-1</v>
          </cell>
          <cell r="H343" t="str">
            <v>Скобцов А.Ф.</v>
          </cell>
        </row>
        <row r="344">
          <cell r="B344">
            <v>470</v>
          </cell>
          <cell r="C344" t="str">
            <v>Пыталев Андрей</v>
          </cell>
          <cell r="D344" t="str">
            <v>1992</v>
          </cell>
          <cell r="E344" t="str">
            <v>1р</v>
          </cell>
          <cell r="F344" t="str">
            <v>Ивановская</v>
          </cell>
          <cell r="G344" t="str">
            <v>Иваново, СДЮСШОР-6, ИГЭУ</v>
          </cell>
          <cell r="H344" t="str">
            <v>Гильмутдинов И.В., Лукичев А.В.</v>
          </cell>
        </row>
        <row r="345">
          <cell r="B345">
            <v>247</v>
          </cell>
          <cell r="C345" t="str">
            <v>Луканов Антон</v>
          </cell>
          <cell r="D345" t="str">
            <v>1997</v>
          </cell>
          <cell r="E345" t="str">
            <v>1р</v>
          </cell>
          <cell r="F345" t="str">
            <v>Владимирская</v>
          </cell>
          <cell r="G345" t="str">
            <v>Владимир, СДЮСШОР-7</v>
          </cell>
          <cell r="H345" t="str">
            <v>Буянкин В.И.</v>
          </cell>
        </row>
        <row r="346">
          <cell r="B346">
            <v>262</v>
          </cell>
          <cell r="C346" t="str">
            <v>Ледков Евгений</v>
          </cell>
          <cell r="D346" t="str">
            <v>1990</v>
          </cell>
          <cell r="E346" t="str">
            <v>2р</v>
          </cell>
          <cell r="F346" t="str">
            <v>Архангельская</v>
          </cell>
          <cell r="G346" t="str">
            <v>Архангельск, С(А)ФУ</v>
          </cell>
          <cell r="H346" t="str">
            <v>Водовозов В.А.</v>
          </cell>
        </row>
      </sheetData>
      <sheetData sheetId="22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547</v>
          </cell>
          <cell r="C3" t="str">
            <v>Полякова Елизавета</v>
          </cell>
          <cell r="D3" t="str">
            <v>12.04.1997</v>
          </cell>
          <cell r="E3" t="str">
            <v>3р</v>
          </cell>
          <cell r="F3" t="str">
            <v>Ярославская</v>
          </cell>
          <cell r="G3" t="str">
            <v>Рыбинск, СДЮСШОР-8</v>
          </cell>
          <cell r="H3" t="str">
            <v>Зверев В.Н.</v>
          </cell>
          <cell r="I3" t="str">
            <v>2000с/п</v>
          </cell>
        </row>
        <row r="4">
          <cell r="B4">
            <v>260</v>
          </cell>
          <cell r="C4" t="str">
            <v>Гурина Кристина</v>
          </cell>
          <cell r="D4" t="str">
            <v>05.09.1992</v>
          </cell>
          <cell r="E4" t="str">
            <v>КМС</v>
          </cell>
          <cell r="F4" t="str">
            <v>Рязанская</v>
          </cell>
          <cell r="G4" t="str">
            <v>Рязань, ЦФО СДЮСШОР "Юность"-Профсоюзы</v>
          </cell>
          <cell r="H4" t="str">
            <v>Варнаков А.В., Трусова Е.А.</v>
          </cell>
          <cell r="I4">
            <v>400</v>
          </cell>
        </row>
        <row r="5">
          <cell r="B5">
            <v>261</v>
          </cell>
          <cell r="C5" t="str">
            <v>Кожевникова Марина</v>
          </cell>
          <cell r="D5" t="str">
            <v>30.11.1992</v>
          </cell>
          <cell r="E5" t="str">
            <v>КМС</v>
          </cell>
          <cell r="F5" t="str">
            <v>Рязанская</v>
          </cell>
          <cell r="G5" t="str">
            <v>Рязань, ЦФО СДЮСШОР "Юность"-Динамо</v>
          </cell>
          <cell r="H5" t="str">
            <v>Филипцов Ю.Ф.</v>
          </cell>
        </row>
        <row r="6">
          <cell r="B6">
            <v>267</v>
          </cell>
          <cell r="C6" t="str">
            <v>Рязанова Анастасия</v>
          </cell>
          <cell r="D6" t="str">
            <v>26.08.1994</v>
          </cell>
          <cell r="E6" t="str">
            <v>КМС</v>
          </cell>
          <cell r="F6" t="str">
            <v>Рязанская</v>
          </cell>
          <cell r="G6" t="str">
            <v>Рязань, ЦФО СДЮСШОР "Юность"-Профсоюзы</v>
          </cell>
          <cell r="H6" t="str">
            <v>ЗТР Капацинский О.К.</v>
          </cell>
        </row>
        <row r="7">
          <cell r="B7">
            <v>268</v>
          </cell>
          <cell r="C7" t="str">
            <v>Досейкина Екатерина</v>
          </cell>
          <cell r="D7" t="str">
            <v>03.03.1990</v>
          </cell>
          <cell r="E7" t="str">
            <v>МС</v>
          </cell>
          <cell r="F7" t="str">
            <v>Рязанская</v>
          </cell>
          <cell r="G7" t="str">
            <v>Рязань, ЦФО СДЮСШОР "Олимпиец"-Профсоюзы</v>
          </cell>
          <cell r="H7" t="str">
            <v>Грачёв Е.П., Епишин С.Д., Подкопаева Е.</v>
          </cell>
          <cell r="I7" t="str">
            <v>2000сп</v>
          </cell>
        </row>
        <row r="8">
          <cell r="B8">
            <v>270</v>
          </cell>
          <cell r="C8" t="str">
            <v>Чудайкина Дарья</v>
          </cell>
          <cell r="D8" t="str">
            <v>01.04.1989</v>
          </cell>
          <cell r="E8" t="str">
            <v>КМС</v>
          </cell>
          <cell r="F8" t="str">
            <v>Рязанская</v>
          </cell>
          <cell r="G8" t="str">
            <v>Рязань, ЦФО СДЮСШОР "Олимпиец"-Профсоюзы</v>
          </cell>
          <cell r="H8" t="str">
            <v>Грачёв Е.П.</v>
          </cell>
        </row>
        <row r="9">
          <cell r="B9">
            <v>271</v>
          </cell>
          <cell r="C9" t="str">
            <v>Быкова Мария</v>
          </cell>
          <cell r="D9" t="str">
            <v>09.01.1989</v>
          </cell>
          <cell r="E9" t="str">
            <v>МС</v>
          </cell>
          <cell r="F9" t="str">
            <v>Рязанская</v>
          </cell>
          <cell r="G9" t="str">
            <v>Рязань, ЦФО СДЮСШОР "Олимпиец"-Профсоюзы</v>
          </cell>
          <cell r="H9" t="str">
            <v>Грачёв Е.П., Епишин С.Д., Подкопаева Е.</v>
          </cell>
        </row>
        <row r="10">
          <cell r="B10">
            <v>274</v>
          </cell>
          <cell r="C10" t="str">
            <v>Ровенских Ульяна</v>
          </cell>
          <cell r="D10" t="str">
            <v>07.12.1996</v>
          </cell>
          <cell r="E10" t="str">
            <v>КМС</v>
          </cell>
          <cell r="F10" t="str">
            <v>Рязанская</v>
          </cell>
          <cell r="G10" t="str">
            <v>Рязань, ЦФО СДЮСШОР "Юность"-Юность России</v>
          </cell>
          <cell r="H10" t="str">
            <v>Красавина Н.В.</v>
          </cell>
          <cell r="I10">
            <v>60</v>
          </cell>
        </row>
        <row r="11">
          <cell r="B11">
            <v>277</v>
          </cell>
          <cell r="C11" t="str">
            <v>Зенина Анна</v>
          </cell>
          <cell r="D11" t="str">
            <v>03.04.1995</v>
          </cell>
          <cell r="E11" t="str">
            <v>1р</v>
          </cell>
          <cell r="F11" t="str">
            <v>Рязанская</v>
          </cell>
          <cell r="G11" t="str">
            <v>Рязань, ЦФО СДЮСШОР "Юность"-Юность России</v>
          </cell>
          <cell r="H11" t="str">
            <v>ЗТР Капацинский О.К., ЗТР Джавахова Г.С.</v>
          </cell>
        </row>
        <row r="12">
          <cell r="B12">
            <v>281</v>
          </cell>
          <cell r="C12" t="str">
            <v>Чалова Татьяна</v>
          </cell>
          <cell r="D12" t="str">
            <v>14.03.1996</v>
          </cell>
          <cell r="E12" t="str">
            <v>1р</v>
          </cell>
          <cell r="F12" t="str">
            <v>Рязанская</v>
          </cell>
          <cell r="G12" t="str">
            <v>Рязань,ЦФО СДЮСШОР "Юность"-Юность России</v>
          </cell>
          <cell r="H12" t="str">
            <v>Филипцов Ю.Ф.</v>
          </cell>
        </row>
        <row r="13">
          <cell r="B13">
            <v>282</v>
          </cell>
          <cell r="C13" t="str">
            <v>Корчагина Анастасия</v>
          </cell>
          <cell r="D13" t="str">
            <v>14.09.1998</v>
          </cell>
          <cell r="E13" t="str">
            <v>КМС</v>
          </cell>
          <cell r="F13" t="str">
            <v>Рязанская</v>
          </cell>
          <cell r="G13" t="str">
            <v>Скопин, ЦФО ДЮСШ "Старт"</v>
          </cell>
          <cell r="H13" t="str">
            <v>Ефремов С.А.</v>
          </cell>
          <cell r="I13">
            <v>60</v>
          </cell>
        </row>
        <row r="14">
          <cell r="B14">
            <v>283</v>
          </cell>
          <cell r="C14" t="str">
            <v>Степанова Анна</v>
          </cell>
          <cell r="D14" t="str">
            <v>23.03.1997</v>
          </cell>
          <cell r="E14" t="str">
            <v>КМС</v>
          </cell>
          <cell r="F14" t="str">
            <v>Рязанская</v>
          </cell>
          <cell r="G14" t="str">
            <v>Рязань, ЦФО СДЮСШОР "Юность"-Юность России</v>
          </cell>
          <cell r="H14" t="str">
            <v>ЗТР Джавахова Г.С., Богомудрова Т.М., Кордюкова Н.В., ЗТР Капацинский О.К.</v>
          </cell>
        </row>
        <row r="15">
          <cell r="B15">
            <v>284</v>
          </cell>
          <cell r="C15" t="str">
            <v>Поцелуева Любовь</v>
          </cell>
          <cell r="D15" t="str">
            <v>30.01.1998</v>
          </cell>
          <cell r="E15" t="str">
            <v>1р</v>
          </cell>
          <cell r="F15" t="str">
            <v>Рязанская</v>
          </cell>
          <cell r="G15" t="str">
            <v>Рязань, ЦФО СДЮСШОР "Юность"-Юность России</v>
          </cell>
          <cell r="H15" t="str">
            <v xml:space="preserve">Филипцов Ю.Ф. </v>
          </cell>
          <cell r="I15">
            <v>400</v>
          </cell>
        </row>
        <row r="16">
          <cell r="B16">
            <v>285</v>
          </cell>
          <cell r="C16" t="str">
            <v>Капацинская Екатерина</v>
          </cell>
          <cell r="D16" t="str">
            <v>11.05.1998</v>
          </cell>
          <cell r="E16" t="str">
            <v>1р</v>
          </cell>
          <cell r="F16" t="str">
            <v>Рязанская</v>
          </cell>
          <cell r="G16" t="str">
            <v>Рязань, ЦФО СДЮСШОР "Юность"-Юность России</v>
          </cell>
          <cell r="H16" t="str">
            <v>ЗТР Капацинский О.К., Красавина Н.В.</v>
          </cell>
        </row>
        <row r="17">
          <cell r="B17">
            <v>286</v>
          </cell>
          <cell r="C17" t="str">
            <v>Аниськина Элина</v>
          </cell>
          <cell r="D17" t="str">
            <v>25.11.1998</v>
          </cell>
          <cell r="E17" t="str">
            <v>1р</v>
          </cell>
          <cell r="F17" t="str">
            <v>Рязанская</v>
          </cell>
          <cell r="G17" t="str">
            <v>Рязань, ЦФО СДЮСШОР "Юность"-Юность России</v>
          </cell>
          <cell r="H17" t="str">
            <v>Курбатов В.С.</v>
          </cell>
          <cell r="I17">
            <v>60</v>
          </cell>
        </row>
        <row r="18">
          <cell r="B18">
            <v>417</v>
          </cell>
          <cell r="C18" t="str">
            <v>Мезенова Наталья</v>
          </cell>
          <cell r="D18" t="str">
            <v>07.06.1991</v>
          </cell>
          <cell r="E18" t="str">
            <v>КМС</v>
          </cell>
          <cell r="F18" t="str">
            <v>Калининградская</v>
          </cell>
          <cell r="G18" t="str">
            <v>Калининград, СДЮСШОР-4</v>
          </cell>
          <cell r="H18" t="str">
            <v>Балашов С.Г., Балашова В.А.</v>
          </cell>
          <cell r="I18" t="str">
            <v>тройной</v>
          </cell>
        </row>
        <row r="19">
          <cell r="B19">
            <v>420</v>
          </cell>
          <cell r="C19" t="str">
            <v>Васильченко Надежда</v>
          </cell>
          <cell r="D19" t="str">
            <v>25.10.1994</v>
          </cell>
          <cell r="E19" t="str">
            <v>КМС</v>
          </cell>
          <cell r="F19" t="str">
            <v>Калининградская</v>
          </cell>
          <cell r="G19" t="str">
            <v>Калининград, СДЮСШОР-4</v>
          </cell>
          <cell r="H19" t="str">
            <v>Балашов С.Г., Балашова В.А.</v>
          </cell>
          <cell r="I19" t="str">
            <v>тройной</v>
          </cell>
        </row>
        <row r="20">
          <cell r="B20">
            <v>424</v>
          </cell>
          <cell r="C20" t="str">
            <v>Погудо Елизавета</v>
          </cell>
          <cell r="D20" t="str">
            <v>06.12.1996</v>
          </cell>
          <cell r="E20" t="str">
            <v>1р</v>
          </cell>
          <cell r="F20" t="str">
            <v>Калининградская</v>
          </cell>
          <cell r="G20" t="str">
            <v>Калининград, СДЮСШОР-4</v>
          </cell>
          <cell r="H20" t="str">
            <v>Шабанов В.В.</v>
          </cell>
          <cell r="I20">
            <v>400</v>
          </cell>
        </row>
        <row r="21">
          <cell r="B21">
            <v>429</v>
          </cell>
          <cell r="C21" t="str">
            <v>Пестова Ольга</v>
          </cell>
          <cell r="D21" t="str">
            <v>24.12.1997</v>
          </cell>
          <cell r="E21" t="str">
            <v>1р</v>
          </cell>
          <cell r="F21" t="str">
            <v>Калининградская</v>
          </cell>
          <cell r="G21" t="str">
            <v>Черняховск, УОР</v>
          </cell>
          <cell r="H21" t="str">
            <v>Антунович Г.П., Праведникова</v>
          </cell>
          <cell r="I21">
            <v>1500</v>
          </cell>
        </row>
        <row r="22">
          <cell r="B22">
            <v>431</v>
          </cell>
          <cell r="C22" t="str">
            <v>Андреева Елизавета</v>
          </cell>
          <cell r="D22" t="str">
            <v>09.10.1997</v>
          </cell>
          <cell r="E22" t="str">
            <v>КМС</v>
          </cell>
          <cell r="F22" t="str">
            <v>Калининградская-Пермский</v>
          </cell>
          <cell r="G22" t="str">
            <v>Калининград, СДЮСШОР-4</v>
          </cell>
          <cell r="H22" t="str">
            <v>Гадиатов С., Гидиатова Н.В.</v>
          </cell>
          <cell r="I22">
            <v>60</v>
          </cell>
        </row>
        <row r="23">
          <cell r="B23">
            <v>210</v>
          </cell>
          <cell r="C23" t="str">
            <v>Косорукова Анастасия</v>
          </cell>
          <cell r="D23" t="str">
            <v>17.09.1998</v>
          </cell>
          <cell r="E23" t="str">
            <v>1р</v>
          </cell>
          <cell r="F23" t="str">
            <v>Московская</v>
          </cell>
          <cell r="G23" t="str">
            <v>Жуковский, ЦДЮС</v>
          </cell>
          <cell r="H23" t="str">
            <v>Мирошниченко Л.М.</v>
          </cell>
          <cell r="I23">
            <v>1500</v>
          </cell>
        </row>
        <row r="24">
          <cell r="B24">
            <v>211</v>
          </cell>
          <cell r="C24" t="str">
            <v>Данилова Анастасия</v>
          </cell>
          <cell r="D24" t="str">
            <v>1994</v>
          </cell>
          <cell r="E24" t="str">
            <v>КМС</v>
          </cell>
          <cell r="F24" t="str">
            <v>Московская</v>
          </cell>
          <cell r="G24" t="str">
            <v>Жуковский, СК "Метеор"</v>
          </cell>
          <cell r="H24" t="str">
            <v>Юдакова Н.А.</v>
          </cell>
          <cell r="I24">
            <v>400</v>
          </cell>
        </row>
        <row r="25">
          <cell r="B25">
            <v>214</v>
          </cell>
          <cell r="C25" t="str">
            <v>Сабрекова Альбина</v>
          </cell>
          <cell r="D25" t="str">
            <v>1994</v>
          </cell>
          <cell r="E25" t="str">
            <v>КМС</v>
          </cell>
          <cell r="F25" t="str">
            <v>Московская</v>
          </cell>
          <cell r="G25" t="str">
            <v>Жуковский, СК "Метеор"</v>
          </cell>
          <cell r="H25" t="str">
            <v>Юдакова Н.А.</v>
          </cell>
          <cell r="I25">
            <v>1500</v>
          </cell>
        </row>
        <row r="26">
          <cell r="B26">
            <v>209</v>
          </cell>
          <cell r="C26" t="str">
            <v>Луговских Наталья</v>
          </cell>
          <cell r="D26" t="str">
            <v>30.05.1987</v>
          </cell>
          <cell r="E26" t="str">
            <v>КМС</v>
          </cell>
          <cell r="F26" t="str">
            <v>Московская</v>
          </cell>
          <cell r="G26" t="str">
            <v>Щелково, МГУ</v>
          </cell>
          <cell r="H26" t="str">
            <v>Паращук В.П.</v>
          </cell>
          <cell r="I26">
            <v>200</v>
          </cell>
        </row>
        <row r="27">
          <cell r="B27">
            <v>203</v>
          </cell>
          <cell r="C27" t="str">
            <v>Чевдарь Анастасия</v>
          </cell>
          <cell r="D27" t="str">
            <v>1998</v>
          </cell>
          <cell r="E27" t="str">
            <v>3р</v>
          </cell>
          <cell r="F27" t="str">
            <v>Ярославская</v>
          </cell>
          <cell r="G27" t="str">
            <v>Переславль, ДЮСШ</v>
          </cell>
          <cell r="H27" t="str">
            <v>Литвинова М.Ф.</v>
          </cell>
          <cell r="I27">
            <v>60</v>
          </cell>
        </row>
        <row r="28">
          <cell r="B28">
            <v>295</v>
          </cell>
          <cell r="C28" t="str">
            <v>Шаверина Елена</v>
          </cell>
          <cell r="D28" t="str">
            <v>01.04.1987</v>
          </cell>
          <cell r="E28" t="str">
            <v>КМС</v>
          </cell>
          <cell r="F28" t="str">
            <v>Мурманская</v>
          </cell>
          <cell r="G28" t="str">
            <v>Мурманск, ШВСМ</v>
          </cell>
          <cell r="H28" t="str">
            <v>ЗТР Савенков П.В.</v>
          </cell>
          <cell r="I28">
            <v>60</v>
          </cell>
        </row>
        <row r="29">
          <cell r="B29">
            <v>296</v>
          </cell>
          <cell r="C29" t="str">
            <v>Маркелова Татьяна</v>
          </cell>
          <cell r="D29" t="str">
            <v>09.12.1988</v>
          </cell>
          <cell r="E29" t="str">
            <v>МСМК</v>
          </cell>
          <cell r="F29" t="str">
            <v>Мурманская</v>
          </cell>
          <cell r="G29" t="str">
            <v>Мурманск, ШВСМ</v>
          </cell>
          <cell r="H29" t="str">
            <v>ЗТР Савенков П.В.</v>
          </cell>
          <cell r="I29">
            <v>1500</v>
          </cell>
        </row>
        <row r="30">
          <cell r="B30">
            <v>298</v>
          </cell>
          <cell r="C30" t="str">
            <v>Купаева Анна</v>
          </cell>
          <cell r="D30" t="str">
            <v>1990</v>
          </cell>
          <cell r="E30" t="str">
            <v>МС</v>
          </cell>
          <cell r="F30" t="str">
            <v>Мурманская</v>
          </cell>
          <cell r="G30" t="str">
            <v xml:space="preserve">Мурманск, СДЮСШОР-4 </v>
          </cell>
          <cell r="H30" t="str">
            <v>Ахметов А.Р.</v>
          </cell>
        </row>
        <row r="31">
          <cell r="B31">
            <v>299</v>
          </cell>
          <cell r="C31" t="str">
            <v>Гузенкова Ирина</v>
          </cell>
          <cell r="D31" t="str">
            <v>10.01.1989</v>
          </cell>
          <cell r="E31" t="str">
            <v>КМС</v>
          </cell>
          <cell r="F31" t="str">
            <v>Мурманская</v>
          </cell>
          <cell r="G31" t="str">
            <v>Мурманск, СДЮСШОР-4, ШВСМ</v>
          </cell>
          <cell r="H31" t="str">
            <v>Ахметов А.Р.</v>
          </cell>
          <cell r="I31">
            <v>1500</v>
          </cell>
        </row>
        <row r="32">
          <cell r="B32">
            <v>305</v>
          </cell>
          <cell r="C32" t="str">
            <v>Кузовлева Мария</v>
          </cell>
          <cell r="D32" t="str">
            <v>09.04.1995</v>
          </cell>
          <cell r="E32" t="str">
            <v>КМС</v>
          </cell>
          <cell r="F32" t="str">
            <v>Мурманская</v>
          </cell>
          <cell r="G32" t="str">
            <v>Мурманск, СДЮСШОР-4, ШВСМ</v>
          </cell>
          <cell r="H32" t="str">
            <v>Кацан В.В., Т.Н.</v>
          </cell>
        </row>
        <row r="33">
          <cell r="B33">
            <v>300</v>
          </cell>
          <cell r="C33" t="str">
            <v>Сазанова Екатерина</v>
          </cell>
          <cell r="D33" t="str">
            <v>28.05.1996</v>
          </cell>
          <cell r="E33" t="str">
            <v>КМС</v>
          </cell>
          <cell r="F33" t="str">
            <v>Мурманская</v>
          </cell>
          <cell r="G33" t="str">
            <v>Мурманск, СДЮСШОР-4, Динамо</v>
          </cell>
          <cell r="H33" t="str">
            <v>Фарутин Н.В.</v>
          </cell>
          <cell r="I33">
            <v>60</v>
          </cell>
        </row>
        <row r="34">
          <cell r="B34">
            <v>308</v>
          </cell>
          <cell r="C34" t="str">
            <v>Багрова Анна</v>
          </cell>
          <cell r="D34" t="str">
            <v>02.07.1997</v>
          </cell>
          <cell r="E34" t="str">
            <v>1р</v>
          </cell>
          <cell r="F34" t="str">
            <v>Мурманская</v>
          </cell>
          <cell r="G34" t="str">
            <v>Североморск-Мурманск, СДЮСШОР-4, Динамо</v>
          </cell>
          <cell r="H34" t="str">
            <v>Агупова О.Б., Фарутин Н.В.</v>
          </cell>
          <cell r="I34">
            <v>60</v>
          </cell>
        </row>
        <row r="35">
          <cell r="B35">
            <v>307</v>
          </cell>
          <cell r="C35" t="str">
            <v>Толмачева Екатерина</v>
          </cell>
          <cell r="D35" t="str">
            <v>13.11.1997</v>
          </cell>
          <cell r="E35" t="str">
            <v>КМС</v>
          </cell>
          <cell r="F35" t="str">
            <v>Мурманская</v>
          </cell>
          <cell r="G35" t="str">
            <v>Мурманск, СДЮСШОР-4, ШВСМ</v>
          </cell>
          <cell r="H35" t="str">
            <v>Толмачев А.С.</v>
          </cell>
          <cell r="I35">
            <v>400</v>
          </cell>
        </row>
        <row r="36">
          <cell r="B36">
            <v>304</v>
          </cell>
          <cell r="C36" t="str">
            <v>Белова Анастасия</v>
          </cell>
          <cell r="D36" t="str">
            <v>28.01.1995</v>
          </cell>
          <cell r="E36" t="str">
            <v>2р</v>
          </cell>
          <cell r="F36" t="str">
            <v>Мурманская</v>
          </cell>
          <cell r="G36" t="str">
            <v xml:space="preserve">Мурманск, СДЮСШОР-4 </v>
          </cell>
          <cell r="H36" t="str">
            <v>ЗТР Савенков П.В., Шаверина Е.Н.</v>
          </cell>
          <cell r="I36">
            <v>1500</v>
          </cell>
        </row>
        <row r="37">
          <cell r="B37">
            <v>309</v>
          </cell>
          <cell r="C37" t="str">
            <v>Иванова Дарья</v>
          </cell>
          <cell r="D37" t="str">
            <v>16.04.1998</v>
          </cell>
          <cell r="E37" t="str">
            <v>2р</v>
          </cell>
          <cell r="F37" t="str">
            <v>Мурманская</v>
          </cell>
          <cell r="G37" t="str">
            <v>Мурманск, СДЮСШОР-4</v>
          </cell>
          <cell r="H37" t="str">
            <v>ЗТР Савенков П.В., Шаверина Е.Н.</v>
          </cell>
          <cell r="I37">
            <v>1500</v>
          </cell>
        </row>
        <row r="38">
          <cell r="B38">
            <v>314</v>
          </cell>
          <cell r="C38" t="str">
            <v>Третьякова Юлия</v>
          </cell>
          <cell r="D38" t="str">
            <v>10.03.1998</v>
          </cell>
          <cell r="E38" t="str">
            <v>2р</v>
          </cell>
          <cell r="F38" t="str">
            <v>Мурманская</v>
          </cell>
          <cell r="G38" t="str">
            <v xml:space="preserve">Мурманск, СДЮСШОР-4 </v>
          </cell>
          <cell r="H38" t="str">
            <v>Шаверина В.Н., Савенков П.В.</v>
          </cell>
          <cell r="I38">
            <v>60</v>
          </cell>
        </row>
        <row r="39">
          <cell r="B39">
            <v>318</v>
          </cell>
          <cell r="C39" t="str">
            <v>Фирсова Екатерина</v>
          </cell>
          <cell r="D39" t="str">
            <v>05.05.1999</v>
          </cell>
          <cell r="E39" t="str">
            <v>1р</v>
          </cell>
          <cell r="F39" t="str">
            <v>Мурманская</v>
          </cell>
          <cell r="G39" t="str">
            <v xml:space="preserve">Мурманск, СДЮСШОР-4 </v>
          </cell>
          <cell r="H39" t="str">
            <v>Кацан В.В., Т.Н.</v>
          </cell>
          <cell r="I39">
            <v>60</v>
          </cell>
        </row>
        <row r="40">
          <cell r="B40">
            <v>317</v>
          </cell>
          <cell r="C40" t="str">
            <v>Сорочинская Анна</v>
          </cell>
          <cell r="D40" t="str">
            <v>20.08.1999</v>
          </cell>
          <cell r="E40" t="str">
            <v>1р</v>
          </cell>
          <cell r="F40" t="str">
            <v>Мурманская</v>
          </cell>
          <cell r="G40" t="str">
            <v xml:space="preserve">Мурманск, СДЮСШОР-4 </v>
          </cell>
          <cell r="H40" t="str">
            <v>Кацан В.В., Т.Н.</v>
          </cell>
          <cell r="I40">
            <v>400</v>
          </cell>
        </row>
        <row r="41">
          <cell r="B41">
            <v>315</v>
          </cell>
          <cell r="C41" t="str">
            <v>Чужинова Алина</v>
          </cell>
          <cell r="D41" t="str">
            <v>26.12.1999</v>
          </cell>
          <cell r="E41" t="str">
            <v>2р</v>
          </cell>
          <cell r="F41" t="str">
            <v>Мурманская</v>
          </cell>
          <cell r="G41" t="str">
            <v>Мурманск, СДЮСШОР-4, Динамо</v>
          </cell>
          <cell r="H41" t="str">
            <v>Фарутин Н.В.</v>
          </cell>
          <cell r="I41">
            <v>400</v>
          </cell>
        </row>
        <row r="42">
          <cell r="B42">
            <v>320</v>
          </cell>
          <cell r="C42" t="str">
            <v>Сергеева Юлия</v>
          </cell>
          <cell r="D42" t="str">
            <v>11.05.1999</v>
          </cell>
          <cell r="E42" t="str">
            <v>1р</v>
          </cell>
          <cell r="F42" t="str">
            <v>Мурманская</v>
          </cell>
          <cell r="G42" t="str">
            <v xml:space="preserve">Мурманск, СДЮСШОР-4 </v>
          </cell>
          <cell r="H42" t="str">
            <v>Шаверина В.Н., Савенков П.В.</v>
          </cell>
          <cell r="I42">
            <v>400</v>
          </cell>
        </row>
        <row r="43">
          <cell r="B43">
            <v>319</v>
          </cell>
          <cell r="C43" t="str">
            <v>Шпилевая Варвара</v>
          </cell>
          <cell r="D43" t="str">
            <v>22.10.1999</v>
          </cell>
          <cell r="E43" t="str">
            <v>1р</v>
          </cell>
          <cell r="F43" t="str">
            <v>Мурманская</v>
          </cell>
          <cell r="G43" t="str">
            <v xml:space="preserve">Мурманск, СДЮСШОР-4 </v>
          </cell>
          <cell r="H43" t="str">
            <v>Шаверина В.Н., Савенков П.В.</v>
          </cell>
          <cell r="I43">
            <v>60</v>
          </cell>
        </row>
        <row r="44">
          <cell r="B44">
            <v>316</v>
          </cell>
          <cell r="C44" t="str">
            <v>Креер Валерия</v>
          </cell>
          <cell r="D44" t="str">
            <v>10.02.1999</v>
          </cell>
          <cell r="E44" t="str">
            <v>1р</v>
          </cell>
          <cell r="F44" t="str">
            <v>Мурманская</v>
          </cell>
          <cell r="G44" t="str">
            <v>Мурманск, СДЮСШОР-4, Динамо</v>
          </cell>
          <cell r="H44" t="str">
            <v>Фарутин Н.В., Попова И.С.</v>
          </cell>
          <cell r="I44">
            <v>60</v>
          </cell>
        </row>
        <row r="45">
          <cell r="B45">
            <v>511</v>
          </cell>
          <cell r="C45" t="str">
            <v>Павленко Юлия</v>
          </cell>
          <cell r="D45" t="str">
            <v>11.04.1988</v>
          </cell>
          <cell r="E45" t="str">
            <v>МС</v>
          </cell>
          <cell r="F45" t="str">
            <v>Вологодская</v>
          </cell>
          <cell r="G45" t="str">
            <v>Череповец, ДЮСШ-2</v>
          </cell>
          <cell r="H45" t="str">
            <v>Селюцкий С.А., Боголюбов В.Л.</v>
          </cell>
          <cell r="I45">
            <v>400</v>
          </cell>
        </row>
        <row r="46">
          <cell r="B46">
            <v>517</v>
          </cell>
          <cell r="C46" t="str">
            <v>Киселева Валентина</v>
          </cell>
          <cell r="D46" t="str">
            <v>16.07.1995</v>
          </cell>
          <cell r="E46" t="str">
            <v>КМС</v>
          </cell>
          <cell r="F46" t="str">
            <v>Вологодская</v>
          </cell>
          <cell r="G46" t="str">
            <v>Череповец, ДЮСШ-2</v>
          </cell>
          <cell r="H46" t="str">
            <v>Полторацкий С.В.</v>
          </cell>
          <cell r="I46">
            <v>60</v>
          </cell>
        </row>
        <row r="47">
          <cell r="B47">
            <v>518</v>
          </cell>
          <cell r="C47" t="str">
            <v>Аверина Ульяна</v>
          </cell>
          <cell r="D47" t="str">
            <v>10.10.1996</v>
          </cell>
          <cell r="E47" t="str">
            <v>КМС</v>
          </cell>
          <cell r="F47" t="str">
            <v>Вологодская</v>
          </cell>
          <cell r="G47" t="str">
            <v>Череповец, ДЮСШ-2</v>
          </cell>
          <cell r="H47" t="str">
            <v>Лебедев А.В.</v>
          </cell>
          <cell r="I47">
            <v>400</v>
          </cell>
        </row>
        <row r="48">
          <cell r="B48">
            <v>527</v>
          </cell>
          <cell r="C48" t="str">
            <v>Зобнина Елизавета</v>
          </cell>
          <cell r="D48" t="str">
            <v>05.03.1998</v>
          </cell>
          <cell r="E48" t="str">
            <v>1р</v>
          </cell>
          <cell r="F48" t="str">
            <v>Вологодская</v>
          </cell>
          <cell r="G48" t="str">
            <v>Череповец, ДЮСШ-2</v>
          </cell>
          <cell r="H48" t="str">
            <v>Боголюбов В.Л.</v>
          </cell>
          <cell r="I48">
            <v>60</v>
          </cell>
        </row>
        <row r="49">
          <cell r="B49">
            <v>530</v>
          </cell>
          <cell r="C49" t="str">
            <v>Глухова Милена</v>
          </cell>
          <cell r="D49" t="str">
            <v>25.07.1998</v>
          </cell>
          <cell r="E49" t="str">
            <v>1р</v>
          </cell>
          <cell r="F49" t="str">
            <v>Вологодская</v>
          </cell>
          <cell r="G49" t="str">
            <v>Череповец, ДЮСШ-2</v>
          </cell>
          <cell r="H49" t="str">
            <v>Лебедев А.В.</v>
          </cell>
          <cell r="I49">
            <v>400</v>
          </cell>
        </row>
        <row r="50">
          <cell r="B50">
            <v>533</v>
          </cell>
          <cell r="C50" t="str">
            <v>Шпак Ирина</v>
          </cell>
          <cell r="D50" t="str">
            <v>26.11.1998</v>
          </cell>
          <cell r="E50" t="str">
            <v>2р</v>
          </cell>
          <cell r="F50" t="str">
            <v>Вологодская</v>
          </cell>
          <cell r="G50" t="str">
            <v>Череповец, ДЮСШ-2</v>
          </cell>
          <cell r="H50" t="str">
            <v>Полторацкий С.В.</v>
          </cell>
          <cell r="I50">
            <v>400</v>
          </cell>
        </row>
        <row r="51">
          <cell r="B51">
            <v>538</v>
          </cell>
          <cell r="C51" t="str">
            <v>Виноградова Вероника</v>
          </cell>
          <cell r="D51" t="str">
            <v>06.03.1999</v>
          </cell>
          <cell r="E51" t="str">
            <v>1р</v>
          </cell>
          <cell r="F51" t="str">
            <v>Вологодская</v>
          </cell>
          <cell r="G51" t="str">
            <v>Череповец, ДЮСШ-2</v>
          </cell>
          <cell r="H51" t="str">
            <v>Боголюбов В.Л.</v>
          </cell>
          <cell r="I51">
            <v>60</v>
          </cell>
        </row>
        <row r="52">
          <cell r="B52">
            <v>539</v>
          </cell>
          <cell r="C52" t="str">
            <v>Ровкина Вероника</v>
          </cell>
          <cell r="D52" t="str">
            <v>30.08.1999</v>
          </cell>
          <cell r="E52" t="str">
            <v>2р</v>
          </cell>
          <cell r="F52" t="str">
            <v>Вологодская</v>
          </cell>
          <cell r="G52" t="str">
            <v>Череповец, ДЮСШ-2</v>
          </cell>
          <cell r="H52" t="str">
            <v>Боголюбов В.Л.</v>
          </cell>
          <cell r="I52">
            <v>60</v>
          </cell>
        </row>
        <row r="53">
          <cell r="B53">
            <v>540</v>
          </cell>
          <cell r="C53" t="str">
            <v>Лысакова Елизавета</v>
          </cell>
          <cell r="D53" t="str">
            <v>22.03.1999</v>
          </cell>
          <cell r="E53" t="str">
            <v>2р</v>
          </cell>
          <cell r="F53" t="str">
            <v>Вологодская</v>
          </cell>
          <cell r="G53" t="str">
            <v>Череповец, ДЮСШ-2</v>
          </cell>
          <cell r="H53" t="str">
            <v>Боголюбов В.Л.</v>
          </cell>
          <cell r="I53">
            <v>400</v>
          </cell>
        </row>
        <row r="54">
          <cell r="B54">
            <v>455</v>
          </cell>
          <cell r="C54" t="str">
            <v>Пантелеева Екатерина</v>
          </cell>
          <cell r="D54" t="str">
            <v>1990</v>
          </cell>
          <cell r="E54" t="str">
            <v>КМС</v>
          </cell>
          <cell r="F54" t="str">
            <v>Ивановская</v>
          </cell>
          <cell r="G54" t="str">
            <v>Иваново, ИГЭУ</v>
          </cell>
          <cell r="H54" t="str">
            <v>Сафина Н.Ю., Рябова И.Д.</v>
          </cell>
          <cell r="I54">
            <v>400</v>
          </cell>
        </row>
        <row r="55">
          <cell r="B55">
            <v>466</v>
          </cell>
          <cell r="C55" t="str">
            <v>Кукушкина Анна</v>
          </cell>
          <cell r="D55" t="str">
            <v>1992</v>
          </cell>
          <cell r="E55" t="str">
            <v>КМС</v>
          </cell>
          <cell r="F55" t="str">
            <v>Ивановская-Московская</v>
          </cell>
          <cell r="G55" t="str">
            <v>Иваново-Подольск, СДЮСШОР-6, ИГЭУ, СДЮСШОР</v>
          </cell>
          <cell r="H55" t="str">
            <v>Магницкий М.В., Иванова Е.Ю.</v>
          </cell>
          <cell r="I55">
            <v>60</v>
          </cell>
        </row>
        <row r="56">
          <cell r="B56">
            <v>467</v>
          </cell>
          <cell r="C56" t="str">
            <v>Сенникова Дарья</v>
          </cell>
          <cell r="D56" t="str">
            <v>1992</v>
          </cell>
          <cell r="E56" t="str">
            <v>КМС</v>
          </cell>
          <cell r="F56" t="str">
            <v>Ивановская</v>
          </cell>
          <cell r="G56" t="str">
            <v>Иваново, СДЮСШОР-6, ИГЭУ</v>
          </cell>
          <cell r="H56" t="str">
            <v>Магницкий М.В.</v>
          </cell>
          <cell r="I56">
            <v>60</v>
          </cell>
        </row>
        <row r="57">
          <cell r="B57">
            <v>468</v>
          </cell>
          <cell r="C57" t="str">
            <v>Некрасова Татьяна</v>
          </cell>
          <cell r="D57" t="str">
            <v>1994</v>
          </cell>
          <cell r="E57" t="str">
            <v>КМС</v>
          </cell>
          <cell r="F57" t="str">
            <v>Ивановская-Московская</v>
          </cell>
          <cell r="G57" t="str">
            <v>Иваново-Подольск, СДЮСШОР-6, ИГЭУ, СДЮСШОР</v>
          </cell>
          <cell r="H57" t="str">
            <v>Магницкий М.В., Иванова Е.Ю.</v>
          </cell>
          <cell r="I57">
            <v>60</v>
          </cell>
        </row>
        <row r="58">
          <cell r="B58">
            <v>469</v>
          </cell>
          <cell r="C58" t="str">
            <v>Батраева Юлия</v>
          </cell>
          <cell r="D58" t="str">
            <v>1994</v>
          </cell>
          <cell r="E58" t="str">
            <v>КМС</v>
          </cell>
          <cell r="F58" t="str">
            <v>Ивановская</v>
          </cell>
          <cell r="G58" t="str">
            <v>Иваново, СДЮСШОР-6, ИГЭУ</v>
          </cell>
          <cell r="H58" t="str">
            <v>Торгов Е.Н., Лукичёв А.В.</v>
          </cell>
          <cell r="I58">
            <v>400</v>
          </cell>
        </row>
        <row r="59">
          <cell r="C59" t="str">
            <v>Гуляева Александра</v>
          </cell>
          <cell r="D59" t="str">
            <v>1994</v>
          </cell>
          <cell r="E59" t="str">
            <v>КМС</v>
          </cell>
          <cell r="F59" t="str">
            <v>Ивановская</v>
          </cell>
          <cell r="G59" t="str">
            <v>Иваново</v>
          </cell>
          <cell r="H59" t="str">
            <v>Гильмутдинов Ю.В., Лукичёв А.В., Попова Н.Л.</v>
          </cell>
          <cell r="I59">
            <v>1500</v>
          </cell>
        </row>
        <row r="60">
          <cell r="B60">
            <v>471</v>
          </cell>
          <cell r="C60" t="str">
            <v>Афонина Ирина</v>
          </cell>
          <cell r="D60" t="str">
            <v>1993</v>
          </cell>
          <cell r="E60" t="str">
            <v>1р</v>
          </cell>
          <cell r="F60" t="str">
            <v>Ивановская</v>
          </cell>
          <cell r="G60" t="str">
            <v>Иваново, ИГХТУ</v>
          </cell>
          <cell r="H60" t="str">
            <v>Рябчикова Л.В., Залипаева Е.В.</v>
          </cell>
          <cell r="I60">
            <v>60</v>
          </cell>
        </row>
        <row r="61">
          <cell r="B61">
            <v>481</v>
          </cell>
          <cell r="C61" t="str">
            <v>Сысуева Мария</v>
          </cell>
          <cell r="D61" t="str">
            <v>1995</v>
          </cell>
          <cell r="E61" t="str">
            <v>2р</v>
          </cell>
          <cell r="F61" t="str">
            <v>Ивановская</v>
          </cell>
          <cell r="G61" t="str">
            <v>Иваново, СДЮШОР-6, ИГХТУ</v>
          </cell>
          <cell r="H61" t="str">
            <v>Кустов В.Н., Голубева М.А.</v>
          </cell>
          <cell r="I61" t="str">
            <v>тройной</v>
          </cell>
        </row>
        <row r="62">
          <cell r="B62">
            <v>482</v>
          </cell>
          <cell r="C62" t="str">
            <v>Землянкина Инна</v>
          </cell>
          <cell r="D62" t="str">
            <v>1995</v>
          </cell>
          <cell r="E62" t="str">
            <v>1р</v>
          </cell>
          <cell r="F62" t="str">
            <v>Ивановская</v>
          </cell>
          <cell r="G62" t="str">
            <v>Иваново, ИГЭУ</v>
          </cell>
          <cell r="H62" t="str">
            <v xml:space="preserve">Торгов Е.Н. </v>
          </cell>
          <cell r="I62">
            <v>60</v>
          </cell>
        </row>
        <row r="63">
          <cell r="B63">
            <v>483</v>
          </cell>
          <cell r="C63" t="str">
            <v>Приплина Светлана</v>
          </cell>
          <cell r="D63" t="str">
            <v>1996</v>
          </cell>
          <cell r="E63" t="str">
            <v>2р</v>
          </cell>
          <cell r="F63" t="str">
            <v>Ивановская</v>
          </cell>
          <cell r="G63" t="str">
            <v>Иваново</v>
          </cell>
          <cell r="H63" t="str">
            <v>Лукичёв А.В.</v>
          </cell>
          <cell r="I63">
            <v>1500</v>
          </cell>
        </row>
        <row r="64">
          <cell r="B64">
            <v>484</v>
          </cell>
          <cell r="C64" t="str">
            <v>Прянишева Ольга</v>
          </cell>
          <cell r="D64" t="str">
            <v>1995</v>
          </cell>
          <cell r="E64" t="str">
            <v>1р</v>
          </cell>
          <cell r="F64" t="str">
            <v>Ивановская</v>
          </cell>
          <cell r="G64" t="str">
            <v>Иваново</v>
          </cell>
          <cell r="H64" t="str">
            <v>Смирнов С.А., Кузинов Н.В.</v>
          </cell>
          <cell r="I64" t="str">
            <v>высота</v>
          </cell>
        </row>
        <row r="65">
          <cell r="B65">
            <v>491</v>
          </cell>
          <cell r="C65" t="str">
            <v>Дудина Екатерина</v>
          </cell>
          <cell r="D65" t="str">
            <v>1997</v>
          </cell>
          <cell r="E65" t="str">
            <v>1р</v>
          </cell>
          <cell r="F65" t="str">
            <v>Ивановская</v>
          </cell>
          <cell r="G65" t="str">
            <v>Фурманов, СДЮСШОР-8</v>
          </cell>
          <cell r="H65" t="str">
            <v>Лукичёв А.В.</v>
          </cell>
          <cell r="I65">
            <v>1500</v>
          </cell>
        </row>
        <row r="66">
          <cell r="C66" t="str">
            <v>Князева Александра</v>
          </cell>
          <cell r="D66" t="str">
            <v>1997</v>
          </cell>
          <cell r="E66" t="str">
            <v>2р</v>
          </cell>
          <cell r="F66" t="str">
            <v>Ивановская</v>
          </cell>
          <cell r="G66" t="str">
            <v>Иваново</v>
          </cell>
          <cell r="H66" t="str">
            <v>Скобцов А.Ф.</v>
          </cell>
          <cell r="I66" t="str">
            <v>тройной</v>
          </cell>
        </row>
        <row r="67">
          <cell r="B67">
            <v>493</v>
          </cell>
          <cell r="C67" t="str">
            <v>Погодина Дарья</v>
          </cell>
          <cell r="D67" t="str">
            <v>1999</v>
          </cell>
          <cell r="E67" t="str">
            <v>1р</v>
          </cell>
          <cell r="F67" t="str">
            <v>Ивановская</v>
          </cell>
          <cell r="G67" t="str">
            <v>Кинешма, СДЮСШОР</v>
          </cell>
          <cell r="H67" t="str">
            <v>Кузинов Н.В.</v>
          </cell>
          <cell r="I67" t="str">
            <v>5ти/б</v>
          </cell>
        </row>
        <row r="68">
          <cell r="B68">
            <v>494</v>
          </cell>
          <cell r="C68" t="str">
            <v>Панкрушина Людмила</v>
          </cell>
          <cell r="D68" t="str">
            <v>26.06.1998</v>
          </cell>
          <cell r="E68" t="str">
            <v>2р</v>
          </cell>
          <cell r="F68" t="str">
            <v>Ивановская</v>
          </cell>
          <cell r="G68" t="str">
            <v>Кинешма, СДЮСШОР</v>
          </cell>
          <cell r="H68" t="str">
            <v>Голубева М.А.</v>
          </cell>
          <cell r="I68">
            <v>400</v>
          </cell>
        </row>
        <row r="69">
          <cell r="B69">
            <v>495</v>
          </cell>
          <cell r="C69" t="str">
            <v>Мешалкина Алина</v>
          </cell>
          <cell r="D69" t="str">
            <v>1997</v>
          </cell>
          <cell r="E69" t="str">
            <v>2р</v>
          </cell>
          <cell r="F69" t="str">
            <v>Ивановская</v>
          </cell>
          <cell r="G69" t="str">
            <v>Иваново, СДЮШОР-6</v>
          </cell>
          <cell r="H69" t="str">
            <v>Рябова И.Д.</v>
          </cell>
          <cell r="I69" t="str">
            <v>тройной</v>
          </cell>
        </row>
        <row r="70">
          <cell r="B70">
            <v>498</v>
          </cell>
          <cell r="C70" t="str">
            <v>Сидорина Юлия</v>
          </cell>
          <cell r="D70" t="str">
            <v>1997</v>
          </cell>
          <cell r="E70" t="str">
            <v>1р</v>
          </cell>
          <cell r="F70" t="str">
            <v>Ивановская</v>
          </cell>
          <cell r="G70" t="str">
            <v>Иваново</v>
          </cell>
          <cell r="H70" t="str">
            <v>Рябова И.Д.</v>
          </cell>
          <cell r="I70">
            <v>60</v>
          </cell>
        </row>
        <row r="71">
          <cell r="B71">
            <v>499</v>
          </cell>
          <cell r="C71" t="str">
            <v>Шабулкина Анастасия</v>
          </cell>
          <cell r="D71" t="str">
            <v>1998</v>
          </cell>
          <cell r="E71" t="str">
            <v>2р</v>
          </cell>
          <cell r="F71" t="str">
            <v>Ивановская</v>
          </cell>
          <cell r="G71" t="str">
            <v>Иваново</v>
          </cell>
          <cell r="H71" t="str">
            <v>Морозов В.А.</v>
          </cell>
          <cell r="I71" t="str">
            <v>с/х</v>
          </cell>
        </row>
        <row r="72">
          <cell r="B72">
            <v>501</v>
          </cell>
          <cell r="C72" t="str">
            <v>Чиркова Анастасия</v>
          </cell>
          <cell r="D72" t="str">
            <v>1997</v>
          </cell>
          <cell r="E72" t="str">
            <v>2р</v>
          </cell>
          <cell r="F72" t="str">
            <v>Ивановская</v>
          </cell>
          <cell r="G72" t="str">
            <v>Иваново</v>
          </cell>
          <cell r="H72" t="str">
            <v>Скобцов А.Ф.</v>
          </cell>
        </row>
        <row r="73">
          <cell r="B73">
            <v>548</v>
          </cell>
          <cell r="C73" t="str">
            <v>Сапожникова Екатерина</v>
          </cell>
          <cell r="D73" t="str">
            <v>13.11.1992</v>
          </cell>
          <cell r="E73" t="str">
            <v>1р</v>
          </cell>
          <cell r="F73" t="str">
            <v>Ивановская</v>
          </cell>
          <cell r="G73" t="str">
            <v>Кинешма, СДЮСШОР</v>
          </cell>
          <cell r="H73" t="str">
            <v>Рябова И.Д., Мальцев Е.В.</v>
          </cell>
          <cell r="I73" t="str">
            <v>тройной</v>
          </cell>
        </row>
        <row r="74">
          <cell r="B74">
            <v>504</v>
          </cell>
          <cell r="C74" t="str">
            <v>Довгун Юлия</v>
          </cell>
          <cell r="D74" t="str">
            <v>1991</v>
          </cell>
          <cell r="E74" t="str">
            <v>2р</v>
          </cell>
          <cell r="F74" t="str">
            <v>Ивановская</v>
          </cell>
          <cell r="G74" t="str">
            <v>Иваново, ИГХТУ</v>
          </cell>
          <cell r="H74" t="str">
            <v>Газизова И.В.</v>
          </cell>
          <cell r="I74">
            <v>400</v>
          </cell>
        </row>
        <row r="75">
          <cell r="B75">
            <v>432</v>
          </cell>
          <cell r="C75" t="str">
            <v>Антоненко Юлия</v>
          </cell>
          <cell r="D75" t="str">
            <v>1986</v>
          </cell>
          <cell r="E75" t="str">
            <v>КМС</v>
          </cell>
          <cell r="F75" t="str">
            <v>Р-ка Коми</v>
          </cell>
          <cell r="G75" t="str">
            <v>Сыктывкар</v>
          </cell>
          <cell r="H75" t="str">
            <v>Панюкова М.А.</v>
          </cell>
          <cell r="I75">
            <v>400</v>
          </cell>
        </row>
        <row r="76">
          <cell r="B76">
            <v>435</v>
          </cell>
          <cell r="C76" t="str">
            <v>Дудалева Ольга</v>
          </cell>
          <cell r="D76" t="str">
            <v>1991</v>
          </cell>
          <cell r="E76" t="str">
            <v>КМС</v>
          </cell>
          <cell r="F76" t="str">
            <v>Р-ка Коми</v>
          </cell>
          <cell r="G76" t="str">
            <v>Сыктывкар</v>
          </cell>
          <cell r="H76" t="str">
            <v>Панюкова М.А.</v>
          </cell>
          <cell r="I76">
            <v>60</v>
          </cell>
        </row>
        <row r="77">
          <cell r="B77">
            <v>436</v>
          </cell>
          <cell r="C77" t="str">
            <v>Пунегова Наталья</v>
          </cell>
          <cell r="D77" t="str">
            <v>1991</v>
          </cell>
          <cell r="E77" t="str">
            <v>1р</v>
          </cell>
          <cell r="F77" t="str">
            <v>Р-ка Коми</v>
          </cell>
          <cell r="G77" t="str">
            <v>Сыктывкар</v>
          </cell>
          <cell r="H77" t="str">
            <v>Панюкова М.А.</v>
          </cell>
          <cell r="I77">
            <v>1500</v>
          </cell>
        </row>
        <row r="78">
          <cell r="B78">
            <v>437</v>
          </cell>
          <cell r="C78" t="str">
            <v>Шищук Инна</v>
          </cell>
          <cell r="D78" t="str">
            <v>1991</v>
          </cell>
          <cell r="E78" t="str">
            <v>1р</v>
          </cell>
          <cell r="F78" t="str">
            <v>Р-ка Коми</v>
          </cell>
          <cell r="G78" t="str">
            <v>Сыктывкар</v>
          </cell>
          <cell r="H78" t="str">
            <v>Панюкова М.А.</v>
          </cell>
          <cell r="I78">
            <v>1500</v>
          </cell>
        </row>
        <row r="79">
          <cell r="B79">
            <v>439</v>
          </cell>
          <cell r="C79" t="str">
            <v>Вавилова Анастасия</v>
          </cell>
          <cell r="D79" t="str">
            <v>1992</v>
          </cell>
          <cell r="E79" t="str">
            <v>КМС</v>
          </cell>
          <cell r="F79" t="str">
            <v>Р-ка Коми</v>
          </cell>
          <cell r="G79" t="str">
            <v>Сыктывкар</v>
          </cell>
          <cell r="H79" t="str">
            <v>Панюкова М.А.</v>
          </cell>
          <cell r="I79">
            <v>400</v>
          </cell>
        </row>
        <row r="80">
          <cell r="B80">
            <v>442</v>
          </cell>
          <cell r="C80" t="str">
            <v>Скрипина Юлия</v>
          </cell>
          <cell r="D80" t="str">
            <v>1993</v>
          </cell>
          <cell r="E80" t="str">
            <v>КМС</v>
          </cell>
          <cell r="F80" t="str">
            <v>Р-ка Коми</v>
          </cell>
          <cell r="G80" t="str">
            <v>Сыктывкар</v>
          </cell>
          <cell r="H80" t="str">
            <v xml:space="preserve">Панюкова М.А. </v>
          </cell>
          <cell r="I80">
            <v>400</v>
          </cell>
        </row>
        <row r="81">
          <cell r="B81">
            <v>443</v>
          </cell>
          <cell r="C81" t="str">
            <v>Деревцова Варвара</v>
          </cell>
          <cell r="D81" t="str">
            <v>1993</v>
          </cell>
          <cell r="E81" t="str">
            <v>КМС</v>
          </cell>
          <cell r="F81" t="str">
            <v>Р-ка Коми</v>
          </cell>
          <cell r="G81" t="str">
            <v>Сыктывкар</v>
          </cell>
          <cell r="H81" t="str">
            <v xml:space="preserve">Панюкова М.А. </v>
          </cell>
          <cell r="I81">
            <v>60</v>
          </cell>
        </row>
        <row r="82">
          <cell r="B82">
            <v>444</v>
          </cell>
          <cell r="C82" t="str">
            <v>Русинова Екатерина</v>
          </cell>
          <cell r="D82" t="str">
            <v>1993</v>
          </cell>
          <cell r="E82" t="str">
            <v>КМС</v>
          </cell>
          <cell r="F82" t="str">
            <v>Р-ка Коми</v>
          </cell>
          <cell r="G82" t="str">
            <v>Сыктывкар</v>
          </cell>
          <cell r="H82" t="str">
            <v xml:space="preserve">Панюкова М.А. </v>
          </cell>
          <cell r="I82">
            <v>400</v>
          </cell>
        </row>
        <row r="83">
          <cell r="B83">
            <v>445</v>
          </cell>
          <cell r="C83" t="str">
            <v>Гайсина Гульнара</v>
          </cell>
          <cell r="D83" t="str">
            <v>1994</v>
          </cell>
          <cell r="E83" t="str">
            <v>1р</v>
          </cell>
          <cell r="F83" t="str">
            <v>Р-ка Коми</v>
          </cell>
          <cell r="G83" t="str">
            <v>Сыктывкар</v>
          </cell>
          <cell r="H83" t="str">
            <v xml:space="preserve">Панюкова М.А. </v>
          </cell>
          <cell r="I83">
            <v>400</v>
          </cell>
        </row>
        <row r="84">
          <cell r="B84">
            <v>449</v>
          </cell>
          <cell r="C84" t="str">
            <v>Кудряшова Анастасия</v>
          </cell>
          <cell r="D84" t="str">
            <v>1997</v>
          </cell>
          <cell r="E84" t="str">
            <v>1р</v>
          </cell>
          <cell r="F84" t="str">
            <v>Р-ка Коми</v>
          </cell>
          <cell r="G84" t="str">
            <v>Сыктывкар</v>
          </cell>
          <cell r="H84" t="str">
            <v xml:space="preserve">Панюкова М.А. </v>
          </cell>
          <cell r="I84">
            <v>60</v>
          </cell>
        </row>
        <row r="85">
          <cell r="B85">
            <v>451</v>
          </cell>
          <cell r="C85" t="str">
            <v>Мишарина Ирина</v>
          </cell>
          <cell r="D85" t="str">
            <v>1998</v>
          </cell>
          <cell r="E85" t="str">
            <v>1р</v>
          </cell>
          <cell r="F85" t="str">
            <v>Р-ка Коми</v>
          </cell>
          <cell r="G85" t="str">
            <v>Сыктывкар</v>
          </cell>
          <cell r="H85" t="str">
            <v xml:space="preserve">Панюкова М.А. </v>
          </cell>
          <cell r="I85">
            <v>400</v>
          </cell>
        </row>
        <row r="86">
          <cell r="B86">
            <v>452</v>
          </cell>
          <cell r="C86" t="str">
            <v>Жуковская Ксения</v>
          </cell>
          <cell r="D86" t="str">
            <v>1998</v>
          </cell>
          <cell r="E86" t="str">
            <v>1р</v>
          </cell>
          <cell r="F86" t="str">
            <v>Р-ка Коми</v>
          </cell>
          <cell r="G86" t="str">
            <v>Сыктывкар</v>
          </cell>
          <cell r="H86" t="str">
            <v xml:space="preserve">Панюкова М.А. </v>
          </cell>
          <cell r="I86">
            <v>400</v>
          </cell>
        </row>
        <row r="87">
          <cell r="B87">
            <v>406</v>
          </cell>
          <cell r="C87" t="str">
            <v>Афиркина Елизавета</v>
          </cell>
          <cell r="D87" t="str">
            <v>12.07.1997</v>
          </cell>
          <cell r="E87" t="str">
            <v>2р</v>
          </cell>
          <cell r="F87" t="str">
            <v>Новгородская</v>
          </cell>
          <cell r="G87" t="str">
            <v>Н Новгород, обр.</v>
          </cell>
          <cell r="H87" t="str">
            <v>Титяк Т.А.</v>
          </cell>
          <cell r="I87" t="str">
            <v>ядро</v>
          </cell>
        </row>
        <row r="88">
          <cell r="B88">
            <v>412</v>
          </cell>
          <cell r="C88" t="str">
            <v>Вторыгина Валерия</v>
          </cell>
          <cell r="D88" t="str">
            <v>06.02.1998</v>
          </cell>
          <cell r="E88" t="str">
            <v>1р</v>
          </cell>
          <cell r="F88" t="str">
            <v>Новгородская</v>
          </cell>
          <cell r="G88" t="str">
            <v>Н Новгород, обр.</v>
          </cell>
          <cell r="H88" t="str">
            <v>Савенков П.А.</v>
          </cell>
          <cell r="I88">
            <v>60</v>
          </cell>
        </row>
        <row r="89">
          <cell r="B89">
            <v>403</v>
          </cell>
          <cell r="C89" t="str">
            <v>Бойчук Ирина</v>
          </cell>
          <cell r="D89" t="str">
            <v>16.07.1999</v>
          </cell>
          <cell r="E89" t="str">
            <v>1р</v>
          </cell>
          <cell r="F89" t="str">
            <v>Новгородская</v>
          </cell>
          <cell r="G89" t="str">
            <v>Н Новгород, обр.</v>
          </cell>
          <cell r="H89" t="str">
            <v>Савенков П.А.</v>
          </cell>
          <cell r="I89">
            <v>60</v>
          </cell>
        </row>
        <row r="90">
          <cell r="B90">
            <v>407</v>
          </cell>
          <cell r="C90" t="str">
            <v>Иванова Алина</v>
          </cell>
          <cell r="D90" t="str">
            <v>05.06.1996</v>
          </cell>
          <cell r="E90" t="str">
            <v>КМС</v>
          </cell>
          <cell r="F90" t="str">
            <v>Новгородская</v>
          </cell>
          <cell r="G90" t="str">
            <v>Н Новгород, обр.</v>
          </cell>
          <cell r="H90" t="str">
            <v>Савенков П.А.</v>
          </cell>
          <cell r="I90">
            <v>400</v>
          </cell>
        </row>
        <row r="91">
          <cell r="B91">
            <v>408</v>
          </cell>
          <cell r="C91" t="str">
            <v>Данилюк Анастасия</v>
          </cell>
          <cell r="D91" t="str">
            <v>11.06.1999</v>
          </cell>
          <cell r="E91" t="str">
            <v>2р</v>
          </cell>
          <cell r="F91" t="str">
            <v>Новгородская</v>
          </cell>
          <cell r="G91" t="str">
            <v>Н Новгород, обр.</v>
          </cell>
          <cell r="H91" t="str">
            <v>Семенов А.В., Лавникович С.В.</v>
          </cell>
          <cell r="I91">
            <v>1500</v>
          </cell>
        </row>
        <row r="92">
          <cell r="B92">
            <v>409</v>
          </cell>
          <cell r="C92" t="str">
            <v>Осина Анастасия</v>
          </cell>
          <cell r="D92" t="str">
            <v>07.06.1996</v>
          </cell>
          <cell r="E92" t="str">
            <v>1р</v>
          </cell>
          <cell r="F92" t="str">
            <v>Новгородская</v>
          </cell>
          <cell r="G92" t="str">
            <v>Н Новгород, обр.</v>
          </cell>
          <cell r="H92" t="str">
            <v>Савенков П.А.</v>
          </cell>
          <cell r="I92">
            <v>60</v>
          </cell>
        </row>
        <row r="93">
          <cell r="B93">
            <v>223</v>
          </cell>
          <cell r="C93" t="str">
            <v>Гаврикова Евгения</v>
          </cell>
          <cell r="D93" t="str">
            <v>1986</v>
          </cell>
          <cell r="E93" t="str">
            <v>МС</v>
          </cell>
          <cell r="F93" t="str">
            <v>Владимирская</v>
          </cell>
          <cell r="G93" t="str">
            <v>Владимир, СДЮСШОР-7</v>
          </cell>
          <cell r="H93" t="str">
            <v>Морочко М.А.</v>
          </cell>
        </row>
        <row r="94">
          <cell r="B94">
            <v>224</v>
          </cell>
          <cell r="C94" t="str">
            <v>Спиглазова Мария</v>
          </cell>
          <cell r="D94" t="str">
            <v>06.02.1998</v>
          </cell>
          <cell r="E94" t="str">
            <v>2р</v>
          </cell>
          <cell r="F94" t="str">
            <v>Владимирская</v>
          </cell>
          <cell r="G94" t="str">
            <v>Г-Хрустальный, ДЮСШ</v>
          </cell>
          <cell r="H94" t="str">
            <v>Щербакова В.В.</v>
          </cell>
          <cell r="I94">
            <v>400</v>
          </cell>
        </row>
        <row r="95">
          <cell r="B95">
            <v>230</v>
          </cell>
          <cell r="C95" t="str">
            <v>Тарасова Мария</v>
          </cell>
          <cell r="D95" t="str">
            <v>1994</v>
          </cell>
          <cell r="E95" t="str">
            <v>1р</v>
          </cell>
          <cell r="F95" t="str">
            <v>Владимирская</v>
          </cell>
          <cell r="G95" t="str">
            <v>Владимир, СДЮСШОР-7</v>
          </cell>
          <cell r="H95" t="str">
            <v>Морочко М.А.</v>
          </cell>
          <cell r="I95">
            <v>60</v>
          </cell>
        </row>
        <row r="96">
          <cell r="B96">
            <v>232</v>
          </cell>
          <cell r="C96" t="str">
            <v>Беднова Анастасия</v>
          </cell>
          <cell r="D96" t="str">
            <v>1996</v>
          </cell>
          <cell r="E96" t="str">
            <v>КМС</v>
          </cell>
          <cell r="F96" t="str">
            <v>Владимирская</v>
          </cell>
          <cell r="G96" t="str">
            <v>Владимир, ШВСМ</v>
          </cell>
          <cell r="H96" t="str">
            <v>Саков А.П., Салов С.Г.</v>
          </cell>
          <cell r="I96">
            <v>400</v>
          </cell>
        </row>
        <row r="97">
          <cell r="B97">
            <v>237</v>
          </cell>
          <cell r="C97" t="str">
            <v>Чудакова Алена</v>
          </cell>
          <cell r="D97" t="str">
            <v>1995</v>
          </cell>
          <cell r="E97" t="str">
            <v>1р</v>
          </cell>
          <cell r="F97" t="str">
            <v>Владимирская</v>
          </cell>
          <cell r="G97" t="str">
            <v>Владимир, СДЮСШОР-7</v>
          </cell>
          <cell r="H97" t="str">
            <v>Морочко М.А.</v>
          </cell>
          <cell r="I97" t="str">
            <v>тройной</v>
          </cell>
        </row>
        <row r="98">
          <cell r="B98">
            <v>241</v>
          </cell>
          <cell r="C98" t="str">
            <v>Стеценко Анастасия</v>
          </cell>
          <cell r="D98" t="str">
            <v>1998</v>
          </cell>
          <cell r="E98" t="str">
            <v>1р</v>
          </cell>
          <cell r="F98" t="str">
            <v>Владимирская</v>
          </cell>
          <cell r="G98" t="str">
            <v>Александров, ДЮСШ</v>
          </cell>
          <cell r="H98" t="str">
            <v>Сычев А.С.</v>
          </cell>
          <cell r="I98">
            <v>60</v>
          </cell>
        </row>
        <row r="99">
          <cell r="B99">
            <v>242</v>
          </cell>
          <cell r="C99" t="str">
            <v>Иванова Елизавета</v>
          </cell>
          <cell r="D99" t="str">
            <v>1998</v>
          </cell>
          <cell r="E99" t="str">
            <v>2р</v>
          </cell>
          <cell r="F99" t="str">
            <v>Владимирская</v>
          </cell>
          <cell r="G99" t="str">
            <v>Александров, ДЮСШ</v>
          </cell>
          <cell r="H99" t="str">
            <v>Сычев А.С.</v>
          </cell>
          <cell r="I99" t="str">
            <v>ядро</v>
          </cell>
        </row>
        <row r="100">
          <cell r="B100">
            <v>245</v>
          </cell>
          <cell r="C100" t="str">
            <v>Плотникова Наталья</v>
          </cell>
          <cell r="D100" t="str">
            <v>1999</v>
          </cell>
          <cell r="E100" t="str">
            <v>1р</v>
          </cell>
          <cell r="F100" t="str">
            <v>Владимирская</v>
          </cell>
          <cell r="G100" t="str">
            <v>Владимир, СДЮСШОР-4</v>
          </cell>
          <cell r="H100" t="str">
            <v>Плотников П.Н.</v>
          </cell>
          <cell r="I100">
            <v>1500</v>
          </cell>
        </row>
        <row r="101">
          <cell r="C101" t="str">
            <v>Зотова Екатерина</v>
          </cell>
          <cell r="D101" t="str">
            <v>1997</v>
          </cell>
          <cell r="E101" t="str">
            <v>2р</v>
          </cell>
          <cell r="F101" t="str">
            <v>Владимирская</v>
          </cell>
          <cell r="G101" t="str">
            <v>Владимир, СДЮСШОР-4</v>
          </cell>
          <cell r="H101" t="str">
            <v>Плотников П.Н.</v>
          </cell>
          <cell r="I101">
            <v>1500</v>
          </cell>
        </row>
        <row r="102">
          <cell r="B102">
            <v>249</v>
          </cell>
          <cell r="C102" t="str">
            <v>Кузнецова Анна</v>
          </cell>
          <cell r="D102" t="str">
            <v>04.09.1998</v>
          </cell>
          <cell r="E102" t="str">
            <v>2р</v>
          </cell>
          <cell r="F102" t="str">
            <v>Владимирская</v>
          </cell>
          <cell r="G102" t="str">
            <v>Г-Хрустальный, ДЮСШ</v>
          </cell>
          <cell r="H102" t="str">
            <v>Волкова Л.А.</v>
          </cell>
          <cell r="I102" t="str">
            <v>2000с/п</v>
          </cell>
        </row>
        <row r="103">
          <cell r="B103">
            <v>250</v>
          </cell>
          <cell r="C103" t="str">
            <v>Федотова Вероника</v>
          </cell>
          <cell r="D103" t="str">
            <v>1998</v>
          </cell>
          <cell r="E103" t="str">
            <v>2р</v>
          </cell>
          <cell r="F103" t="str">
            <v>Владимирская</v>
          </cell>
          <cell r="G103" t="str">
            <v>Г-Хрустальный, ДЮСШ</v>
          </cell>
          <cell r="H103" t="str">
            <v>Волкова Л.А.</v>
          </cell>
          <cell r="I103">
            <v>400</v>
          </cell>
        </row>
        <row r="104">
          <cell r="B104">
            <v>251</v>
          </cell>
          <cell r="C104" t="str">
            <v>Чернова Анна</v>
          </cell>
          <cell r="D104" t="str">
            <v>1998</v>
          </cell>
          <cell r="E104" t="str">
            <v>2р</v>
          </cell>
          <cell r="F104" t="str">
            <v>Владимирская</v>
          </cell>
          <cell r="G104" t="str">
            <v>Киржач-Владимир, СДЮСШОР-7</v>
          </cell>
          <cell r="H104" t="str">
            <v>Морочко М.А., Болотнова А.А.</v>
          </cell>
          <cell r="I104" t="str">
            <v>высота</v>
          </cell>
        </row>
        <row r="105">
          <cell r="B105">
            <v>256</v>
          </cell>
          <cell r="C105" t="str">
            <v>Дементьева Маргарита</v>
          </cell>
          <cell r="D105" t="str">
            <v>1988</v>
          </cell>
          <cell r="E105" t="str">
            <v>1р</v>
          </cell>
          <cell r="F105" t="str">
            <v>Владимирская</v>
          </cell>
          <cell r="G105" t="str">
            <v>Владимир, СДЮСШОР-4</v>
          </cell>
          <cell r="H105" t="str">
            <v>Герцен Е.А.</v>
          </cell>
          <cell r="I105">
            <v>400</v>
          </cell>
        </row>
        <row r="106">
          <cell r="B106">
            <v>176</v>
          </cell>
          <cell r="C106" t="str">
            <v>Ястребова Кристина</v>
          </cell>
          <cell r="D106" t="str">
            <v>1998</v>
          </cell>
          <cell r="E106" t="str">
            <v>3р</v>
          </cell>
          <cell r="F106" t="str">
            <v>Ярославская</v>
          </cell>
          <cell r="G106" t="str">
            <v>Рыбинск, СДЮСШОР-2</v>
          </cell>
          <cell r="H106" t="str">
            <v>Коротков М.Э.</v>
          </cell>
          <cell r="I106">
            <v>400</v>
          </cell>
        </row>
        <row r="107">
          <cell r="B107">
            <v>177</v>
          </cell>
          <cell r="C107" t="str">
            <v>Белова Екатерина</v>
          </cell>
          <cell r="D107" t="str">
            <v>1996</v>
          </cell>
          <cell r="E107" t="str">
            <v>КМС</v>
          </cell>
          <cell r="F107" t="str">
            <v>Ярославская</v>
          </cell>
          <cell r="G107" t="str">
            <v>Рыбинск, СДЮСШОР-2</v>
          </cell>
          <cell r="H107" t="str">
            <v>Кузнецова А.Л.</v>
          </cell>
          <cell r="I107">
            <v>1500</v>
          </cell>
        </row>
        <row r="108">
          <cell r="B108">
            <v>178</v>
          </cell>
          <cell r="C108" t="str">
            <v>Кузнецова Екатерина</v>
          </cell>
          <cell r="D108" t="str">
            <v>1993</v>
          </cell>
          <cell r="E108" t="str">
            <v>1р</v>
          </cell>
          <cell r="F108" t="str">
            <v>Ярославская</v>
          </cell>
          <cell r="G108" t="str">
            <v>Рыбинск, СДЮСШОР-2</v>
          </cell>
          <cell r="H108" t="str">
            <v>Кузнецова А.Л.</v>
          </cell>
        </row>
        <row r="109">
          <cell r="B109">
            <v>179</v>
          </cell>
          <cell r="C109" t="str">
            <v>Капустина Анна</v>
          </cell>
          <cell r="D109" t="str">
            <v>1996</v>
          </cell>
          <cell r="E109" t="str">
            <v>2р</v>
          </cell>
          <cell r="F109" t="str">
            <v>Ярославская</v>
          </cell>
          <cell r="G109" t="str">
            <v>Рыбинск, СДЮСШОР-2</v>
          </cell>
          <cell r="H109" t="str">
            <v>Кузнецова А.Л.</v>
          </cell>
          <cell r="I109">
            <v>60</v>
          </cell>
        </row>
        <row r="110">
          <cell r="B110">
            <v>180</v>
          </cell>
          <cell r="C110" t="str">
            <v>Дмитриева Алина</v>
          </cell>
          <cell r="D110" t="str">
            <v>1996</v>
          </cell>
          <cell r="E110" t="str">
            <v>КМС</v>
          </cell>
          <cell r="F110" t="str">
            <v>Ярославская</v>
          </cell>
          <cell r="G110" t="str">
            <v>Рыбинск, СДЮСШОР-2</v>
          </cell>
          <cell r="H110" t="str">
            <v>Кузнецова А.Л.</v>
          </cell>
          <cell r="I110">
            <v>60</v>
          </cell>
        </row>
        <row r="111">
          <cell r="B111">
            <v>181</v>
          </cell>
          <cell r="C111" t="str">
            <v>Цветкова Елизавета</v>
          </cell>
          <cell r="D111" t="str">
            <v>1996</v>
          </cell>
          <cell r="E111" t="str">
            <v>1р</v>
          </cell>
          <cell r="F111" t="str">
            <v>Ярославская</v>
          </cell>
          <cell r="G111" t="str">
            <v>Рыбинск, СДЮСШОР-2</v>
          </cell>
          <cell r="H111" t="str">
            <v>Кузнецова А.Л.</v>
          </cell>
          <cell r="I111">
            <v>60</v>
          </cell>
        </row>
        <row r="112">
          <cell r="B112">
            <v>182</v>
          </cell>
          <cell r="C112" t="str">
            <v>Ланцова Мария</v>
          </cell>
          <cell r="D112" t="str">
            <v>1997</v>
          </cell>
          <cell r="E112" t="str">
            <v>2р</v>
          </cell>
          <cell r="F112" t="str">
            <v>Ярославская</v>
          </cell>
          <cell r="G112" t="str">
            <v>Рыбинск, СДЮСШОР-2</v>
          </cell>
          <cell r="H112" t="str">
            <v>Кузнецова А.Л.</v>
          </cell>
          <cell r="I112">
            <v>400</v>
          </cell>
        </row>
        <row r="113">
          <cell r="B113">
            <v>183</v>
          </cell>
          <cell r="C113" t="str">
            <v>Арефьева Анна</v>
          </cell>
          <cell r="D113" t="str">
            <v>1996</v>
          </cell>
          <cell r="E113" t="str">
            <v>2р</v>
          </cell>
          <cell r="F113" t="str">
            <v>Ярославская</v>
          </cell>
          <cell r="G113" t="str">
            <v>Рыбинск, СДЮСШОР-2</v>
          </cell>
          <cell r="H113" t="str">
            <v>Кузнецова А.Л.</v>
          </cell>
        </row>
        <row r="114">
          <cell r="B114">
            <v>184</v>
          </cell>
          <cell r="C114" t="str">
            <v>Головкина Анна</v>
          </cell>
          <cell r="D114" t="str">
            <v>1998</v>
          </cell>
          <cell r="E114" t="str">
            <v>2р</v>
          </cell>
          <cell r="F114" t="str">
            <v>Ярославская</v>
          </cell>
          <cell r="G114" t="str">
            <v>Рыбинск, СДЮСШОР-2</v>
          </cell>
          <cell r="H114" t="str">
            <v>Кузнецова А.Л.</v>
          </cell>
          <cell r="I114">
            <v>60</v>
          </cell>
        </row>
        <row r="115">
          <cell r="B115">
            <v>185</v>
          </cell>
          <cell r="C115" t="str">
            <v>Киселева Мария</v>
          </cell>
          <cell r="D115" t="str">
            <v>1997</v>
          </cell>
          <cell r="E115" t="str">
            <v>2р</v>
          </cell>
          <cell r="F115" t="str">
            <v>Ярославская</v>
          </cell>
          <cell r="G115" t="str">
            <v>Рыбинск, СДЮСШОР-2</v>
          </cell>
          <cell r="H115" t="str">
            <v>Кузнецова А.Л.</v>
          </cell>
          <cell r="I115">
            <v>60</v>
          </cell>
        </row>
        <row r="116">
          <cell r="B116">
            <v>186</v>
          </cell>
          <cell r="C116" t="str">
            <v>Вдовина Екатерина</v>
          </cell>
          <cell r="D116" t="str">
            <v>1998</v>
          </cell>
          <cell r="E116" t="str">
            <v>3р</v>
          </cell>
          <cell r="F116" t="str">
            <v>Ярославская</v>
          </cell>
          <cell r="G116" t="str">
            <v>Рыбинск, СДЮСШОР-2</v>
          </cell>
          <cell r="H116" t="str">
            <v>Кузнецова А.Л.</v>
          </cell>
          <cell r="I116">
            <v>60</v>
          </cell>
        </row>
        <row r="117">
          <cell r="B117">
            <v>192</v>
          </cell>
          <cell r="C117" t="str">
            <v>Кокарева Ксения</v>
          </cell>
          <cell r="D117" t="str">
            <v>1998</v>
          </cell>
          <cell r="E117" t="str">
            <v>2р</v>
          </cell>
          <cell r="F117" t="str">
            <v>Ярославская</v>
          </cell>
          <cell r="G117" t="str">
            <v>Рыбинск, СДЮСШОР-2</v>
          </cell>
          <cell r="H117" t="str">
            <v>Дорожкин В.К.</v>
          </cell>
          <cell r="I117" t="str">
            <v>ядро</v>
          </cell>
        </row>
        <row r="118">
          <cell r="B118">
            <v>193</v>
          </cell>
          <cell r="C118" t="str">
            <v>Шальнова Екатерина</v>
          </cell>
          <cell r="D118" t="str">
            <v>1998</v>
          </cell>
          <cell r="E118" t="str">
            <v>2р</v>
          </cell>
          <cell r="F118" t="str">
            <v>Ярославская</v>
          </cell>
          <cell r="G118" t="str">
            <v>Рыбинск, СДЮСШОР-2</v>
          </cell>
          <cell r="H118" t="str">
            <v>Дорожкин В.К.</v>
          </cell>
        </row>
        <row r="119">
          <cell r="B119">
            <v>194</v>
          </cell>
          <cell r="C119" t="str">
            <v>Алексеева Юлия</v>
          </cell>
          <cell r="D119" t="str">
            <v>1997</v>
          </cell>
          <cell r="E119" t="str">
            <v>2р</v>
          </cell>
          <cell r="F119" t="str">
            <v>Ярославская</v>
          </cell>
          <cell r="G119" t="str">
            <v>Рыбинск, СДЮСШОР-2</v>
          </cell>
          <cell r="H119" t="str">
            <v>Дорожкин В.К.</v>
          </cell>
          <cell r="I119" t="str">
            <v>тройной</v>
          </cell>
        </row>
        <row r="120">
          <cell r="B120">
            <v>164</v>
          </cell>
          <cell r="C120" t="str">
            <v>Соколова Ольга</v>
          </cell>
          <cell r="D120" t="str">
            <v>1991</v>
          </cell>
          <cell r="E120" t="str">
            <v>КМС</v>
          </cell>
          <cell r="F120" t="str">
            <v>Ярославская</v>
          </cell>
          <cell r="G120" t="str">
            <v>Рыбинск, СДЮСШОР-2</v>
          </cell>
          <cell r="H120" t="str">
            <v>Жукова Т.Г.</v>
          </cell>
        </row>
        <row r="121">
          <cell r="B121">
            <v>168</v>
          </cell>
          <cell r="C121" t="str">
            <v>Карякина Елизавета</v>
          </cell>
          <cell r="D121" t="str">
            <v>1996</v>
          </cell>
          <cell r="E121" t="str">
            <v>3р</v>
          </cell>
          <cell r="F121" t="str">
            <v>Ярославская</v>
          </cell>
          <cell r="G121" t="str">
            <v>Рыбинск, СДЮСШОР-2</v>
          </cell>
          <cell r="H121" t="str">
            <v>Огвоздина Т.В.</v>
          </cell>
          <cell r="I121" t="str">
            <v>5-ти/б</v>
          </cell>
        </row>
        <row r="122">
          <cell r="B122">
            <v>169</v>
          </cell>
          <cell r="C122" t="str">
            <v>Арутюнян Юлия</v>
          </cell>
          <cell r="D122" t="str">
            <v>1999</v>
          </cell>
          <cell r="E122" t="str">
            <v>3р</v>
          </cell>
          <cell r="F122" t="str">
            <v>Ярославская</v>
          </cell>
          <cell r="G122" t="str">
            <v>Рыбинск, СДЮСШОР-2</v>
          </cell>
          <cell r="H122" t="str">
            <v>Огвоздина Т.В.</v>
          </cell>
          <cell r="I122" t="str">
            <v>5-ти/б</v>
          </cell>
        </row>
        <row r="123">
          <cell r="B123">
            <v>170</v>
          </cell>
          <cell r="C123" t="str">
            <v>Соболева Валерия</v>
          </cell>
          <cell r="D123" t="str">
            <v>1997</v>
          </cell>
          <cell r="E123" t="str">
            <v>3р</v>
          </cell>
          <cell r="F123" t="str">
            <v>Ярославская</v>
          </cell>
          <cell r="G123" t="str">
            <v>Рыбинск, СДЮСШОР-2</v>
          </cell>
          <cell r="H123" t="str">
            <v>Огвоздина Т.В.</v>
          </cell>
          <cell r="I123" t="str">
            <v>5-ти/б</v>
          </cell>
        </row>
        <row r="125">
          <cell r="B125">
            <v>172</v>
          </cell>
          <cell r="C125" t="str">
            <v>Смолинова Юлия</v>
          </cell>
          <cell r="D125" t="str">
            <v>1998</v>
          </cell>
          <cell r="E125" t="str">
            <v>2р</v>
          </cell>
          <cell r="F125" t="str">
            <v>Ярославская</v>
          </cell>
          <cell r="G125" t="str">
            <v>Рыбинск, СДЮСШОР-2</v>
          </cell>
          <cell r="H125" t="str">
            <v>Шалонов В.Л.</v>
          </cell>
          <cell r="I125">
            <v>60</v>
          </cell>
        </row>
        <row r="126">
          <cell r="B126">
            <v>143</v>
          </cell>
          <cell r="C126" t="str">
            <v>Колесова Анна</v>
          </cell>
          <cell r="D126" t="str">
            <v>1999</v>
          </cell>
          <cell r="E126" t="str">
            <v>2р</v>
          </cell>
          <cell r="F126" t="str">
            <v>Ярославская</v>
          </cell>
          <cell r="G126" t="str">
            <v>Рыбинск, СДЮСШОР-2</v>
          </cell>
          <cell r="H126" t="str">
            <v>Мицик Ю.И.</v>
          </cell>
          <cell r="I126">
            <v>1500</v>
          </cell>
        </row>
        <row r="127">
          <cell r="B127">
            <v>144</v>
          </cell>
          <cell r="C127" t="str">
            <v>Соловьева Анастасия</v>
          </cell>
          <cell r="D127" t="str">
            <v>1999</v>
          </cell>
          <cell r="E127" t="str">
            <v>2р</v>
          </cell>
          <cell r="F127" t="str">
            <v>Ярославская</v>
          </cell>
          <cell r="G127" t="str">
            <v>Рыбинск, СДЮСШОР-2</v>
          </cell>
          <cell r="H127" t="str">
            <v>Мицик Ю.И.</v>
          </cell>
          <cell r="I127" t="str">
            <v>5-ти/б</v>
          </cell>
        </row>
        <row r="128">
          <cell r="B128">
            <v>145</v>
          </cell>
          <cell r="C128" t="str">
            <v>Шилова Елена</v>
          </cell>
          <cell r="D128" t="str">
            <v>1999</v>
          </cell>
          <cell r="E128" t="str">
            <v>3р</v>
          </cell>
          <cell r="F128" t="str">
            <v>Ярославская</v>
          </cell>
          <cell r="G128" t="str">
            <v>Рыбинск, СДЮСШОР-2</v>
          </cell>
          <cell r="H128" t="str">
            <v>Мицик Ю.И.</v>
          </cell>
          <cell r="I128" t="str">
            <v>5-ти/б</v>
          </cell>
        </row>
        <row r="129">
          <cell r="B129">
            <v>148</v>
          </cell>
          <cell r="C129" t="str">
            <v>Иванова Елизавета</v>
          </cell>
          <cell r="D129" t="str">
            <v>1997</v>
          </cell>
          <cell r="E129" t="str">
            <v>КМС</v>
          </cell>
          <cell r="F129" t="str">
            <v>Ярославская</v>
          </cell>
          <cell r="G129" t="str">
            <v>Рыбинск, СДЮСШОР-2</v>
          </cell>
          <cell r="H129" t="str">
            <v>Сергеева Е.В., Мицик Ю.И.</v>
          </cell>
          <cell r="I129" t="str">
            <v>5-ти/б</v>
          </cell>
        </row>
        <row r="130">
          <cell r="B130">
            <v>149</v>
          </cell>
          <cell r="C130" t="str">
            <v>Лебедева Алена</v>
          </cell>
          <cell r="D130" t="str">
            <v>1998</v>
          </cell>
          <cell r="E130" t="str">
            <v>3р</v>
          </cell>
          <cell r="F130" t="str">
            <v>Ярославская</v>
          </cell>
          <cell r="G130" t="str">
            <v>Рыбинск, СДЮСШОР-2</v>
          </cell>
          <cell r="H130" t="str">
            <v>Мицик Ю.И.</v>
          </cell>
          <cell r="I130" t="str">
            <v>высота</v>
          </cell>
        </row>
        <row r="131">
          <cell r="B131">
            <v>152</v>
          </cell>
          <cell r="C131" t="str">
            <v>Карманова Кристина</v>
          </cell>
          <cell r="D131" t="str">
            <v>1994</v>
          </cell>
          <cell r="E131" t="str">
            <v>3р</v>
          </cell>
          <cell r="F131" t="str">
            <v>Ярославская</v>
          </cell>
          <cell r="G131" t="str">
            <v>Рыбинск, СДЮСШОР-2</v>
          </cell>
          <cell r="H131" t="str">
            <v>Зюзин В.Н.</v>
          </cell>
        </row>
        <row r="132">
          <cell r="B132">
            <v>153</v>
          </cell>
          <cell r="C132" t="str">
            <v>Чупрова Наталия</v>
          </cell>
          <cell r="D132" t="str">
            <v>1987</v>
          </cell>
          <cell r="E132" t="str">
            <v>МС</v>
          </cell>
          <cell r="F132" t="str">
            <v>Ярославская</v>
          </cell>
          <cell r="G132" t="str">
            <v>Рыбинск, СДЮСШОР-2</v>
          </cell>
          <cell r="H132" t="str">
            <v>Чупров Ю.Е.</v>
          </cell>
          <cell r="I132" t="str">
            <v>2000с/п</v>
          </cell>
        </row>
        <row r="133">
          <cell r="B133">
            <v>157</v>
          </cell>
          <cell r="C133" t="str">
            <v>Ламова Виктория</v>
          </cell>
          <cell r="D133" t="str">
            <v>1998</v>
          </cell>
          <cell r="E133" t="str">
            <v>1р</v>
          </cell>
          <cell r="F133" t="str">
            <v>Ярославская</v>
          </cell>
          <cell r="G133" t="str">
            <v>Рыбинск, СДЮСШОР-2</v>
          </cell>
          <cell r="H133" t="str">
            <v>Иванова И.М., Соколова Н.М.</v>
          </cell>
        </row>
        <row r="134">
          <cell r="B134">
            <v>159</v>
          </cell>
          <cell r="C134" t="str">
            <v>Бойцева Дарья</v>
          </cell>
          <cell r="D134" t="str">
            <v>1995</v>
          </cell>
          <cell r="E134" t="str">
            <v>1р</v>
          </cell>
          <cell r="F134" t="str">
            <v>Ярославская</v>
          </cell>
          <cell r="G134" t="str">
            <v>Рыбинск, СДЮСШОР-2</v>
          </cell>
          <cell r="H134" t="str">
            <v>Иванова И.М., Соколова Н.М.</v>
          </cell>
          <cell r="I134">
            <v>400</v>
          </cell>
        </row>
        <row r="135">
          <cell r="B135">
            <v>160</v>
          </cell>
          <cell r="C135" t="str">
            <v>Васильева Ольга</v>
          </cell>
          <cell r="D135" t="str">
            <v>1999</v>
          </cell>
          <cell r="E135" t="str">
            <v>2р</v>
          </cell>
          <cell r="F135" t="str">
            <v>Ярославская</v>
          </cell>
          <cell r="G135" t="str">
            <v>Рыбинск, СДЮСШОР-2</v>
          </cell>
          <cell r="H135" t="str">
            <v>Иванова И.М., Соколова Н.М.</v>
          </cell>
          <cell r="I135">
            <v>400</v>
          </cell>
        </row>
        <row r="136">
          <cell r="B136">
            <v>161</v>
          </cell>
          <cell r="C136" t="str">
            <v>Козлова Елизавета</v>
          </cell>
          <cell r="D136" t="str">
            <v>1999</v>
          </cell>
          <cell r="E136" t="str">
            <v>2р</v>
          </cell>
          <cell r="F136" t="str">
            <v>Ярославская</v>
          </cell>
          <cell r="G136" t="str">
            <v>Рыбинск, СДЮСШОР-2</v>
          </cell>
          <cell r="H136" t="str">
            <v>Иванова И.М., Соколова Н.М.</v>
          </cell>
          <cell r="I136">
            <v>400</v>
          </cell>
        </row>
        <row r="137">
          <cell r="B137">
            <v>162</v>
          </cell>
          <cell r="C137" t="str">
            <v>Еремеева Анна</v>
          </cell>
          <cell r="D137" t="str">
            <v>1998</v>
          </cell>
          <cell r="E137" t="str">
            <v>3р</v>
          </cell>
          <cell r="F137" t="str">
            <v>Ярославская</v>
          </cell>
          <cell r="G137" t="str">
            <v>Рыбинск, СДЮСШОР-2</v>
          </cell>
          <cell r="H137" t="str">
            <v>Иванова И.М., Соколова Н.М.</v>
          </cell>
          <cell r="I137" t="str">
            <v>ядро</v>
          </cell>
        </row>
        <row r="138">
          <cell r="B138">
            <v>130</v>
          </cell>
          <cell r="C138" t="str">
            <v>Романова Алена</v>
          </cell>
          <cell r="D138" t="str">
            <v>1999</v>
          </cell>
          <cell r="E138" t="str">
            <v>3р</v>
          </cell>
          <cell r="F138" t="str">
            <v>Ярославская</v>
          </cell>
          <cell r="G138" t="str">
            <v>Рыбинск, СДЮСШОР-2</v>
          </cell>
          <cell r="H138" t="str">
            <v>Пивентьевы С.А., И.В.</v>
          </cell>
          <cell r="I138" t="str">
            <v>ядро</v>
          </cell>
        </row>
        <row r="139">
          <cell r="B139">
            <v>131</v>
          </cell>
          <cell r="C139" t="str">
            <v>Иванова Мария</v>
          </cell>
          <cell r="D139" t="str">
            <v>1998</v>
          </cell>
          <cell r="E139" t="str">
            <v>3р</v>
          </cell>
          <cell r="F139" t="str">
            <v>Ярославская</v>
          </cell>
          <cell r="G139" t="str">
            <v>Рыбинск, СДЮСШОР-2</v>
          </cell>
          <cell r="H139" t="str">
            <v>Пивентьевы С.А., И.В.</v>
          </cell>
          <cell r="I139" t="str">
            <v>ядро</v>
          </cell>
        </row>
        <row r="140">
          <cell r="B140">
            <v>132</v>
          </cell>
          <cell r="C140" t="str">
            <v>Маковская Вероника</v>
          </cell>
          <cell r="D140" t="str">
            <v>1999</v>
          </cell>
          <cell r="E140" t="str">
            <v>3р</v>
          </cell>
          <cell r="F140" t="str">
            <v>Ярославская</v>
          </cell>
          <cell r="G140" t="str">
            <v>Рыбинск, СДЮСШОР-2</v>
          </cell>
          <cell r="H140" t="str">
            <v>Пивентьевы С.А., И.В.</v>
          </cell>
          <cell r="I140" t="str">
            <v>ядро</v>
          </cell>
        </row>
        <row r="141">
          <cell r="B141">
            <v>133</v>
          </cell>
          <cell r="C141" t="str">
            <v>Виткова Екатерина</v>
          </cell>
          <cell r="D141" t="str">
            <v>1998</v>
          </cell>
          <cell r="E141" t="str">
            <v>1ю</v>
          </cell>
          <cell r="F141" t="str">
            <v>Ярославская</v>
          </cell>
          <cell r="G141" t="str">
            <v>Рыбинск, СДЮСШОР-2</v>
          </cell>
          <cell r="H141" t="str">
            <v>Пивентьевы С.А., И.В.</v>
          </cell>
          <cell r="I141" t="str">
            <v>ядро</v>
          </cell>
        </row>
        <row r="142">
          <cell r="B142">
            <v>134</v>
          </cell>
          <cell r="C142" t="str">
            <v>Иванова Ксения</v>
          </cell>
          <cell r="D142" t="str">
            <v>1998</v>
          </cell>
          <cell r="E142" t="str">
            <v>1ю</v>
          </cell>
          <cell r="F142" t="str">
            <v>Ярославская</v>
          </cell>
          <cell r="G142" t="str">
            <v>Рыбинск, СДЮСШОР-2</v>
          </cell>
          <cell r="H142" t="str">
            <v>Пивентьевы С.А., И.В.</v>
          </cell>
          <cell r="I142" t="str">
            <v>ядро</v>
          </cell>
        </row>
        <row r="143">
          <cell r="B143">
            <v>135</v>
          </cell>
          <cell r="C143" t="str">
            <v>Поваршинова Анастасия</v>
          </cell>
          <cell r="D143" t="str">
            <v>1998</v>
          </cell>
          <cell r="E143" t="str">
            <v>1ю</v>
          </cell>
          <cell r="F143" t="str">
            <v>Ярославская</v>
          </cell>
          <cell r="G143" t="str">
            <v>Рыбинск, СДЮСШОР-2</v>
          </cell>
          <cell r="H143" t="str">
            <v>Пивентьевы С.А., И.В.</v>
          </cell>
          <cell r="I143" t="str">
            <v>ядро</v>
          </cell>
        </row>
        <row r="144">
          <cell r="B144">
            <v>136</v>
          </cell>
          <cell r="C144" t="str">
            <v>Лебедева Светлана</v>
          </cell>
          <cell r="D144" t="str">
            <v>1984</v>
          </cell>
          <cell r="E144" t="str">
            <v>МС</v>
          </cell>
          <cell r="F144" t="str">
            <v>Ярославская</v>
          </cell>
          <cell r="G144" t="str">
            <v>Рыбинск, СДЮСШОР-2</v>
          </cell>
          <cell r="H144" t="str">
            <v>Пивентьевы С.А., И.В.</v>
          </cell>
          <cell r="I144">
            <v>400</v>
          </cell>
        </row>
        <row r="145">
          <cell r="B145">
            <v>141</v>
          </cell>
          <cell r="C145" t="str">
            <v>Осипова Дарья</v>
          </cell>
          <cell r="D145" t="str">
            <v>1998</v>
          </cell>
          <cell r="E145" t="str">
            <v>2р</v>
          </cell>
          <cell r="F145" t="str">
            <v>Ярославская</v>
          </cell>
          <cell r="G145" t="str">
            <v>Рыбинск, СДЮСШОР-2</v>
          </cell>
          <cell r="H145" t="str">
            <v>Пивентьевы С.А., И.В.</v>
          </cell>
          <cell r="I145">
            <v>60</v>
          </cell>
        </row>
        <row r="146">
          <cell r="B146">
            <v>142</v>
          </cell>
          <cell r="C146" t="str">
            <v>Крулицкая Александра</v>
          </cell>
          <cell r="D146" t="str">
            <v>1999</v>
          </cell>
          <cell r="E146" t="str">
            <v>2р</v>
          </cell>
          <cell r="F146" t="str">
            <v>Ярославская</v>
          </cell>
          <cell r="G146" t="str">
            <v>Рыбинск, СДЮСШОР-2</v>
          </cell>
          <cell r="H146" t="str">
            <v>Пивентьевы С.А., И.В.</v>
          </cell>
          <cell r="I146">
            <v>60</v>
          </cell>
        </row>
        <row r="147">
          <cell r="B147">
            <v>324</v>
          </cell>
          <cell r="C147" t="str">
            <v>Жукова Марина</v>
          </cell>
          <cell r="D147" t="str">
            <v>03.03.1998</v>
          </cell>
          <cell r="E147" t="str">
            <v>КМС</v>
          </cell>
          <cell r="F147" t="str">
            <v>Архангельская</v>
          </cell>
          <cell r="G147" t="str">
            <v>Архангельск, ДЮСШ-1</v>
          </cell>
          <cell r="H147" t="str">
            <v>Брюхова О.Б.</v>
          </cell>
          <cell r="I147">
            <v>60</v>
          </cell>
        </row>
        <row r="148">
          <cell r="B148">
            <v>341</v>
          </cell>
          <cell r="C148" t="str">
            <v>Матова Марина</v>
          </cell>
          <cell r="D148" t="str">
            <v>23.10.1997</v>
          </cell>
          <cell r="E148" t="str">
            <v>1р</v>
          </cell>
          <cell r="F148" t="str">
            <v>Архангельская</v>
          </cell>
          <cell r="G148" t="str">
            <v>Архангельск, ДЮСШ-1</v>
          </cell>
          <cell r="H148" t="str">
            <v>Брюхова О.Б.</v>
          </cell>
          <cell r="I148">
            <v>400</v>
          </cell>
        </row>
        <row r="149">
          <cell r="B149">
            <v>368</v>
          </cell>
          <cell r="C149" t="str">
            <v>Буторина Полина</v>
          </cell>
          <cell r="D149" t="str">
            <v>13.10.1997</v>
          </cell>
          <cell r="E149" t="str">
            <v>2р</v>
          </cell>
          <cell r="F149" t="str">
            <v>Архангельская</v>
          </cell>
          <cell r="G149" t="str">
            <v>Архангельск, ДЮСШ-1</v>
          </cell>
          <cell r="H149" t="str">
            <v>Брюхова О.Б.</v>
          </cell>
          <cell r="I149">
            <v>1500</v>
          </cell>
        </row>
        <row r="150">
          <cell r="B150">
            <v>369</v>
          </cell>
          <cell r="C150" t="str">
            <v>Сошилова Александра</v>
          </cell>
          <cell r="D150" t="str">
            <v>20.05.1998</v>
          </cell>
          <cell r="E150" t="str">
            <v>1р</v>
          </cell>
          <cell r="F150" t="str">
            <v>Архангельская</v>
          </cell>
          <cell r="G150" t="str">
            <v>Архангельск, ДЮСШ-1</v>
          </cell>
          <cell r="H150" t="str">
            <v>Брюхова О.Б.</v>
          </cell>
          <cell r="I150">
            <v>60</v>
          </cell>
        </row>
        <row r="151">
          <cell r="B151">
            <v>370</v>
          </cell>
          <cell r="C151" t="str">
            <v>Еремина Светлана</v>
          </cell>
          <cell r="D151" t="str">
            <v>15.08.1998</v>
          </cell>
          <cell r="E151" t="str">
            <v>2р</v>
          </cell>
          <cell r="F151" t="str">
            <v>Архангельская</v>
          </cell>
          <cell r="G151" t="str">
            <v>Архангельск, ДЮСШ-1</v>
          </cell>
          <cell r="H151" t="str">
            <v>Брюхова О.Б.</v>
          </cell>
          <cell r="I151">
            <v>400</v>
          </cell>
        </row>
        <row r="152">
          <cell r="B152">
            <v>371</v>
          </cell>
          <cell r="C152" t="str">
            <v>Богаева Мария</v>
          </cell>
          <cell r="D152" t="str">
            <v>17.10.1999</v>
          </cell>
          <cell r="E152" t="str">
            <v>2р</v>
          </cell>
          <cell r="F152" t="str">
            <v>Архангельская</v>
          </cell>
          <cell r="G152" t="str">
            <v>Архангельск, ДЮСШ-1</v>
          </cell>
          <cell r="H152" t="str">
            <v>Ушанов С.А.</v>
          </cell>
          <cell r="I152">
            <v>60</v>
          </cell>
        </row>
        <row r="153">
          <cell r="B153">
            <v>382</v>
          </cell>
          <cell r="C153" t="str">
            <v>Милевская Полина</v>
          </cell>
          <cell r="D153" t="str">
            <v>01.07.1996</v>
          </cell>
          <cell r="E153" t="str">
            <v>1р</v>
          </cell>
          <cell r="F153" t="str">
            <v>Архангельская</v>
          </cell>
          <cell r="G153" t="str">
            <v>Архангельск, ДЮСШ-1</v>
          </cell>
          <cell r="H153" t="str">
            <v>Брюхова О.Б.</v>
          </cell>
          <cell r="I153">
            <v>400</v>
          </cell>
        </row>
        <row r="154">
          <cell r="B154">
            <v>385</v>
          </cell>
          <cell r="C154" t="str">
            <v>Головина Анна</v>
          </cell>
          <cell r="D154" t="str">
            <v>1989</v>
          </cell>
          <cell r="E154" t="str">
            <v>МС</v>
          </cell>
          <cell r="F154" t="str">
            <v>Архангельская</v>
          </cell>
          <cell r="G154" t="str">
            <v>Архангельск, ГАУ ЦСП "Поморье"</v>
          </cell>
          <cell r="H154" t="str">
            <v>Смирнов А.Б., Солодов А.В.</v>
          </cell>
          <cell r="I154">
            <v>60</v>
          </cell>
        </row>
        <row r="155">
          <cell r="B155">
            <v>386</v>
          </cell>
          <cell r="C155" t="str">
            <v>Мингалева Анна</v>
          </cell>
          <cell r="D155" t="str">
            <v>1987</v>
          </cell>
          <cell r="E155" t="str">
            <v>КМС</v>
          </cell>
          <cell r="F155" t="str">
            <v>Архангельская</v>
          </cell>
          <cell r="G155" t="str">
            <v>Архангельск, ГАУ ЦСП "Поморье"</v>
          </cell>
          <cell r="H155" t="str">
            <v>Мингалев А.Ю.</v>
          </cell>
          <cell r="I155">
            <v>400</v>
          </cell>
        </row>
        <row r="156">
          <cell r="B156">
            <v>389</v>
          </cell>
          <cell r="C156" t="str">
            <v>Пахтусова Дина</v>
          </cell>
          <cell r="D156" t="str">
            <v>1991</v>
          </cell>
          <cell r="E156" t="str">
            <v>1р</v>
          </cell>
          <cell r="F156" t="str">
            <v>Архангельская</v>
          </cell>
          <cell r="G156" t="str">
            <v xml:space="preserve">Архангельск, С(А)ФУ </v>
          </cell>
          <cell r="H156" t="str">
            <v>Водовозов В.А., Ушанов С.А.</v>
          </cell>
          <cell r="I156">
            <v>400</v>
          </cell>
        </row>
        <row r="157">
          <cell r="B157">
            <v>390</v>
          </cell>
          <cell r="C157" t="str">
            <v>Юрина Кристина</v>
          </cell>
          <cell r="D157" t="str">
            <v>1991</v>
          </cell>
          <cell r="E157" t="str">
            <v>1р</v>
          </cell>
          <cell r="F157" t="str">
            <v>Архангельская</v>
          </cell>
          <cell r="G157" t="str">
            <v xml:space="preserve">Архангельск, С(А)ФУ, ГАУ ЦСП "Поморье" </v>
          </cell>
          <cell r="H157" t="str">
            <v>Чернов А.В.</v>
          </cell>
          <cell r="I157">
            <v>1500</v>
          </cell>
        </row>
        <row r="158">
          <cell r="B158">
            <v>393</v>
          </cell>
          <cell r="C158" t="str">
            <v>Балашова Евгения</v>
          </cell>
          <cell r="D158" t="str">
            <v>1992</v>
          </cell>
          <cell r="E158" t="str">
            <v>1р</v>
          </cell>
          <cell r="F158" t="str">
            <v>Архангельская</v>
          </cell>
          <cell r="G158" t="str">
            <v>Архангельск, ГАУ ЦСП "Поморье"</v>
          </cell>
          <cell r="H158" t="str">
            <v>Чернов А.В.</v>
          </cell>
          <cell r="I158">
            <v>1500</v>
          </cell>
        </row>
        <row r="159">
          <cell r="B159">
            <v>401</v>
          </cell>
          <cell r="C159" t="str">
            <v>Савина Марина</v>
          </cell>
          <cell r="D159" t="str">
            <v>1998</v>
          </cell>
          <cell r="E159" t="str">
            <v>1р</v>
          </cell>
          <cell r="F159" t="str">
            <v>Архангельская</v>
          </cell>
          <cell r="G159" t="str">
            <v>Коряжма, ДЮСШ</v>
          </cell>
          <cell r="H159" t="str">
            <v>Казанцев Л.А.</v>
          </cell>
          <cell r="I159">
            <v>60</v>
          </cell>
        </row>
        <row r="160">
          <cell r="B160">
            <v>402</v>
          </cell>
          <cell r="C160" t="str">
            <v>Баландина Елизавета</v>
          </cell>
          <cell r="D160" t="str">
            <v>1999</v>
          </cell>
          <cell r="E160" t="str">
            <v>1р</v>
          </cell>
          <cell r="F160" t="str">
            <v>Архангельская</v>
          </cell>
          <cell r="G160" t="str">
            <v>Архангельск, ГАУ ЦСП "Поморье"</v>
          </cell>
          <cell r="H160" t="str">
            <v>Мосеев А.А.</v>
          </cell>
          <cell r="I160">
            <v>60</v>
          </cell>
        </row>
        <row r="161">
          <cell r="B161">
            <v>331</v>
          </cell>
          <cell r="C161" t="str">
            <v>Королева Елена</v>
          </cell>
          <cell r="D161" t="str">
            <v>10.03.1996</v>
          </cell>
          <cell r="E161" t="str">
            <v>1р</v>
          </cell>
          <cell r="F161" t="str">
            <v>Костромская</v>
          </cell>
          <cell r="G161" t="str">
            <v>Кострома, КОСДЮСШОР</v>
          </cell>
          <cell r="H161" t="str">
            <v>Ефалов Н.Л.</v>
          </cell>
          <cell r="I161">
            <v>1500</v>
          </cell>
        </row>
        <row r="162">
          <cell r="B162">
            <v>332</v>
          </cell>
          <cell r="C162" t="str">
            <v>Смирнова Елизавета</v>
          </cell>
          <cell r="D162" t="str">
            <v>20.10.1996</v>
          </cell>
          <cell r="E162" t="str">
            <v>1р</v>
          </cell>
          <cell r="F162" t="str">
            <v>Костромская</v>
          </cell>
          <cell r="G162" t="str">
            <v>Кострома, КОСДЮСШОР</v>
          </cell>
          <cell r="H162" t="str">
            <v>Дружков А.Н.</v>
          </cell>
          <cell r="I162">
            <v>1500</v>
          </cell>
        </row>
        <row r="163">
          <cell r="B163">
            <v>333</v>
          </cell>
          <cell r="C163" t="str">
            <v>Сверчкова Полина</v>
          </cell>
          <cell r="D163" t="str">
            <v>14.03.1997</v>
          </cell>
          <cell r="E163" t="str">
            <v>1р</v>
          </cell>
          <cell r="F163" t="str">
            <v>Костромская</v>
          </cell>
          <cell r="G163" t="str">
            <v>Кострома, КОСДЮСШОР</v>
          </cell>
          <cell r="H163" t="str">
            <v>Дружков А.Н.</v>
          </cell>
          <cell r="I163">
            <v>1500</v>
          </cell>
        </row>
        <row r="164">
          <cell r="B164">
            <v>334</v>
          </cell>
          <cell r="C164" t="str">
            <v>Кислова Алена</v>
          </cell>
          <cell r="D164" t="str">
            <v>09.12.1997</v>
          </cell>
          <cell r="E164" t="str">
            <v>2р</v>
          </cell>
          <cell r="F164" t="str">
            <v>Костромская</v>
          </cell>
          <cell r="G164" t="str">
            <v>Кострома, КОСДЮСШОР</v>
          </cell>
          <cell r="H164" t="str">
            <v>Куликов В.П.</v>
          </cell>
          <cell r="I164" t="str">
            <v>ядро</v>
          </cell>
        </row>
        <row r="165">
          <cell r="B165">
            <v>335</v>
          </cell>
          <cell r="C165" t="str">
            <v>Загрядская Анна</v>
          </cell>
          <cell r="D165" t="str">
            <v>18.08.1999</v>
          </cell>
          <cell r="E165" t="str">
            <v>1р</v>
          </cell>
          <cell r="F165" t="str">
            <v>Костромская</v>
          </cell>
          <cell r="G165" t="str">
            <v>Кострома, КОСДЮСШОР</v>
          </cell>
          <cell r="H165" t="str">
            <v>Куликова Г.В.</v>
          </cell>
          <cell r="I165" t="str">
            <v>ядро</v>
          </cell>
        </row>
        <row r="166">
          <cell r="B166">
            <v>337</v>
          </cell>
          <cell r="C166" t="str">
            <v>Москвина Кристина</v>
          </cell>
          <cell r="D166" t="str">
            <v>07.06.1999</v>
          </cell>
          <cell r="E166" t="str">
            <v>2р</v>
          </cell>
          <cell r="F166" t="str">
            <v>Костромская</v>
          </cell>
          <cell r="G166" t="str">
            <v>Кострома, КОСДЮСШОР</v>
          </cell>
          <cell r="H166" t="str">
            <v>Макаров В.Н.</v>
          </cell>
        </row>
        <row r="167">
          <cell r="B167">
            <v>338</v>
          </cell>
          <cell r="C167" t="str">
            <v>Васильченко Елена</v>
          </cell>
          <cell r="D167" t="str">
            <v>01.01.1999</v>
          </cell>
          <cell r="E167" t="str">
            <v>1р</v>
          </cell>
          <cell r="F167" t="str">
            <v>Костромская</v>
          </cell>
          <cell r="G167" t="str">
            <v>Кострома, КОСДЮСШОР</v>
          </cell>
          <cell r="H167" t="str">
            <v>Ефалов Н.Л.</v>
          </cell>
        </row>
        <row r="168">
          <cell r="B168">
            <v>339</v>
          </cell>
          <cell r="C168" t="str">
            <v>Веселова Анастасия</v>
          </cell>
          <cell r="D168" t="str">
            <v>17.08.1997</v>
          </cell>
          <cell r="E168" t="str">
            <v>2р</v>
          </cell>
          <cell r="F168" t="str">
            <v>Костромская</v>
          </cell>
          <cell r="G168" t="str">
            <v>Кострома, КОСДЮСШОР</v>
          </cell>
          <cell r="H168" t="str">
            <v>Куликов В.П.</v>
          </cell>
          <cell r="I168">
            <v>1500</v>
          </cell>
        </row>
        <row r="169">
          <cell r="B169">
            <v>343</v>
          </cell>
          <cell r="C169" t="str">
            <v>Мананникова Наталья</v>
          </cell>
          <cell r="D169" t="str">
            <v>09.10.1997</v>
          </cell>
          <cell r="E169" t="str">
            <v>КМС</v>
          </cell>
          <cell r="F169" t="str">
            <v>Костромская-Москва</v>
          </cell>
          <cell r="G169" t="str">
            <v>Буй, КОСДЮСШОР-ЦСКА</v>
          </cell>
          <cell r="H169" t="str">
            <v>Лякин С.И., Буликов Д.В.</v>
          </cell>
          <cell r="I169" t="str">
            <v>с/х</v>
          </cell>
        </row>
        <row r="170">
          <cell r="B170">
            <v>344</v>
          </cell>
          <cell r="C170" t="str">
            <v>Горевалова Ксения</v>
          </cell>
          <cell r="D170" t="str">
            <v>11.11.1997</v>
          </cell>
          <cell r="E170" t="str">
            <v>2р</v>
          </cell>
          <cell r="F170" t="str">
            <v>Костромская</v>
          </cell>
          <cell r="G170" t="str">
            <v>Буй, КОСДЮСШОР</v>
          </cell>
          <cell r="H170" t="str">
            <v>Виноградов Н.А.</v>
          </cell>
          <cell r="I170">
            <v>400</v>
          </cell>
        </row>
        <row r="171">
          <cell r="B171">
            <v>345</v>
          </cell>
          <cell r="C171" t="str">
            <v>Батырева Ася</v>
          </cell>
          <cell r="D171" t="str">
            <v>10.09.1999</v>
          </cell>
          <cell r="E171" t="str">
            <v>2р</v>
          </cell>
          <cell r="F171" t="str">
            <v>Костромская</v>
          </cell>
          <cell r="G171" t="str">
            <v>Буй, КОСДЮСШОР</v>
          </cell>
          <cell r="H171" t="str">
            <v>Лякин С.И., Буликов Д.В.</v>
          </cell>
          <cell r="I171" t="str">
            <v>с/х</v>
          </cell>
        </row>
        <row r="172">
          <cell r="B172">
            <v>352</v>
          </cell>
          <cell r="C172" t="str">
            <v>Киселева Яна</v>
          </cell>
          <cell r="D172" t="str">
            <v>13.09.1997</v>
          </cell>
          <cell r="E172" t="str">
            <v>2р</v>
          </cell>
          <cell r="F172" t="str">
            <v>Костромская</v>
          </cell>
          <cell r="G172" t="str">
            <v>Кострома, КОСДЮСШОР</v>
          </cell>
          <cell r="H172" t="str">
            <v>Александрова Л.Б.</v>
          </cell>
          <cell r="I172" t="str">
            <v>высота</v>
          </cell>
        </row>
        <row r="173">
          <cell r="B173">
            <v>353</v>
          </cell>
          <cell r="C173" t="str">
            <v>Дороничева Юлия</v>
          </cell>
          <cell r="D173" t="str">
            <v>06.06.1997</v>
          </cell>
          <cell r="E173" t="str">
            <v>2р</v>
          </cell>
          <cell r="F173" t="str">
            <v>Костромская</v>
          </cell>
          <cell r="G173" t="str">
            <v>Кострома, КОСДЮСШОР</v>
          </cell>
          <cell r="H173" t="str">
            <v>Александрова Л.Б.</v>
          </cell>
          <cell r="I173" t="str">
            <v>высота</v>
          </cell>
        </row>
        <row r="174">
          <cell r="B174">
            <v>354</v>
          </cell>
          <cell r="C174" t="str">
            <v>Силантьева Анна</v>
          </cell>
          <cell r="D174" t="str">
            <v>09.11.1996</v>
          </cell>
          <cell r="E174" t="str">
            <v>1р</v>
          </cell>
          <cell r="F174" t="str">
            <v>Костромская</v>
          </cell>
          <cell r="G174" t="str">
            <v>Галич, ДЮСШ</v>
          </cell>
          <cell r="H174" t="str">
            <v>Горшкова Э.И.</v>
          </cell>
          <cell r="I174">
            <v>1500</v>
          </cell>
        </row>
        <row r="175">
          <cell r="B175">
            <v>356</v>
          </cell>
          <cell r="C175" t="str">
            <v>Короткова Татьяна</v>
          </cell>
          <cell r="D175" t="str">
            <v>24.04.1980</v>
          </cell>
          <cell r="E175" t="str">
            <v>МСМК</v>
          </cell>
          <cell r="F175" t="str">
            <v>Костромская</v>
          </cell>
          <cell r="G175" t="str">
            <v>Буй, КОСДЮСШОР</v>
          </cell>
          <cell r="H175" t="str">
            <v>Лякин С.И., Буликов Д.В., Иванов</v>
          </cell>
          <cell r="I175" t="str">
            <v>с/х</v>
          </cell>
        </row>
        <row r="176">
          <cell r="B176">
            <v>357</v>
          </cell>
          <cell r="C176" t="str">
            <v>Шушина Ирина</v>
          </cell>
          <cell r="D176" t="str">
            <v>1986</v>
          </cell>
          <cell r="E176" t="str">
            <v>МСМК</v>
          </cell>
          <cell r="F176" t="str">
            <v>Костромская</v>
          </cell>
          <cell r="G176" t="str">
            <v>Кострома, КОСДЮСШОР</v>
          </cell>
          <cell r="H176" t="str">
            <v xml:space="preserve">Лякин С.И. </v>
          </cell>
          <cell r="I176" t="str">
            <v>с/х</v>
          </cell>
        </row>
        <row r="177">
          <cell r="B177">
            <v>359</v>
          </cell>
          <cell r="C177" t="str">
            <v>Смирнова Ксения</v>
          </cell>
          <cell r="D177" t="str">
            <v>1999</v>
          </cell>
          <cell r="E177" t="str">
            <v>2р</v>
          </cell>
          <cell r="F177" t="str">
            <v>Костромская</v>
          </cell>
          <cell r="G177" t="str">
            <v>Буй, КОСДЮСШОР</v>
          </cell>
          <cell r="H177" t="str">
            <v xml:space="preserve">Лякин С.И. </v>
          </cell>
          <cell r="I177" t="str">
            <v>с/х</v>
          </cell>
        </row>
        <row r="178">
          <cell r="B178">
            <v>360</v>
          </cell>
          <cell r="C178" t="str">
            <v>Кузнецова Екатерина</v>
          </cell>
          <cell r="D178" t="str">
            <v>1999</v>
          </cell>
          <cell r="E178" t="str">
            <v>3р</v>
          </cell>
          <cell r="F178" t="str">
            <v>Костромская</v>
          </cell>
          <cell r="G178" t="str">
            <v>Кострома, КОСДЮСШОР</v>
          </cell>
          <cell r="H178" t="str">
            <v xml:space="preserve">Лякин С.И. </v>
          </cell>
          <cell r="I178" t="str">
            <v>с/х</v>
          </cell>
        </row>
        <row r="179">
          <cell r="B179">
            <v>361</v>
          </cell>
          <cell r="C179" t="str">
            <v>Сидорова Мария</v>
          </cell>
          <cell r="D179" t="str">
            <v>1999</v>
          </cell>
          <cell r="E179" t="str">
            <v>3р</v>
          </cell>
          <cell r="F179" t="str">
            <v>Костромская</v>
          </cell>
          <cell r="G179" t="str">
            <v>Кострома, КОСДЮСШОР</v>
          </cell>
          <cell r="H179" t="str">
            <v xml:space="preserve">Лякин С.И. </v>
          </cell>
          <cell r="I179" t="str">
            <v>с/х</v>
          </cell>
        </row>
        <row r="180">
          <cell r="B180">
            <v>362</v>
          </cell>
          <cell r="C180" t="str">
            <v>Матвеева Юлия</v>
          </cell>
          <cell r="D180" t="str">
            <v>1999</v>
          </cell>
          <cell r="E180" t="str">
            <v>1ю</v>
          </cell>
          <cell r="F180" t="str">
            <v>Костромская</v>
          </cell>
          <cell r="G180" t="str">
            <v>Буй, КОСДЮСШОР</v>
          </cell>
          <cell r="H180" t="str">
            <v xml:space="preserve">Лякин С.И. </v>
          </cell>
          <cell r="I180" t="str">
            <v>с/х</v>
          </cell>
        </row>
        <row r="181">
          <cell r="B181">
            <v>72</v>
          </cell>
          <cell r="C181" t="str">
            <v>Чистякова Юлия</v>
          </cell>
          <cell r="D181" t="str">
            <v>04.11.1992</v>
          </cell>
          <cell r="E181" t="str">
            <v>2р</v>
          </cell>
          <cell r="F181" t="str">
            <v>Ярославская</v>
          </cell>
          <cell r="G181" t="str">
            <v>Ярославль, ГОБУ ЯО СДЮСШОР</v>
          </cell>
          <cell r="H181" t="str">
            <v>Филинова С.К.</v>
          </cell>
          <cell r="I181">
            <v>60</v>
          </cell>
        </row>
        <row r="182">
          <cell r="B182">
            <v>74</v>
          </cell>
          <cell r="C182" t="str">
            <v>Петрова Олеся</v>
          </cell>
          <cell r="D182" t="str">
            <v>20.09.1992</v>
          </cell>
          <cell r="E182" t="str">
            <v>2р</v>
          </cell>
          <cell r="F182" t="str">
            <v>Ярославская</v>
          </cell>
          <cell r="G182" t="str">
            <v>Ярославль, ГОБУ ЯО СДЮСШОР</v>
          </cell>
          <cell r="H182" t="str">
            <v>Клейменов А.Н.</v>
          </cell>
          <cell r="I182">
            <v>400</v>
          </cell>
        </row>
        <row r="183">
          <cell r="B183">
            <v>81</v>
          </cell>
          <cell r="C183" t="str">
            <v>Кириллова Надежда</v>
          </cell>
          <cell r="D183" t="str">
            <v>24.10.1995</v>
          </cell>
          <cell r="E183" t="str">
            <v>1р</v>
          </cell>
          <cell r="F183" t="str">
            <v>Ярославская</v>
          </cell>
          <cell r="G183" t="str">
            <v>Ярославль, ГОБУ ЯО СДЮСШОР</v>
          </cell>
          <cell r="H183" t="str">
            <v>бр. Филиновой С.К.</v>
          </cell>
          <cell r="I183">
            <v>400</v>
          </cell>
        </row>
        <row r="184">
          <cell r="B184">
            <v>82</v>
          </cell>
          <cell r="C184" t="str">
            <v>Попова Валерия</v>
          </cell>
          <cell r="D184" t="str">
            <v>04.07.1996</v>
          </cell>
          <cell r="E184" t="str">
            <v>2р</v>
          </cell>
          <cell r="F184" t="str">
            <v>Ярославская</v>
          </cell>
          <cell r="G184" t="str">
            <v>Ярославль, ГОБУ ЯО СДЮСШОР</v>
          </cell>
          <cell r="H184" t="str">
            <v>бр. Филиновой С.К.</v>
          </cell>
          <cell r="I184">
            <v>400</v>
          </cell>
        </row>
        <row r="185">
          <cell r="B185">
            <v>84</v>
          </cell>
          <cell r="C185" t="str">
            <v>Фролова Екатерина</v>
          </cell>
          <cell r="D185" t="str">
            <v>02.03.1997</v>
          </cell>
          <cell r="E185" t="str">
            <v>1р</v>
          </cell>
          <cell r="F185" t="str">
            <v>Ярославская</v>
          </cell>
          <cell r="G185" t="str">
            <v>Ярославль, ГОБУ ЯО СДЮСШОР</v>
          </cell>
          <cell r="H185" t="str">
            <v>бр. Филиновой С.К.</v>
          </cell>
          <cell r="I185">
            <v>60</v>
          </cell>
        </row>
        <row r="186">
          <cell r="B186">
            <v>85</v>
          </cell>
          <cell r="C186" t="str">
            <v>Антропова Юлия</v>
          </cell>
          <cell r="D186" t="str">
            <v>02.06.1997</v>
          </cell>
          <cell r="E186" t="str">
            <v>1р</v>
          </cell>
          <cell r="F186" t="str">
            <v>Ярославская</v>
          </cell>
          <cell r="G186" t="str">
            <v>Ярославль, ГОБУ ЯО СДЮСШОР</v>
          </cell>
          <cell r="H186" t="str">
            <v>бр. Филиновой С.К.</v>
          </cell>
          <cell r="I186">
            <v>400</v>
          </cell>
        </row>
        <row r="187">
          <cell r="B187">
            <v>86</v>
          </cell>
          <cell r="C187" t="str">
            <v>Яшина Евгения</v>
          </cell>
          <cell r="D187" t="str">
            <v>11.11.1998</v>
          </cell>
          <cell r="E187" t="str">
            <v>3р</v>
          </cell>
          <cell r="F187" t="str">
            <v>Ярославская</v>
          </cell>
          <cell r="G187" t="str">
            <v>Ярославль, ГОБУ ЯО СДЮСШОР</v>
          </cell>
          <cell r="H187" t="str">
            <v>бр. Филиновой С.К.</v>
          </cell>
          <cell r="I187">
            <v>400</v>
          </cell>
        </row>
        <row r="188">
          <cell r="B188">
            <v>87</v>
          </cell>
          <cell r="C188" t="str">
            <v>Пахарукова Мария</v>
          </cell>
          <cell r="D188" t="str">
            <v>08.02.1999</v>
          </cell>
          <cell r="E188" t="str">
            <v>3р</v>
          </cell>
          <cell r="F188" t="str">
            <v>Ярославская</v>
          </cell>
          <cell r="G188" t="str">
            <v>Ярославль, ГОБУ ЯО СДЮСШОР</v>
          </cell>
          <cell r="H188" t="str">
            <v>бр. Филиновой С.К.</v>
          </cell>
          <cell r="I188">
            <v>60</v>
          </cell>
        </row>
        <row r="189">
          <cell r="B189">
            <v>88</v>
          </cell>
          <cell r="C189" t="str">
            <v>Фурмавнина Виктория</v>
          </cell>
          <cell r="D189" t="str">
            <v>19.02.1998</v>
          </cell>
          <cell r="E189" t="str">
            <v>2р</v>
          </cell>
          <cell r="F189" t="str">
            <v>Ярославская</v>
          </cell>
          <cell r="G189" t="str">
            <v>Ярославль, ГОБУ ЯО СДЮСШОР</v>
          </cell>
          <cell r="H189" t="str">
            <v>бр. Филиновой С.К.</v>
          </cell>
          <cell r="I189">
            <v>60</v>
          </cell>
        </row>
        <row r="190">
          <cell r="B190">
            <v>90</v>
          </cell>
          <cell r="C190" t="str">
            <v>Шлейникова Милена</v>
          </cell>
          <cell r="D190" t="str">
            <v>09.09.1997</v>
          </cell>
          <cell r="E190" t="str">
            <v>3р</v>
          </cell>
          <cell r="F190" t="str">
            <v>Ярославская</v>
          </cell>
          <cell r="G190" t="str">
            <v>Ярославль, ГОБУ ЯО СДЮСШОР</v>
          </cell>
          <cell r="H190" t="str">
            <v>бр. Филиновой С.К.</v>
          </cell>
          <cell r="I190">
            <v>400</v>
          </cell>
        </row>
        <row r="191">
          <cell r="B191">
            <v>91</v>
          </cell>
          <cell r="C191" t="str">
            <v>Коровкина Анастасия</v>
          </cell>
          <cell r="D191" t="str">
            <v>25.02.1999</v>
          </cell>
          <cell r="E191" t="str">
            <v>3р</v>
          </cell>
          <cell r="F191" t="str">
            <v>Ярославская</v>
          </cell>
          <cell r="G191" t="str">
            <v>Ярославль, ГОБУ ЯО СДЮСШОР</v>
          </cell>
          <cell r="H191" t="str">
            <v>бр.Клейменова А.Н.</v>
          </cell>
          <cell r="I191" t="str">
            <v>с/х</v>
          </cell>
        </row>
        <row r="192">
          <cell r="B192">
            <v>92</v>
          </cell>
          <cell r="C192" t="str">
            <v>Носкова Елизавета</v>
          </cell>
          <cell r="D192" t="str">
            <v>03.08.1999</v>
          </cell>
          <cell r="E192" t="str">
            <v>3р</v>
          </cell>
          <cell r="F192" t="str">
            <v>Ярославская</v>
          </cell>
          <cell r="G192" t="str">
            <v>Ярославль, ГОБУ ЯО СДЮСШОР</v>
          </cell>
          <cell r="H192" t="str">
            <v>бр.Клейменова А.Н.</v>
          </cell>
          <cell r="I192" t="str">
            <v>с/х</v>
          </cell>
        </row>
        <row r="193">
          <cell r="B193">
            <v>103</v>
          </cell>
          <cell r="C193" t="str">
            <v>Комарова Кристина</v>
          </cell>
          <cell r="D193" t="str">
            <v>30.01.1992</v>
          </cell>
          <cell r="E193" t="str">
            <v>МС</v>
          </cell>
          <cell r="F193" t="str">
            <v>Ярославская</v>
          </cell>
          <cell r="G193" t="str">
            <v>Ярославль, ГОБУ ЯО СДЮСШОР</v>
          </cell>
          <cell r="H193" t="str">
            <v>Скулябин А.Б.</v>
          </cell>
          <cell r="I193" t="str">
            <v>шест</v>
          </cell>
        </row>
        <row r="194">
          <cell r="B194">
            <v>104</v>
          </cell>
          <cell r="C194" t="str">
            <v>Молькова Таисия</v>
          </cell>
          <cell r="D194" t="str">
            <v>21.05.1995</v>
          </cell>
          <cell r="E194" t="str">
            <v>МС</v>
          </cell>
          <cell r="F194" t="str">
            <v>Ярославская</v>
          </cell>
          <cell r="G194" t="str">
            <v>Ярославль, ГОБУ ЯО СДЮСШОР</v>
          </cell>
          <cell r="H194" t="str">
            <v>Скулябин А.Б.</v>
          </cell>
          <cell r="I194" t="str">
            <v>шест</v>
          </cell>
        </row>
        <row r="195">
          <cell r="B195">
            <v>107</v>
          </cell>
          <cell r="C195" t="str">
            <v>Иванова Диана</v>
          </cell>
          <cell r="D195" t="str">
            <v>17.10.1993</v>
          </cell>
          <cell r="E195" t="str">
            <v>КМС</v>
          </cell>
          <cell r="F195" t="str">
            <v>Ярославская-Костромская</v>
          </cell>
          <cell r="G195" t="str">
            <v>Ярославль-Кострома, ГОБУ ЯО СДЮСШОР-КОСДЮСШОР</v>
          </cell>
          <cell r="H195" t="str">
            <v>Клейменов А.Н., Лякин А.И.</v>
          </cell>
          <cell r="I195" t="str">
            <v>с/х</v>
          </cell>
        </row>
        <row r="196">
          <cell r="B196">
            <v>108</v>
          </cell>
          <cell r="C196" t="str">
            <v>Титова Татьяна</v>
          </cell>
          <cell r="D196" t="str">
            <v>18.03.1993</v>
          </cell>
          <cell r="E196" t="str">
            <v>КМС</v>
          </cell>
          <cell r="F196" t="str">
            <v>Ярославская-Костромская</v>
          </cell>
          <cell r="G196" t="str">
            <v>Ярославль-Кострома, ГОБУ ЯО СДЮСШОР-КОСДЮСШОР</v>
          </cell>
          <cell r="H196" t="str">
            <v>Клейменов А.Н., Лякин А.И.</v>
          </cell>
          <cell r="I196" t="str">
            <v>с/х</v>
          </cell>
        </row>
        <row r="197">
          <cell r="B197">
            <v>110</v>
          </cell>
          <cell r="C197" t="str">
            <v>Кузьмина Анна</v>
          </cell>
          <cell r="D197" t="str">
            <v>11.02.1994</v>
          </cell>
          <cell r="E197" t="str">
            <v>1р</v>
          </cell>
          <cell r="F197" t="str">
            <v>Ярославская</v>
          </cell>
          <cell r="G197" t="str">
            <v>Ярославль, ГОБУ ЯО СДЮСШОР</v>
          </cell>
          <cell r="H197" t="str">
            <v>бр. Бабашкина В.М.</v>
          </cell>
          <cell r="I197" t="str">
            <v>высота</v>
          </cell>
        </row>
        <row r="198">
          <cell r="B198">
            <v>111</v>
          </cell>
          <cell r="C198" t="str">
            <v>Арутюнова Дарья</v>
          </cell>
          <cell r="D198" t="str">
            <v>21.03.1996</v>
          </cell>
          <cell r="E198" t="str">
            <v>КМС</v>
          </cell>
          <cell r="F198" t="str">
            <v>Ярославская</v>
          </cell>
          <cell r="G198" t="str">
            <v>Ярославль, ГОБУ ЯО СДЮСШОР</v>
          </cell>
          <cell r="H198" t="str">
            <v>бр. Бабашкина В.М.</v>
          </cell>
          <cell r="I198" t="str">
            <v>высота</v>
          </cell>
        </row>
        <row r="199">
          <cell r="B199">
            <v>112</v>
          </cell>
          <cell r="C199" t="str">
            <v>Васендина Евгения</v>
          </cell>
          <cell r="D199" t="str">
            <v>29.10.1997</v>
          </cell>
          <cell r="E199" t="str">
            <v>2р</v>
          </cell>
          <cell r="F199" t="str">
            <v>Ярославская</v>
          </cell>
          <cell r="G199" t="str">
            <v>Ярославль, ГОБУ ЯО СДЮСШОР</v>
          </cell>
          <cell r="H199" t="str">
            <v>бр. Бабашкина В.М.</v>
          </cell>
          <cell r="I199" t="str">
            <v>высота</v>
          </cell>
        </row>
        <row r="200">
          <cell r="B200">
            <v>113</v>
          </cell>
          <cell r="C200" t="str">
            <v>Бурмистрова Алина</v>
          </cell>
          <cell r="D200" t="str">
            <v>07.02.1998</v>
          </cell>
          <cell r="E200" t="str">
            <v>2р</v>
          </cell>
          <cell r="F200" t="str">
            <v>Ярославская</v>
          </cell>
          <cell r="G200" t="str">
            <v>Ярославль, ГОБУ ЯО СДЮСШОР</v>
          </cell>
          <cell r="H200" t="str">
            <v>бр. Бабашкина В.М.</v>
          </cell>
          <cell r="I200" t="str">
            <v>высота</v>
          </cell>
        </row>
        <row r="201">
          <cell r="B201">
            <v>114</v>
          </cell>
          <cell r="C201" t="str">
            <v>Сапронова Анастасия</v>
          </cell>
          <cell r="D201" t="str">
            <v>12.10.1998</v>
          </cell>
          <cell r="E201" t="str">
            <v>1р</v>
          </cell>
          <cell r="F201" t="str">
            <v>Ярославская</v>
          </cell>
          <cell r="G201" t="str">
            <v>Ярославль, ГОБУ ЯО СДЮСШОР</v>
          </cell>
          <cell r="H201" t="str">
            <v>бр. Бабашкина В.М.</v>
          </cell>
          <cell r="I201" t="str">
            <v>высота</v>
          </cell>
        </row>
        <row r="202">
          <cell r="B202">
            <v>116</v>
          </cell>
          <cell r="C202" t="str">
            <v>Бабашкина Анна</v>
          </cell>
          <cell r="D202" t="str">
            <v>19.10.1998</v>
          </cell>
          <cell r="E202" t="str">
            <v>3р</v>
          </cell>
          <cell r="F202" t="str">
            <v>Ярославская</v>
          </cell>
          <cell r="G202" t="str">
            <v>Ярославль, ГОБУ ЯО СДЮСШОР</v>
          </cell>
          <cell r="H202" t="str">
            <v>бр. Бабашкина В.М.</v>
          </cell>
          <cell r="I202" t="str">
            <v>высота</v>
          </cell>
        </row>
        <row r="203">
          <cell r="B203">
            <v>117</v>
          </cell>
          <cell r="C203" t="str">
            <v>Незнакомова Дарья</v>
          </cell>
          <cell r="D203" t="str">
            <v>08.10.1999</v>
          </cell>
          <cell r="E203" t="str">
            <v>1р</v>
          </cell>
          <cell r="F203" t="str">
            <v>Ярославская</v>
          </cell>
          <cell r="G203" t="str">
            <v>Ярославль, ГОБУ ЯО СДЮСШОР</v>
          </cell>
          <cell r="H203" t="str">
            <v>бр. Бабашкина В.М.</v>
          </cell>
          <cell r="I203" t="str">
            <v>высота</v>
          </cell>
        </row>
        <row r="204">
          <cell r="B204">
            <v>118</v>
          </cell>
          <cell r="C204" t="str">
            <v>Дубова Анастасия</v>
          </cell>
          <cell r="D204" t="str">
            <v>22.09.1999</v>
          </cell>
          <cell r="E204" t="str">
            <v>1р</v>
          </cell>
          <cell r="F204" t="str">
            <v>Ярославская</v>
          </cell>
          <cell r="G204" t="str">
            <v>Ярославль, ГОБУ ЯО СДЮСШОР</v>
          </cell>
          <cell r="H204" t="str">
            <v>бр. Бабашкина В.М.</v>
          </cell>
          <cell r="I204" t="str">
            <v>высота</v>
          </cell>
        </row>
        <row r="205">
          <cell r="B205">
            <v>123</v>
          </cell>
          <cell r="C205" t="str">
            <v>Цивилева Екатерина</v>
          </cell>
          <cell r="D205" t="str">
            <v>02.11.1998</v>
          </cell>
          <cell r="E205" t="str">
            <v>2р</v>
          </cell>
          <cell r="F205" t="str">
            <v>Ярославская</v>
          </cell>
          <cell r="G205" t="str">
            <v>Ярославль, ГОБУ ЯО СДЮСШОР</v>
          </cell>
          <cell r="H205" t="str">
            <v>бр. Нальгиева А.А.</v>
          </cell>
          <cell r="I205" t="str">
            <v>ядро</v>
          </cell>
        </row>
        <row r="206">
          <cell r="B206">
            <v>31</v>
          </cell>
          <cell r="C206" t="str">
            <v>Герасина Елизавета</v>
          </cell>
          <cell r="D206" t="str">
            <v>23.04.1995</v>
          </cell>
          <cell r="E206" t="str">
            <v>1р</v>
          </cell>
          <cell r="F206" t="str">
            <v>Ярославская</v>
          </cell>
          <cell r="G206" t="str">
            <v>Ярославль, СДЮСШОР-19</v>
          </cell>
          <cell r="H206" t="str">
            <v>Тюленев С.А.</v>
          </cell>
          <cell r="I206">
            <v>400</v>
          </cell>
        </row>
        <row r="207">
          <cell r="B207">
            <v>32</v>
          </cell>
          <cell r="C207" t="str">
            <v>Мельникова Дарья</v>
          </cell>
          <cell r="D207" t="str">
            <v>29.11.1995</v>
          </cell>
          <cell r="E207" t="str">
            <v>1р</v>
          </cell>
          <cell r="F207" t="str">
            <v>Ярославская</v>
          </cell>
          <cell r="G207" t="str">
            <v>Ярославль, СДЮСШОР-19</v>
          </cell>
          <cell r="H207" t="str">
            <v>Тюленев С.А.</v>
          </cell>
        </row>
        <row r="208">
          <cell r="B208">
            <v>33</v>
          </cell>
          <cell r="C208" t="str">
            <v>Третьякова Наталия</v>
          </cell>
          <cell r="D208" t="str">
            <v>14.12.1995</v>
          </cell>
          <cell r="E208" t="str">
            <v>1р</v>
          </cell>
          <cell r="F208" t="str">
            <v>Ярославская</v>
          </cell>
          <cell r="G208" t="str">
            <v>Ярославль, СДЮСШОР-19</v>
          </cell>
          <cell r="H208" t="str">
            <v>Тюленев С.А.</v>
          </cell>
          <cell r="I208">
            <v>400</v>
          </cell>
        </row>
        <row r="209">
          <cell r="B209">
            <v>35</v>
          </cell>
          <cell r="C209" t="str">
            <v>Виноградова Полина</v>
          </cell>
          <cell r="D209" t="str">
            <v>25.09.1996</v>
          </cell>
          <cell r="E209" t="str">
            <v>1р</v>
          </cell>
          <cell r="F209" t="str">
            <v>Ярославская</v>
          </cell>
          <cell r="G209" t="str">
            <v>Ярославль, СДЮСШОР-19</v>
          </cell>
          <cell r="H209" t="str">
            <v>Тюленев С.А.</v>
          </cell>
          <cell r="I209">
            <v>400</v>
          </cell>
        </row>
        <row r="210">
          <cell r="B210">
            <v>40</v>
          </cell>
          <cell r="C210" t="str">
            <v>Соколова Ангелина</v>
          </cell>
          <cell r="D210" t="str">
            <v>03.02.1996</v>
          </cell>
          <cell r="E210" t="str">
            <v>3р</v>
          </cell>
          <cell r="F210" t="str">
            <v>Ярославская</v>
          </cell>
          <cell r="G210" t="str">
            <v>Ярославль, СДЮСШОР-19</v>
          </cell>
          <cell r="H210" t="str">
            <v>Воронин Е.А.</v>
          </cell>
        </row>
        <row r="211">
          <cell r="B211">
            <v>41</v>
          </cell>
          <cell r="C211" t="str">
            <v>Тугаринова Анна</v>
          </cell>
          <cell r="D211" t="str">
            <v>24.09.1995</v>
          </cell>
          <cell r="E211" t="str">
            <v>3р</v>
          </cell>
          <cell r="F211" t="str">
            <v>Ярославская</v>
          </cell>
          <cell r="G211" t="str">
            <v>Ярославль, СДЮСШОР-19</v>
          </cell>
          <cell r="H211" t="str">
            <v>Станкевич В.А.</v>
          </cell>
        </row>
        <row r="212">
          <cell r="B212">
            <v>44</v>
          </cell>
          <cell r="C212" t="str">
            <v>Камешкова Алена</v>
          </cell>
          <cell r="D212" t="str">
            <v>24.12.1995</v>
          </cell>
          <cell r="E212" t="str">
            <v>3р</v>
          </cell>
          <cell r="F212" t="str">
            <v>Ярославская</v>
          </cell>
          <cell r="G212" t="str">
            <v>Ярославль, СДЮСШОР-19</v>
          </cell>
          <cell r="H212" t="str">
            <v>Сошников А.В.</v>
          </cell>
        </row>
        <row r="213">
          <cell r="B213">
            <v>21</v>
          </cell>
          <cell r="C213" t="str">
            <v>Хасандинова Евгения</v>
          </cell>
          <cell r="D213" t="str">
            <v>25.05.1997</v>
          </cell>
          <cell r="E213" t="str">
            <v>1ю</v>
          </cell>
          <cell r="F213" t="str">
            <v>Ярославская</v>
          </cell>
          <cell r="G213" t="str">
            <v>Ярославль, СДЮСШОР-19</v>
          </cell>
          <cell r="H213" t="str">
            <v>Воронин Е.А.</v>
          </cell>
          <cell r="I213">
            <v>60</v>
          </cell>
        </row>
        <row r="214">
          <cell r="B214">
            <v>25</v>
          </cell>
          <cell r="C214" t="str">
            <v>Попутьева Анастасия</v>
          </cell>
          <cell r="D214" t="str">
            <v>18.04.1997</v>
          </cell>
          <cell r="E214" t="str">
            <v>1р</v>
          </cell>
          <cell r="F214" t="str">
            <v>Ярославская</v>
          </cell>
          <cell r="G214" t="str">
            <v>Ярославль, СДЮСШОР-19</v>
          </cell>
          <cell r="H214" t="str">
            <v>Сошников А.В.</v>
          </cell>
        </row>
        <row r="215">
          <cell r="B215">
            <v>26</v>
          </cell>
          <cell r="C215" t="str">
            <v>Галимова Арина</v>
          </cell>
          <cell r="D215" t="str">
            <v>19.08.1998</v>
          </cell>
          <cell r="E215" t="str">
            <v>1р</v>
          </cell>
          <cell r="F215" t="str">
            <v>Ярославская</v>
          </cell>
          <cell r="G215" t="str">
            <v>Ярославль, СДЮСШОР-19</v>
          </cell>
          <cell r="H215" t="str">
            <v>Сошников А.В.</v>
          </cell>
        </row>
        <row r="216">
          <cell r="B216">
            <v>27</v>
          </cell>
          <cell r="C216" t="str">
            <v>Хачатрян Анастасия</v>
          </cell>
          <cell r="D216" t="str">
            <v>19.04.1998</v>
          </cell>
          <cell r="E216" t="str">
            <v>1р</v>
          </cell>
          <cell r="F216" t="str">
            <v>Ярославская</v>
          </cell>
          <cell r="G216" t="str">
            <v>Ярославль, СДЮСШОР-19</v>
          </cell>
          <cell r="H216" t="str">
            <v>Сошников А.В.</v>
          </cell>
        </row>
        <row r="217">
          <cell r="B217">
            <v>28</v>
          </cell>
          <cell r="C217" t="str">
            <v>Суслова Алена</v>
          </cell>
          <cell r="D217" t="str">
            <v>18.04.1997</v>
          </cell>
          <cell r="E217" t="str">
            <v>1р</v>
          </cell>
          <cell r="F217" t="str">
            <v>Ярославская</v>
          </cell>
          <cell r="G217" t="str">
            <v>Ярославль, СДЮСШОР-19</v>
          </cell>
          <cell r="H217" t="str">
            <v>Сошников А.В.</v>
          </cell>
          <cell r="I217">
            <v>400</v>
          </cell>
        </row>
        <row r="218">
          <cell r="B218">
            <v>55</v>
          </cell>
          <cell r="C218" t="str">
            <v>Тараканова Полина</v>
          </cell>
          <cell r="D218" t="str">
            <v>30.06.1999</v>
          </cell>
          <cell r="E218" t="str">
            <v>1р</v>
          </cell>
          <cell r="F218" t="str">
            <v>Ярославская</v>
          </cell>
          <cell r="G218" t="str">
            <v>Ярославль, СДЮСШОР-19</v>
          </cell>
          <cell r="H218" t="str">
            <v>Таракановы Ю.Ф., А.В.</v>
          </cell>
        </row>
        <row r="219">
          <cell r="B219">
            <v>10</v>
          </cell>
          <cell r="C219" t="str">
            <v>Садова Мария</v>
          </cell>
          <cell r="D219" t="str">
            <v>28.03.1998</v>
          </cell>
          <cell r="E219" t="str">
            <v>3р</v>
          </cell>
          <cell r="F219" t="str">
            <v>Ярославская</v>
          </cell>
          <cell r="G219" t="str">
            <v>Ярославль, СДЮСШОР-19</v>
          </cell>
          <cell r="H219" t="str">
            <v>Таракановы Ю.Ф., А.В.</v>
          </cell>
          <cell r="I219">
            <v>400</v>
          </cell>
        </row>
        <row r="220">
          <cell r="B220">
            <v>11</v>
          </cell>
          <cell r="C220" t="str">
            <v>Попова Дарья</v>
          </cell>
          <cell r="D220" t="str">
            <v>29.04.1998</v>
          </cell>
          <cell r="E220" t="str">
            <v>3р</v>
          </cell>
          <cell r="F220" t="str">
            <v>Ярославская</v>
          </cell>
          <cell r="G220" t="str">
            <v>Ярославль, СДЮСШОР-19</v>
          </cell>
          <cell r="H220" t="str">
            <v>Таракановы Ю.Ф., А.В.</v>
          </cell>
          <cell r="I220">
            <v>400</v>
          </cell>
        </row>
        <row r="221">
          <cell r="B221">
            <v>12</v>
          </cell>
          <cell r="C221" t="str">
            <v>Андреева Анастасия</v>
          </cell>
          <cell r="D221" t="str">
            <v>21.01.1998</v>
          </cell>
          <cell r="E221" t="str">
            <v>1р</v>
          </cell>
          <cell r="F221" t="str">
            <v>Ярославская</v>
          </cell>
          <cell r="G221" t="str">
            <v>Ярославль, СДЮСШОР-19</v>
          </cell>
          <cell r="H221" t="str">
            <v>Тюленев С.А.</v>
          </cell>
        </row>
        <row r="222">
          <cell r="B222">
            <v>13</v>
          </cell>
          <cell r="C222" t="str">
            <v>Ковалкова Анастасия</v>
          </cell>
          <cell r="D222" t="str">
            <v>12.03.1997</v>
          </cell>
          <cell r="E222" t="str">
            <v>1р</v>
          </cell>
          <cell r="F222" t="str">
            <v>Ярославская</v>
          </cell>
          <cell r="G222" t="str">
            <v>Ярославль, СДЮСШОР-19</v>
          </cell>
          <cell r="H222" t="str">
            <v>Тюленев С.А.</v>
          </cell>
          <cell r="I222">
            <v>400</v>
          </cell>
        </row>
        <row r="223">
          <cell r="B223">
            <v>14</v>
          </cell>
          <cell r="C223" t="str">
            <v>Евсеева Мария</v>
          </cell>
          <cell r="D223" t="str">
            <v>30.11.1997</v>
          </cell>
          <cell r="E223" t="str">
            <v>1р</v>
          </cell>
          <cell r="F223" t="str">
            <v>Ярославская</v>
          </cell>
          <cell r="G223" t="str">
            <v>Ярославль, СДЮСШОР-19</v>
          </cell>
          <cell r="H223" t="str">
            <v>Тюленев С.А.</v>
          </cell>
        </row>
        <row r="224">
          <cell r="B224">
            <v>18</v>
          </cell>
          <cell r="C224" t="str">
            <v>Гладкова Виктория</v>
          </cell>
          <cell r="D224" t="str">
            <v>26.02.1998</v>
          </cell>
          <cell r="E224" t="str">
            <v>3р</v>
          </cell>
          <cell r="F224" t="str">
            <v>Ярославская</v>
          </cell>
          <cell r="G224" t="str">
            <v>Ярославль, СДЮСШОР-19</v>
          </cell>
          <cell r="H224" t="str">
            <v>Видманова Ю.В.</v>
          </cell>
          <cell r="I224">
            <v>60</v>
          </cell>
        </row>
        <row r="225">
          <cell r="B225">
            <v>48</v>
          </cell>
          <cell r="C225" t="str">
            <v>Озерова Анна</v>
          </cell>
          <cell r="D225" t="str">
            <v>13.07.1992</v>
          </cell>
          <cell r="E225" t="str">
            <v>1р</v>
          </cell>
          <cell r="F225" t="str">
            <v>Ярославская</v>
          </cell>
          <cell r="G225" t="str">
            <v>Ярославль, СДЮСШОР-19</v>
          </cell>
          <cell r="H225" t="str">
            <v>Тюленев С.А.</v>
          </cell>
        </row>
        <row r="226">
          <cell r="B226">
            <v>50</v>
          </cell>
          <cell r="C226" t="str">
            <v>Маханова Ксения</v>
          </cell>
          <cell r="D226" t="str">
            <v>24.06.1993</v>
          </cell>
          <cell r="E226" t="str">
            <v>2р</v>
          </cell>
          <cell r="F226" t="str">
            <v>Ярославская</v>
          </cell>
          <cell r="G226" t="str">
            <v>Ярославль, СДЮСШОР-19</v>
          </cell>
          <cell r="H226" t="str">
            <v>Станкевич В.А.</v>
          </cell>
        </row>
        <row r="227">
          <cell r="B227">
            <v>54</v>
          </cell>
          <cell r="C227" t="str">
            <v>Цветкова Елена</v>
          </cell>
          <cell r="D227" t="str">
            <v>27.09.1992</v>
          </cell>
          <cell r="E227" t="str">
            <v>2р</v>
          </cell>
          <cell r="F227" t="str">
            <v>Ярославская</v>
          </cell>
          <cell r="G227" t="str">
            <v>Ярославль, СДЮСШОР-19</v>
          </cell>
          <cell r="H227" t="str">
            <v>Хрущева Л.В.</v>
          </cell>
          <cell r="I227">
            <v>400</v>
          </cell>
        </row>
        <row r="228">
          <cell r="B228">
            <v>550</v>
          </cell>
          <cell r="C228" t="str">
            <v>Мурашова Елена</v>
          </cell>
          <cell r="D228" t="str">
            <v>04.10.1987</v>
          </cell>
          <cell r="E228" t="str">
            <v>МС</v>
          </cell>
          <cell r="F228" t="str">
            <v>Вологодская</v>
          </cell>
          <cell r="G228" t="str">
            <v>Вологда, ЦСП</v>
          </cell>
          <cell r="H228" t="str">
            <v>Бусырев А.В.</v>
          </cell>
        </row>
        <row r="229">
          <cell r="B229">
            <v>556</v>
          </cell>
          <cell r="C229" t="str">
            <v>Бебякина Яна</v>
          </cell>
          <cell r="D229" t="str">
            <v>1998</v>
          </cell>
          <cell r="E229" t="str">
            <v>2р</v>
          </cell>
          <cell r="F229" t="str">
            <v>Архангельская</v>
          </cell>
          <cell r="G229" t="str">
            <v>Коряжма, ДЮСШ</v>
          </cell>
          <cell r="H229" t="str">
            <v>Казанцев Л.А.</v>
          </cell>
          <cell r="I229">
            <v>60</v>
          </cell>
        </row>
        <row r="230">
          <cell r="B230">
            <v>555</v>
          </cell>
          <cell r="C230" t="str">
            <v>Кузьмина Анастасия</v>
          </cell>
          <cell r="D230" t="str">
            <v>1999</v>
          </cell>
          <cell r="E230" t="str">
            <v>2р</v>
          </cell>
          <cell r="F230" t="str">
            <v>Архангельская</v>
          </cell>
          <cell r="G230" t="str">
            <v>Коряжма, ДЮСШ</v>
          </cell>
          <cell r="H230" t="str">
            <v>Казанцев Л.А.</v>
          </cell>
          <cell r="I230">
            <v>60</v>
          </cell>
        </row>
        <row r="231">
          <cell r="B231">
            <v>557</v>
          </cell>
          <cell r="C231" t="str">
            <v>Кибалина Ольга</v>
          </cell>
          <cell r="D231" t="str">
            <v>1997</v>
          </cell>
          <cell r="E231" t="str">
            <v>1р</v>
          </cell>
          <cell r="F231" t="str">
            <v>Архангельская</v>
          </cell>
          <cell r="G231" t="str">
            <v>Коряжма, ДЮСШ</v>
          </cell>
          <cell r="H231" t="str">
            <v>Казанцев Л.А.</v>
          </cell>
          <cell r="I231">
            <v>60</v>
          </cell>
        </row>
        <row r="232">
          <cell r="B232">
            <v>558</v>
          </cell>
          <cell r="C232" t="str">
            <v>Романова Алина</v>
          </cell>
          <cell r="D232" t="str">
            <v>1999</v>
          </cell>
          <cell r="E232" t="str">
            <v>1р</v>
          </cell>
          <cell r="F232" t="str">
            <v>Архангельская</v>
          </cell>
          <cell r="G232" t="str">
            <v>Коряжма, ДЮСШ</v>
          </cell>
          <cell r="H232" t="str">
            <v>Казанцев Л.А.</v>
          </cell>
          <cell r="I232">
            <v>60</v>
          </cell>
        </row>
        <row r="233">
          <cell r="B233">
            <v>564</v>
          </cell>
          <cell r="C233" t="str">
            <v>Овсянникова Анастасия</v>
          </cell>
          <cell r="D233" t="str">
            <v>1999</v>
          </cell>
          <cell r="E233" t="str">
            <v>1р</v>
          </cell>
          <cell r="F233" t="str">
            <v>Вологодская</v>
          </cell>
          <cell r="G233" t="str">
            <v>Вологда, ДЮСШ-2</v>
          </cell>
          <cell r="H233" t="str">
            <v>Купцова Е.Н.</v>
          </cell>
          <cell r="I233">
            <v>60</v>
          </cell>
        </row>
        <row r="234">
          <cell r="B234">
            <v>563</v>
          </cell>
          <cell r="C234" t="str">
            <v>Коновалова Александра</v>
          </cell>
          <cell r="D234" t="str">
            <v>1995</v>
          </cell>
          <cell r="E234" t="str">
            <v>1р</v>
          </cell>
          <cell r="F234" t="str">
            <v>Вологодская</v>
          </cell>
          <cell r="G234" t="str">
            <v>Вологда, ДЮСШ-2</v>
          </cell>
          <cell r="H234" t="str">
            <v>Купцова Е.Н.</v>
          </cell>
          <cell r="I234">
            <v>60</v>
          </cell>
        </row>
        <row r="235">
          <cell r="B235">
            <v>562</v>
          </cell>
          <cell r="C235" t="str">
            <v>Степанова Елизавета</v>
          </cell>
          <cell r="D235" t="str">
            <v>1996</v>
          </cell>
          <cell r="E235" t="str">
            <v>1р</v>
          </cell>
          <cell r="F235" t="str">
            <v>Вологодская</v>
          </cell>
          <cell r="G235" t="str">
            <v>Вологда, ДЮСШ-2</v>
          </cell>
          <cell r="H235" t="str">
            <v>Купцова Е.Н.</v>
          </cell>
          <cell r="I235">
            <v>60</v>
          </cell>
        </row>
        <row r="236">
          <cell r="B236">
            <v>561</v>
          </cell>
          <cell r="C236" t="str">
            <v>Бабаева Надежда</v>
          </cell>
          <cell r="D236" t="str">
            <v>1993</v>
          </cell>
          <cell r="E236" t="str">
            <v>1р</v>
          </cell>
          <cell r="F236" t="str">
            <v>Вологодская</v>
          </cell>
          <cell r="G236" t="str">
            <v>Вологда, ДЮСШ-2</v>
          </cell>
          <cell r="H236" t="str">
            <v>Купцова Е.Н.</v>
          </cell>
          <cell r="I236">
            <v>400</v>
          </cell>
        </row>
        <row r="237">
          <cell r="B237">
            <v>574</v>
          </cell>
          <cell r="C237" t="str">
            <v>Ерохина Светлана</v>
          </cell>
          <cell r="D237" t="str">
            <v>1990</v>
          </cell>
          <cell r="E237" t="str">
            <v>1р</v>
          </cell>
          <cell r="F237" t="str">
            <v>Ярославская</v>
          </cell>
          <cell r="G237" t="str">
            <v>Рыбинск, СДЮСШОР-2</v>
          </cell>
          <cell r="H237" t="str">
            <v>Гайдуков Э.А.</v>
          </cell>
          <cell r="I237">
            <v>60</v>
          </cell>
        </row>
        <row r="238">
          <cell r="B238">
            <v>594</v>
          </cell>
          <cell r="C238" t="str">
            <v>Рыжаева Светлана</v>
          </cell>
          <cell r="D238" t="str">
            <v>1997</v>
          </cell>
          <cell r="E238" t="str">
            <v>3р</v>
          </cell>
          <cell r="F238" t="str">
            <v>Владимирская</v>
          </cell>
          <cell r="G238" t="str">
            <v>Владимир, СДЮСШОР-4</v>
          </cell>
          <cell r="H238" t="str">
            <v>Смышлякова В.П.</v>
          </cell>
          <cell r="I238" t="str">
            <v>ядро</v>
          </cell>
        </row>
        <row r="239">
          <cell r="B239">
            <v>246</v>
          </cell>
          <cell r="C239" t="str">
            <v>Ряполова Анастасия</v>
          </cell>
          <cell r="D239" t="str">
            <v>1998</v>
          </cell>
          <cell r="E239" t="str">
            <v>2р</v>
          </cell>
          <cell r="F239" t="str">
            <v>Владимирская</v>
          </cell>
          <cell r="G239" t="str">
            <v>Владимир, СДЮСШОР-7</v>
          </cell>
          <cell r="H239" t="str">
            <v>Судаков К.А., Бабайлова О.Л.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9"/>
  <sheetViews>
    <sheetView topLeftCell="A34" workbookViewId="0">
      <selection activeCell="G41" sqref="G41"/>
    </sheetView>
  </sheetViews>
  <sheetFormatPr defaultRowHeight="15"/>
  <cols>
    <col min="1" max="1" width="4.7109375" customWidth="1"/>
    <col min="2" max="2" width="8.85546875" customWidth="1"/>
    <col min="3" max="3" width="23.42578125" customWidth="1"/>
    <col min="4" max="4" width="12.140625" customWidth="1"/>
    <col min="5" max="5" width="6.28515625" customWidth="1"/>
    <col min="6" max="6" width="17.42578125" customWidth="1"/>
    <col min="7" max="7" width="32.42578125" customWidth="1"/>
    <col min="8" max="8" width="7.140625" style="70" customWidth="1"/>
    <col min="9" max="9" width="7.42578125" style="70" customWidth="1"/>
    <col min="10" max="10" width="6.85546875" customWidth="1"/>
    <col min="11" max="11" width="5.85546875" customWidth="1"/>
    <col min="12" max="12" width="27.14062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15.75" customHeight="1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">
      <c r="A5" s="1" t="s">
        <v>2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8.75" customHeight="1">
      <c r="A6" s="1" t="s">
        <v>4</v>
      </c>
      <c r="B6" s="3"/>
      <c r="C6" s="3"/>
      <c r="D6" s="3"/>
      <c r="E6" s="3"/>
      <c r="F6" s="339" t="s">
        <v>5</v>
      </c>
      <c r="G6" s="339"/>
      <c r="H6" s="3"/>
      <c r="I6"/>
      <c r="K6" s="4" t="s">
        <v>6</v>
      </c>
    </row>
    <row r="7" spans="1:12">
      <c r="A7" s="1" t="s">
        <v>7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5" customHeight="1">
      <c r="A8" s="7" t="s">
        <v>8</v>
      </c>
      <c r="B8" s="4"/>
      <c r="C8" s="4"/>
      <c r="E8" s="8"/>
      <c r="F8" s="1"/>
      <c r="G8" s="1"/>
      <c r="H8" s="8"/>
      <c r="I8" s="340" t="s">
        <v>9</v>
      </c>
      <c r="J8" s="340"/>
      <c r="K8" s="9"/>
      <c r="L8" s="6" t="s">
        <v>153</v>
      </c>
    </row>
    <row r="9" spans="1:12">
      <c r="A9" s="1" t="s">
        <v>154</v>
      </c>
      <c r="B9" s="4"/>
      <c r="C9" s="4"/>
      <c r="D9" s="10"/>
      <c r="E9" s="10"/>
      <c r="F9" s="1"/>
      <c r="G9" s="1"/>
      <c r="H9" s="11"/>
      <c r="I9" s="341" t="s">
        <v>10</v>
      </c>
      <c r="J9" s="341"/>
      <c r="K9" s="12"/>
      <c r="L9" s="6" t="s">
        <v>155</v>
      </c>
    </row>
    <row r="10" spans="1:12" ht="15" customHeight="1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213" t="s">
        <v>22</v>
      </c>
      <c r="I11" s="213" t="s">
        <v>23</v>
      </c>
      <c r="J11" s="334"/>
      <c r="K11" s="334"/>
      <c r="L11" s="332"/>
    </row>
    <row r="12" spans="1:12">
      <c r="A12" s="13"/>
      <c r="B12" s="13"/>
      <c r="C12" s="13"/>
      <c r="D12" s="14"/>
      <c r="E12" s="13"/>
      <c r="F12" s="330" t="s">
        <v>156</v>
      </c>
      <c r="G12" s="330"/>
      <c r="H12" s="15"/>
      <c r="I12" s="16"/>
    </row>
    <row r="13" spans="1:12">
      <c r="A13" s="17">
        <v>1</v>
      </c>
      <c r="B13" s="18">
        <v>527</v>
      </c>
      <c r="C13" s="19" t="str">
        <f>IF(B13=0," ",VLOOKUP(B13,[1]Женщины!B$1:H$65536,2,FALSE))</f>
        <v>Зобнина Елизавета</v>
      </c>
      <c r="D13" s="20" t="str">
        <f>IF(B13=0," ",VLOOKUP($B13,[1]Женщины!$B$1:$H$65536,3,FALSE))</f>
        <v>05.03.1998</v>
      </c>
      <c r="E13" s="21" t="str">
        <f>IF(B13=0," ",IF(VLOOKUP($B13,[1]Женщины!$B$1:$H$65536,4,FALSE)=0," ",VLOOKUP($B13,[1]Женщины!$B$1:$H$65536,4,FALSE)))</f>
        <v>1р</v>
      </c>
      <c r="F13" s="19" t="str">
        <f>IF(B13=0," ",VLOOKUP($B13,[1]Женщины!$B$1:$H$65536,5,FALSE))</f>
        <v>Вологодская</v>
      </c>
      <c r="G13" s="19" t="str">
        <f>IF(B13=0," ",VLOOKUP($B13,[1]Женщины!$B$1:$H$65536,6,FALSE))</f>
        <v>Череповец, ДЮСШ-2</v>
      </c>
      <c r="H13" s="22">
        <v>9.3749999999999988E-5</v>
      </c>
      <c r="I13" s="23">
        <v>9.2476851851851875E-5</v>
      </c>
      <c r="J13" s="24" t="str">
        <f>IF(H13=0," ",IF(H13&lt;=[1]Разряды!$D$30,[1]Разряды!$D$3,IF(H13&lt;=[1]Разряды!$E$30,[1]Разряды!$E$3,IF(H13&lt;=[1]Разряды!$F$30,[1]Разряды!$F$3,IF(H13&lt;=[1]Разряды!$G$30,[1]Разряды!$G$3,IF(H13&lt;=[1]Разряды!$H$30,[1]Разряды!$H$3,IF(H13&lt;=[1]Разряды!$I$30,[1]Разряды!$I$3,IF(H13&lt;=[1]Разряды!$J$30,[1]Разряды!$J$3,"б/р"))))))))</f>
        <v>1р</v>
      </c>
      <c r="K13" s="21">
        <v>20</v>
      </c>
      <c r="L13" s="19" t="str">
        <f>IF(B13=0," ",VLOOKUP($B13,[1]Женщины!$B$1:$H$65536,7,FALSE))</f>
        <v>Боголюбов В.Л.</v>
      </c>
    </row>
    <row r="14" spans="1:12">
      <c r="A14" s="17">
        <v>2</v>
      </c>
      <c r="B14" s="18">
        <v>324</v>
      </c>
      <c r="C14" s="19" t="str">
        <f>IF(B14=0," ",VLOOKUP(B14,[1]Женщины!B$1:H$65536,2,FALSE))</f>
        <v>Жукова Марина</v>
      </c>
      <c r="D14" s="20" t="str">
        <f>IF(B14=0," ",VLOOKUP($B14,[1]Женщины!$B$1:$H$65536,3,FALSE))</f>
        <v>03.03.1998</v>
      </c>
      <c r="E14" s="21" t="str">
        <f>IF(B14=0," ",IF(VLOOKUP($B14,[1]Женщины!$B$1:$H$65536,4,FALSE)=0," ",VLOOKUP($B14,[1]Женщины!$B$1:$H$65536,4,FALSE)))</f>
        <v>КМС</v>
      </c>
      <c r="F14" s="19" t="str">
        <f>IF(B14=0," ",VLOOKUP($B14,[1]Женщины!$B$1:$H$65536,5,FALSE))</f>
        <v>Архангельская</v>
      </c>
      <c r="G14" s="19" t="str">
        <f>IF(B14=0," ",VLOOKUP($B14,[1]Женщины!$B$1:$H$65536,6,FALSE))</f>
        <v>Архангельск, ДЮСШ-1</v>
      </c>
      <c r="H14" s="22">
        <v>9.4212962962962976E-5</v>
      </c>
      <c r="I14" s="23">
        <v>9.2824074074074068E-5</v>
      </c>
      <c r="J14" s="14" t="str">
        <f>IF(H14=0," ",IF(H14&lt;=[1]Разряды!$D$30,[1]Разряды!$D$3,IF(H14&lt;=[1]Разряды!$E$30,[1]Разряды!$E$3,IF(H14&lt;=[1]Разряды!$F$30,[1]Разряды!$F$3,IF(H14&lt;=[1]Разряды!$G$30,[1]Разряды!$G$3,IF(H14&lt;=[1]Разряды!$H$30,[1]Разряды!$H$3,IF(H14&lt;=[1]Разряды!$I$30,[1]Разряды!$I$3,IF(H14&lt;=[1]Разряды!$J$30,[1]Разряды!$J$3,"б/р"))))))))</f>
        <v>1р</v>
      </c>
      <c r="K14" s="13">
        <v>17</v>
      </c>
      <c r="L14" s="19" t="str">
        <f>IF(B14=0," ",VLOOKUP($B14,[1]Женщины!$B$1:$H$65536,7,FALSE))</f>
        <v>Брюхова О.Б.</v>
      </c>
    </row>
    <row r="15" spans="1:12">
      <c r="A15" s="17">
        <v>3</v>
      </c>
      <c r="B15" s="18">
        <v>282</v>
      </c>
      <c r="C15" s="19" t="str">
        <f>IF(B15=0," ",VLOOKUP(B15,[1]Женщины!B$1:H$65536,2,FALSE))</f>
        <v>Корчагина Анастасия</v>
      </c>
      <c r="D15" s="20" t="str">
        <f>IF(B15=0," ",VLOOKUP($B15,[1]Женщины!$B$1:$H$65536,3,FALSE))</f>
        <v>14.09.1998</v>
      </c>
      <c r="E15" s="21" t="str">
        <f>IF(B15=0," ",IF(VLOOKUP($B15,[1]Женщины!$B$1:$H$65536,4,FALSE)=0," ",VLOOKUP($B15,[1]Женщины!$B$1:$H$65536,4,FALSE)))</f>
        <v>КМС</v>
      </c>
      <c r="F15" s="19" t="str">
        <f>IF(B15=0," ",VLOOKUP($B15,[1]Женщины!$B$1:$H$65536,5,FALSE))</f>
        <v>Рязанская</v>
      </c>
      <c r="G15" s="19" t="str">
        <f>IF(B15=0," ",VLOOKUP($B15,[1]Женщины!$B$1:$H$65536,6,FALSE))</f>
        <v>Скопин, ЦФО ДЮСШ "Старт"</v>
      </c>
      <c r="H15" s="22">
        <v>9.2939814814814808E-5</v>
      </c>
      <c r="I15" s="23">
        <v>9.2824074074074068E-5</v>
      </c>
      <c r="J15" s="14" t="str">
        <f>IF(H15=0," ",IF(H15&lt;=[1]Разряды!$D$30,[1]Разряды!$D$3,IF(H15&lt;=[1]Разряды!$E$30,[1]Разряды!$E$3,IF(H15&lt;=[1]Разряды!$F$30,[1]Разряды!$F$3,IF(H15&lt;=[1]Разряды!$G$30,[1]Разряды!$G$3,IF(H15&lt;=[1]Разряды!$H$30,[1]Разряды!$H$3,IF(H15&lt;=[1]Разряды!$I$30,[1]Разряды!$I$3,IF(H15&lt;=[1]Разряды!$J$30,[1]Разряды!$J$3,"б/р"))))))))</f>
        <v>1р</v>
      </c>
      <c r="K15" s="14">
        <v>15</v>
      </c>
      <c r="L15" s="25" t="str">
        <f>IF(B15=0," ",VLOOKUP($B15,[1]Женщины!$B$1:$H$65536,7,FALSE))</f>
        <v>Ефремов С.А.</v>
      </c>
    </row>
    <row r="16" spans="1:12" ht="22.5">
      <c r="A16" s="26">
        <v>4</v>
      </c>
      <c r="B16" s="18">
        <v>431</v>
      </c>
      <c r="C16" s="42" t="str">
        <f>IF(B16=0," ",VLOOKUP(B16,[1]Женщины!B$1:H$65536,2,FALSE))</f>
        <v>Андреева Елизавета</v>
      </c>
      <c r="D16" s="43" t="str">
        <f>IF(B16=0," ",VLOOKUP($B16,[1]Женщины!$B$1:$H$65536,3,FALSE))</f>
        <v>09.10.1997</v>
      </c>
      <c r="E16" s="44" t="str">
        <f>IF(B16=0," ",IF(VLOOKUP($B16,[1]Женщины!$B$1:$H$65536,4,FALSE)=0," ",VLOOKUP($B16,[1]Женщины!$B$1:$H$65536,4,FALSE)))</f>
        <v>КМС</v>
      </c>
      <c r="F16" s="45" t="str">
        <f>IF(B16=0," ",VLOOKUP($B16,[1]Женщины!$B$1:$H$65536,5,FALSE))</f>
        <v>Калининградская-Пермский</v>
      </c>
      <c r="G16" s="42" t="str">
        <f>IF(B16=0," ",VLOOKUP($B16,[1]Женщины!$B$1:$H$65536,6,FALSE))</f>
        <v>Калининград, СДЮСШОР-4</v>
      </c>
      <c r="H16" s="22">
        <v>9.4328703703703716E-5</v>
      </c>
      <c r="I16" s="23">
        <v>9.3634259259259248E-5</v>
      </c>
      <c r="J16" s="46" t="str">
        <f>IF(H16=0," ",IF(H16&lt;=[1]Разряды!$D$30,[1]Разряды!$D$3,IF(H16&lt;=[1]Разряды!$E$30,[1]Разряды!$E$3,IF(H16&lt;=[1]Разряды!$F$30,[1]Разряды!$F$3,IF(H16&lt;=[1]Разряды!$G$30,[1]Разряды!$G$3,IF(H16&lt;=[1]Разряды!$H$30,[1]Разряды!$H$3,IF(H16&lt;=[1]Разряды!$I$30,[1]Разряды!$I$3,IF(H16&lt;=[1]Разряды!$J$30,[1]Разряды!$J$3,"б/р"))))))))</f>
        <v>1р</v>
      </c>
      <c r="K16" s="46">
        <v>14</v>
      </c>
      <c r="L16" s="42" t="str">
        <f>IF(B16=0," ",VLOOKUP($B16,[1]Женщины!$B$1:$H$65536,7,FALSE))</f>
        <v>Гадиатов С., Гидиатова Н.В.</v>
      </c>
    </row>
    <row r="17" spans="1:12">
      <c r="A17" s="26">
        <v>5</v>
      </c>
      <c r="B17" s="18">
        <v>401</v>
      </c>
      <c r="C17" s="19" t="str">
        <f>IF(B17=0," ",VLOOKUP(B17,[1]Женщины!B$1:H$65536,2,FALSE))</f>
        <v>Савина Марина</v>
      </c>
      <c r="D17" s="20" t="str">
        <f>IF(B17=0," ",VLOOKUP($B17,[1]Женщины!$B$1:$H$65536,3,FALSE))</f>
        <v>1998</v>
      </c>
      <c r="E17" s="21" t="str">
        <f>IF(B17=0," ",IF(VLOOKUP($B17,[1]Женщины!$B$1:$H$65536,4,FALSE)=0," ",VLOOKUP($B17,[1]Женщины!$B$1:$H$65536,4,FALSE)))</f>
        <v>1р</v>
      </c>
      <c r="F17" s="19" t="str">
        <f>IF(B17=0," ",VLOOKUP($B17,[1]Женщины!$B$1:$H$65536,5,FALSE))</f>
        <v>Архангельская</v>
      </c>
      <c r="G17" s="19" t="str">
        <f>IF(B17=0," ",VLOOKUP($B17,[1]Женщины!$B$1:$H$65536,6,FALSE))</f>
        <v>Коряжма, ДЮСШ</v>
      </c>
      <c r="H17" s="22">
        <v>9.3865740740740728E-5</v>
      </c>
      <c r="I17" s="23">
        <v>9.3865740740740728E-5</v>
      </c>
      <c r="J17" s="14" t="str">
        <f>IF(H17=0," ",IF(H17&lt;=[1]Разряды!$D$30,[1]Разряды!$D$3,IF(H17&lt;=[1]Разряды!$E$30,[1]Разряды!$E$3,IF(H17&lt;=[1]Разряды!$F$30,[1]Разряды!$F$3,IF(H17&lt;=[1]Разряды!$G$30,[1]Разряды!$G$3,IF(H17&lt;=[1]Разряды!$H$30,[1]Разряды!$H$3,IF(H17&lt;=[1]Разряды!$I$30,[1]Разряды!$I$3,IF(H17&lt;=[1]Разряды!$J$30,[1]Разряды!$J$3,"б/р"))))))))</f>
        <v>1р</v>
      </c>
      <c r="K17" s="13">
        <v>13</v>
      </c>
      <c r="L17" s="19" t="str">
        <f>IF(B17=0," ",VLOOKUP($B17,[1]Женщины!$B$1:$H$65536,7,FALSE))</f>
        <v>Казанцев Л.А.</v>
      </c>
    </row>
    <row r="18" spans="1:12">
      <c r="A18" s="26">
        <v>6</v>
      </c>
      <c r="B18" s="18">
        <v>241</v>
      </c>
      <c r="C18" s="19" t="str">
        <f>IF(B18=0," ",VLOOKUP(B18,[1]Женщины!B$1:H$65536,2,FALSE))</f>
        <v>Стеценко Анастасия</v>
      </c>
      <c r="D18" s="20" t="str">
        <f>IF(B18=0," ",VLOOKUP($B18,[1]Женщины!$B$1:$H$65536,3,FALSE))</f>
        <v>1998</v>
      </c>
      <c r="E18" s="21" t="str">
        <f>IF(B18=0," ",IF(VLOOKUP($B18,[1]Женщины!$B$1:$H$65536,4,FALSE)=0," ",VLOOKUP($B18,[1]Женщины!$B$1:$H$65536,4,FALSE)))</f>
        <v>1р</v>
      </c>
      <c r="F18" s="19" t="str">
        <f>IF(B18=0," ",VLOOKUP($B18,[1]Женщины!$B$1:$H$65536,5,FALSE))</f>
        <v>Владимирская</v>
      </c>
      <c r="G18" s="19" t="str">
        <f>IF(B18=0," ",VLOOKUP($B18,[1]Женщины!$B$1:$H$65536,6,FALSE))</f>
        <v>Александров, ДЮСШ</v>
      </c>
      <c r="H18" s="22">
        <v>9.4212962962962976E-5</v>
      </c>
      <c r="I18" s="23">
        <v>9.4097222222222236E-5</v>
      </c>
      <c r="J18" s="14" t="str">
        <f>IF(H18=0," ",IF(H18&lt;=[1]Разряды!$D$30,[1]Разряды!$D$3,IF(H18&lt;=[1]Разряды!$E$30,[1]Разряды!$E$3,IF(H18&lt;=[1]Разряды!$F$30,[1]Разряды!$F$3,IF(H18&lt;=[1]Разряды!$G$30,[1]Разряды!$G$3,IF(H18&lt;=[1]Разряды!$H$30,[1]Разряды!$H$3,IF(H18&lt;=[1]Разряды!$I$30,[1]Разряды!$I$3,IF(H18&lt;=[1]Разряды!$J$30,[1]Разряды!$J$3,"б/р"))))))))</f>
        <v>1р</v>
      </c>
      <c r="K18" s="13">
        <v>12</v>
      </c>
      <c r="L18" s="19" t="str">
        <f>IF(B18=0," ",VLOOKUP($B18,[1]Женщины!$B$1:$H$65536,7,FALSE))</f>
        <v>Сычев А.С.</v>
      </c>
    </row>
    <row r="19" spans="1:12">
      <c r="A19" s="26">
        <v>7</v>
      </c>
      <c r="B19" s="18">
        <v>84</v>
      </c>
      <c r="C19" s="19" t="str">
        <f>IF(B19=0," ",VLOOKUP(B19,[1]Женщины!B$1:H$65536,2,FALSE))</f>
        <v>Фролова Екатерина</v>
      </c>
      <c r="D19" s="20" t="str">
        <f>IF(B19=0," ",VLOOKUP($B19,[1]Женщины!$B$1:$H$65536,3,FALSE))</f>
        <v>02.03.1997</v>
      </c>
      <c r="E19" s="21" t="str">
        <f>IF(B19=0," ",IF(VLOOKUP($B19,[1]Женщины!$B$1:$H$65536,4,FALSE)=0," ",VLOOKUP($B19,[1]Женщины!$B$1:$H$65536,4,FALSE)))</f>
        <v>1р</v>
      </c>
      <c r="F19" s="19" t="str">
        <f>IF(B19=0," ",VLOOKUP($B19,[1]Женщины!$B$1:$H$65536,5,FALSE))</f>
        <v>Ярославская</v>
      </c>
      <c r="G19" s="19" t="str">
        <f>IF(B19=0," ",VLOOKUP($B19,[1]Женщины!$B$1:$H$65536,6,FALSE))</f>
        <v>Ярославль, ГОБУ ЯО СДЮСШОР</v>
      </c>
      <c r="H19" s="22">
        <v>9.4675925925925936E-5</v>
      </c>
      <c r="I19" s="22"/>
      <c r="J19" s="14" t="str">
        <f>IF(H19=0," ",IF(H19&lt;=[1]Разряды!$D$30,[1]Разряды!$D$3,IF(H19&lt;=[1]Разряды!$E$30,[1]Разряды!$E$3,IF(H19&lt;=[1]Разряды!$F$30,[1]Разряды!$F$3,IF(H19&lt;=[1]Разряды!$G$30,[1]Разряды!$G$3,IF(H19&lt;=[1]Разряды!$H$30,[1]Разряды!$H$3,IF(H19&lt;=[1]Разряды!$I$30,[1]Разряды!$I$3,IF(H19&lt;=[1]Разряды!$J$30,[1]Разряды!$J$3,"б/р"))))))))</f>
        <v>1р</v>
      </c>
      <c r="K19" s="14" t="s">
        <v>24</v>
      </c>
      <c r="L19" s="19" t="str">
        <f>IF(B19=0," ",VLOOKUP($B19,[1]Женщины!$B$1:$H$65536,7,FALSE))</f>
        <v>бр. Филиновой С.К.</v>
      </c>
    </row>
    <row r="20" spans="1:12">
      <c r="A20" s="26">
        <v>8</v>
      </c>
      <c r="B20" s="18">
        <v>246</v>
      </c>
      <c r="C20" s="19" t="str">
        <f>IF(B20=0," ",VLOOKUP(B20,[1]Женщины!B$1:H$65536,2,FALSE))</f>
        <v>Ряполова Анастасия</v>
      </c>
      <c r="D20" s="20" t="str">
        <f>IF(B20=0," ",VLOOKUP($B20,[1]Женщины!$B$1:$H$65536,3,FALSE))</f>
        <v>1998</v>
      </c>
      <c r="E20" s="21" t="str">
        <f>IF(B20=0," ",IF(VLOOKUP($B20,[1]Женщины!$B$1:$H$65536,4,FALSE)=0," ",VLOOKUP($B20,[1]Женщины!$B$1:$H$65536,4,FALSE)))</f>
        <v>2р</v>
      </c>
      <c r="F20" s="19" t="str">
        <f>IF(B20=0," ",VLOOKUP($B20,[1]Женщины!$B$1:$H$65536,5,FALSE))</f>
        <v>Владимирская</v>
      </c>
      <c r="G20" s="19" t="str">
        <f>IF(B20=0," ",VLOOKUP($B20,[1]Женщины!$B$1:$H$65536,6,FALSE))</f>
        <v>Владимир, СДЮСШОР-7</v>
      </c>
      <c r="H20" s="27">
        <v>9.525462962962965E-5</v>
      </c>
      <c r="I20" s="27"/>
      <c r="J20" s="14" t="str">
        <f>IF(H20=0," ",IF(H20&lt;=[1]Разряды!$D$30,[1]Разряды!$D$3,IF(H20&lt;=[1]Разряды!$E$30,[1]Разряды!$E$3,IF(H20&lt;=[1]Разряды!$F$30,[1]Разряды!$F$3,IF(H20&lt;=[1]Разряды!$G$30,[1]Разряды!$G$3,IF(H20&lt;=[1]Разряды!$H$30,[1]Разряды!$H$3,IF(H20&lt;=[1]Разряды!$I$30,[1]Разряды!$I$3,IF(H20&lt;=[1]Разряды!$J$30,[1]Разряды!$J$3,"б/р"))))))))</f>
        <v>1р</v>
      </c>
      <c r="K20" s="14">
        <v>11</v>
      </c>
      <c r="L20" s="19" t="str">
        <f>IF(B20=0," ",VLOOKUP($B20,[1]Женщины!$B$1:$H$65536,7,FALSE))</f>
        <v>Судаков К.А., Бабайлова О.Л.</v>
      </c>
    </row>
    <row r="21" spans="1:12">
      <c r="A21" s="26">
        <v>9</v>
      </c>
      <c r="B21" s="18">
        <v>558</v>
      </c>
      <c r="C21" s="19" t="str">
        <f>IF(B21=0," ",VLOOKUP(B21,[1]Женщины!B$1:H$65536,2,FALSE))</f>
        <v>Романова Алина</v>
      </c>
      <c r="D21" s="20" t="str">
        <f>IF(B21=0," ",VLOOKUP($B21,[1]Женщины!$B$1:$H$65536,3,FALSE))</f>
        <v>1999</v>
      </c>
      <c r="E21" s="21" t="str">
        <f>IF(B21=0," ",IF(VLOOKUP($B21,[1]Женщины!$B$1:$H$65536,4,FALSE)=0," ",VLOOKUP($B21,[1]Женщины!$B$1:$H$65536,4,FALSE)))</f>
        <v>1р</v>
      </c>
      <c r="F21" s="19" t="str">
        <f>IF(B21=0," ",VLOOKUP($B21,[1]Женщины!$B$1:$H$65536,5,FALSE))</f>
        <v>Архангельская</v>
      </c>
      <c r="G21" s="19" t="str">
        <f>IF(B21=0," ",VLOOKUP($B21,[1]Женщины!$B$1:$H$65536,6,FALSE))</f>
        <v>Коряжма, ДЮСШ</v>
      </c>
      <c r="H21" s="22">
        <v>9.525462962962965E-5</v>
      </c>
      <c r="I21" s="22"/>
      <c r="J21" s="14" t="str">
        <f>IF(H21=0," ",IF(H21&lt;=[1]Разряды!$D$30,[1]Разряды!$D$3,IF(H21&lt;=[1]Разряды!$E$30,[1]Разряды!$E$3,IF(H21&lt;=[1]Разряды!$F$30,[1]Разряды!$F$3,IF(H21&lt;=[1]Разряды!$G$30,[1]Разряды!$G$3,IF(H21&lt;=[1]Разряды!$H$30,[1]Разряды!$H$3,IF(H21&lt;=[1]Разряды!$I$30,[1]Разряды!$I$3,IF(H21&lt;=[1]Разряды!$J$30,[1]Разряды!$J$3,"б/р"))))))))</f>
        <v>1р</v>
      </c>
      <c r="K21" s="14" t="s">
        <v>24</v>
      </c>
      <c r="L21" s="19" t="str">
        <f>IF(B21=0," ",VLOOKUP($B21,[1]Женщины!$B$1:$H$65536,7,FALSE))</f>
        <v>Казанцев Л.А.</v>
      </c>
    </row>
    <row r="22" spans="1:12">
      <c r="A22" s="26">
        <v>10</v>
      </c>
      <c r="B22" s="18">
        <v>369</v>
      </c>
      <c r="C22" s="19" t="str">
        <f>IF(B22=0," ",VLOOKUP(B22,[1]Женщины!B$1:H$65536,2,FALSE))</f>
        <v>Сошилова Александра</v>
      </c>
      <c r="D22" s="20" t="str">
        <f>IF(B22=0," ",VLOOKUP($B22,[1]Женщины!$B$1:$H$65536,3,FALSE))</f>
        <v>20.05.1998</v>
      </c>
      <c r="E22" s="21" t="str">
        <f>IF(B22=0," ",IF(VLOOKUP($B22,[1]Женщины!$B$1:$H$65536,4,FALSE)=0," ",VLOOKUP($B22,[1]Женщины!$B$1:$H$65536,4,FALSE)))</f>
        <v>1р</v>
      </c>
      <c r="F22" s="19" t="str">
        <f>IF(B22=0," ",VLOOKUP($B22,[1]Женщины!$B$1:$H$65536,5,FALSE))</f>
        <v>Архангельская</v>
      </c>
      <c r="G22" s="19" t="str">
        <f>IF(B22=0," ",VLOOKUP($B22,[1]Женщины!$B$1:$H$65536,6,FALSE))</f>
        <v>Архангельск, ДЮСШ-1</v>
      </c>
      <c r="H22" s="22">
        <v>9.5486111111111116E-5</v>
      </c>
      <c r="I22" s="22"/>
      <c r="J22" s="14" t="str">
        <f>IF(H22=0," ",IF(H22&lt;=[1]Разряды!$D$30,[1]Разряды!$D$3,IF(H22&lt;=[1]Разряды!$E$30,[1]Разряды!$E$3,IF(H22&lt;=[1]Разряды!$F$30,[1]Разряды!$F$3,IF(H22&lt;=[1]Разряды!$G$30,[1]Разряды!$G$3,IF(H22&lt;=[1]Разряды!$H$30,[1]Разряды!$H$3,IF(H22&lt;=[1]Разряды!$I$30,[1]Разряды!$I$3,IF(H22&lt;=[1]Разряды!$J$30,[1]Разряды!$J$3,"б/р"))))))))</f>
        <v>2р</v>
      </c>
      <c r="K22" s="13">
        <v>10</v>
      </c>
      <c r="L22" s="19" t="str">
        <f>IF(B22=0," ",VLOOKUP($B22,[1]Женщины!$B$1:$H$65536,7,FALSE))</f>
        <v>Брюхова О.Б.</v>
      </c>
    </row>
    <row r="23" spans="1:12">
      <c r="A23" s="26">
        <v>11</v>
      </c>
      <c r="B23" s="18">
        <v>403</v>
      </c>
      <c r="C23" s="19" t="str">
        <f>IF(B23=0," ",VLOOKUP(B23,[1]Женщины!B$1:H$65536,2,FALSE))</f>
        <v>Бойчук Ирина</v>
      </c>
      <c r="D23" s="20" t="str">
        <f>IF(B23=0," ",VLOOKUP($B23,[1]Женщины!$B$1:$H$65536,3,FALSE))</f>
        <v>16.07.1999</v>
      </c>
      <c r="E23" s="21" t="str">
        <f>IF(B23=0," ",IF(VLOOKUP($B23,[1]Женщины!$B$1:$H$65536,4,FALSE)=0," ",VLOOKUP($B23,[1]Женщины!$B$1:$H$65536,4,FALSE)))</f>
        <v>1р</v>
      </c>
      <c r="F23" s="19" t="str">
        <f>IF(B23=0," ",VLOOKUP($B23,[1]Женщины!$B$1:$H$65536,5,FALSE))</f>
        <v>Новгородская</v>
      </c>
      <c r="G23" s="19" t="str">
        <f>IF(B23=0," ",VLOOKUP($B23,[1]Женщины!$B$1:$H$65536,6,FALSE))</f>
        <v>Н Новгород, обр.</v>
      </c>
      <c r="H23" s="22">
        <v>9.5717592592592596E-5</v>
      </c>
      <c r="I23" s="22"/>
      <c r="J23" s="14" t="str">
        <f>IF(H23=0," ",IF(H23&lt;=[1]Разряды!$D$30,[1]Разряды!$D$3,IF(H23&lt;=[1]Разряды!$E$30,[1]Разряды!$E$3,IF(H23&lt;=[1]Разряды!$F$30,[1]Разряды!$F$3,IF(H23&lt;=[1]Разряды!$G$30,[1]Разряды!$G$3,IF(H23&lt;=[1]Разряды!$H$30,[1]Разряды!$H$3,IF(H23&lt;=[1]Разряды!$I$30,[1]Разряды!$I$3,IF(H23&lt;=[1]Разряды!$J$30,[1]Разряды!$J$3,"б/р"))))))))</f>
        <v>2р</v>
      </c>
      <c r="K23" s="14">
        <v>9</v>
      </c>
      <c r="L23" s="19" t="str">
        <f>IF(B23=0," ",VLOOKUP($B23,[1]Женщины!$B$1:$H$65536,7,FALSE))</f>
        <v>Савенков П.А.</v>
      </c>
    </row>
    <row r="24" spans="1:12">
      <c r="A24" s="26">
        <v>12</v>
      </c>
      <c r="B24" s="18">
        <v>402</v>
      </c>
      <c r="C24" s="19" t="str">
        <f>IF(B24=0," ",VLOOKUP(B24,[1]Женщины!B$1:H$65536,2,FALSE))</f>
        <v>Баландина Елизавета</v>
      </c>
      <c r="D24" s="20" t="str">
        <f>IF(B24=0," ",VLOOKUP($B24,[1]Женщины!$B$1:$H$65536,3,FALSE))</f>
        <v>1999</v>
      </c>
      <c r="E24" s="21" t="str">
        <f>IF(B24=0," ",IF(VLOOKUP($B24,[1]Женщины!$B$1:$H$65536,4,FALSE)=0," ",VLOOKUP($B24,[1]Женщины!$B$1:$H$65536,4,FALSE)))</f>
        <v>1р</v>
      </c>
      <c r="F24" s="19" t="str">
        <f>IF(B24=0," ",VLOOKUP($B24,[1]Женщины!$B$1:$H$65536,5,FALSE))</f>
        <v>Архангельская</v>
      </c>
      <c r="G24" s="19" t="str">
        <f>IF(B24=0," ",VLOOKUP($B24,[1]Женщины!$B$1:$H$65536,6,FALSE))</f>
        <v>Архангельск, ГАУ ЦСП "Поморье"</v>
      </c>
      <c r="H24" s="22">
        <v>9.6412037037037036E-5</v>
      </c>
      <c r="I24" s="22"/>
      <c r="J24" s="14" t="str">
        <f>IF(H24=0," ",IF(H24&lt;=[1]Разряды!$D$30,[1]Разряды!$D$3,IF(H24&lt;=[1]Разряды!$E$30,[1]Разряды!$E$3,IF(H24&lt;=[1]Разряды!$F$30,[1]Разряды!$F$3,IF(H24&lt;=[1]Разряды!$G$30,[1]Разряды!$G$3,IF(H24&lt;=[1]Разряды!$H$30,[1]Разряды!$H$3,IF(H24&lt;=[1]Разряды!$I$30,[1]Разряды!$I$3,IF(H24&lt;=[1]Разряды!$J$30,[1]Разряды!$J$3,"б/р"))))))))</f>
        <v>2р</v>
      </c>
      <c r="K24" s="13" t="s">
        <v>24</v>
      </c>
      <c r="L24" s="19" t="str">
        <f>IF(B24=0," ",VLOOKUP($B24,[1]Женщины!$B$1:$H$65536,7,FALSE))</f>
        <v>Мосеев А.А.</v>
      </c>
    </row>
    <row r="25" spans="1:12">
      <c r="A25" s="26">
        <v>13</v>
      </c>
      <c r="B25" s="18">
        <v>538</v>
      </c>
      <c r="C25" s="19" t="str">
        <f>IF(B25=0," ",VLOOKUP(B25,[1]Женщины!B$1:H$65536,2,FALSE))</f>
        <v>Виноградова Вероника</v>
      </c>
      <c r="D25" s="20" t="str">
        <f>IF(B25=0," ",VLOOKUP($B25,[1]Женщины!$B$1:$H$65536,3,FALSE))</f>
        <v>06.03.1999</v>
      </c>
      <c r="E25" s="21" t="str">
        <f>IF(B25=0," ",IF(VLOOKUP($B25,[1]Женщины!$B$1:$H$65536,4,FALSE)=0," ",VLOOKUP($B25,[1]Женщины!$B$1:$H$65536,4,FALSE)))</f>
        <v>1р</v>
      </c>
      <c r="F25" s="19" t="str">
        <f>IF(B25=0," ",VLOOKUP($B25,[1]Женщины!$B$1:$H$65536,5,FALSE))</f>
        <v>Вологодская</v>
      </c>
      <c r="G25" s="19" t="str">
        <f>IF(B25=0," ",VLOOKUP($B25,[1]Женщины!$B$1:$H$65536,6,FALSE))</f>
        <v>Череповец, ДЮСШ-2</v>
      </c>
      <c r="H25" s="22">
        <v>9.6874999999999997E-5</v>
      </c>
      <c r="I25" s="22"/>
      <c r="J25" s="14" t="str">
        <f>IF(H25=0," ",IF(H25&lt;=[1]Разряды!$D$30,[1]Разряды!$D$3,IF(H25&lt;=[1]Разряды!$E$30,[1]Разряды!$E$3,IF(H25&lt;=[1]Разряды!$F$30,[1]Разряды!$F$3,IF(H25&lt;=[1]Разряды!$G$30,[1]Разряды!$G$3,IF(H25&lt;=[1]Разряды!$H$30,[1]Разряды!$H$3,IF(H25&lt;=[1]Разряды!$I$30,[1]Разряды!$I$3,IF(H25&lt;=[1]Разряды!$J$30,[1]Разряды!$J$3,"б/р"))))))))</f>
        <v>2р</v>
      </c>
      <c r="K25" s="14" t="s">
        <v>24</v>
      </c>
      <c r="L25" s="19" t="str">
        <f>IF(B25=0," ",VLOOKUP($B25,[1]Женщины!$B$1:$H$65536,7,FALSE))</f>
        <v>Боголюбов В.Л.</v>
      </c>
    </row>
    <row r="26" spans="1:12">
      <c r="A26" s="26">
        <v>14</v>
      </c>
      <c r="B26" s="18">
        <v>318</v>
      </c>
      <c r="C26" s="19" t="str">
        <f>IF(B26=0," ",VLOOKUP(B26,[1]Женщины!B$1:H$65536,2,FALSE))</f>
        <v>Фирсова Екатерина</v>
      </c>
      <c r="D26" s="20" t="str">
        <f>IF(B26=0," ",VLOOKUP($B26,[1]Женщины!$B$1:$H$65536,3,FALSE))</f>
        <v>05.05.1999</v>
      </c>
      <c r="E26" s="21" t="str">
        <f>IF(B26=0," ",IF(VLOOKUP($B26,[1]Женщины!$B$1:$H$65536,4,FALSE)=0," ",VLOOKUP($B26,[1]Женщины!$B$1:$H$65536,4,FALSE)))</f>
        <v>1р</v>
      </c>
      <c r="F26" s="19" t="str">
        <f>IF(B26=0," ",VLOOKUP($B26,[1]Женщины!$B$1:$H$65536,5,FALSE))</f>
        <v>Мурманская</v>
      </c>
      <c r="G26" s="19" t="str">
        <f>IF(B26=0," ",VLOOKUP($B26,[1]Женщины!$B$1:$H$65536,6,FALSE))</f>
        <v xml:space="preserve">Мурманск, СДЮСШОР-4 </v>
      </c>
      <c r="H26" s="22">
        <v>9.710648148148149E-5</v>
      </c>
      <c r="I26" s="23"/>
      <c r="J26" s="14" t="str">
        <f>IF(H26=0," ",IF(H26&lt;=[1]Разряды!$D$30,[1]Разряды!$D$3,IF(H26&lt;=[1]Разряды!$E$30,[1]Разряды!$E$3,IF(H26&lt;=[1]Разряды!$F$30,[1]Разряды!$F$3,IF(H26&lt;=[1]Разряды!$G$30,[1]Разряды!$G$3,IF(H26&lt;=[1]Разряды!$H$30,[1]Разряды!$H$3,IF(H26&lt;=[1]Разряды!$I$30,[1]Разряды!$I$3,IF(H26&lt;=[1]Разряды!$J$30,[1]Разряды!$J$3,"б/р"))))))))</f>
        <v>2р</v>
      </c>
      <c r="K26" s="14" t="s">
        <v>24</v>
      </c>
      <c r="L26" s="19" t="str">
        <f>IF(B26=0," ",VLOOKUP($B26,[1]Женщины!$B$1:$H$65536,7,FALSE))</f>
        <v>Кацан В.В., Т.Н.</v>
      </c>
    </row>
    <row r="27" spans="1:12" ht="22.5">
      <c r="A27" s="26">
        <v>15</v>
      </c>
      <c r="B27" s="18">
        <v>286</v>
      </c>
      <c r="C27" s="42" t="str">
        <f>IF(B27=0," ",VLOOKUP(B27,[1]Женщины!B$1:H$65536,2,FALSE))</f>
        <v>Аниськина Элина</v>
      </c>
      <c r="D27" s="43" t="str">
        <f>IF(B27=0," ",VLOOKUP($B27,[1]Женщины!$B$1:$H$65536,3,FALSE))</f>
        <v>25.11.1998</v>
      </c>
      <c r="E27" s="44" t="str">
        <f>IF(B27=0," ",IF(VLOOKUP($B27,[1]Женщины!$B$1:$H$65536,4,FALSE)=0," ",VLOOKUP($B27,[1]Женщины!$B$1:$H$65536,4,FALSE)))</f>
        <v>1р</v>
      </c>
      <c r="F27" s="42" t="str">
        <f>IF(B27=0," ",VLOOKUP($B27,[1]Женщины!$B$1:$H$65536,5,FALSE))</f>
        <v>Рязанская</v>
      </c>
      <c r="G27" s="45" t="str">
        <f>IF(B27=0," ",VLOOKUP($B27,[1]Женщины!$B$1:$H$65536,6,FALSE))</f>
        <v>Рязань, ЦФО СДЮСШОР "Юность"-Юность России</v>
      </c>
      <c r="H27" s="22">
        <v>9.722222222222223E-5</v>
      </c>
      <c r="I27" s="23"/>
      <c r="J27" s="46" t="str">
        <f>IF(H27=0," ",IF(H27&lt;=[1]Разряды!$D$30,[1]Разряды!$D$3,IF(H27&lt;=[1]Разряды!$E$30,[1]Разряды!$E$3,IF(H27&lt;=[1]Разряды!$F$30,[1]Разряды!$F$3,IF(H27&lt;=[1]Разряды!$G$30,[1]Разряды!$G$3,IF(H27&lt;=[1]Разряды!$H$30,[1]Разряды!$H$3,IF(H27&lt;=[1]Разряды!$I$30,[1]Разряды!$I$3,IF(H27&lt;=[1]Разряды!$J$30,[1]Разряды!$J$3,"б/р"))))))))</f>
        <v>2р</v>
      </c>
      <c r="K27" s="46">
        <v>8</v>
      </c>
      <c r="L27" s="42" t="str">
        <f>IF(B27=0," ",VLOOKUP($B27,[1]Женщины!$B$1:$H$65536,7,FALSE))</f>
        <v>Курбатов В.С.</v>
      </c>
    </row>
    <row r="28" spans="1:12">
      <c r="A28" s="26">
        <v>16</v>
      </c>
      <c r="B28" s="18">
        <v>316</v>
      </c>
      <c r="C28" s="19" t="str">
        <f>IF(B28=0," ",VLOOKUP(B28,[1]Женщины!B$1:H$65536,2,FALSE))</f>
        <v>Креер Валерия</v>
      </c>
      <c r="D28" s="20" t="str">
        <f>IF(B28=0," ",VLOOKUP($B28,[1]Женщины!$B$1:$H$65536,3,FALSE))</f>
        <v>10.02.1999</v>
      </c>
      <c r="E28" s="21" t="str">
        <f>IF(B28=0," ",IF(VLOOKUP($B28,[1]Женщины!$B$1:$H$65536,4,FALSE)=0," ",VLOOKUP($B28,[1]Женщины!$B$1:$H$65536,4,FALSE)))</f>
        <v>1р</v>
      </c>
      <c r="F28" s="19" t="str">
        <f>IF(B28=0," ",VLOOKUP($B28,[1]Женщины!$B$1:$H$65536,5,FALSE))</f>
        <v>Мурманская</v>
      </c>
      <c r="G28" s="19" t="str">
        <f>IF(B28=0," ",VLOOKUP($B28,[1]Женщины!$B$1:$H$65536,6,FALSE))</f>
        <v>Мурманск, СДЮСШОР-4, Динамо</v>
      </c>
      <c r="H28" s="22">
        <v>9.745370370370371E-5</v>
      </c>
      <c r="I28" s="22"/>
      <c r="J28" s="14" t="str">
        <f>IF(H28=0," ",IF(H28&lt;=[1]Разряды!$D$30,[1]Разряды!$D$3,IF(H28&lt;=[1]Разряды!$E$30,[1]Разряды!$E$3,IF(H28&lt;=[1]Разряды!$F$30,[1]Разряды!$F$3,IF(H28&lt;=[1]Разряды!$G$30,[1]Разряды!$G$3,IF(H28&lt;=[1]Разряды!$H$30,[1]Разряды!$H$3,IF(H28&lt;=[1]Разряды!$I$30,[1]Разряды!$I$3,IF(H28&lt;=[1]Разряды!$J$30,[1]Разряды!$J$3,"б/р"))))))))</f>
        <v>2р</v>
      </c>
      <c r="K28" s="14">
        <v>7</v>
      </c>
      <c r="L28" s="19" t="str">
        <f>IF(B28=0," ",VLOOKUP($B28,[1]Женщины!$B$1:$H$65536,7,FALSE))</f>
        <v>Фарутин Н.В., Попова И.С.</v>
      </c>
    </row>
    <row r="29" spans="1:12">
      <c r="A29" s="26">
        <v>17</v>
      </c>
      <c r="B29" s="18">
        <v>319</v>
      </c>
      <c r="C29" s="19" t="str">
        <f>IF(B29=0," ",VLOOKUP(B29,[1]Женщины!B$1:H$65536,2,FALSE))</f>
        <v>Шпилевая Варвара</v>
      </c>
      <c r="D29" s="20" t="str">
        <f>IF(B29=0," ",VLOOKUP($B29,[1]Женщины!$B$1:$H$65536,3,FALSE))</f>
        <v>22.10.1999</v>
      </c>
      <c r="E29" s="21" t="str">
        <f>IF(B29=0," ",IF(VLOOKUP($B29,[1]Женщины!$B$1:$H$65536,4,FALSE)=0," ",VLOOKUP($B29,[1]Женщины!$B$1:$H$65536,4,FALSE)))</f>
        <v>1р</v>
      </c>
      <c r="F29" s="19" t="str">
        <f>IF(B29=0," ",VLOOKUP($B29,[1]Женщины!$B$1:$H$65536,5,FALSE))</f>
        <v>Мурманская</v>
      </c>
      <c r="G29" s="19" t="str">
        <f>IF(B29=0," ",VLOOKUP($B29,[1]Женщины!$B$1:$H$65536,6,FALSE))</f>
        <v xml:space="preserve">Мурманск, СДЮСШОР-4 </v>
      </c>
      <c r="H29" s="22">
        <v>9.745370370370371E-5</v>
      </c>
      <c r="I29" s="22"/>
      <c r="J29" s="14" t="str">
        <f>IF(H29=0," ",IF(H29&lt;=[1]Разряды!$D$30,[1]Разряды!$D$3,IF(H29&lt;=[1]Разряды!$E$30,[1]Разряды!$E$3,IF(H29&lt;=[1]Разряды!$F$30,[1]Разряды!$F$3,IF(H29&lt;=[1]Разряды!$G$30,[1]Разряды!$G$3,IF(H29&lt;=[1]Разряды!$H$30,[1]Разряды!$H$3,IF(H29&lt;=[1]Разряды!$I$30,[1]Разряды!$I$3,IF(H29&lt;=[1]Разряды!$J$30,[1]Разряды!$J$3,"б/р"))))))))</f>
        <v>2р</v>
      </c>
      <c r="K29" s="14">
        <v>7</v>
      </c>
      <c r="L29" s="19" t="str">
        <f>IF(B29=0," ",VLOOKUP($B29,[1]Женщины!$B$1:$H$65536,7,FALSE))</f>
        <v>Шаверина В.Н., Савенков П.В.</v>
      </c>
    </row>
    <row r="30" spans="1:12">
      <c r="A30" s="26">
        <v>18</v>
      </c>
      <c r="B30" s="18">
        <v>556</v>
      </c>
      <c r="C30" s="19" t="str">
        <f>IF(B30=0," ",VLOOKUP(B30,[1]Женщины!B$1:H$65536,2,FALSE))</f>
        <v>Бебякина Яна</v>
      </c>
      <c r="D30" s="20" t="str">
        <f>IF(B30=0," ",VLOOKUP($B30,[1]Женщины!$B$1:$H$65536,3,FALSE))</f>
        <v>1998</v>
      </c>
      <c r="E30" s="21" t="str">
        <f>IF(B30=0," ",IF(VLOOKUP($B30,[1]Женщины!$B$1:$H$65536,4,FALSE)=0," ",VLOOKUP($B30,[1]Женщины!$B$1:$H$65536,4,FALSE)))</f>
        <v>2р</v>
      </c>
      <c r="F30" s="19" t="str">
        <f>IF(B30=0," ",VLOOKUP($B30,[1]Женщины!$B$1:$H$65536,5,FALSE))</f>
        <v>Архангельская</v>
      </c>
      <c r="G30" s="19" t="str">
        <f>IF(B30=0," ",VLOOKUP($B30,[1]Женщины!$B$1:$H$65536,6,FALSE))</f>
        <v>Коряжма, ДЮСШ</v>
      </c>
      <c r="H30" s="22">
        <v>9.7569444444444437E-5</v>
      </c>
      <c r="I30" s="22"/>
      <c r="J30" s="14" t="str">
        <f>IF(H30=0," ",IF(H30&lt;=[1]Разряды!$D$30,[1]Разряды!$D$3,IF(H30&lt;=[1]Разряды!$E$30,[1]Разряды!$E$3,IF(H30&lt;=[1]Разряды!$F$30,[1]Разряды!$F$3,IF(H30&lt;=[1]Разряды!$G$30,[1]Разряды!$G$3,IF(H30&lt;=[1]Разряды!$H$30,[1]Разряды!$H$3,IF(H30&lt;=[1]Разряды!$I$30,[1]Разряды!$I$3,IF(H30&lt;=[1]Разряды!$J$30,[1]Разряды!$J$3,"б/р"))))))))</f>
        <v>2р</v>
      </c>
      <c r="K30" s="14" t="s">
        <v>24</v>
      </c>
      <c r="L30" s="19" t="str">
        <f>IF(B30=0," ",VLOOKUP($B30,[1]Женщины!$B$1:$H$65536,7,FALSE))</f>
        <v>Казанцев Л.А.</v>
      </c>
    </row>
    <row r="31" spans="1:12">
      <c r="A31" s="26">
        <v>19</v>
      </c>
      <c r="B31" s="18">
        <v>141</v>
      </c>
      <c r="C31" s="19" t="str">
        <f>IF(B31=0," ",VLOOKUP(B31,[1]Женщины!B$1:H$65536,2,FALSE))</f>
        <v>Осипова Дарья</v>
      </c>
      <c r="D31" s="20" t="str">
        <f>IF(B31=0," ",VLOOKUP($B31,[1]Женщины!$B$1:$H$65536,3,FALSE))</f>
        <v>1998</v>
      </c>
      <c r="E31" s="21" t="str">
        <f>IF(B31=0," ",IF(VLOOKUP($B31,[1]Женщины!$B$1:$H$65536,4,FALSE)=0," ",VLOOKUP($B31,[1]Женщины!$B$1:$H$65536,4,FALSE)))</f>
        <v>2р</v>
      </c>
      <c r="F31" s="19" t="str">
        <f>IF(B31=0," ",VLOOKUP($B31,[1]Женщины!$B$1:$H$65536,5,FALSE))</f>
        <v>Ярославская</v>
      </c>
      <c r="G31" s="19" t="str">
        <f>IF(B31=0," ",VLOOKUP($B31,[1]Женщины!$B$1:$H$65536,6,FALSE))</f>
        <v>Рыбинск, СДЮСШОР-2</v>
      </c>
      <c r="H31" s="22">
        <v>9.768518518518519E-5</v>
      </c>
      <c r="I31" s="22"/>
      <c r="J31" s="14" t="str">
        <f>IF(H31=0," ",IF(H31&lt;=[1]Разряды!$D$30,[1]Разряды!$D$3,IF(H31&lt;=[1]Разряды!$E$30,[1]Разряды!$E$3,IF(H31&lt;=[1]Разряды!$F$30,[1]Разряды!$F$3,IF(H31&lt;=[1]Разряды!$G$30,[1]Разряды!$G$3,IF(H31&lt;=[1]Разряды!$H$30,[1]Разряды!$H$3,IF(H31&lt;=[1]Разряды!$I$30,[1]Разряды!$I$3,IF(H31&lt;=[1]Разряды!$J$30,[1]Разряды!$J$3,"б/р"))))))))</f>
        <v>2р</v>
      </c>
      <c r="K31" s="14" t="s">
        <v>24</v>
      </c>
      <c r="L31" s="19" t="str">
        <f>IF(B31=0," ",VLOOKUP($B31,[1]Женщины!$B$1:$H$65536,7,FALSE))</f>
        <v>Пивентьевы С.А., И.В.</v>
      </c>
    </row>
    <row r="32" spans="1:12">
      <c r="A32" s="26">
        <v>20</v>
      </c>
      <c r="B32" s="18">
        <v>557</v>
      </c>
      <c r="C32" s="19" t="str">
        <f>IF(B32=0," ",VLOOKUP(B32,[1]Женщины!B$1:H$65536,2,FALSE))</f>
        <v>Кибалина Ольга</v>
      </c>
      <c r="D32" s="20" t="str">
        <f>IF(B32=0," ",VLOOKUP($B32,[1]Женщины!$B$1:$H$65536,3,FALSE))</f>
        <v>1997</v>
      </c>
      <c r="E32" s="21" t="str">
        <f>IF(B32=0," ",IF(VLOOKUP($B32,[1]Женщины!$B$1:$H$65536,4,FALSE)=0," ",VLOOKUP($B32,[1]Женщины!$B$1:$H$65536,4,FALSE)))</f>
        <v>1р</v>
      </c>
      <c r="F32" s="19" t="str">
        <f>IF(B32=0," ",VLOOKUP($B32,[1]Женщины!$B$1:$H$65536,5,FALSE))</f>
        <v>Архангельская</v>
      </c>
      <c r="G32" s="19" t="str">
        <f>IF(B32=0," ",VLOOKUP($B32,[1]Женщины!$B$1:$H$65536,6,FALSE))</f>
        <v>Коряжма, ДЮСШ</v>
      </c>
      <c r="H32" s="22">
        <v>9.768518518518519E-5</v>
      </c>
      <c r="I32" s="23"/>
      <c r="J32" s="14" t="str">
        <f>IF(H32=0," ",IF(H32&lt;=[1]Разряды!$D$30,[1]Разряды!$D$3,IF(H32&lt;=[1]Разряды!$E$30,[1]Разряды!$E$3,IF(H32&lt;=[1]Разряды!$F$30,[1]Разряды!$F$3,IF(H32&lt;=[1]Разряды!$G$30,[1]Разряды!$G$3,IF(H32&lt;=[1]Разряды!$H$30,[1]Разряды!$H$3,IF(H32&lt;=[1]Разряды!$I$30,[1]Разряды!$I$3,IF(H32&lt;=[1]Разряды!$J$30,[1]Разряды!$J$3,"б/р"))))))))</f>
        <v>2р</v>
      </c>
      <c r="K32" s="14" t="s">
        <v>24</v>
      </c>
      <c r="L32" s="25" t="str">
        <f>IF(B32=0," ",VLOOKUP($B32,[1]Женщины!$B$1:$H$65536,7,FALSE))</f>
        <v>Казанцев Л.А.</v>
      </c>
    </row>
    <row r="33" spans="1:12" ht="26.25">
      <c r="A33" s="26">
        <v>21</v>
      </c>
      <c r="B33" s="18">
        <v>308</v>
      </c>
      <c r="C33" s="19" t="str">
        <f>IF(B33=0," ",VLOOKUP(B33,[1]Женщины!B$1:H$65536,2,FALSE))</f>
        <v>Багрова Анна</v>
      </c>
      <c r="D33" s="20" t="str">
        <f>IF(B33=0," ",VLOOKUP($B33,[1]Женщины!$B$1:$H$65536,3,FALSE))</f>
        <v>02.07.1997</v>
      </c>
      <c r="E33" s="21" t="str">
        <f>IF(B33=0," ",IF(VLOOKUP($B33,[1]Женщины!$B$1:$H$65536,4,FALSE)=0," ",VLOOKUP($B33,[1]Женщины!$B$1:$H$65536,4,FALSE)))</f>
        <v>1р</v>
      </c>
      <c r="F33" s="19" t="str">
        <f>IF(B33=0," ",VLOOKUP($B33,[1]Женщины!$B$1:$H$65536,5,FALSE))</f>
        <v>Мурманская</v>
      </c>
      <c r="G33" s="89" t="str">
        <f>IF(B33=0," ",VLOOKUP($B33,[1]Женщины!$B$1:$H$65536,6,FALSE))</f>
        <v>Североморск-Мурманск, СДЮСШОР-4, Динамо</v>
      </c>
      <c r="H33" s="22">
        <v>9.8032407407407424E-5</v>
      </c>
      <c r="I33" s="22"/>
      <c r="J33" s="14" t="str">
        <f>IF(H33=0," ",IF(H33&lt;=[1]Разряды!$D$30,[1]Разряды!$D$3,IF(H33&lt;=[1]Разряды!$E$30,[1]Разряды!$E$3,IF(H33&lt;=[1]Разряды!$F$30,[1]Разряды!$F$3,IF(H33&lt;=[1]Разряды!$G$30,[1]Разряды!$G$3,IF(H33&lt;=[1]Разряды!$H$30,[1]Разряды!$H$3,IF(H33&lt;=[1]Разряды!$I$30,[1]Разряды!$I$3,IF(H33&lt;=[1]Разряды!$J$30,[1]Разряды!$J$3,"б/р"))))))))</f>
        <v>2р</v>
      </c>
      <c r="K33" s="14">
        <v>5</v>
      </c>
      <c r="L33" s="19" t="str">
        <f>IF(B33=0," ",VLOOKUP($B33,[1]Женщины!$B$1:$H$65536,7,FALSE))</f>
        <v>Агупова О.Б., Фарутин Н.В.</v>
      </c>
    </row>
    <row r="34" spans="1:12">
      <c r="A34" s="26">
        <v>22</v>
      </c>
      <c r="B34" s="18">
        <v>160</v>
      </c>
      <c r="C34" s="19" t="str">
        <f>IF(B34=0," ",VLOOKUP(B34,[1]Женщины!B$1:H$65536,2,FALSE))</f>
        <v>Васильева Ольга</v>
      </c>
      <c r="D34" s="20" t="str">
        <f>IF(B34=0," ",VLOOKUP($B34,[1]Женщины!$B$1:$H$65536,3,FALSE))</f>
        <v>1999</v>
      </c>
      <c r="E34" s="21" t="str">
        <f>IF(B34=0," ",IF(VLOOKUP($B34,[1]Женщины!$B$1:$H$65536,4,FALSE)=0," ",VLOOKUP($B34,[1]Женщины!$B$1:$H$65536,4,FALSE)))</f>
        <v>2р</v>
      </c>
      <c r="F34" s="19" t="str">
        <f>IF(B34=0," ",VLOOKUP($B34,[1]Женщины!$B$1:$H$65536,5,FALSE))</f>
        <v>Ярославская</v>
      </c>
      <c r="G34" s="19" t="str">
        <f>IF(B34=0," ",VLOOKUP($B34,[1]Женщины!$B$1:$H$65536,6,FALSE))</f>
        <v>Рыбинск, СДЮСШОР-2</v>
      </c>
      <c r="H34" s="22">
        <v>9.9074074074074071E-5</v>
      </c>
      <c r="I34" s="22"/>
      <c r="J34" s="14" t="str">
        <f>IF(H34=0," ",IF(H34&lt;=[1]Разряды!$D$30,[1]Разряды!$D$3,IF(H34&lt;=[1]Разряды!$E$30,[1]Разряды!$E$3,IF(H34&lt;=[1]Разряды!$F$30,[1]Разряды!$F$3,IF(H34&lt;=[1]Разряды!$G$30,[1]Разряды!$G$3,IF(H34&lt;=[1]Разряды!$H$30,[1]Разряды!$H$3,IF(H34&lt;=[1]Разряды!$I$30,[1]Разряды!$I$3,IF(H34&lt;=[1]Разряды!$J$30,[1]Разряды!$J$3,"б/р"))))))))</f>
        <v>2р</v>
      </c>
      <c r="K34" s="14" t="s">
        <v>24</v>
      </c>
      <c r="L34" s="19" t="str">
        <f>IF(B34=0," ",VLOOKUP($B34,[1]Женщины!$B$1:$H$65536,7,FALSE))</f>
        <v>Иванова И.М., Соколова Н.М.</v>
      </c>
    </row>
    <row r="35" spans="1:12">
      <c r="A35" s="26">
        <v>23</v>
      </c>
      <c r="B35" s="59">
        <v>564</v>
      </c>
      <c r="C35" s="19" t="str">
        <f>IF(B35=0," ",VLOOKUP(B35,[1]Женщины!B$1:H$65536,2,FALSE))</f>
        <v>Овсянникова Анастасия</v>
      </c>
      <c r="D35" s="20" t="str">
        <f>IF(B35=0," ",VLOOKUP($B35,[1]Женщины!$B$1:$H$65536,3,FALSE))</f>
        <v>1999</v>
      </c>
      <c r="E35" s="21" t="str">
        <f>IF(B35=0," ",IF(VLOOKUP($B35,[1]Женщины!$B$1:$H$65536,4,FALSE)=0," ",VLOOKUP($B35,[1]Женщины!$B$1:$H$65536,4,FALSE)))</f>
        <v>1р</v>
      </c>
      <c r="F35" s="19" t="str">
        <f>IF(B35=0," ",VLOOKUP($B35,[1]Женщины!$B$1:$H$65536,5,FALSE))</f>
        <v>Вологодская</v>
      </c>
      <c r="G35" s="19" t="str">
        <f>IF(B35=0," ",VLOOKUP($B35,[1]Женщины!$B$1:$H$65536,6,FALSE))</f>
        <v>Вологда, ДЮСШ-2</v>
      </c>
      <c r="H35" s="22">
        <v>9.9074074074074071E-5</v>
      </c>
      <c r="I35" s="22"/>
      <c r="J35" s="14" t="str">
        <f>IF(H35=0," ",IF(H35&lt;=[1]Разряды!$D$30,[1]Разряды!$D$3,IF(H35&lt;=[1]Разряды!$E$30,[1]Разряды!$E$3,IF(H35&lt;=[1]Разряды!$F$30,[1]Разряды!$F$3,IF(H35&lt;=[1]Разряды!$G$30,[1]Разряды!$G$3,IF(H35&lt;=[1]Разряды!$H$30,[1]Разряды!$H$3,IF(H35&lt;=[1]Разряды!$I$30,[1]Разряды!$I$3,IF(H35&lt;=[1]Разряды!$J$30,[1]Разряды!$J$3,"б/р"))))))))</f>
        <v>2р</v>
      </c>
      <c r="K35" s="14" t="s">
        <v>24</v>
      </c>
      <c r="L35" s="19" t="str">
        <f>IF(B35=0," ",VLOOKUP($B35,[1]Женщины!$B$1:$H$65536,7,FALSE))</f>
        <v>Купцова Е.Н.</v>
      </c>
    </row>
    <row r="36" spans="1:12">
      <c r="A36" s="26">
        <v>24</v>
      </c>
      <c r="B36" s="59">
        <v>555</v>
      </c>
      <c r="C36" s="19" t="str">
        <f>IF(B36=0," ",VLOOKUP(B36,[1]Женщины!B$1:H$65536,2,FALSE))</f>
        <v>Кузьмина Анастасия</v>
      </c>
      <c r="D36" s="20" t="str">
        <f>IF(B36=0," ",VLOOKUP($B36,[1]Женщины!$B$1:$H$65536,3,FALSE))</f>
        <v>1999</v>
      </c>
      <c r="E36" s="21" t="str">
        <f>IF(B36=0," ",IF(VLOOKUP($B36,[1]Женщины!$B$1:$H$65536,4,FALSE)=0," ",VLOOKUP($B36,[1]Женщины!$B$1:$H$65536,4,FALSE)))</f>
        <v>2р</v>
      </c>
      <c r="F36" s="19" t="str">
        <f>IF(B36=0," ",VLOOKUP($B36,[1]Женщины!$B$1:$H$65536,5,FALSE))</f>
        <v>Архангельская</v>
      </c>
      <c r="G36" s="19" t="str">
        <f>IF(B36=0," ",VLOOKUP($B36,[1]Женщины!$B$1:$H$65536,6,FALSE))</f>
        <v>Коряжма, ДЮСШ</v>
      </c>
      <c r="H36" s="22">
        <v>9.9768518518518511E-5</v>
      </c>
      <c r="I36" s="22"/>
      <c r="J36" s="14" t="str">
        <f>IF(H36=0," ",IF(H36&lt;=[1]Разряды!$D$30,[1]Разряды!$D$3,IF(H36&lt;=[1]Разряды!$E$30,[1]Разряды!$E$3,IF(H36&lt;=[1]Разряды!$F$30,[1]Разряды!$F$3,IF(H36&lt;=[1]Разряды!$G$30,[1]Разряды!$G$3,IF(H36&lt;=[1]Разряды!$H$30,[1]Разряды!$H$3,IF(H36&lt;=[1]Разряды!$I$30,[1]Разряды!$I$3,IF(H36&lt;=[1]Разряды!$J$30,[1]Разряды!$J$3,"б/р"))))))))</f>
        <v>2р</v>
      </c>
      <c r="K36" s="14" t="s">
        <v>24</v>
      </c>
      <c r="L36" s="19" t="str">
        <f>IF(B36=0," ",VLOOKUP($B36,[1]Женщины!$B$1:$H$65536,7,FALSE))</f>
        <v>Казанцев Л.А.</v>
      </c>
    </row>
    <row r="37" spans="1:12">
      <c r="A37" s="26">
        <v>25</v>
      </c>
      <c r="B37" s="59">
        <v>185</v>
      </c>
      <c r="C37" s="19" t="str">
        <f>IF(B37=0," ",VLOOKUP(B37,[1]Женщины!B$1:H$65536,2,FALSE))</f>
        <v>Киселева Мария</v>
      </c>
      <c r="D37" s="20" t="str">
        <f>IF(B37=0," ",VLOOKUP($B37,[1]Женщины!$B$1:$H$65536,3,FALSE))</f>
        <v>1997</v>
      </c>
      <c r="E37" s="21" t="str">
        <f>IF(B37=0," ",IF(VLOOKUP($B37,[1]Женщины!$B$1:$H$65536,4,FALSE)=0," ",VLOOKUP($B37,[1]Женщины!$B$1:$H$65536,4,FALSE)))</f>
        <v>2р</v>
      </c>
      <c r="F37" s="19" t="str">
        <f>IF(B37=0," ",VLOOKUP($B37,[1]Женщины!$B$1:$H$65536,5,FALSE))</f>
        <v>Ярославская</v>
      </c>
      <c r="G37" s="19" t="str">
        <f>IF(B37=0," ",VLOOKUP($B37,[1]Женщины!$B$1:$H$65536,6,FALSE))</f>
        <v>Рыбинск, СДЮСШОР-2</v>
      </c>
      <c r="H37" s="22">
        <v>1E-4</v>
      </c>
      <c r="I37" s="22"/>
      <c r="J37" s="14" t="str">
        <f>IF(H37=0," ",IF(H37&lt;=[1]Разряды!$D$30,[1]Разряды!$D$3,IF(H37&lt;=[1]Разряды!$E$30,[1]Разряды!$E$3,IF(H37&lt;=[1]Разряды!$F$30,[1]Разряды!$F$3,IF(H37&lt;=[1]Разряды!$G$30,[1]Разряды!$G$3,IF(H37&lt;=[1]Разряды!$H$30,[1]Разряды!$H$3,IF(H37&lt;=[1]Разряды!$I$30,[1]Разряды!$I$3,IF(H37&lt;=[1]Разряды!$J$30,[1]Разряды!$J$3,"б/р"))))))))</f>
        <v>2р</v>
      </c>
      <c r="K37" s="14" t="s">
        <v>24</v>
      </c>
      <c r="L37" s="19" t="str">
        <f>IF(B37=0," ",VLOOKUP($B37,[1]Женщины!$B$1:$H$65536,7,FALSE))</f>
        <v>Кузнецова А.Л.</v>
      </c>
    </row>
    <row r="38" spans="1:12">
      <c r="A38" s="26">
        <v>26</v>
      </c>
      <c r="B38" s="18">
        <v>314</v>
      </c>
      <c r="C38" s="19" t="str">
        <f>IF(B38=0," ",VLOOKUP(B38,[1]Женщины!B$1:H$65536,2,FALSE))</f>
        <v>Третьякова Юлия</v>
      </c>
      <c r="D38" s="20" t="str">
        <f>IF(B38=0," ",VLOOKUP($B38,[1]Женщины!$B$1:$H$65536,3,FALSE))</f>
        <v>10.03.1998</v>
      </c>
      <c r="E38" s="21" t="str">
        <f>IF(B38=0," ",IF(VLOOKUP($B38,[1]Женщины!$B$1:$H$65536,4,FALSE)=0," ",VLOOKUP($B38,[1]Женщины!$B$1:$H$65536,4,FALSE)))</f>
        <v>2р</v>
      </c>
      <c r="F38" s="19" t="str">
        <f>IF(B38=0," ",VLOOKUP($B38,[1]Женщины!$B$1:$H$65536,5,FALSE))</f>
        <v>Мурманская</v>
      </c>
      <c r="G38" s="19" t="str">
        <f>IF(B38=0," ",VLOOKUP($B38,[1]Женщины!$B$1:$H$65536,6,FALSE))</f>
        <v xml:space="preserve">Мурманск, СДЮСШОР-4 </v>
      </c>
      <c r="H38" s="22">
        <v>1.0034722222222221E-4</v>
      </c>
      <c r="I38" s="22"/>
      <c r="J38" s="14" t="str">
        <f>IF(H38=0," ",IF(H38&lt;=[1]Разряды!$D$30,[1]Разряды!$D$3,IF(H38&lt;=[1]Разряды!$E$30,[1]Разряды!$E$3,IF(H38&lt;=[1]Разряды!$F$30,[1]Разряды!$F$3,IF(H38&lt;=[1]Разряды!$G$30,[1]Разряды!$G$3,IF(H38&lt;=[1]Разряды!$H$30,[1]Разряды!$H$3,IF(H38&lt;=[1]Разряды!$I$30,[1]Разряды!$I$3,IF(H38&lt;=[1]Разряды!$J$30,[1]Разряды!$J$3,"б/р"))))))))</f>
        <v>3р</v>
      </c>
      <c r="K38" s="14" t="s">
        <v>24</v>
      </c>
      <c r="L38" s="19" t="str">
        <f>IF(B38=0," ",VLOOKUP($B38,[1]Женщины!$B$1:$H$65536,7,FALSE))</f>
        <v>Шаверина В.Н., Савенков П.В.</v>
      </c>
    </row>
    <row r="39" spans="1:12">
      <c r="A39" s="26">
        <v>27</v>
      </c>
      <c r="B39" s="18">
        <v>539</v>
      </c>
      <c r="C39" s="19" t="str">
        <f>IF(B39=0," ",VLOOKUP(B39,[1]Женщины!B$1:H$65536,2,FALSE))</f>
        <v>Ровкина Вероника</v>
      </c>
      <c r="D39" s="20" t="str">
        <f>IF(B39=0," ",VLOOKUP($B39,[1]Женщины!$B$1:$H$65536,3,FALSE))</f>
        <v>30.08.1999</v>
      </c>
      <c r="E39" s="21" t="str">
        <f>IF(B39=0," ",IF(VLOOKUP($B39,[1]Женщины!$B$1:$H$65536,4,FALSE)=0," ",VLOOKUP($B39,[1]Женщины!$B$1:$H$65536,4,FALSE)))</f>
        <v>2р</v>
      </c>
      <c r="F39" s="19" t="str">
        <f>IF(B39=0," ",VLOOKUP($B39,[1]Женщины!$B$1:$H$65536,5,FALSE))</f>
        <v>Вологодская</v>
      </c>
      <c r="G39" s="19" t="str">
        <f>IF(B39=0," ",VLOOKUP($B39,[1]Женщины!$B$1:$H$65536,6,FALSE))</f>
        <v>Череповец, ДЮСШ-2</v>
      </c>
      <c r="H39" s="22">
        <v>1.0081018518518521E-4</v>
      </c>
      <c r="I39" s="29"/>
      <c r="J39" s="14" t="str">
        <f>IF(H39=0," ",IF(H39&lt;=[1]Разряды!$D$30,[1]Разряды!$D$3,IF(H39&lt;=[1]Разряды!$E$30,[1]Разряды!$E$3,IF(H39&lt;=[1]Разряды!$F$30,[1]Разряды!$F$3,IF(H39&lt;=[1]Разряды!$G$30,[1]Разряды!$G$3,IF(H39&lt;=[1]Разряды!$H$30,[1]Разряды!$H$3,IF(H39&lt;=[1]Разряды!$I$30,[1]Разряды!$I$3,IF(H39&lt;=[1]Разряды!$J$30,[1]Разряды!$J$3,"б/р"))))))))</f>
        <v>3р</v>
      </c>
      <c r="K39" s="14" t="s">
        <v>24</v>
      </c>
      <c r="L39" s="19" t="str">
        <f>IF(B39=0," ",VLOOKUP($B39,[1]Женщины!$B$1:$H$65536,7,FALSE))</f>
        <v>Боголюбов В.Л.</v>
      </c>
    </row>
    <row r="40" spans="1:12">
      <c r="A40" s="26">
        <v>28</v>
      </c>
      <c r="B40" s="18">
        <v>449</v>
      </c>
      <c r="C40" s="19" t="str">
        <f>IF(B40=0," ",VLOOKUP(B40,[1]Женщины!B$1:H$65536,2,FALSE))</f>
        <v>Кудряшова Анастасия</v>
      </c>
      <c r="D40" s="20" t="str">
        <f>IF(B40=0," ",VLOOKUP($B40,[1]Женщины!$B$1:$H$65536,3,FALSE))</f>
        <v>1997</v>
      </c>
      <c r="E40" s="21" t="str">
        <f>IF(B40=0," ",IF(VLOOKUP($B40,[1]Женщины!$B$1:$H$65536,4,FALSE)=0," ",VLOOKUP($B40,[1]Женщины!$B$1:$H$65536,4,FALSE)))</f>
        <v>1р</v>
      </c>
      <c r="F40" s="19" t="str">
        <f>IF(B40=0," ",VLOOKUP($B40,[1]Женщины!$B$1:$H$65536,5,FALSE))</f>
        <v>Р-ка Коми</v>
      </c>
      <c r="G40" s="19" t="str">
        <f>IF(B40=0," ",VLOOKUP($B40,[1]Женщины!$B$1:$H$65536,6,FALSE))</f>
        <v>Сыктывкар</v>
      </c>
      <c r="H40" s="22">
        <v>1.0138888888888889E-4</v>
      </c>
      <c r="I40" s="22"/>
      <c r="J40" s="14" t="str">
        <f>IF(H40=0," ",IF(H40&lt;=[1]Разряды!$D$30,[1]Разряды!$D$3,IF(H40&lt;=[1]Разряды!$E$30,[1]Разряды!$E$3,IF(H40&lt;=[1]Разряды!$F$30,[1]Разряды!$F$3,IF(H40&lt;=[1]Разряды!$G$30,[1]Разряды!$G$3,IF(H40&lt;=[1]Разряды!$H$30,[1]Разряды!$H$3,IF(H40&lt;=[1]Разряды!$I$30,[1]Разряды!$I$3,IF(H40&lt;=[1]Разряды!$J$30,[1]Разряды!$J$3,"б/р"))))))))</f>
        <v>3р</v>
      </c>
      <c r="K40" s="14">
        <v>4</v>
      </c>
      <c r="L40" s="19" t="str">
        <f>IF(B40=0," ",VLOOKUP($B40,[1]Женщины!$B$1:$H$65536,7,FALSE))</f>
        <v xml:space="preserve">Панюкова М.А. </v>
      </c>
    </row>
    <row r="41" spans="1:12">
      <c r="A41" s="26">
        <v>29</v>
      </c>
      <c r="B41" s="18">
        <v>184</v>
      </c>
      <c r="C41" s="19" t="str">
        <f>IF(B41=0," ",VLOOKUP(B41,[1]Женщины!B$1:H$65536,2,FALSE))</f>
        <v>Головкина Анна</v>
      </c>
      <c r="D41" s="20" t="str">
        <f>IF(B41=0," ",VLOOKUP($B41,[1]Женщины!$B$1:$H$65536,3,FALSE))</f>
        <v>1998</v>
      </c>
      <c r="E41" s="21" t="str">
        <f>IF(B41=0," ",IF(VLOOKUP($B41,[1]Женщины!$B$1:$H$65536,4,FALSE)=0," ",VLOOKUP($B41,[1]Женщины!$B$1:$H$65536,4,FALSE)))</f>
        <v>2р</v>
      </c>
      <c r="F41" s="19" t="str">
        <f>IF(B41=0," ",VLOOKUP($B41,[1]Женщины!$B$1:$H$65536,5,FALSE))</f>
        <v>Ярославская</v>
      </c>
      <c r="G41" s="19" t="str">
        <f>IF(B41=0," ",VLOOKUP($B41,[1]Женщины!$B$1:$H$65536,6,FALSE))</f>
        <v>Рыбинск, СДЮСШОР-2</v>
      </c>
      <c r="H41" s="22">
        <v>1.0243055555555555E-4</v>
      </c>
      <c r="I41" s="22"/>
      <c r="J41" s="14" t="str">
        <f>IF(H41=0," ",IF(H41&lt;=[1]Разряды!$D$30,[1]Разряды!$D$3,IF(H41&lt;=[1]Разряды!$E$30,[1]Разряды!$E$3,IF(H41&lt;=[1]Разряды!$F$30,[1]Разряды!$F$3,IF(H41&lt;=[1]Разряды!$G$30,[1]Разряды!$G$3,IF(H41&lt;=[1]Разряды!$H$30,[1]Разряды!$H$3,IF(H41&lt;=[1]Разряды!$I$30,[1]Разряды!$I$3,IF(H41&lt;=[1]Разряды!$J$30,[1]Разряды!$J$3,"б/р"))))))))</f>
        <v>3р</v>
      </c>
      <c r="K41" s="13" t="s">
        <v>24</v>
      </c>
      <c r="L41" s="25" t="str">
        <f>IF(B41=0," ",VLOOKUP($B41,[1]Женщины!$B$1:$H$65536,7,FALSE))</f>
        <v>Кузнецова А.Л.</v>
      </c>
    </row>
    <row r="42" spans="1:12">
      <c r="A42" s="26">
        <v>30</v>
      </c>
      <c r="B42" s="18">
        <v>186</v>
      </c>
      <c r="C42" s="19" t="str">
        <f>IF(B42=0," ",VLOOKUP(B42,[1]Женщины!B$1:H$65536,2,FALSE))</f>
        <v>Вдовина Екатерина</v>
      </c>
      <c r="D42" s="20" t="str">
        <f>IF(B42=0," ",VLOOKUP($B42,[1]Женщины!$B$1:$H$65536,3,FALSE))</f>
        <v>1998</v>
      </c>
      <c r="E42" s="21" t="str">
        <f>IF(B42=0," ",IF(VLOOKUP($B42,[1]Женщины!$B$1:$H$65536,4,FALSE)=0," ",VLOOKUP($B42,[1]Женщины!$B$1:$H$65536,4,FALSE)))</f>
        <v>3р</v>
      </c>
      <c r="F42" s="19" t="str">
        <f>IF(B42=0," ",VLOOKUP($B42,[1]Женщины!$B$1:$H$65536,5,FALSE))</f>
        <v>Ярославская</v>
      </c>
      <c r="G42" s="19" t="str">
        <f>IF(B42=0," ",VLOOKUP($B42,[1]Женщины!$B$1:$H$65536,6,FALSE))</f>
        <v>Рыбинск, СДЮСШОР-2</v>
      </c>
      <c r="H42" s="22">
        <v>1.0277777777777779E-4</v>
      </c>
      <c r="I42" s="22"/>
      <c r="J42" s="14" t="str">
        <f>IF(H42=0," ",IF(H42&lt;=[1]Разряды!$D$30,[1]Разряды!$D$3,IF(H42&lt;=[1]Разряды!$E$30,[1]Разряды!$E$3,IF(H42&lt;=[1]Разряды!$F$30,[1]Разряды!$F$3,IF(H42&lt;=[1]Разряды!$G$30,[1]Разряды!$G$3,IF(H42&lt;=[1]Разряды!$H$30,[1]Разряды!$H$3,IF(H42&lt;=[1]Разряды!$I$30,[1]Разряды!$I$3,IF(H42&lt;=[1]Разряды!$J$30,[1]Разряды!$J$3,"б/р"))))))))</f>
        <v>3р</v>
      </c>
      <c r="K42" s="14" t="s">
        <v>24</v>
      </c>
      <c r="L42" s="19" t="str">
        <f>IF(B42=0," ",VLOOKUP($B42,[1]Женщины!$B$1:$H$65536,7,FALSE))</f>
        <v>Кузнецова А.Л.</v>
      </c>
    </row>
    <row r="43" spans="1:12" ht="15.75" customHeight="1">
      <c r="A43" s="26">
        <v>31</v>
      </c>
      <c r="B43" s="18">
        <v>18</v>
      </c>
      <c r="C43" s="19" t="str">
        <f>IF(B43=0," ",VLOOKUP(B43,[1]Женщины!B$1:H$65536,2,FALSE))</f>
        <v>Гладкова Виктория</v>
      </c>
      <c r="D43" s="20" t="str">
        <f>IF(B43=0," ",VLOOKUP($B43,[1]Женщины!$B$1:$H$65536,3,FALSE))</f>
        <v>26.02.1998</v>
      </c>
      <c r="E43" s="21" t="str">
        <f>IF(B43=0," ",IF(VLOOKUP($B43,[1]Женщины!$B$1:$H$65536,4,FALSE)=0," ",VLOOKUP($B43,[1]Женщины!$B$1:$H$65536,4,FALSE)))</f>
        <v>3р</v>
      </c>
      <c r="F43" s="19" t="str">
        <f>IF(B43=0," ",VLOOKUP($B43,[1]Женщины!$B$1:$H$65536,5,FALSE))</f>
        <v>Ярославская</v>
      </c>
      <c r="G43" s="19" t="str">
        <f>IF(B43=0," ",VLOOKUP($B43,[1]Женщины!$B$1:$H$65536,6,FALSE))</f>
        <v>Ярославль, СДЮСШОР-19</v>
      </c>
      <c r="H43" s="22">
        <v>1.0358796296296295E-4</v>
      </c>
      <c r="I43" s="22"/>
      <c r="J43" s="14" t="str">
        <f>IF(H43=0," ",IF(H43&lt;=[1]Разряды!$D$30,[1]Разряды!$D$3,IF(H43&lt;=[1]Разряды!$E$30,[1]Разряды!$E$3,IF(H43&lt;=[1]Разряды!$F$30,[1]Разряды!$F$3,IF(H43&lt;=[1]Разряды!$G$30,[1]Разряды!$G$3,IF(H43&lt;=[1]Разряды!$H$30,[1]Разряды!$H$3,IF(H43&lt;=[1]Разряды!$I$30,[1]Разряды!$I$3,IF(H43&lt;=[1]Разряды!$J$30,[1]Разряды!$J$3,"б/р"))))))))</f>
        <v>3р</v>
      </c>
      <c r="K43" s="14" t="s">
        <v>24</v>
      </c>
      <c r="L43" s="19" t="str">
        <f>IF(B43=0," ",VLOOKUP($B43,[1]Женщины!$B$1:$H$65536,7,FALSE))</f>
        <v>Видманова Ю.В.</v>
      </c>
    </row>
    <row r="44" spans="1:12" ht="15" customHeight="1">
      <c r="A44" s="26">
        <v>32</v>
      </c>
      <c r="B44" s="18">
        <v>203</v>
      </c>
      <c r="C44" s="19" t="str">
        <f>IF(B44=0," ",VLOOKUP(B44,[1]Женщины!B$1:H$65536,2,FALSE))</f>
        <v>Чевдарь Анастасия</v>
      </c>
      <c r="D44" s="20" t="str">
        <f>IF(B44=0," ",VLOOKUP($B44,[1]Женщины!$B$1:$H$65536,3,FALSE))</f>
        <v>1998</v>
      </c>
      <c r="E44" s="21" t="str">
        <f>IF(B44=0," ",IF(VLOOKUP($B44,[1]Женщины!$B$1:$H$65536,4,FALSE)=0," ",VLOOKUP($B44,[1]Женщины!$B$1:$H$65536,4,FALSE)))</f>
        <v>3р</v>
      </c>
      <c r="F44" s="19" t="str">
        <f>IF(B44=0," ",VLOOKUP($B44,[1]Женщины!$B$1:$H$65536,5,FALSE))</f>
        <v>Ярославская</v>
      </c>
      <c r="G44" s="19" t="str">
        <f>IF(B44=0," ",VLOOKUP($B44,[1]Женщины!$B$1:$H$65536,6,FALSE))</f>
        <v>Переславль, ДЮСШ</v>
      </c>
      <c r="H44" s="22">
        <v>1.0381944444444447E-4</v>
      </c>
      <c r="I44" s="23"/>
      <c r="J44" s="14" t="str">
        <f>IF(H44=0," ",IF(H44&lt;=[1]Разряды!$D$30,[1]Разряды!$D$3,IF(H44&lt;=[1]Разряды!$E$30,[1]Разряды!$E$3,IF(H44&lt;=[1]Разряды!$F$30,[1]Разряды!$F$3,IF(H44&lt;=[1]Разряды!$G$30,[1]Разряды!$G$3,IF(H44&lt;=[1]Разряды!$H$30,[1]Разряды!$H$3,IF(H44&lt;=[1]Разряды!$I$30,[1]Разряды!$I$3,IF(H44&lt;=[1]Разряды!$J$30,[1]Разряды!$J$3,"б/р"))))))))</f>
        <v>3р</v>
      </c>
      <c r="K44" s="14" t="s">
        <v>24</v>
      </c>
      <c r="L44" s="19" t="str">
        <f>IF(B44=0," ",VLOOKUP($B44,[1]Женщины!$B$1:$H$65536,7,FALSE))</f>
        <v>Литвинова М.Ф.</v>
      </c>
    </row>
    <row r="45" spans="1:12">
      <c r="A45" s="26">
        <v>33</v>
      </c>
      <c r="B45" s="59">
        <v>21</v>
      </c>
      <c r="C45" s="19" t="str">
        <f>IF(B45=0," ",VLOOKUP(B45,[1]Женщины!B$1:H$65536,2,FALSE))</f>
        <v>Хасандинова Евгения</v>
      </c>
      <c r="D45" s="20" t="str">
        <f>IF(B45=0," ",VLOOKUP($B45,[1]Женщины!$B$1:$H$65536,3,FALSE))</f>
        <v>25.05.1997</v>
      </c>
      <c r="E45" s="21" t="str">
        <f>IF(B45=0," ",IF(VLOOKUP($B45,[1]Женщины!$B$1:$H$65536,4,FALSE)=0," ",VLOOKUP($B45,[1]Женщины!$B$1:$H$65536,4,FALSE)))</f>
        <v>1ю</v>
      </c>
      <c r="F45" s="19" t="str">
        <f>IF(B45=0," ",VLOOKUP($B45,[1]Женщины!$B$1:$H$65536,5,FALSE))</f>
        <v>Ярославская</v>
      </c>
      <c r="G45" s="19" t="str">
        <f>IF(B45=0," ",VLOOKUP($B45,[1]Женщины!$B$1:$H$65536,6,FALSE))</f>
        <v>Ярославль, СДЮСШОР-19</v>
      </c>
      <c r="H45" s="22">
        <v>1.0532407407407407E-4</v>
      </c>
      <c r="I45" s="22"/>
      <c r="J45" s="14" t="str">
        <f>IF(H45=0," ",IF(H45&lt;=[1]Разряды!$D$30,[1]Разряды!$D$3,IF(H45&lt;=[1]Разряды!$E$30,[1]Разряды!$E$3,IF(H45&lt;=[1]Разряды!$F$30,[1]Разряды!$F$3,IF(H45&lt;=[1]Разряды!$G$30,[1]Разряды!$G$3,IF(H45&lt;=[1]Разряды!$H$30,[1]Разряды!$H$3,IF(H45&lt;=[1]Разряды!$I$30,[1]Разряды!$I$3,IF(H45&lt;=[1]Разряды!$J$30,[1]Разряды!$J$3,"б/р"))))))))</f>
        <v>3р</v>
      </c>
      <c r="K45" s="14" t="s">
        <v>24</v>
      </c>
      <c r="L45" s="19" t="str">
        <f>IF(B45=0," ",VLOOKUP($B45,[1]Женщины!$B$1:$H$65536,7,FALSE))</f>
        <v>Воронин Е.А.</v>
      </c>
    </row>
    <row r="46" spans="1:12">
      <c r="A46" s="26">
        <v>34</v>
      </c>
      <c r="B46" s="59">
        <v>88</v>
      </c>
      <c r="C46" s="19" t="str">
        <f>IF(B46=0," ",VLOOKUP(B46,[1]Женщины!B$1:H$65536,2,FALSE))</f>
        <v>Фурмавнина Виктория</v>
      </c>
      <c r="D46" s="20" t="str">
        <f>IF(B46=0," ",VLOOKUP($B46,[1]Женщины!$B$1:$H$65536,3,FALSE))</f>
        <v>19.02.1998</v>
      </c>
      <c r="E46" s="21" t="str">
        <f>IF(B46=0," ",IF(VLOOKUP($B46,[1]Женщины!$B$1:$H$65536,4,FALSE)=0," ",VLOOKUP($B46,[1]Женщины!$B$1:$H$65536,4,FALSE)))</f>
        <v>2р</v>
      </c>
      <c r="F46" s="19" t="str">
        <f>IF(B46=0," ",VLOOKUP($B46,[1]Женщины!$B$1:$H$65536,5,FALSE))</f>
        <v>Ярославская</v>
      </c>
      <c r="G46" s="19" t="str">
        <f>IF(B46=0," ",VLOOKUP($B46,[1]Женщины!$B$1:$H$65536,6,FALSE))</f>
        <v>Ярославль, ГОБУ ЯО СДЮСШОР</v>
      </c>
      <c r="H46" s="22">
        <v>1.0648148148148147E-4</v>
      </c>
      <c r="I46" s="23"/>
      <c r="J46" s="14" t="str">
        <f>IF(H46=0," ",IF(H46&lt;=[1]Разряды!$D$30,[1]Разряды!$D$3,IF(H46&lt;=[1]Разряды!$E$30,[1]Разряды!$E$3,IF(H46&lt;=[1]Разряды!$F$30,[1]Разряды!$F$3,IF(H46&lt;=[1]Разряды!$G$30,[1]Разряды!$G$3,IF(H46&lt;=[1]Разряды!$H$30,[1]Разряды!$H$3,IF(H46&lt;=[1]Разряды!$I$30,[1]Разряды!$I$3,IF(H46&lt;=[1]Разряды!$J$30,[1]Разряды!$J$3,"б/р"))))))))</f>
        <v>1юр</v>
      </c>
      <c r="K46" s="14" t="s">
        <v>24</v>
      </c>
      <c r="L46" s="19" t="str">
        <f>IF(B46=0," ",VLOOKUP($B46,[1]Женщины!$B$1:$H$65536,7,FALSE))</f>
        <v>бр. Филиновой С.К.</v>
      </c>
    </row>
    <row r="47" spans="1:12">
      <c r="A47" s="26">
        <v>35</v>
      </c>
      <c r="B47" s="59">
        <v>371</v>
      </c>
      <c r="C47" s="19" t="str">
        <f>IF(B47=0," ",VLOOKUP(B47,[1]Женщины!B$1:H$65536,2,FALSE))</f>
        <v>Богаева Мария</v>
      </c>
      <c r="D47" s="20" t="str">
        <f>IF(B47=0," ",VLOOKUP($B47,[1]Женщины!$B$1:$H$65536,3,FALSE))</f>
        <v>17.10.1999</v>
      </c>
      <c r="E47" s="21" t="str">
        <f>IF(B47=0," ",IF(VLOOKUP($B47,[1]Женщины!$B$1:$H$65536,4,FALSE)=0," ",VLOOKUP($B47,[1]Женщины!$B$1:$H$65536,4,FALSE)))</f>
        <v>2р</v>
      </c>
      <c r="F47" s="19" t="str">
        <f>IF(B47=0," ",VLOOKUP($B47,[1]Женщины!$B$1:$H$65536,5,FALSE))</f>
        <v>Архангельская</v>
      </c>
      <c r="G47" s="19" t="str">
        <f>IF(B47=0," ",VLOOKUP($B47,[1]Женщины!$B$1:$H$65536,6,FALSE))</f>
        <v>Архангельск, ДЮСШ-1</v>
      </c>
      <c r="H47" s="22">
        <v>1.0798611111111111E-4</v>
      </c>
      <c r="I47" s="22"/>
      <c r="J47" s="14" t="str">
        <f>IF(H47=0," ",IF(H47&lt;=[1]Разряды!$D$30,[1]Разряды!$D$3,IF(H47&lt;=[1]Разряды!$E$30,[1]Разряды!$E$3,IF(H47&lt;=[1]Разряды!$F$30,[1]Разряды!$F$3,IF(H47&lt;=[1]Разряды!$G$30,[1]Разряды!$G$3,IF(H47&lt;=[1]Разряды!$H$30,[1]Разряды!$H$3,IF(H47&lt;=[1]Разряды!$I$30,[1]Разряды!$I$3,IF(H47&lt;=[1]Разряды!$J$30,[1]Разряды!$J$3,"б/р"))))))))</f>
        <v>1юр</v>
      </c>
      <c r="K47" s="13" t="s">
        <v>24</v>
      </c>
      <c r="L47" s="19" t="str">
        <f>IF(B47=0," ",VLOOKUP($B47,[1]Женщины!$B$1:$H$65536,7,FALSE))</f>
        <v>Ушанов С.А.</v>
      </c>
    </row>
    <row r="48" spans="1:12">
      <c r="A48" s="26">
        <v>36</v>
      </c>
      <c r="B48" s="59">
        <v>87</v>
      </c>
      <c r="C48" s="19" t="str">
        <f>IF(B48=0," ",VLOOKUP(B48,[1]Женщины!B$1:H$65536,2,FALSE))</f>
        <v>Пахарукова Мария</v>
      </c>
      <c r="D48" s="20" t="str">
        <f>IF(B48=0," ",VLOOKUP($B48,[1]Женщины!$B$1:$H$65536,3,FALSE))</f>
        <v>08.02.1999</v>
      </c>
      <c r="E48" s="21" t="str">
        <f>IF(B48=0," ",IF(VLOOKUP($B48,[1]Женщины!$B$1:$H$65536,4,FALSE)=0," ",VLOOKUP($B48,[1]Женщины!$B$1:$H$65536,4,FALSE)))</f>
        <v>3р</v>
      </c>
      <c r="F48" s="19" t="str">
        <f>IF(B48=0," ",VLOOKUP($B48,[1]Женщины!$B$1:$H$65536,5,FALSE))</f>
        <v>Ярославская</v>
      </c>
      <c r="G48" s="19" t="str">
        <f>IF(B48=0," ",VLOOKUP($B48,[1]Женщины!$B$1:$H$65536,6,FALSE))</f>
        <v>Ярославль, ГОБУ ЯО СДЮСШОР</v>
      </c>
      <c r="H48" s="27">
        <v>1.0856481481481482E-4</v>
      </c>
      <c r="I48" s="28"/>
      <c r="J48" s="14" t="str">
        <f>IF(H48=0," ",IF(H48&lt;=[1]Разряды!$D$30,[1]Разряды!$D$3,IF(H48&lt;=[1]Разряды!$E$30,[1]Разряды!$E$3,IF(H48&lt;=[1]Разряды!$F$30,[1]Разряды!$F$3,IF(H48&lt;=[1]Разряды!$G$30,[1]Разряды!$G$3,IF(H48&lt;=[1]Разряды!$H$30,[1]Разряды!$H$3,IF(H48&lt;=[1]Разряды!$I$30,[1]Разряды!$I$3,IF(H48&lt;=[1]Разряды!$J$30,[1]Разряды!$J$3,"б/р"))))))))</f>
        <v>1юр</v>
      </c>
      <c r="K48" s="14" t="s">
        <v>24</v>
      </c>
      <c r="L48" s="19" t="str">
        <f>IF(B48=0," ",VLOOKUP($B48,[1]Женщины!$B$1:$H$65536,7,FALSE))</f>
        <v>бр. Филиновой С.К.</v>
      </c>
    </row>
    <row r="49" spans="1:12">
      <c r="A49" s="26"/>
      <c r="B49" s="59">
        <v>412</v>
      </c>
      <c r="C49" s="19" t="str">
        <f>IF(B49=0," ",VLOOKUP(B49,[1]Женщины!B$1:H$65536,2,FALSE))</f>
        <v>Вторыгина Валерия</v>
      </c>
      <c r="D49" s="20" t="str">
        <f>IF(B49=0," ",VLOOKUP($B49,[1]Женщины!$B$1:$H$65536,3,FALSE))</f>
        <v>06.02.1998</v>
      </c>
      <c r="E49" s="21" t="str">
        <f>IF(B49=0," ",IF(VLOOKUP($B49,[1]Женщины!$B$1:$H$65536,4,FALSE)=0," ",VLOOKUP($B49,[1]Женщины!$B$1:$H$65536,4,FALSE)))</f>
        <v>1р</v>
      </c>
      <c r="F49" s="19" t="str">
        <f>IF(B49=0," ",VLOOKUP($B49,[1]Женщины!$B$1:$H$65536,5,FALSE))</f>
        <v>Новгородская</v>
      </c>
      <c r="G49" s="19" t="str">
        <f>IF(B49=0," ",VLOOKUP($B49,[1]Женщины!$B$1:$H$65536,6,FALSE))</f>
        <v>Н Новгород, обр.</v>
      </c>
      <c r="H49" s="22" t="s">
        <v>157</v>
      </c>
      <c r="I49" s="22"/>
      <c r="J49" s="14"/>
      <c r="K49" s="14">
        <v>0</v>
      </c>
      <c r="L49" s="19" t="str">
        <f>IF(B49=0," ",VLOOKUP($B49,[1]Женщины!$B$1:$H$65536,7,FALSE))</f>
        <v>Савенков П.А.</v>
      </c>
    </row>
    <row r="50" spans="1:12" ht="15.75">
      <c r="A50" s="26"/>
      <c r="B50" s="18"/>
      <c r="C50" s="19"/>
      <c r="D50" s="37"/>
      <c r="E50" s="21"/>
      <c r="F50" s="19"/>
      <c r="G50" s="19"/>
      <c r="H50" s="27"/>
      <c r="I50" s="329" t="s">
        <v>9</v>
      </c>
      <c r="J50" s="329"/>
      <c r="K50" s="38"/>
      <c r="L50" s="6" t="s">
        <v>158</v>
      </c>
    </row>
    <row r="51" spans="1:12">
      <c r="A51" s="13"/>
      <c r="B51" s="13"/>
      <c r="C51" s="13"/>
      <c r="D51" s="14"/>
      <c r="E51" s="13"/>
      <c r="F51" s="330" t="s">
        <v>159</v>
      </c>
      <c r="G51" s="330"/>
      <c r="H51" s="29"/>
      <c r="I51" s="329" t="s">
        <v>10</v>
      </c>
      <c r="J51" s="329"/>
      <c r="K51" s="38"/>
      <c r="L51" s="39" t="s">
        <v>160</v>
      </c>
    </row>
    <row r="52" spans="1:12">
      <c r="A52" s="17">
        <v>1</v>
      </c>
      <c r="B52" s="48">
        <v>517</v>
      </c>
      <c r="C52" s="19" t="str">
        <f>IF(B52=0," ",VLOOKUP(B52,[1]Женщины!B$1:H$65536,2,FALSE))</f>
        <v>Киселева Валентина</v>
      </c>
      <c r="D52" s="20" t="str">
        <f>IF(B52=0," ",VLOOKUP($B52,[1]Женщины!$B$1:$H$65536,3,FALSE))</f>
        <v>16.07.1995</v>
      </c>
      <c r="E52" s="21" t="str">
        <f>IF(B52=0," ",IF(VLOOKUP($B52,[1]Женщины!$B$1:$H$65536,4,FALSE)=0," ",VLOOKUP($B52,[1]Женщины!$B$1:$H$65536,4,FALSE)))</f>
        <v>КМС</v>
      </c>
      <c r="F52" s="19" t="str">
        <f>IF(B52=0," ",VLOOKUP($B52,[1]Женщины!$B$1:$H$65536,5,FALSE))</f>
        <v>Вологодская</v>
      </c>
      <c r="G52" s="19" t="str">
        <f>IF(B52=0," ",VLOOKUP($B52,[1]Женщины!$B$1:$H$65536,6,FALSE))</f>
        <v>Череповец, ДЮСШ-2</v>
      </c>
      <c r="H52" s="78">
        <v>9.2476851851851875E-5</v>
      </c>
      <c r="I52" s="41">
        <v>9.0509259259259254E-5</v>
      </c>
      <c r="J52" s="13" t="s">
        <v>161</v>
      </c>
      <c r="K52" s="14">
        <v>20</v>
      </c>
      <c r="L52" s="19" t="str">
        <f>IF(B52=0," ",VLOOKUP($B52,[1]Женщины!$B$1:$H$65536,7,FALSE))</f>
        <v>Полторацкий С.В.</v>
      </c>
    </row>
    <row r="53" spans="1:12">
      <c r="A53" s="17">
        <v>2</v>
      </c>
      <c r="B53" s="18">
        <v>300</v>
      </c>
      <c r="C53" s="19" t="str">
        <f>IF(B53=0," ",VLOOKUP(B53,[1]Женщины!B$1:H$65536,2,FALSE))</f>
        <v>Сазанова Екатерина</v>
      </c>
      <c r="D53" s="20" t="str">
        <f>IF(B53=0," ",VLOOKUP($B53,[1]Женщины!$B$1:$H$65536,3,FALSE))</f>
        <v>28.05.1996</v>
      </c>
      <c r="E53" s="21" t="str">
        <f>IF(B53=0," ",IF(VLOOKUP($B53,[1]Женщины!$B$1:$H$65536,4,FALSE)=0," ",VLOOKUP($B53,[1]Женщины!$B$1:$H$65536,4,FALSE)))</f>
        <v>КМС</v>
      </c>
      <c r="F53" s="19" t="str">
        <f>IF(B53=0," ",VLOOKUP($B53,[1]Женщины!$B$1:$H$65536,5,FALSE))</f>
        <v>Мурманская</v>
      </c>
      <c r="G53" s="19" t="str">
        <f>IF(B53=0," ",VLOOKUP($B53,[1]Женщины!$B$1:$H$65536,6,FALSE))</f>
        <v>Мурманск, СДЮСШОР-4, Динамо</v>
      </c>
      <c r="H53" s="27">
        <v>9.0856481481481474E-5</v>
      </c>
      <c r="I53" s="23">
        <v>9.0740740740740734E-5</v>
      </c>
      <c r="J53" s="13" t="s">
        <v>161</v>
      </c>
      <c r="K53" s="14">
        <v>17</v>
      </c>
      <c r="L53" s="19" t="str">
        <f>IF(B53=0," ",VLOOKUP($B53,[1]Женщины!$B$1:$H$65536,7,FALSE))</f>
        <v>Фарутин Н.В.</v>
      </c>
    </row>
    <row r="54" spans="1:12">
      <c r="A54" s="17">
        <v>3</v>
      </c>
      <c r="B54" s="18">
        <v>180</v>
      </c>
      <c r="C54" s="19" t="str">
        <f>IF(B54=0," ",VLOOKUP(B54,[1]Женщины!B$1:H$65536,2,FALSE))</f>
        <v>Дмитриева Алина</v>
      </c>
      <c r="D54" s="20" t="str">
        <f>IF(B54=0," ",VLOOKUP($B54,[1]Женщины!$B$1:$H$65536,3,FALSE))</f>
        <v>1996</v>
      </c>
      <c r="E54" s="21" t="str">
        <f>IF(B54=0," ",IF(VLOOKUP($B54,[1]Женщины!$B$1:$H$65536,4,FALSE)=0," ",VLOOKUP($B54,[1]Женщины!$B$1:$H$65536,4,FALSE)))</f>
        <v>КМС</v>
      </c>
      <c r="F54" s="19" t="str">
        <f>IF(B54=0," ",VLOOKUP($B54,[1]Женщины!$B$1:$H$65536,5,FALSE))</f>
        <v>Ярославская</v>
      </c>
      <c r="G54" s="19" t="str">
        <f>IF(B54=0," ",VLOOKUP($B54,[1]Женщины!$B$1:$H$65536,6,FALSE))</f>
        <v>Рыбинск, СДЮСШОР-2</v>
      </c>
      <c r="H54" s="22">
        <v>9.1087962962962967E-5</v>
      </c>
      <c r="I54" s="23">
        <v>9.1319444444444448E-5</v>
      </c>
      <c r="J54" s="14" t="str">
        <f>IF(H54=0," ",IF(H54&lt;=[1]Разряды!$D$30,[1]Разряды!$D$3,IF(H54&lt;=[1]Разряды!$E$30,[1]Разряды!$E$3,IF(H54&lt;=[1]Разряды!$F$30,[1]Разряды!$F$3,IF(H54&lt;=[1]Разряды!$G$30,[1]Разряды!$G$3,IF(H54&lt;=[1]Разряды!$H$30,[1]Разряды!$H$3,IF(H54&lt;=[1]Разряды!$I$30,[1]Разряды!$I$3,IF(H54&lt;=[1]Разряды!$J$30,[1]Разряды!$J$3,"б/р"))))))))</f>
        <v>1р</v>
      </c>
      <c r="K54" s="14">
        <v>15</v>
      </c>
      <c r="L54" s="19" t="str">
        <f>IF(B54=0," ",VLOOKUP($B54,[1]Женщины!$B$1:$H$65536,7,FALSE))</f>
        <v>Кузнецова А.Л.</v>
      </c>
    </row>
    <row r="55" spans="1:12">
      <c r="A55" s="26">
        <v>4</v>
      </c>
      <c r="B55" s="18">
        <v>274</v>
      </c>
      <c r="C55" s="19" t="str">
        <f>IF(B55=0," ",VLOOKUP(B55,[1]Женщины!B$1:H$65536,2,FALSE))</f>
        <v>Ровенских Ульяна</v>
      </c>
      <c r="D55" s="20" t="str">
        <f>IF(B55=0," ",VLOOKUP($B55,[1]Женщины!$B$1:$H$65536,3,FALSE))</f>
        <v>07.12.1996</v>
      </c>
      <c r="E55" s="21" t="str">
        <f>IF(B55=0," ",IF(VLOOKUP($B55,[1]Женщины!$B$1:$H$65536,4,FALSE)=0," ",VLOOKUP($B55,[1]Женщины!$B$1:$H$65536,4,FALSE)))</f>
        <v>КМС</v>
      </c>
      <c r="F55" s="19" t="str">
        <f>IF(B55=0," ",VLOOKUP($B55,[1]Женщины!$B$1:$H$65536,5,FALSE))</f>
        <v>Рязанская</v>
      </c>
      <c r="G55" s="25" t="str">
        <f>IF(B55=0," ",VLOOKUP($B55,[1]Женщины!$B$1:$H$65536,6,FALSE))</f>
        <v>Рязань, ЦФО СДЮСШОР "Юность"-Юность России</v>
      </c>
      <c r="H55" s="27">
        <v>9.2824074074074068E-5</v>
      </c>
      <c r="I55" s="23">
        <v>9.2476851851851875E-5</v>
      </c>
      <c r="J55" s="14" t="str">
        <f>IF(H55=0," ",IF(H55&lt;=[1]Разряды!$D$30,[1]Разряды!$D$3,IF(H55&lt;=[1]Разряды!$E$30,[1]Разряды!$E$3,IF(H55&lt;=[1]Разряды!$F$30,[1]Разряды!$F$3,IF(H55&lt;=[1]Разряды!$G$30,[1]Разряды!$G$3,IF(H55&lt;=[1]Разряды!$H$30,[1]Разряды!$H$3,IF(H55&lt;=[1]Разряды!$I$30,[1]Разряды!$I$3,IF(H55&lt;=[1]Разряды!$J$30,[1]Разряды!$J$3,"б/р"))))))))</f>
        <v>1р</v>
      </c>
      <c r="K55" s="14">
        <v>14</v>
      </c>
      <c r="L55" s="19" t="str">
        <f>IF(B55=0," ",VLOOKUP($B55,[1]Женщины!$B$1:$H$65536,7,FALSE))</f>
        <v>Красавина Н.В.</v>
      </c>
    </row>
    <row r="56" spans="1:12">
      <c r="A56" s="26">
        <v>5</v>
      </c>
      <c r="B56" s="18">
        <v>409</v>
      </c>
      <c r="C56" s="19" t="str">
        <f>IF(B56=0," ",VLOOKUP(B56,[1]Женщины!B$1:H$65536,2,FALSE))</f>
        <v>Осина Анастасия</v>
      </c>
      <c r="D56" s="20" t="str">
        <f>IF(B56=0," ",VLOOKUP($B56,[1]Женщины!$B$1:$H$65536,3,FALSE))</f>
        <v>07.06.1996</v>
      </c>
      <c r="E56" s="21" t="str">
        <f>IF(B56=0," ",IF(VLOOKUP($B56,[1]Женщины!$B$1:$H$65536,4,FALSE)=0," ",VLOOKUP($B56,[1]Женщины!$B$1:$H$65536,4,FALSE)))</f>
        <v>1р</v>
      </c>
      <c r="F56" s="19" t="str">
        <f>IF(B56=0," ",VLOOKUP($B56,[1]Женщины!$B$1:$H$65536,5,FALSE))</f>
        <v>Новгородская</v>
      </c>
      <c r="G56" s="19" t="str">
        <f>IF(B56=0," ",VLOOKUP($B56,[1]Женщины!$B$1:$H$65536,6,FALSE))</f>
        <v>Н Новгород, обр.</v>
      </c>
      <c r="H56" s="27">
        <v>9.5023148148148156E-5</v>
      </c>
      <c r="I56" s="23">
        <v>9.6643518518518517E-5</v>
      </c>
      <c r="J56" s="14" t="str">
        <f>IF(H56=0," ",IF(H56&lt;=[1]Разряды!$D$30,[1]Разряды!$D$3,IF(H56&lt;=[1]Разряды!$E$30,[1]Разряды!$E$3,IF(H56&lt;=[1]Разряды!$F$30,[1]Разряды!$F$3,IF(H56&lt;=[1]Разряды!$G$30,[1]Разряды!$G$3,IF(H56&lt;=[1]Разряды!$H$30,[1]Разряды!$H$3,IF(H56&lt;=[1]Разряды!$I$30,[1]Разряды!$I$3,IF(H56&lt;=[1]Разряды!$J$30,[1]Разряды!$J$3,"б/р"))))))))</f>
        <v>1р</v>
      </c>
      <c r="K56" s="14">
        <v>13</v>
      </c>
      <c r="L56" s="19" t="str">
        <f>IF(B56=0," ",VLOOKUP($B56,[1]Женщины!$B$1:$H$65536,7,FALSE))</f>
        <v>Савенков П.А.</v>
      </c>
    </row>
    <row r="57" spans="1:12" ht="15.75" customHeight="1">
      <c r="A57" s="26">
        <v>6</v>
      </c>
      <c r="B57" s="48">
        <v>482</v>
      </c>
      <c r="C57" s="19" t="str">
        <f>IF(B57=0," ",VLOOKUP(B57,[1]Женщины!B$1:H$65536,2,FALSE))</f>
        <v>Землянкина Инна</v>
      </c>
      <c r="D57" s="20" t="str">
        <f>IF(B57=0," ",VLOOKUP($B57,[1]Женщины!$B$1:$H$65536,3,FALSE))</f>
        <v>1995</v>
      </c>
      <c r="E57" s="21" t="str">
        <f>IF(B57=0," ",IF(VLOOKUP($B57,[1]Женщины!$B$1:$H$65536,4,FALSE)=0," ",VLOOKUP($B57,[1]Женщины!$B$1:$H$65536,4,FALSE)))</f>
        <v>1р</v>
      </c>
      <c r="F57" s="19" t="str">
        <f>IF(B57=0," ",VLOOKUP($B57,[1]Женщины!$B$1:$H$65536,5,FALSE))</f>
        <v>Ивановская</v>
      </c>
      <c r="G57" s="19" t="str">
        <f>IF(B57=0," ",VLOOKUP($B57,[1]Женщины!$B$1:$H$65536,6,FALSE))</f>
        <v>Иваново, ИГЭУ</v>
      </c>
      <c r="H57" s="29">
        <v>9.4444444444444456E-5</v>
      </c>
      <c r="I57" s="49" t="s">
        <v>162</v>
      </c>
      <c r="J57" s="14" t="str">
        <f>IF(H57=0," ",IF(H57&lt;=[1]Разряды!$D$30,[1]Разряды!$D$3,IF(H57&lt;=[1]Разряды!$E$30,[1]Разряды!$E$3,IF(H57&lt;=[1]Разряды!$F$30,[1]Разряды!$F$3,IF(H57&lt;=[1]Разряды!$G$30,[1]Разряды!$G$3,IF(H57&lt;=[1]Разряды!$H$30,[1]Разряды!$H$3,IF(H57&lt;=[1]Разряды!$I$30,[1]Разряды!$I$3,IF(H57&lt;=[1]Разряды!$J$30,[1]Разряды!$J$3,"б/р"))))))))</f>
        <v>1р</v>
      </c>
      <c r="K57" s="14">
        <v>12</v>
      </c>
      <c r="L57" s="19" t="str">
        <f>IF(B57=0," ",VLOOKUP($B57,[1]Женщины!$B$1:$H$65536,7,FALSE))</f>
        <v xml:space="preserve">Торгов Е.Н. </v>
      </c>
    </row>
    <row r="58" spans="1:12">
      <c r="A58" s="26">
        <v>7</v>
      </c>
      <c r="B58" s="18">
        <v>181</v>
      </c>
      <c r="C58" s="19" t="str">
        <f>IF(B58=0," ",VLOOKUP(B58,[1]Женщины!B$1:H$65536,2,FALSE))</f>
        <v>Цветкова Елизавета</v>
      </c>
      <c r="D58" s="20" t="str">
        <f>IF(B58=0," ",VLOOKUP($B58,[1]Женщины!$B$1:$H$65536,3,FALSE))</f>
        <v>1996</v>
      </c>
      <c r="E58" s="21" t="str">
        <f>IF(B58=0," ",IF(VLOOKUP($B58,[1]Женщины!$B$1:$H$65536,4,FALSE)=0," ",VLOOKUP($B58,[1]Женщины!$B$1:$H$65536,4,FALSE)))</f>
        <v>1р</v>
      </c>
      <c r="F58" s="19" t="str">
        <f>IF(B58=0," ",VLOOKUP($B58,[1]Женщины!$B$1:$H$65536,5,FALSE))</f>
        <v>Ярославская</v>
      </c>
      <c r="G58" s="19" t="str">
        <f>IF(B58=0," ",VLOOKUP($B58,[1]Женщины!$B$1:$H$65536,6,FALSE))</f>
        <v>Рыбинск, СДЮСШОР-2</v>
      </c>
      <c r="H58" s="27">
        <v>9.722222222222223E-5</v>
      </c>
      <c r="I58" s="28"/>
      <c r="J58" s="14" t="str">
        <f>IF(H58=0," ",IF(H58&lt;=[1]Разряды!$D$30,[1]Разряды!$D$3,IF(H58&lt;=[1]Разряды!$E$30,[1]Разряды!$E$3,IF(H58&lt;=[1]Разряды!$F$30,[1]Разряды!$F$3,IF(H58&lt;=[1]Разряды!$G$30,[1]Разряды!$G$3,IF(H58&lt;=[1]Разряды!$H$30,[1]Разряды!$H$3,IF(H58&lt;=[1]Разряды!$I$30,[1]Разряды!$I$3,IF(H58&lt;=[1]Разряды!$J$30,[1]Разряды!$J$3,"б/р"))))))))</f>
        <v>2р</v>
      </c>
      <c r="K58" s="13" t="s">
        <v>24</v>
      </c>
      <c r="L58" s="19" t="str">
        <f>IF(B58=0," ",VLOOKUP($B58,[1]Женщины!$B$1:$H$65536,7,FALSE))</f>
        <v>Кузнецова А.Л.</v>
      </c>
    </row>
    <row r="59" spans="1:12">
      <c r="A59" s="26">
        <v>8</v>
      </c>
      <c r="B59" s="18">
        <v>563</v>
      </c>
      <c r="C59" s="19" t="str">
        <f>IF(B59=0," ",VLOOKUP(B59,[1]Женщины!B$1:H$65536,2,FALSE))</f>
        <v>Коновалова Александра</v>
      </c>
      <c r="D59" s="20" t="str">
        <f>IF(B59=0," ",VLOOKUP($B59,[1]Женщины!$B$1:$H$65536,3,FALSE))</f>
        <v>1995</v>
      </c>
      <c r="E59" s="21" t="str">
        <f>IF(B59=0," ",IF(VLOOKUP($B59,[1]Женщины!$B$1:$H$65536,4,FALSE)=0," ",VLOOKUP($B59,[1]Женщины!$B$1:$H$65536,4,FALSE)))</f>
        <v>1р</v>
      </c>
      <c r="F59" s="19" t="str">
        <f>IF(B59=0," ",VLOOKUP($B59,[1]Женщины!$B$1:$H$65536,5,FALSE))</f>
        <v>Вологодская</v>
      </c>
      <c r="G59" s="19" t="str">
        <f>IF(B59=0," ",VLOOKUP($B59,[1]Женщины!$B$1:$H$65536,6,FALSE))</f>
        <v>Вологда, ДЮСШ-2</v>
      </c>
      <c r="H59" s="22">
        <v>9.8842592592592577E-5</v>
      </c>
      <c r="I59" s="28"/>
      <c r="J59" s="14" t="str">
        <f>IF(H59=0," ",IF(H59&lt;=[1]Разряды!$D$30,[1]Разряды!$D$3,IF(H59&lt;=[1]Разряды!$E$30,[1]Разряды!$E$3,IF(H59&lt;=[1]Разряды!$F$30,[1]Разряды!$F$3,IF(H59&lt;=[1]Разряды!$G$30,[1]Разряды!$G$3,IF(H59&lt;=[1]Разряды!$H$30,[1]Разряды!$H$3,IF(H59&lt;=[1]Разряды!$I$30,[1]Разряды!$I$3,IF(H59&lt;=[1]Разряды!$J$30,[1]Разряды!$J$3,"б/р"))))))))</f>
        <v>2р</v>
      </c>
      <c r="K59" s="13" t="s">
        <v>24</v>
      </c>
      <c r="L59" s="19" t="str">
        <f>IF(B59=0," ",VLOOKUP($B59,[1]Женщины!$B$1:$H$65536,7,FALSE))</f>
        <v>Купцова Е.Н.</v>
      </c>
    </row>
    <row r="60" spans="1:12">
      <c r="A60" s="26">
        <v>9</v>
      </c>
      <c r="B60" s="48">
        <v>562</v>
      </c>
      <c r="C60" s="19" t="str">
        <f>IF(B60=0," ",VLOOKUP(B60,[1]Женщины!B$1:H$65536,2,FALSE))</f>
        <v>Степанова Елизавета</v>
      </c>
      <c r="D60" s="20" t="str">
        <f>IF(B60=0," ",VLOOKUP($B60,[1]Женщины!$B$1:$H$65536,3,FALSE))</f>
        <v>1996</v>
      </c>
      <c r="E60" s="21" t="str">
        <f>IF(B60=0," ",IF(VLOOKUP($B60,[1]Женщины!$B$1:$H$65536,4,FALSE)=0," ",VLOOKUP($B60,[1]Женщины!$B$1:$H$65536,4,FALSE)))</f>
        <v>1р</v>
      </c>
      <c r="F60" s="19" t="str">
        <f>IF(B60=0," ",VLOOKUP($B60,[1]Женщины!$B$1:$H$65536,5,FALSE))</f>
        <v>Вологодская</v>
      </c>
      <c r="G60" s="19" t="str">
        <f>IF(B60=0," ",VLOOKUP($B60,[1]Женщины!$B$1:$H$65536,6,FALSE))</f>
        <v>Вологда, ДЮСШ-2</v>
      </c>
      <c r="H60" s="29">
        <v>9.9305555555555551E-5</v>
      </c>
      <c r="I60" s="49"/>
      <c r="J60" s="14" t="str">
        <f>IF(H60=0," ",IF(H60&lt;=[1]Разряды!$D$30,[1]Разряды!$D$3,IF(H60&lt;=[1]Разряды!$E$30,[1]Разряды!$E$3,IF(H60&lt;=[1]Разряды!$F$30,[1]Разряды!$F$3,IF(H60&lt;=[1]Разряды!$G$30,[1]Разряды!$G$3,IF(H60&lt;=[1]Разряды!$H$30,[1]Разряды!$H$3,IF(H60&lt;=[1]Разряды!$I$30,[1]Разряды!$I$3,IF(H60&lt;=[1]Разряды!$J$30,[1]Разряды!$J$3,"б/р"))))))))</f>
        <v>2р</v>
      </c>
      <c r="K60" s="13" t="s">
        <v>24</v>
      </c>
      <c r="L60" s="19" t="str">
        <f>IF(B60=0," ",VLOOKUP($B60,[1]Женщины!$B$1:$H$65536,7,FALSE))</f>
        <v>Купцова Е.Н.</v>
      </c>
    </row>
    <row r="61" spans="1:12">
      <c r="A61" s="26">
        <v>10</v>
      </c>
      <c r="B61" s="18">
        <v>179</v>
      </c>
      <c r="C61" s="42" t="str">
        <f>IF(B61=0," ",VLOOKUP(B61,[1]Женщины!B$1:H$65536,2,FALSE))</f>
        <v>Капустина Анна</v>
      </c>
      <c r="D61" s="43" t="str">
        <f>IF(B61=0," ",VLOOKUP($B61,[1]Женщины!$B$1:$H$65536,3,FALSE))</f>
        <v>1996</v>
      </c>
      <c r="E61" s="44" t="str">
        <f>IF(B61=0," ",IF(VLOOKUP($B61,[1]Женщины!$B$1:$H$65536,4,FALSE)=0," ",VLOOKUP($B61,[1]Женщины!$B$1:$H$65536,4,FALSE)))</f>
        <v>2р</v>
      </c>
      <c r="F61" s="42" t="str">
        <f>IF(B61=0," ",VLOOKUP($B61,[1]Женщины!$B$1:$H$65536,5,FALSE))</f>
        <v>Ярославская</v>
      </c>
      <c r="G61" s="45" t="str">
        <f>IF(B61=0," ",VLOOKUP($B61,[1]Женщины!$B$1:$H$65536,6,FALSE))</f>
        <v>Рыбинск, СДЮСШОР-2</v>
      </c>
      <c r="H61" s="22">
        <v>1.0312499999999999E-4</v>
      </c>
      <c r="I61" s="23"/>
      <c r="J61" s="46" t="str">
        <f>IF(H61=0," ",IF(H61&lt;=[1]Разряды!$D$30,[1]Разряды!$D$3,IF(H61&lt;=[1]Разряды!$E$30,[1]Разряды!$E$3,IF(H61&lt;=[1]Разряды!$F$30,[1]Разряды!$F$3,IF(H61&lt;=[1]Разряды!$G$30,[1]Разряды!$G$3,IF(H61&lt;=[1]Разряды!$H$30,[1]Разряды!$H$3,IF(H61&lt;=[1]Разряды!$I$30,[1]Разряды!$I$3,IF(H61&lt;=[1]Разряды!$J$30,[1]Разряды!$J$3,"б/р"))))))))</f>
        <v>3р</v>
      </c>
      <c r="K61" s="92" t="s">
        <v>24</v>
      </c>
      <c r="L61" s="47" t="str">
        <f>IF(B61=0," ",VLOOKUP($B61,[1]Женщины!$B$1:$H$65536,7,FALSE))</f>
        <v>Кузнецова А.Л.</v>
      </c>
    </row>
    <row r="62" spans="1:12" ht="15.75">
      <c r="A62" s="50"/>
      <c r="B62" s="50"/>
      <c r="C62" s="50"/>
      <c r="D62" s="50"/>
      <c r="E62" s="50"/>
      <c r="F62" s="50"/>
      <c r="G62" s="50"/>
      <c r="H62" s="44"/>
      <c r="I62" s="329" t="s">
        <v>9</v>
      </c>
      <c r="J62" s="329"/>
      <c r="K62" s="38"/>
      <c r="L62" s="6" t="s">
        <v>163</v>
      </c>
    </row>
    <row r="63" spans="1:12">
      <c r="A63" s="13"/>
      <c r="B63" s="13"/>
      <c r="C63" s="13"/>
      <c r="D63" s="14"/>
      <c r="E63" s="13"/>
      <c r="F63" s="330" t="s">
        <v>164</v>
      </c>
      <c r="G63" s="330"/>
      <c r="H63" s="52"/>
      <c r="I63" s="329" t="s">
        <v>10</v>
      </c>
      <c r="J63" s="329"/>
      <c r="K63" s="38"/>
      <c r="L63" s="51" t="s">
        <v>165</v>
      </c>
    </row>
    <row r="64" spans="1:12" ht="22.5">
      <c r="A64" s="17">
        <v>1</v>
      </c>
      <c r="B64" s="270">
        <v>468</v>
      </c>
      <c r="C64" s="42" t="str">
        <f>IF(B64=0," ",VLOOKUP(B64,[1]Женщины!B$1:H$65536,2,FALSE))</f>
        <v>Некрасова Татьяна</v>
      </c>
      <c r="D64" s="43" t="str">
        <f>IF(B64=0," ",VLOOKUP($B64,[1]Женщины!$B$1:$H$65536,3,FALSE))</f>
        <v>1994</v>
      </c>
      <c r="E64" s="44" t="str">
        <f>IF(B64=0," ",IF(VLOOKUP($B64,[1]Женщины!$B$1:$H$65536,4,FALSE)=0," ",VLOOKUP($B64,[1]Женщины!$B$1:$H$65536,4,FALSE)))</f>
        <v>КМС</v>
      </c>
      <c r="F64" s="45" t="str">
        <f>IF(B64=0," ",VLOOKUP($B64,[1]Женщины!$B$1:$H$65536,5,FALSE))</f>
        <v>Ивановская-Московская</v>
      </c>
      <c r="G64" s="45" t="str">
        <f>IF(B64=0," ",VLOOKUP($B64,[1]Женщины!$B$1:$H$65536,6,FALSE))</f>
        <v>Иваново-Подольск, СДЮСШОР-6, ИГЭУ, СДЮСШОР</v>
      </c>
      <c r="H64" s="22">
        <v>8.9699074074074087E-5</v>
      </c>
      <c r="I64" s="41">
        <v>8.7962962962962959E-5</v>
      </c>
      <c r="J64" s="46" t="str">
        <f>IF(H64=0," ",IF(H64&lt;=[1]Разряды!$D$30,[1]Разряды!$D$3,IF(H64&lt;=[1]Разряды!$E$30,[1]Разряды!$E$3,IF(H64&lt;=[1]Разряды!$F$30,[1]Разряды!$F$3,IF(H64&lt;=[1]Разряды!$G$30,[1]Разряды!$G$3,IF(H64&lt;=[1]Разряды!$H$30,[1]Разряды!$H$3,IF(H64&lt;=[1]Разряды!$I$30,[1]Разряды!$I$3,IF(H64&lt;=[1]Разряды!$J$30,[1]Разряды!$J$3,"б/р"))))))))</f>
        <v>кмс</v>
      </c>
      <c r="K64" s="46">
        <v>20</v>
      </c>
      <c r="L64" s="118" t="str">
        <f>IF(B64=0," ",VLOOKUP($B64,[1]Женщины!$B$1:$H$65536,7,FALSE))</f>
        <v>Магницкий М.В., Иванова Е.Ю.</v>
      </c>
    </row>
    <row r="65" spans="1:12" ht="22.5">
      <c r="A65" s="17">
        <v>2</v>
      </c>
      <c r="B65" s="18">
        <v>466</v>
      </c>
      <c r="C65" s="42" t="str">
        <f>IF(B65=0," ",VLOOKUP(B65,[1]Женщины!B$1:H$65536,2,FALSE))</f>
        <v>Кукушкина Анна</v>
      </c>
      <c r="D65" s="43" t="str">
        <f>IF(B65=0," ",VLOOKUP($B65,[1]Женщины!$B$1:$H$65536,3,FALSE))</f>
        <v>1992</v>
      </c>
      <c r="E65" s="44" t="str">
        <f>IF(B65=0," ",IF(VLOOKUP($B65,[1]Женщины!$B$1:$H$65536,4,FALSE)=0," ",VLOOKUP($B65,[1]Женщины!$B$1:$H$65536,4,FALSE)))</f>
        <v>КМС</v>
      </c>
      <c r="F65" s="45" t="str">
        <f>IF(B65=0," ",VLOOKUP($B65,[1]Женщины!$B$1:$H$65536,5,FALSE))</f>
        <v>Ивановская-Московская</v>
      </c>
      <c r="G65" s="45" t="str">
        <f>IF(B65=0," ",VLOOKUP($B65,[1]Женщины!$B$1:$H$65536,6,FALSE))</f>
        <v>Иваново-Подольск, СДЮСШОР-6, ИГЭУ, СДЮСШОР</v>
      </c>
      <c r="H65" s="22">
        <v>8.900462962962962E-5</v>
      </c>
      <c r="I65" s="23">
        <v>8.8078703703703699E-5</v>
      </c>
      <c r="J65" s="46" t="str">
        <f>IF(H65=0," ",IF(H65&lt;=[1]Разряды!$D$30,[1]Разряды!$D$3,IF(H65&lt;=[1]Разряды!$E$30,[1]Разряды!$E$3,IF(H65&lt;=[1]Разряды!$F$30,[1]Разряды!$F$3,IF(H65&lt;=[1]Разряды!$G$30,[1]Разряды!$G$3,IF(H65&lt;=[1]Разряды!$H$30,[1]Разряды!$H$3,IF(H65&lt;=[1]Разряды!$I$30,[1]Разряды!$I$3,IF(H65&lt;=[1]Разряды!$J$30,[1]Разряды!$J$3,"б/р"))))))))</f>
        <v>кмс</v>
      </c>
      <c r="K65" s="46">
        <v>17</v>
      </c>
      <c r="L65" s="42" t="str">
        <f>IF(B65=0," ",VLOOKUP($B65,[1]Женщины!$B$1:$H$65536,7,FALSE))</f>
        <v>Магницкий М.В., Иванова Е.Ю.</v>
      </c>
    </row>
    <row r="66" spans="1:12">
      <c r="A66" s="17">
        <v>3</v>
      </c>
      <c r="B66" s="18">
        <v>467</v>
      </c>
      <c r="C66" s="19" t="str">
        <f>IF(B66=0," ",VLOOKUP(B66,[1]Женщины!B$1:H$65536,2,FALSE))</f>
        <v>Сенникова Дарья</v>
      </c>
      <c r="D66" s="20" t="str">
        <f>IF(B66=0," ",VLOOKUP($B66,[1]Женщины!$B$1:$H$65536,3,FALSE))</f>
        <v>1992</v>
      </c>
      <c r="E66" s="21" t="str">
        <f>IF(B66=0," ",IF(VLOOKUP($B66,[1]Женщины!$B$1:$H$65536,4,FALSE)=0," ",VLOOKUP($B66,[1]Женщины!$B$1:$H$65536,4,FALSE)))</f>
        <v>КМС</v>
      </c>
      <c r="F66" s="19" t="str">
        <f>IF(B66=0," ",VLOOKUP($B66,[1]Женщины!$B$1:$H$65536,5,FALSE))</f>
        <v>Ивановская</v>
      </c>
      <c r="G66" s="19" t="str">
        <f>IF(B66=0," ",VLOOKUP($B66,[1]Женщины!$B$1:$H$65536,6,FALSE))</f>
        <v>Иваново, СДЮСШОР-6, ИГЭУ</v>
      </c>
      <c r="H66" s="22">
        <v>9.0856481481481474E-5</v>
      </c>
      <c r="I66" s="23">
        <v>9.1319444444444448E-5</v>
      </c>
      <c r="J66" s="14" t="str">
        <f>IF(H66=0," ",IF(H66&lt;=[1]Разряды!$D$30,[1]Разряды!$D$3,IF(H66&lt;=[1]Разряды!$E$30,[1]Разряды!$E$3,IF(H66&lt;=[1]Разряды!$F$30,[1]Разряды!$F$3,IF(H66&lt;=[1]Разряды!$G$30,[1]Разряды!$G$3,IF(H66&lt;=[1]Разряды!$H$30,[1]Разряды!$H$3,IF(H66&lt;=[1]Разряды!$I$30,[1]Разряды!$I$3,IF(H66&lt;=[1]Разряды!$J$30,[1]Разряды!$J$3,"б/р"))))))))</f>
        <v>1р</v>
      </c>
      <c r="K66" s="14">
        <v>15</v>
      </c>
      <c r="L66" s="19" t="str">
        <f>IF(B66=0," ",VLOOKUP($B66,[1]Женщины!$B$1:$H$65536,7,FALSE))</f>
        <v>Магницкий М.В.</v>
      </c>
    </row>
    <row r="67" spans="1:12">
      <c r="A67" s="26">
        <v>4</v>
      </c>
      <c r="B67" s="18">
        <v>548</v>
      </c>
      <c r="C67" s="55" t="str">
        <f>IF(B67=0," ",VLOOKUP(B67,[1]Женщины!B$1:H$65536,2,FALSE))</f>
        <v>Сапожникова Екатерина</v>
      </c>
      <c r="D67" s="43" t="str">
        <f>IF(B67=0," ",VLOOKUP($B67,[1]Женщины!$B$1:$H$65536,3,FALSE))</f>
        <v>13.11.1992</v>
      </c>
      <c r="E67" s="44" t="str">
        <f>IF(B67=0," ",IF(VLOOKUP($B67,[1]Женщины!$B$1:$H$65536,4,FALSE)=0," ",VLOOKUP($B67,[1]Женщины!$B$1:$H$65536,4,FALSE)))</f>
        <v>1р</v>
      </c>
      <c r="F67" s="55" t="str">
        <f>IF(B67=0," ",VLOOKUP($B67,[1]Женщины!$B$1:$H$65536,5,FALSE))</f>
        <v>Ивановская</v>
      </c>
      <c r="G67" s="55" t="str">
        <f>IF(B67=0," ",VLOOKUP($B67,[1]Женщины!$B$1:$H$65536,6,FALSE))</f>
        <v>Кинешма, СДЮСШОР</v>
      </c>
      <c r="H67" s="22">
        <v>9.5023148148148156E-5</v>
      </c>
      <c r="I67" s="23">
        <v>9.4097222222222236E-5</v>
      </c>
      <c r="J67" s="14" t="str">
        <f>IF(H67=0," ",IF(H67&lt;=[1]Разряды!$D$30,[1]Разряды!$D$3,IF(H67&lt;=[1]Разряды!$E$30,[1]Разряды!$E$3,IF(H67&lt;=[1]Разряды!$F$30,[1]Разряды!$F$3,IF(H67&lt;=[1]Разряды!$G$30,[1]Разряды!$G$3,IF(H67&lt;=[1]Разряды!$H$30,[1]Разряды!$H$3,IF(H67&lt;=[1]Разряды!$I$30,[1]Разряды!$I$3,IF(H67&lt;=[1]Разряды!$J$30,[1]Разряды!$J$3,"б/р"))))))))</f>
        <v>1р</v>
      </c>
      <c r="K67" s="46">
        <v>14</v>
      </c>
      <c r="L67" s="56" t="str">
        <f>IF(B67=0," ",VLOOKUP($B67,[1]Женщины!$B$1:$H$65536,7,FALSE))</f>
        <v>Рябова И.Д., Мальцев Е.В.</v>
      </c>
    </row>
    <row r="68" spans="1:12">
      <c r="A68" s="26">
        <v>5</v>
      </c>
      <c r="B68" s="18">
        <v>443</v>
      </c>
      <c r="C68" s="19" t="str">
        <f>IF(B68=0," ",VLOOKUP(B68,[1]Женщины!B$1:H$65536,2,FALSE))</f>
        <v>Деревцова Варвара</v>
      </c>
      <c r="D68" s="20" t="str">
        <f>IF(B68=0," ",VLOOKUP($B68,[1]Женщины!$B$1:$H$65536,3,FALSE))</f>
        <v>1993</v>
      </c>
      <c r="E68" s="21" t="str">
        <f>IF(B68=0," ",IF(VLOOKUP($B68,[1]Женщины!$B$1:$H$65536,4,FALSE)=0," ",VLOOKUP($B68,[1]Женщины!$B$1:$H$65536,4,FALSE)))</f>
        <v>КМС</v>
      </c>
      <c r="F68" s="19" t="str">
        <f>IF(B68=0," ",VLOOKUP($B68,[1]Женщины!$B$1:$H$65536,5,FALSE))</f>
        <v>Р-ка Коми</v>
      </c>
      <c r="G68" s="19" t="str">
        <f>IF(B68=0," ",VLOOKUP($B68,[1]Женщины!$B$1:$H$65536,6,FALSE))</f>
        <v>Сыктывкар</v>
      </c>
      <c r="H68" s="22">
        <v>9.4444444444444456E-5</v>
      </c>
      <c r="I68" s="28">
        <v>9.4444444444444456E-5</v>
      </c>
      <c r="J68" s="14" t="str">
        <f>IF(H68=0," ",IF(H68&lt;=[1]Разряды!$D$30,[1]Разряды!$D$3,IF(H68&lt;=[1]Разряды!$E$30,[1]Разряды!$E$3,IF(H68&lt;=[1]Разряды!$F$30,[1]Разряды!$F$3,IF(H68&lt;=[1]Разряды!$G$30,[1]Разряды!$G$3,IF(H68&lt;=[1]Разряды!$H$30,[1]Разряды!$H$3,IF(H68&lt;=[1]Разряды!$I$30,[1]Разряды!$I$3,IF(H68&lt;=[1]Разряды!$J$30,[1]Разряды!$J$3,"б/р"))))))))</f>
        <v>1р</v>
      </c>
      <c r="K68" s="14">
        <v>13</v>
      </c>
      <c r="L68" s="19" t="str">
        <f>IF(B68=0," ",VLOOKUP($B68,[1]Женщины!$B$1:$H$65536,7,FALSE))</f>
        <v xml:space="preserve">Панюкова М.А. </v>
      </c>
    </row>
    <row r="69" spans="1:12">
      <c r="A69" s="26">
        <v>6</v>
      </c>
      <c r="B69" s="18">
        <v>230</v>
      </c>
      <c r="C69" s="19" t="str">
        <f>IF(B69=0," ",VLOOKUP(B69,[1]Женщины!B$1:H$65536,2,FALSE))</f>
        <v>Тарасова Мария</v>
      </c>
      <c r="D69" s="20" t="str">
        <f>IF(B69=0," ",VLOOKUP($B69,[1]Женщины!$B$1:$H$65536,3,FALSE))</f>
        <v>1994</v>
      </c>
      <c r="E69" s="21" t="str">
        <f>IF(B69=0," ",IF(VLOOKUP($B69,[1]Женщины!$B$1:$H$65536,4,FALSE)=0," ",VLOOKUP($B69,[1]Женщины!$B$1:$H$65536,4,FALSE)))</f>
        <v>1р</v>
      </c>
      <c r="F69" s="19" t="str">
        <f>IF(B69=0," ",VLOOKUP($B69,[1]Женщины!$B$1:$H$65536,5,FALSE))</f>
        <v>Владимирская</v>
      </c>
      <c r="G69" s="19" t="str">
        <f>IF(B69=0," ",VLOOKUP($B69,[1]Женщины!$B$1:$H$65536,6,FALSE))</f>
        <v>Владимир, СДЮСШОР-7</v>
      </c>
      <c r="H69" s="22">
        <v>9.5486111111111116E-5</v>
      </c>
      <c r="I69" s="28">
        <v>9.525462962962965E-5</v>
      </c>
      <c r="J69" s="13" t="s">
        <v>35</v>
      </c>
      <c r="K69" s="14">
        <v>12</v>
      </c>
      <c r="L69" s="19" t="str">
        <f>IF(B69=0," ",VLOOKUP($B69,[1]Женщины!$B$1:$H$65536,7,FALSE))</f>
        <v>Морочко М.А.</v>
      </c>
    </row>
    <row r="70" spans="1:12">
      <c r="A70" s="26">
        <v>7</v>
      </c>
      <c r="B70" s="18">
        <v>471</v>
      </c>
      <c r="C70" s="19" t="str">
        <f>IF(B70=0," ",VLOOKUP(B70,[1]Женщины!B$1:H$65536,2,FALSE))</f>
        <v>Афонина Ирина</v>
      </c>
      <c r="D70" s="20" t="str">
        <f>IF(B70=0," ",VLOOKUP($B70,[1]Женщины!$B$1:$H$65536,3,FALSE))</f>
        <v>1993</v>
      </c>
      <c r="E70" s="21" t="str">
        <f>IF(B70=0," ",IF(VLOOKUP($B70,[1]Женщины!$B$1:$H$65536,4,FALSE)=0," ",VLOOKUP($B70,[1]Женщины!$B$1:$H$65536,4,FALSE)))</f>
        <v>1р</v>
      </c>
      <c r="F70" s="19" t="str">
        <f>IF(B70=0," ",VLOOKUP($B70,[1]Женщины!$B$1:$H$65536,5,FALSE))</f>
        <v>Ивановская</v>
      </c>
      <c r="G70" s="19" t="str">
        <f>IF(B70=0," ",VLOOKUP($B70,[1]Женщины!$B$1:$H$65536,6,FALSE))</f>
        <v>Иваново, ИГХТУ</v>
      </c>
      <c r="H70" s="22">
        <v>9.6527777777777776E-5</v>
      </c>
      <c r="I70" s="23"/>
      <c r="J70" s="14" t="str">
        <f>IF(H70=0," ",IF(H70&lt;=[1]Разряды!$D$30,[1]Разряды!$D$3,IF(H70&lt;=[1]Разряды!$E$30,[1]Разряды!$E$3,IF(H70&lt;=[1]Разряды!$F$30,[1]Разряды!$F$3,IF(H70&lt;=[1]Разряды!$G$30,[1]Разряды!$G$3,IF(H70&lt;=[1]Разряды!$H$30,[1]Разряды!$H$3,IF(H70&lt;=[1]Разряды!$I$30,[1]Разряды!$I$3,IF(H70&lt;=[1]Разряды!$J$30,[1]Разряды!$J$3,"б/р"))))))))</f>
        <v>2р</v>
      </c>
      <c r="K70" s="14">
        <v>0</v>
      </c>
      <c r="L70" s="25" t="str">
        <f>IF(B70=0," ",VLOOKUP($B70,[1]Женщины!$B$1:$H$65536,7,FALSE))</f>
        <v>Рябчикова Л.В., Залипаева Е.В.</v>
      </c>
    </row>
    <row r="71" spans="1:12">
      <c r="A71" s="26">
        <v>8</v>
      </c>
      <c r="B71" s="18">
        <v>445</v>
      </c>
      <c r="C71" s="19" t="str">
        <f>IF(B71=0," ",VLOOKUP(B71,[1]Женщины!B$1:H$65536,2,FALSE))</f>
        <v>Гайсина Гульнара</v>
      </c>
      <c r="D71" s="20" t="str">
        <f>IF(B71=0," ",VLOOKUP($B71,[1]Женщины!$B$1:$H$65536,3,FALSE))</f>
        <v>1994</v>
      </c>
      <c r="E71" s="21" t="str">
        <f>IF(B71=0," ",IF(VLOOKUP($B71,[1]Женщины!$B$1:$H$65536,4,FALSE)=0," ",VLOOKUP($B71,[1]Женщины!$B$1:$H$65536,4,FALSE)))</f>
        <v>1р</v>
      </c>
      <c r="F71" s="19" t="str">
        <f>IF(B71=0," ",VLOOKUP($B71,[1]Женщины!$B$1:$H$65536,5,FALSE))</f>
        <v>Р-ка Коми</v>
      </c>
      <c r="G71" s="19" t="str">
        <f>IF(B71=0," ",VLOOKUP($B71,[1]Женщины!$B$1:$H$65536,6,FALSE))</f>
        <v>Сыктывкар</v>
      </c>
      <c r="H71" s="22">
        <v>9.7337962962962957E-5</v>
      </c>
      <c r="I71" s="22"/>
      <c r="J71" s="14" t="str">
        <f>IF(H71=0," ",IF(H71&lt;=[1]Разряды!$D$30,[1]Разряды!$D$3,IF(H71&lt;=[1]Разряды!$E$30,[1]Разряды!$E$3,IF(H71&lt;=[1]Разряды!$F$30,[1]Разряды!$F$3,IF(H71&lt;=[1]Разряды!$G$30,[1]Разряды!$G$3,IF(H71&lt;=[1]Разряды!$H$30,[1]Разряды!$H$3,IF(H71&lt;=[1]Разряды!$I$30,[1]Разряды!$I$3,IF(H71&lt;=[1]Разряды!$J$30,[1]Разряды!$J$3,"б/р"))))))))</f>
        <v>2р</v>
      </c>
      <c r="K71" s="14">
        <v>0</v>
      </c>
      <c r="L71" s="19" t="str">
        <f>IF(B71=0," ",VLOOKUP($B71,[1]Женщины!$B$1:$H$65536,7,FALSE))</f>
        <v xml:space="preserve">Панюкова М.А. </v>
      </c>
    </row>
    <row r="72" spans="1:12">
      <c r="A72" s="26">
        <v>9</v>
      </c>
      <c r="B72" s="18">
        <v>72</v>
      </c>
      <c r="C72" s="19" t="str">
        <f>IF(B72=0," ",VLOOKUP(B72,[1]Женщины!B$1:H$65536,2,FALSE))</f>
        <v>Чистякова Юлия</v>
      </c>
      <c r="D72" s="20" t="str">
        <f>IF(B72=0," ",VLOOKUP($B72,[1]Женщины!$B$1:$H$65536,3,FALSE))</f>
        <v>04.11.1992</v>
      </c>
      <c r="E72" s="21" t="str">
        <f>IF(B72=0," ",IF(VLOOKUP($B72,[1]Женщины!$B$1:$H$65536,4,FALSE)=0," ",VLOOKUP($B72,[1]Женщины!$B$1:$H$65536,4,FALSE)))</f>
        <v>2р</v>
      </c>
      <c r="F72" s="19" t="str">
        <f>IF(B72=0," ",VLOOKUP($B72,[1]Женщины!$B$1:$H$65536,5,FALSE))</f>
        <v>Ярославская</v>
      </c>
      <c r="G72" s="19" t="str">
        <f>IF(B72=0," ",VLOOKUP($B72,[1]Женщины!$B$1:$H$65536,6,FALSE))</f>
        <v>Ярославль, ГОБУ ЯО СДЮСШОР</v>
      </c>
      <c r="H72" s="27">
        <v>9.7800925925925917E-5</v>
      </c>
      <c r="I72" s="28"/>
      <c r="J72" s="14" t="str">
        <f>IF(H72=0," ",IF(H72&lt;=[1]Разряды!$D$30,[1]Разряды!$D$3,IF(H72&lt;=[1]Разряды!$E$30,[1]Разряды!$E$3,IF(H72&lt;=[1]Разряды!$F$30,[1]Разряды!$F$3,IF(H72&lt;=[1]Разряды!$G$30,[1]Разряды!$G$3,IF(H72&lt;=[1]Разряды!$H$30,[1]Разряды!$H$3,IF(H72&lt;=[1]Разряды!$I$30,[1]Разряды!$I$3,IF(H72&lt;=[1]Разряды!$J$30,[1]Разряды!$J$3,"б/р"))))))))</f>
        <v>2р</v>
      </c>
      <c r="K72" s="13" t="s">
        <v>166</v>
      </c>
      <c r="L72" s="19" t="str">
        <f>IF(B72=0," ",VLOOKUP($B72,[1]Женщины!$B$1:$H$65536,7,FALSE))</f>
        <v>Филинова С.К.</v>
      </c>
    </row>
    <row r="73" spans="1:12" ht="15.75">
      <c r="A73" s="26"/>
      <c r="B73" s="18"/>
      <c r="C73" s="19"/>
      <c r="D73" s="20"/>
      <c r="E73" s="21"/>
      <c r="F73" s="19"/>
      <c r="G73" s="19"/>
      <c r="H73" s="27"/>
      <c r="I73" s="329" t="s">
        <v>9</v>
      </c>
      <c r="J73" s="329"/>
      <c r="K73" s="38"/>
      <c r="L73" s="6" t="s">
        <v>167</v>
      </c>
    </row>
    <row r="74" spans="1:12">
      <c r="A74" s="13"/>
      <c r="B74" s="13"/>
      <c r="C74" s="13"/>
      <c r="D74" s="57"/>
      <c r="E74" s="13"/>
      <c r="F74" s="330" t="s">
        <v>26</v>
      </c>
      <c r="G74" s="330"/>
      <c r="H74" s="52"/>
      <c r="I74" s="329" t="s">
        <v>10</v>
      </c>
      <c r="J74" s="329"/>
      <c r="K74" s="38"/>
      <c r="L74" s="51" t="s">
        <v>168</v>
      </c>
    </row>
    <row r="75" spans="1:12">
      <c r="A75" s="17">
        <v>1</v>
      </c>
      <c r="B75" s="18">
        <v>385</v>
      </c>
      <c r="C75" s="19" t="str">
        <f>IF(B75=0," ",VLOOKUP(B75,[1]Женщины!B$1:H$65536,2,FALSE))</f>
        <v>Головина Анна</v>
      </c>
      <c r="D75" s="20" t="str">
        <f>IF(B75=0," ",VLOOKUP($B75,[1]Женщины!$B$1:$H$65536,3,FALSE))</f>
        <v>1989</v>
      </c>
      <c r="E75" s="21" t="str">
        <f>IF(B75=0," ",IF(VLOOKUP($B75,[1]Женщины!$B$1:$H$65536,4,FALSE)=0," ",VLOOKUP($B75,[1]Женщины!$B$1:$H$65536,4,FALSE)))</f>
        <v>МС</v>
      </c>
      <c r="F75" s="19" t="str">
        <f>IF(B75=0," ",VLOOKUP($B75,[1]Женщины!$B$1:$H$65536,5,FALSE))</f>
        <v>Архангельская</v>
      </c>
      <c r="G75" s="19" t="str">
        <f>IF(B75=0," ",VLOOKUP($B75,[1]Женщины!$B$1:$H$65536,6,FALSE))</f>
        <v>Архангельск, ГАУ ЦСП "Поморье"</v>
      </c>
      <c r="H75" s="40">
        <v>8.7384259259259259E-5</v>
      </c>
      <c r="I75" s="53">
        <v>8.6342592592592599E-5</v>
      </c>
      <c r="J75" s="13" t="s">
        <v>169</v>
      </c>
      <c r="K75" s="13" t="s">
        <v>25</v>
      </c>
      <c r="L75" s="54" t="str">
        <f>IF(B75=0," ",VLOOKUP($B75,[1]Женщины!$B$1:$H$65536,7,FALSE))</f>
        <v>Смирнов А.Б., Солодов А.В.</v>
      </c>
    </row>
    <row r="76" spans="1:12">
      <c r="A76" s="17">
        <v>2</v>
      </c>
      <c r="B76" s="18">
        <v>295</v>
      </c>
      <c r="C76" s="19" t="str">
        <f>IF(B76=0," ",VLOOKUP(B76,[1]Женщины!B$1:H$65536,2,FALSE))</f>
        <v>Шаверина Елена</v>
      </c>
      <c r="D76" s="20" t="str">
        <f>IF(B76=0," ",VLOOKUP($B76,[1]Женщины!$B$1:$H$65536,3,FALSE))</f>
        <v>01.04.1987</v>
      </c>
      <c r="E76" s="21" t="str">
        <f>IF(B76=0," ",IF(VLOOKUP($B76,[1]Женщины!$B$1:$H$65536,4,FALSE)=0," ",VLOOKUP($B76,[1]Женщины!$B$1:$H$65536,4,FALSE)))</f>
        <v>КМС</v>
      </c>
      <c r="F76" s="19" t="str">
        <f>IF(B76=0," ",VLOOKUP($B76,[1]Женщины!$B$1:$H$65536,5,FALSE))</f>
        <v>Мурманская</v>
      </c>
      <c r="G76" s="19" t="str">
        <f>IF(B76=0," ",VLOOKUP($B76,[1]Женщины!$B$1:$H$65536,6,FALSE))</f>
        <v>Мурманск, ШВСМ</v>
      </c>
      <c r="H76" s="22">
        <v>9.0740740740740734E-5</v>
      </c>
      <c r="I76" s="28">
        <v>9.1087962962962967E-5</v>
      </c>
      <c r="J76" s="14" t="str">
        <f>IF(H76=0," ",IF(H76&lt;=[1]Разряды!$D$30,[1]Разряды!$D$3,IF(H76&lt;=[1]Разряды!$E$30,[1]Разряды!$E$3,IF(H76&lt;=[1]Разряды!$F$30,[1]Разряды!$F$3,IF(H76&lt;=[1]Разряды!$G$30,[1]Разряды!$G$3,IF(H76&lt;=[1]Разряды!$H$30,[1]Разряды!$H$3,IF(H76&lt;=[1]Разряды!$I$30,[1]Разряды!$I$3,IF(H76&lt;=[1]Разряды!$J$30,[1]Разряды!$J$3,"б/р"))))))))</f>
        <v>кмс</v>
      </c>
      <c r="K76" s="13">
        <v>17</v>
      </c>
      <c r="L76" s="19" t="str">
        <f>IF(B76=0," ",VLOOKUP($B76,[1]Женщины!$B$1:$H$65536,7,FALSE))</f>
        <v>ЗТР Савенков П.В.</v>
      </c>
    </row>
    <row r="77" spans="1:12">
      <c r="A77" s="17">
        <v>3</v>
      </c>
      <c r="B77" s="270">
        <v>435</v>
      </c>
      <c r="C77" s="19" t="str">
        <f>IF(B77=0," ",VLOOKUP(B77,[1]Женщины!B$1:H$65536,2,FALSE))</f>
        <v>Дудалева Ольга</v>
      </c>
      <c r="D77" s="20" t="str">
        <f>IF(B77=0," ",VLOOKUP($B77,[1]Женщины!$B$1:$H$65536,3,FALSE))</f>
        <v>1991</v>
      </c>
      <c r="E77" s="21" t="str">
        <f>IF(B77=0," ",IF(VLOOKUP($B77,[1]Женщины!$B$1:$H$65536,4,FALSE)=0," ",VLOOKUP($B77,[1]Женщины!$B$1:$H$65536,4,FALSE)))</f>
        <v>КМС</v>
      </c>
      <c r="F77" s="19" t="str">
        <f>IF(B77=0," ",VLOOKUP($B77,[1]Женщины!$B$1:$H$65536,5,FALSE))</f>
        <v>Р-ка Коми</v>
      </c>
      <c r="G77" s="19" t="str">
        <f>IF(B77=0," ",VLOOKUP($B77,[1]Женщины!$B$1:$H$65536,6,FALSE))</f>
        <v>Сыктывкар</v>
      </c>
      <c r="H77" s="27">
        <v>9.5601851851851856E-5</v>
      </c>
      <c r="I77" s="28">
        <v>9.5486111111111116E-5</v>
      </c>
      <c r="J77" s="14" t="str">
        <f>IF(H77=0," ",IF(H77&lt;=[1]Разряды!$D$30,[1]Разряды!$D$3,IF(H77&lt;=[1]Разряды!$E$30,[1]Разряды!$E$3,IF(H77&lt;=[1]Разряды!$F$30,[1]Разряды!$F$3,IF(H77&lt;=[1]Разряды!$G$30,[1]Разряды!$G$3,IF(H77&lt;=[1]Разряды!$H$30,[1]Разряды!$H$3,IF(H77&lt;=[1]Разряды!$I$30,[1]Разряды!$I$3,IF(H77&lt;=[1]Разряды!$J$30,[1]Разряды!$J$3,"б/р"))))))))</f>
        <v>2р</v>
      </c>
      <c r="K77" s="14">
        <v>0</v>
      </c>
      <c r="L77" s="19" t="str">
        <f>IF(B77=0," ",VLOOKUP($B77,[1]Женщины!$B$1:$H$65536,7,FALSE))</f>
        <v>Панюкова М.А.</v>
      </c>
    </row>
    <row r="78" spans="1:12">
      <c r="A78" s="26">
        <v>4</v>
      </c>
      <c r="B78" s="18">
        <v>574</v>
      </c>
      <c r="C78" s="19" t="str">
        <f>IF(B78=0," ",VLOOKUP(B78,[1]Женщины!B$1:H$65536,2,FALSE))</f>
        <v>Ерохина Светлана</v>
      </c>
      <c r="D78" s="20" t="str">
        <f>IF(B78=0," ",VLOOKUP($B78,[1]Женщины!$B$1:$H$65536,3,FALSE))</f>
        <v>1990</v>
      </c>
      <c r="E78" s="21" t="str">
        <f>IF(B78=0," ",IF(VLOOKUP($B78,[1]Женщины!$B$1:$H$65536,4,FALSE)=0," ",VLOOKUP($B78,[1]Женщины!$B$1:$H$65536,4,FALSE)))</f>
        <v>1р</v>
      </c>
      <c r="F78" s="19" t="str">
        <f>IF(B78=0," ",VLOOKUP($B78,[1]Женщины!$B$1:$H$65536,5,FALSE))</f>
        <v>Ярославская</v>
      </c>
      <c r="G78" s="19" t="str">
        <f>IF(B78=0," ",VLOOKUP($B78,[1]Женщины!$B$1:$H$65536,6,FALSE))</f>
        <v>Рыбинск, СДЮСШОР-2</v>
      </c>
      <c r="H78" s="22">
        <v>9.768518518518519E-5</v>
      </c>
      <c r="I78" s="23">
        <v>9.768518518518519E-5</v>
      </c>
      <c r="J78" s="14" t="str">
        <f>IF(H78=0," ",IF(H78&lt;=[1]Разряды!$D$30,[1]Разряды!$D$3,IF(H78&lt;=[1]Разряды!$E$30,[1]Разряды!$E$3,IF(H78&lt;=[1]Разряды!$F$30,[1]Разряды!$F$3,IF(H78&lt;=[1]Разряды!$G$30,[1]Разряды!$G$3,IF(H78&lt;=[1]Разряды!$H$30,[1]Разряды!$H$3,IF(H78&lt;=[1]Разряды!$I$30,[1]Разряды!$I$3,IF(H78&lt;=[1]Разряды!$J$30,[1]Разряды!$J$3,"б/р"))))))))</f>
        <v>2р</v>
      </c>
      <c r="K78" s="13" t="s">
        <v>24</v>
      </c>
      <c r="L78" s="19" t="str">
        <f>IF(B78=0," ",VLOOKUP($B78,[1]Женщины!$B$1:$H$65536,7,FALSE))</f>
        <v>Гайдуков Э.А.</v>
      </c>
    </row>
    <row r="79" spans="1:12" ht="15.75" thickBot="1">
      <c r="A79" s="30"/>
      <c r="B79" s="31"/>
      <c r="C79" s="32" t="str">
        <f>IF(B79=0," ",VLOOKUP(B79,[1]Женщины!B$1:H$65536,2,FALSE))</f>
        <v xml:space="preserve"> </v>
      </c>
      <c r="D79" s="60" t="str">
        <f>IF(B79=0," ",VLOOKUP($B79,[1]Женщины!$B$1:$H$65536,3,FALSE))</f>
        <v xml:space="preserve"> </v>
      </c>
      <c r="E79" s="34" t="str">
        <f>IF(B79=0," ",IF(VLOOKUP($B79,[1]Женщины!$B$1:$H$65536,4,FALSE)=0," ",VLOOKUP($B79,[1]Женщины!$B$1:$H$65536,4,FALSE)))</f>
        <v xml:space="preserve"> </v>
      </c>
      <c r="F79" s="32" t="str">
        <f>IF(B79=0," ",VLOOKUP($B79,[1]Женщины!$B$1:$H$65536,5,FALSE))</f>
        <v xml:space="preserve"> </v>
      </c>
      <c r="G79" s="32" t="str">
        <f>IF(B79=0," ",VLOOKUP($B79,[1]Женщины!$B$1:$H$65536,6,FALSE))</f>
        <v xml:space="preserve"> </v>
      </c>
      <c r="H79" s="35"/>
      <c r="I79" s="35"/>
      <c r="J79" s="36" t="str">
        <f>IF(H79=0," ",IF(H79&lt;=[1]Разряды!$D$30,[1]Разряды!$D$3,IF(H79&lt;=[1]Разряды!$E$30,[1]Разряды!$E$3,IF(H79&lt;=[1]Разряды!$F$30,[1]Разряды!$F$3,IF(H79&lt;=[1]Разряды!$G$30,[1]Разряды!$G$3,IF(H79&lt;=[1]Разряды!$H$30,[1]Разряды!$H$3,IF(H79&lt;=[1]Разряды!$I$30,[1]Разряды!$I$3,IF(H79&lt;=[1]Разряды!$J$30,[1]Разряды!$J$3,"б/р"))))))))</f>
        <v xml:space="preserve"> </v>
      </c>
      <c r="K79" s="36"/>
      <c r="L79" s="32" t="str">
        <f>IF(B79=0," ",VLOOKUP($B79,[1]Женщины!$B$1:$H$65536,7,FALSE))</f>
        <v xml:space="preserve"> </v>
      </c>
    </row>
    <row r="80" spans="1:12" ht="15.75" thickTop="1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</row>
    <row r="81" spans="1:1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</row>
    <row r="82" spans="1:1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</row>
    <row r="83" spans="1:1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</row>
    <row r="84" spans="1:1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</row>
    <row r="85" spans="1:1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</row>
    <row r="86" spans="1:1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</row>
    <row r="87" spans="1:1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</row>
    <row r="88" spans="1:1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</row>
    <row r="89" spans="1:1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</row>
  </sheetData>
  <mergeCells count="28">
    <mergeCell ref="I50:J50"/>
    <mergeCell ref="F51:G51"/>
    <mergeCell ref="I51:J51"/>
    <mergeCell ref="I8:J8"/>
    <mergeCell ref="I9:J9"/>
    <mergeCell ref="F10:F11"/>
    <mergeCell ref="G10:G11"/>
    <mergeCell ref="H10:I10"/>
    <mergeCell ref="J10:J11"/>
    <mergeCell ref="A1:L1"/>
    <mergeCell ref="A2:L2"/>
    <mergeCell ref="A3:L3"/>
    <mergeCell ref="A4:L4"/>
    <mergeCell ref="F6:G6"/>
    <mergeCell ref="L10:L11"/>
    <mergeCell ref="F12:G12"/>
    <mergeCell ref="A10:A11"/>
    <mergeCell ref="B10:B11"/>
    <mergeCell ref="C10:C11"/>
    <mergeCell ref="D10:D11"/>
    <mergeCell ref="E10:E11"/>
    <mergeCell ref="K10:K11"/>
    <mergeCell ref="I62:J62"/>
    <mergeCell ref="F63:G63"/>
    <mergeCell ref="I63:J63"/>
    <mergeCell ref="I73:J73"/>
    <mergeCell ref="F74:G74"/>
    <mergeCell ref="I74:J74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25"/>
  <sheetViews>
    <sheetView workbookViewId="0">
      <selection activeCell="A17" sqref="A17:XFD17"/>
    </sheetView>
  </sheetViews>
  <sheetFormatPr defaultRowHeight="15"/>
  <cols>
    <col min="1" max="1" width="4" style="184" customWidth="1"/>
    <col min="2" max="2" width="5.5703125" style="185" bestFit="1" customWidth="1"/>
    <col min="3" max="3" width="23.42578125" style="185" customWidth="1"/>
    <col min="4" max="4" width="10.140625" style="185" bestFit="1" customWidth="1"/>
    <col min="5" max="5" width="6.42578125" style="185" customWidth="1"/>
    <col min="6" max="6" width="15.140625" style="185" customWidth="1"/>
    <col min="7" max="7" width="25.42578125" style="186" customWidth="1"/>
    <col min="8" max="9" width="5.42578125" style="185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4.42578125" customWidth="1"/>
  </cols>
  <sheetData>
    <row r="1" spans="1:18" ht="22.5">
      <c r="A1" s="337" t="s">
        <v>0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</row>
    <row r="2" spans="1:18" ht="20.25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</row>
    <row r="3" spans="1:18" ht="15.75">
      <c r="A3" s="1" t="s">
        <v>88</v>
      </c>
      <c r="B3" s="125"/>
      <c r="C3" s="125"/>
      <c r="D3" s="375" t="s">
        <v>69</v>
      </c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</row>
    <row r="4" spans="1:18" ht="18">
      <c r="A4" s="1" t="s">
        <v>89</v>
      </c>
      <c r="B4" s="126"/>
      <c r="C4" s="126"/>
      <c r="D4" s="376" t="s">
        <v>84</v>
      </c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</row>
    <row r="5" spans="1:18" ht="15.75">
      <c r="A5" s="1" t="s">
        <v>90</v>
      </c>
      <c r="B5" s="127"/>
      <c r="C5" s="127"/>
      <c r="D5" s="374" t="s">
        <v>3</v>
      </c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</row>
    <row r="6" spans="1:18" ht="18">
      <c r="A6" s="7" t="s">
        <v>91</v>
      </c>
      <c r="B6" s="7"/>
      <c r="C6" s="157"/>
      <c r="D6" s="157"/>
      <c r="E6" s="128"/>
      <c r="F6" s="371" t="s">
        <v>156</v>
      </c>
      <c r="G6" s="371"/>
      <c r="H6" s="371"/>
      <c r="I6" s="371"/>
      <c r="J6" s="371"/>
      <c r="K6" s="371"/>
      <c r="L6" s="371"/>
      <c r="M6" s="129"/>
      <c r="N6" s="360" t="s">
        <v>152</v>
      </c>
      <c r="O6" s="360"/>
      <c r="P6" s="360"/>
      <c r="Q6" s="360"/>
      <c r="R6" s="360"/>
    </row>
    <row r="7" spans="1:18" ht="18">
      <c r="A7" s="317" t="s">
        <v>226</v>
      </c>
      <c r="B7" s="130"/>
      <c r="C7" s="130"/>
      <c r="D7" s="126"/>
      <c r="E7" s="128"/>
      <c r="F7" s="128"/>
      <c r="G7" s="131" t="s">
        <v>92</v>
      </c>
      <c r="H7" s="133"/>
      <c r="I7" s="177" t="s">
        <v>71</v>
      </c>
      <c r="J7" s="134"/>
      <c r="K7" s="177"/>
      <c r="L7" s="177"/>
      <c r="M7" s="177"/>
      <c r="N7" s="136" t="s">
        <v>227</v>
      </c>
      <c r="O7" s="177"/>
      <c r="P7" s="135"/>
      <c r="Q7" s="136"/>
      <c r="R7" s="136"/>
    </row>
    <row r="8" spans="1:18">
      <c r="A8" s="335" t="s">
        <v>72</v>
      </c>
      <c r="B8" s="333" t="s">
        <v>73</v>
      </c>
      <c r="C8" s="354" t="s">
        <v>13</v>
      </c>
      <c r="D8" s="331" t="s">
        <v>75</v>
      </c>
      <c r="E8" s="335" t="s">
        <v>76</v>
      </c>
      <c r="F8" s="335" t="s">
        <v>16</v>
      </c>
      <c r="G8" s="335" t="s">
        <v>77</v>
      </c>
      <c r="H8" s="365" t="s">
        <v>78</v>
      </c>
      <c r="I8" s="366"/>
      <c r="J8" s="366"/>
      <c r="K8" s="366"/>
      <c r="L8" s="366"/>
      <c r="M8" s="366"/>
      <c r="N8" s="367"/>
      <c r="O8" s="335" t="s">
        <v>18</v>
      </c>
      <c r="P8" s="333" t="s">
        <v>19</v>
      </c>
      <c r="Q8" s="333" t="s">
        <v>20</v>
      </c>
      <c r="R8" s="354" t="s">
        <v>21</v>
      </c>
    </row>
    <row r="9" spans="1:18">
      <c r="A9" s="368"/>
      <c r="B9" s="361"/>
      <c r="C9" s="362"/>
      <c r="D9" s="369"/>
      <c r="E9" s="368"/>
      <c r="F9" s="368"/>
      <c r="G9" s="368"/>
      <c r="H9" s="331">
        <v>1</v>
      </c>
      <c r="I9" s="331">
        <v>2</v>
      </c>
      <c r="J9" s="331">
        <v>3</v>
      </c>
      <c r="K9" s="137"/>
      <c r="L9" s="331">
        <v>4</v>
      </c>
      <c r="M9" s="331">
        <v>5</v>
      </c>
      <c r="N9" s="331">
        <v>6</v>
      </c>
      <c r="O9" s="368"/>
      <c r="P9" s="361"/>
      <c r="Q9" s="361"/>
      <c r="R9" s="362"/>
    </row>
    <row r="10" spans="1:18">
      <c r="A10" s="353"/>
      <c r="B10" s="334"/>
      <c r="C10" s="355"/>
      <c r="D10" s="332"/>
      <c r="E10" s="353"/>
      <c r="F10" s="353"/>
      <c r="G10" s="353"/>
      <c r="H10" s="332"/>
      <c r="I10" s="332"/>
      <c r="J10" s="332"/>
      <c r="K10" s="138"/>
      <c r="L10" s="332"/>
      <c r="M10" s="332"/>
      <c r="N10" s="332"/>
      <c r="O10" s="353"/>
      <c r="P10" s="334"/>
      <c r="Q10" s="334"/>
      <c r="R10" s="355"/>
    </row>
    <row r="11" spans="1:18">
      <c r="A11" s="17">
        <v>1</v>
      </c>
      <c r="B11" s="48">
        <v>242</v>
      </c>
      <c r="C11" s="42" t="str">
        <f>IF(B11=0," ",VLOOKUP(B11,[1]Женщины!B$1:H$65536,2,FALSE))</f>
        <v>Иванова Елизавета</v>
      </c>
      <c r="D11" s="141" t="str">
        <f>IF(B11=0," ",VLOOKUP($B11,[1]Женщины!$B$1:$H$65536,3,FALSE))</f>
        <v>1998</v>
      </c>
      <c r="E11" s="44" t="str">
        <f>IF(B11=0," ",IF(VLOOKUP($B11,[1]Женщины!$B$1:$H$65536,4,FALSE)=0," ",VLOOKUP($B11,[1]Женщины!$B$1:$H$65536,4,FALSE)))</f>
        <v>2р</v>
      </c>
      <c r="F11" s="42" t="str">
        <f>IF(B11=0," ",VLOOKUP($B11,[1]Женщины!$B$1:$H$65536,5,FALSE))</f>
        <v>Владимирская</v>
      </c>
      <c r="G11" s="47" t="str">
        <f>IF(B11=0," ",VLOOKUP($B11,[1]Женщины!$B$1:$H$65536,6,FALSE))</f>
        <v>Александров, ДЮСШ</v>
      </c>
      <c r="H11" s="142">
        <v>11.78</v>
      </c>
      <c r="I11" s="142">
        <v>10.93</v>
      </c>
      <c r="J11" s="160">
        <v>12.28</v>
      </c>
      <c r="K11" s="161"/>
      <c r="L11" s="142">
        <v>10.48</v>
      </c>
      <c r="M11" s="142">
        <v>11.42</v>
      </c>
      <c r="N11" s="142">
        <v>11.7</v>
      </c>
      <c r="O11" s="318">
        <f t="shared" ref="O11:O23" si="0">MAX(H11:N11)</f>
        <v>12.28</v>
      </c>
      <c r="P11" s="44" t="s">
        <v>67</v>
      </c>
      <c r="Q11" s="44" t="s">
        <v>86</v>
      </c>
      <c r="R11" s="42" t="str">
        <f>IF(B11=0," ",VLOOKUP($B11,[1]Женщины!$B$1:$H$65536,7,FALSE))</f>
        <v>Сычев А.С.</v>
      </c>
    </row>
    <row r="12" spans="1:18">
      <c r="A12" s="17">
        <v>2</v>
      </c>
      <c r="B12" s="48">
        <v>406</v>
      </c>
      <c r="C12" s="42" t="str">
        <f>IF(B12=0," ",VLOOKUP(B12,[1]Женщины!B$1:H$65536,2,FALSE))</f>
        <v>Афиркина Елизавета</v>
      </c>
      <c r="D12" s="141" t="str">
        <f>IF(B12=0," ",VLOOKUP($B12,[1]Женщины!$B$1:$H$65536,3,FALSE))</f>
        <v>12.07.1997</v>
      </c>
      <c r="E12" s="44" t="str">
        <f>IF(B12=0," ",IF(VLOOKUP($B12,[1]Женщины!$B$1:$H$65536,4,FALSE)=0," ",VLOOKUP($B12,[1]Женщины!$B$1:$H$65536,4,FALSE)))</f>
        <v>2р</v>
      </c>
      <c r="F12" s="42" t="str">
        <f>IF(B12=0," ",VLOOKUP($B12,[1]Женщины!$B$1:$H$65536,5,FALSE))</f>
        <v>Новгородская</v>
      </c>
      <c r="G12" s="47" t="str">
        <f>IF(B12=0," ",VLOOKUP($B12,[1]Женщины!$B$1:$H$65536,6,FALSE))</f>
        <v>Н Новгород, обр.</v>
      </c>
      <c r="H12" s="142">
        <v>10.99</v>
      </c>
      <c r="I12" s="142">
        <v>11.13</v>
      </c>
      <c r="J12" s="160">
        <v>11.86</v>
      </c>
      <c r="K12" s="161"/>
      <c r="L12" s="142">
        <v>11.53</v>
      </c>
      <c r="M12" s="142">
        <v>11.34</v>
      </c>
      <c r="N12" s="142">
        <v>11.88</v>
      </c>
      <c r="O12" s="318">
        <f t="shared" si="0"/>
        <v>11.88</v>
      </c>
      <c r="P12" s="26" t="str">
        <f>IF(O12=0," ",IF(O12&gt;=[1]Разряды!$D$49,[1]Разряды!$D$3,IF(O12&gt;=[1]Разряды!$E$49,[1]Разряды!$E$3,IF(O12&gt;=[1]Разряды!$F$49,[1]Разряды!$F$3,IF(O12&gt;=[1]Разряды!$G$43,[1]Разряды!$G$3,IF(O12&gt;=[1]Разряды!$H$49,[1]Разряды!$H$3,IF(O12&gt;=[1]Разряды!$I$49,[1]Разряды!$I$3,IF(O12&gt;=[1]Разряды!$J$49,[1]Разряды!$J$3,"б/р"))))))))</f>
        <v>2р</v>
      </c>
      <c r="Q12" s="44" t="s">
        <v>87</v>
      </c>
      <c r="R12" s="42" t="str">
        <f>IF(B12=0," ",VLOOKUP($B12,[1]Женщины!$B$1:$H$65536,7,FALSE))</f>
        <v>Титяк Т.А.</v>
      </c>
    </row>
    <row r="13" spans="1:18">
      <c r="A13" s="17">
        <v>3</v>
      </c>
      <c r="B13" s="105">
        <v>123</v>
      </c>
      <c r="C13" s="42" t="str">
        <f>IF(B13=0," ",VLOOKUP(B13,[1]Женщины!B$1:H$65536,2,FALSE))</f>
        <v>Цивилева Екатерина</v>
      </c>
      <c r="D13" s="141" t="str">
        <f>IF(B13=0," ",VLOOKUP($B13,[1]Женщины!$B$1:$H$65536,3,FALSE))</f>
        <v>02.11.1998</v>
      </c>
      <c r="E13" s="44" t="str">
        <f>IF(B13=0," ",IF(VLOOKUP($B13,[1]Женщины!$B$1:$H$65536,4,FALSE)=0," ",VLOOKUP($B13,[1]Женщины!$B$1:$H$65536,4,FALSE)))</f>
        <v>2р</v>
      </c>
      <c r="F13" s="42" t="str">
        <f>IF(B13=0," ",VLOOKUP($B13,[1]Женщины!$B$1:$H$65536,5,FALSE))</f>
        <v>Ярославская</v>
      </c>
      <c r="G13" s="47" t="str">
        <f>IF(B13=0," ",VLOOKUP($B13,[1]Женщины!$B$1:$H$65536,6,FALSE))</f>
        <v>Ярославль, ГОБУ ЯО СДЮСШОР</v>
      </c>
      <c r="H13" s="142">
        <v>10.11</v>
      </c>
      <c r="I13" s="142">
        <v>10.68</v>
      </c>
      <c r="J13" s="160">
        <v>11.63</v>
      </c>
      <c r="K13" s="161"/>
      <c r="L13" s="160" t="s">
        <v>79</v>
      </c>
      <c r="M13" s="160">
        <v>11.22</v>
      </c>
      <c r="N13" s="142">
        <v>10.92</v>
      </c>
      <c r="O13" s="318">
        <f t="shared" si="0"/>
        <v>11.63</v>
      </c>
      <c r="P13" s="26" t="str">
        <f>IF(O13=0," ",IF(O13&gt;=[1]Разряды!$D$49,[1]Разряды!$D$3,IF(O13&gt;=[1]Разряды!$E$49,[1]Разряды!$E$3,IF(O13&gt;=[1]Разряды!$F$49,[1]Разряды!$F$3,IF(O13&gt;=[1]Разряды!$G$43,[1]Разряды!$G$3,IF(O13&gt;=[1]Разряды!$H$49,[1]Разряды!$H$3,IF(O13&gt;=[1]Разряды!$I$49,[1]Разряды!$I$3,IF(O13&gt;=[1]Разряды!$J$49,[1]Разряды!$J$3,"б/р"))))))))</f>
        <v>2р</v>
      </c>
      <c r="Q13" s="44" t="s">
        <v>93</v>
      </c>
      <c r="R13" s="42" t="str">
        <f>IF(B13=0," ",VLOOKUP($B13,[1]Женщины!$B$1:$H$65536,7,FALSE))</f>
        <v>бр. Нальгиева А.А.</v>
      </c>
    </row>
    <row r="14" spans="1:18">
      <c r="A14" s="44">
        <v>4</v>
      </c>
      <c r="B14" s="105">
        <v>594</v>
      </c>
      <c r="C14" s="42" t="str">
        <f>IF(B14=0," ",VLOOKUP(B14,[1]Женщины!B$1:H$65536,2,FALSE))</f>
        <v>Рыжаева Светлана</v>
      </c>
      <c r="D14" s="141" t="str">
        <f>IF(B14=0," ",VLOOKUP($B14,[1]Женщины!$B$1:$H$65536,3,FALSE))</f>
        <v>1997</v>
      </c>
      <c r="E14" s="44" t="str">
        <f>IF(B14=0," ",IF(VLOOKUP($B14,[1]Женщины!$B$1:$H$65536,4,FALSE)=0," ",VLOOKUP($B14,[1]Женщины!$B$1:$H$65536,4,FALSE)))</f>
        <v>3р</v>
      </c>
      <c r="F14" s="42" t="str">
        <f>IF(B14=0," ",VLOOKUP($B14,[1]Женщины!$B$1:$H$65536,5,FALSE))</f>
        <v>Владимирская</v>
      </c>
      <c r="G14" s="42" t="str">
        <f>IF(B14=0," ",VLOOKUP($B14,[1]Женщины!$B$1:$H$65536,6,FALSE))</f>
        <v>Владимир, СДЮСШОР-4</v>
      </c>
      <c r="H14" s="142">
        <v>10.48</v>
      </c>
      <c r="I14" s="142">
        <v>10.87</v>
      </c>
      <c r="J14" s="160">
        <v>10.220000000000001</v>
      </c>
      <c r="K14" s="161"/>
      <c r="L14" s="160">
        <v>10.43</v>
      </c>
      <c r="M14" s="160">
        <v>10.37</v>
      </c>
      <c r="N14" s="142">
        <v>10.49</v>
      </c>
      <c r="O14" s="318">
        <f t="shared" si="0"/>
        <v>10.87</v>
      </c>
      <c r="P14" s="26" t="str">
        <f>IF(O14=0," ",IF(O14&gt;=[1]Разряды!$D$49,[1]Разряды!$D$3,IF(O14&gt;=[1]Разряды!$E$49,[1]Разряды!$E$3,IF(O14&gt;=[1]Разряды!$F$49,[1]Разряды!$F$3,IF(O14&gt;=[1]Разряды!$G$43,[1]Разряды!$G$3,IF(O14&gt;=[1]Разряды!$H$49,[1]Разряды!$H$3,IF(O14&gt;=[1]Разряды!$I$49,[1]Разряды!$I$3,IF(O14&gt;=[1]Разряды!$J$49,[1]Разряды!$J$3,"б/р"))))))))</f>
        <v>2р</v>
      </c>
      <c r="Q14" s="44" t="s">
        <v>24</v>
      </c>
      <c r="R14" s="42" t="str">
        <f>IF(B14=0," ",VLOOKUP($B14,[1]Женщины!$B$1:$H$65536,7,FALSE))</f>
        <v>Смышлякова В.П.</v>
      </c>
    </row>
    <row r="15" spans="1:18">
      <c r="A15" s="44">
        <v>5</v>
      </c>
      <c r="B15" s="105">
        <v>334</v>
      </c>
      <c r="C15" s="42" t="str">
        <f>IF(B15=0," ",VLOOKUP(B15,[1]Женщины!B$1:H$65536,2,FALSE))</f>
        <v>Кислова Алена</v>
      </c>
      <c r="D15" s="141" t="str">
        <f>IF(B15=0," ",VLOOKUP($B15,[1]Женщины!$B$1:$H$65536,3,FALSE))</f>
        <v>09.12.1997</v>
      </c>
      <c r="E15" s="44" t="str">
        <f>IF(B15=0," ",IF(VLOOKUP($B15,[1]Женщины!$B$1:$H$65536,4,FALSE)=0," ",VLOOKUP($B15,[1]Женщины!$B$1:$H$65536,4,FALSE)))</f>
        <v>2р</v>
      </c>
      <c r="F15" s="42" t="str">
        <f>IF(B15=0," ",VLOOKUP($B15,[1]Женщины!$B$1:$H$65536,5,FALSE))</f>
        <v>Костромская</v>
      </c>
      <c r="G15" s="47" t="str">
        <f>IF(B15=0," ",VLOOKUP($B15,[1]Женщины!$B$1:$H$65536,6,FALSE))</f>
        <v>Кострома, КОСДЮСШОР</v>
      </c>
      <c r="H15" s="142">
        <v>10.130000000000001</v>
      </c>
      <c r="I15" s="142" t="s">
        <v>79</v>
      </c>
      <c r="J15" s="160">
        <v>10.06</v>
      </c>
      <c r="K15" s="161"/>
      <c r="L15" s="142">
        <v>10.02</v>
      </c>
      <c r="M15" s="142" t="s">
        <v>79</v>
      </c>
      <c r="N15" s="142">
        <v>10.35</v>
      </c>
      <c r="O15" s="318">
        <f t="shared" si="0"/>
        <v>10.35</v>
      </c>
      <c r="P15" s="44" t="s">
        <v>68</v>
      </c>
      <c r="Q15" s="44" t="s">
        <v>24</v>
      </c>
      <c r="R15" s="42" t="str">
        <f>IF(B15=0," ",VLOOKUP($B15,[1]Женщины!$B$1:$H$65536,7,FALSE))</f>
        <v>Куликов В.П.</v>
      </c>
    </row>
    <row r="16" spans="1:18">
      <c r="A16" s="44">
        <v>6</v>
      </c>
      <c r="B16" s="105">
        <v>335</v>
      </c>
      <c r="C16" s="42" t="str">
        <f>IF(B16=0," ",VLOOKUP(B16,[1]Женщины!B$1:H$65536,2,FALSE))</f>
        <v>Загрядская Анна</v>
      </c>
      <c r="D16" s="141" t="str">
        <f>IF(B16=0," ",VLOOKUP($B16,[1]Женщины!$B$1:$H$65536,3,FALSE))</f>
        <v>18.08.1999</v>
      </c>
      <c r="E16" s="44" t="str">
        <f>IF(B16=0," ",IF(VLOOKUP($B16,[1]Женщины!$B$1:$H$65536,4,FALSE)=0," ",VLOOKUP($B16,[1]Женщины!$B$1:$H$65536,4,FALSE)))</f>
        <v>1р</v>
      </c>
      <c r="F16" s="42" t="str">
        <f>IF(B16=0," ",VLOOKUP($B16,[1]Женщины!$B$1:$H$65536,5,FALSE))</f>
        <v>Костромская</v>
      </c>
      <c r="G16" s="47" t="str">
        <f>IF(B16=0," ",VLOOKUP($B16,[1]Женщины!$B$1:$H$65536,6,FALSE))</f>
        <v>Кострома, КОСДЮСШОР</v>
      </c>
      <c r="H16" s="142">
        <v>10.34</v>
      </c>
      <c r="I16" s="142">
        <v>9.36</v>
      </c>
      <c r="J16" s="160">
        <v>10.17</v>
      </c>
      <c r="K16" s="161"/>
      <c r="L16" s="160">
        <v>10.11</v>
      </c>
      <c r="M16" s="142">
        <v>9.61</v>
      </c>
      <c r="N16" s="142">
        <v>9.92</v>
      </c>
      <c r="O16" s="318">
        <f t="shared" si="0"/>
        <v>10.34</v>
      </c>
      <c r="P16" s="44" t="s">
        <v>68</v>
      </c>
      <c r="Q16" s="44" t="s">
        <v>228</v>
      </c>
      <c r="R16" s="42" t="str">
        <f>IF(B16=0," ",VLOOKUP($B16,[1]Женщины!$B$1:$H$65536,7,FALSE))</f>
        <v>Куликова Г.В.</v>
      </c>
    </row>
    <row r="17" spans="1:18">
      <c r="A17" s="44">
        <v>7</v>
      </c>
      <c r="B17" s="105">
        <v>192</v>
      </c>
      <c r="C17" s="42" t="str">
        <f>IF(B17=0," ",VLOOKUP(B17,[1]Женщины!B$1:H$65536,2,FALSE))</f>
        <v>Кокарева Ксения</v>
      </c>
      <c r="D17" s="141" t="str">
        <f>IF(B17=0," ",VLOOKUP($B17,[1]Женщины!$B$1:$H$65536,3,FALSE))</f>
        <v>1998</v>
      </c>
      <c r="E17" s="44" t="str">
        <f>IF(B17=0," ",IF(VLOOKUP($B17,[1]Женщины!$B$1:$H$65536,4,FALSE)=0," ",VLOOKUP($B17,[1]Женщины!$B$1:$H$65536,4,FALSE)))</f>
        <v>2р</v>
      </c>
      <c r="F17" s="42" t="str">
        <f>IF(B17=0," ",VLOOKUP($B17,[1]Женщины!$B$1:$H$65536,5,FALSE))</f>
        <v>Ярославская</v>
      </c>
      <c r="G17" s="47" t="str">
        <f>IF(B17=0," ",VLOOKUP($B17,[1]Женщины!$B$1:$H$65536,6,FALSE))</f>
        <v>Рыбинск, СДЮСШОР-2</v>
      </c>
      <c r="H17" s="142" t="s">
        <v>79</v>
      </c>
      <c r="I17" s="142">
        <v>9.7799999999999994</v>
      </c>
      <c r="J17" s="160">
        <v>10.029999999999999</v>
      </c>
      <c r="K17" s="161"/>
      <c r="L17" s="142">
        <v>9.25</v>
      </c>
      <c r="M17" s="142">
        <v>10.130000000000001</v>
      </c>
      <c r="N17" s="142">
        <v>10.130000000000001</v>
      </c>
      <c r="O17" s="318">
        <f t="shared" si="0"/>
        <v>10.130000000000001</v>
      </c>
      <c r="P17" s="44" t="s">
        <v>68</v>
      </c>
      <c r="Q17" s="44" t="s">
        <v>24</v>
      </c>
      <c r="R17" s="42" t="str">
        <f>IF(B17=0," ",VLOOKUP($B17,[1]Женщины!$B$1:$H$65536,7,FALSE))</f>
        <v>Дорожкин В.К.</v>
      </c>
    </row>
    <row r="18" spans="1:18">
      <c r="A18" s="44">
        <v>8</v>
      </c>
      <c r="B18" s="105">
        <v>130</v>
      </c>
      <c r="C18" s="42" t="str">
        <f>IF(B18=0," ",VLOOKUP(B18,[1]Женщины!B$1:H$65536,2,FALSE))</f>
        <v>Романова Алена</v>
      </c>
      <c r="D18" s="141" t="str">
        <f>IF(B18=0," ",VLOOKUP($B18,[1]Женщины!$B$1:$H$65536,3,FALSE))</f>
        <v>1999</v>
      </c>
      <c r="E18" s="44" t="str">
        <f>IF(B18=0," ",IF(VLOOKUP($B18,[1]Женщины!$B$1:$H$65536,4,FALSE)=0," ",VLOOKUP($B18,[1]Женщины!$B$1:$H$65536,4,FALSE)))</f>
        <v>3р</v>
      </c>
      <c r="F18" s="42" t="str">
        <f>IF(B18=0," ",VLOOKUP($B18,[1]Женщины!$B$1:$H$65536,5,FALSE))</f>
        <v>Ярославская</v>
      </c>
      <c r="G18" s="47" t="str">
        <f>IF(B18=0," ",VLOOKUP($B18,[1]Женщины!$B$1:$H$65536,6,FALSE))</f>
        <v>Рыбинск, СДЮСШОР-2</v>
      </c>
      <c r="H18" s="142">
        <v>9.18</v>
      </c>
      <c r="I18" s="142">
        <v>9.57</v>
      </c>
      <c r="J18" s="160">
        <v>9.64</v>
      </c>
      <c r="K18" s="161"/>
      <c r="L18" s="142">
        <v>9.5299999999999994</v>
      </c>
      <c r="M18" s="142">
        <v>8.9</v>
      </c>
      <c r="N18" s="142">
        <v>9.81</v>
      </c>
      <c r="O18" s="318">
        <f t="shared" si="0"/>
        <v>9.81</v>
      </c>
      <c r="P18" s="44" t="s">
        <v>68</v>
      </c>
      <c r="Q18" s="44" t="s">
        <v>24</v>
      </c>
      <c r="R18" s="42" t="str">
        <f>IF(B18=0," ",VLOOKUP($B18,[1]Женщины!$B$1:$H$65536,7,FALSE))</f>
        <v>Пивентьевы С.А., И.В.</v>
      </c>
    </row>
    <row r="19" spans="1:18">
      <c r="A19" s="44">
        <v>9</v>
      </c>
      <c r="B19" s="105">
        <v>144</v>
      </c>
      <c r="C19" s="42" t="str">
        <f>IF(B19=0," ",VLOOKUP(B19,[1]Женщины!B$1:H$65536,2,FALSE))</f>
        <v>Соловьева Анастасия</v>
      </c>
      <c r="D19" s="141" t="str">
        <f>IF(B19=0," ",VLOOKUP($B19,[1]Женщины!$B$1:$H$65536,3,FALSE))</f>
        <v>1999</v>
      </c>
      <c r="E19" s="44" t="str">
        <f>IF(B19=0," ",IF(VLOOKUP($B19,[1]Женщины!$B$1:$H$65536,4,FALSE)=0," ",VLOOKUP($B19,[1]Женщины!$B$1:$H$65536,4,FALSE)))</f>
        <v>2р</v>
      </c>
      <c r="F19" s="42" t="str">
        <f>IF(B19=0," ",VLOOKUP($B19,[1]Женщины!$B$1:$H$65536,5,FALSE))</f>
        <v>Ярославская</v>
      </c>
      <c r="G19" s="47" t="str">
        <f>IF(B19=0," ",VLOOKUP($B19,[1]Женщины!$B$1:$H$65536,6,FALSE))</f>
        <v>Рыбинск, СДЮСШОР-2</v>
      </c>
      <c r="H19" s="142">
        <v>8.91</v>
      </c>
      <c r="I19" s="142">
        <v>6.52</v>
      </c>
      <c r="J19" s="160">
        <v>9.2100000000000009</v>
      </c>
      <c r="K19" s="161"/>
      <c r="L19" s="142"/>
      <c r="M19" s="142"/>
      <c r="N19" s="142"/>
      <c r="O19" s="318">
        <f t="shared" si="0"/>
        <v>9.2100000000000009</v>
      </c>
      <c r="P19" s="44" t="s">
        <v>68</v>
      </c>
      <c r="Q19" s="44" t="s">
        <v>24</v>
      </c>
      <c r="R19" s="42" t="str">
        <f>IF(B19=0," ",VLOOKUP($B19,[1]Женщины!$B$1:$H$65536,7,FALSE))</f>
        <v>Мицик Ю.И.</v>
      </c>
    </row>
    <row r="20" spans="1:18">
      <c r="A20" s="44">
        <v>10</v>
      </c>
      <c r="B20" s="105">
        <v>134</v>
      </c>
      <c r="C20" s="42" t="str">
        <f>IF(B20=0," ",VLOOKUP(B20,[1]Женщины!B$1:H$65536,2,FALSE))</f>
        <v>Иванова Ксения</v>
      </c>
      <c r="D20" s="141" t="str">
        <f>IF(B20=0," ",VLOOKUP($B20,[1]Женщины!$B$1:$H$65536,3,FALSE))</f>
        <v>1998</v>
      </c>
      <c r="E20" s="44" t="str">
        <f>IF(B20=0," ",IF(VLOOKUP($B20,[1]Женщины!$B$1:$H$65536,4,FALSE)=0," ",VLOOKUP($B20,[1]Женщины!$B$1:$H$65536,4,FALSE)))</f>
        <v>1ю</v>
      </c>
      <c r="F20" s="42" t="str">
        <f>IF(B20=0," ",VLOOKUP($B20,[1]Женщины!$B$1:$H$65536,5,FALSE))</f>
        <v>Ярославская</v>
      </c>
      <c r="G20" s="42" t="str">
        <f>IF(B20=0," ",VLOOKUP($B20,[1]Женщины!$B$1:$H$65536,6,FALSE))</f>
        <v>Рыбинск, СДЮСШОР-2</v>
      </c>
      <c r="H20" s="142">
        <v>6.94</v>
      </c>
      <c r="I20" s="142">
        <v>7.23</v>
      </c>
      <c r="J20" s="160">
        <v>6.93</v>
      </c>
      <c r="K20" s="161"/>
      <c r="L20" s="160"/>
      <c r="M20" s="160"/>
      <c r="N20" s="142"/>
      <c r="O20" s="318">
        <f t="shared" si="0"/>
        <v>7.23</v>
      </c>
      <c r="P20" s="26" t="str">
        <f>IF(O20=0," ",IF(O20&gt;=[1]Разряды!$D$49,[1]Разряды!$D$3,IF(O20&gt;=[1]Разряды!$E$49,[1]Разряды!$E$3,IF(O20&gt;=[1]Разряды!$F$49,[1]Разряды!$F$3,IF(O20&gt;=[1]Разряды!$G$43,[1]Разряды!$G$3,IF(O20&gt;=[1]Разряды!$H$49,[1]Разряды!$H$3,IF(O20&gt;=[1]Разряды!$I$49,[1]Разряды!$I$3,IF(O20&gt;=[1]Разряды!$J$49,[1]Разряды!$J$3,"б/р"))))))))</f>
        <v>2юр</v>
      </c>
      <c r="Q20" s="44" t="s">
        <v>24</v>
      </c>
      <c r="R20" s="47" t="str">
        <f>IF(B20=0," ",VLOOKUP($B20,[1]Женщины!$B$1:$H$65536,7,FALSE))</f>
        <v>Пивентьевы С.А., И.В.</v>
      </c>
    </row>
    <row r="21" spans="1:18">
      <c r="A21" s="44">
        <v>11</v>
      </c>
      <c r="B21" s="105">
        <v>135</v>
      </c>
      <c r="C21" s="42" t="str">
        <f>IF(B21=0," ",VLOOKUP(B21,[1]Женщины!B$1:H$65536,2,FALSE))</f>
        <v>Поваршинова Анастасия</v>
      </c>
      <c r="D21" s="141" t="str">
        <f>IF(B21=0," ",VLOOKUP($B21,[1]Женщины!$B$1:$H$65536,3,FALSE))</f>
        <v>1998</v>
      </c>
      <c r="E21" s="44" t="str">
        <f>IF(B21=0," ",IF(VLOOKUP($B21,[1]Женщины!$B$1:$H$65536,4,FALSE)=0," ",VLOOKUP($B21,[1]Женщины!$B$1:$H$65536,4,FALSE)))</f>
        <v>1ю</v>
      </c>
      <c r="F21" s="42" t="str">
        <f>IF(B21=0," ",VLOOKUP($B21,[1]Женщины!$B$1:$H$65536,5,FALSE))</f>
        <v>Ярославская</v>
      </c>
      <c r="G21" s="42" t="str">
        <f>IF(B21=0," ",VLOOKUP($B21,[1]Женщины!$B$1:$H$65536,6,FALSE))</f>
        <v>Рыбинск, СДЮСШОР-2</v>
      </c>
      <c r="H21" s="142">
        <v>7.19</v>
      </c>
      <c r="I21" s="142">
        <v>7.19</v>
      </c>
      <c r="J21" s="160" t="s">
        <v>79</v>
      </c>
      <c r="K21" s="161"/>
      <c r="L21" s="160"/>
      <c r="M21" s="160"/>
      <c r="N21" s="142"/>
      <c r="O21" s="318">
        <f t="shared" si="0"/>
        <v>7.19</v>
      </c>
      <c r="P21" s="26" t="str">
        <f>IF(O21=0," ",IF(O21&gt;=[1]Разряды!$D$49,[1]Разряды!$D$3,IF(O21&gt;=[1]Разряды!$E$49,[1]Разряды!$E$3,IF(O21&gt;=[1]Разряды!$F$49,[1]Разряды!$F$3,IF(O21&gt;=[1]Разряды!$G$43,[1]Разряды!$G$3,IF(O21&gt;=[1]Разряды!$H$49,[1]Разряды!$H$3,IF(O21&gt;=[1]Разряды!$I$49,[1]Разряды!$I$3,IF(O21&gt;=[1]Разряды!$J$49,[1]Разряды!$J$3,"б/р"))))))))</f>
        <v>2юр</v>
      </c>
      <c r="Q21" s="44" t="s">
        <v>24</v>
      </c>
      <c r="R21" s="42" t="str">
        <f>IF(B21=0," ",VLOOKUP($B21,[1]Женщины!$B$1:$H$65536,7,FALSE))</f>
        <v>Пивентьевы С.А., И.В.</v>
      </c>
    </row>
    <row r="22" spans="1:18">
      <c r="A22" s="44">
        <v>12</v>
      </c>
      <c r="B22" s="105">
        <v>133</v>
      </c>
      <c r="C22" s="42" t="str">
        <f>IF(B22=0," ",VLOOKUP(B22,[1]Женщины!B$1:H$65536,2,FALSE))</f>
        <v>Виткова Екатерина</v>
      </c>
      <c r="D22" s="141" t="str">
        <f>IF(B22=0," ",VLOOKUP($B22,[1]Женщины!$B$1:$H$65536,3,FALSE))</f>
        <v>1998</v>
      </c>
      <c r="E22" s="44" t="str">
        <f>IF(B22=0," ",IF(VLOOKUP($B22,[1]Женщины!$B$1:$H$65536,4,FALSE)=0," ",VLOOKUP($B22,[1]Женщины!$B$1:$H$65536,4,FALSE)))</f>
        <v>1ю</v>
      </c>
      <c r="F22" s="42" t="str">
        <f>IF(B22=0," ",VLOOKUP($B22,[1]Женщины!$B$1:$H$65536,5,FALSE))</f>
        <v>Ярославская</v>
      </c>
      <c r="G22" s="47" t="str">
        <f>IF(B22=0," ",VLOOKUP($B22,[1]Женщины!$B$1:$H$65536,6,FALSE))</f>
        <v>Рыбинск, СДЮСШОР-2</v>
      </c>
      <c r="H22" s="142">
        <v>6.75</v>
      </c>
      <c r="I22" s="142">
        <v>6.38</v>
      </c>
      <c r="J22" s="142">
        <v>6.68</v>
      </c>
      <c r="K22" s="161"/>
      <c r="L22" s="160"/>
      <c r="M22" s="160"/>
      <c r="N22" s="142"/>
      <c r="O22" s="318">
        <f t="shared" si="0"/>
        <v>6.75</v>
      </c>
      <c r="P22" s="44" t="s">
        <v>229</v>
      </c>
      <c r="Q22" s="44" t="s">
        <v>24</v>
      </c>
      <c r="R22" s="42" t="str">
        <f>IF(B22=0," ",VLOOKUP($B22,[1]Женщины!$B$1:$H$65536,7,FALSE))</f>
        <v>Пивентьевы С.А., И.В.</v>
      </c>
    </row>
    <row r="23" spans="1:18">
      <c r="A23" s="44">
        <v>13</v>
      </c>
      <c r="B23" s="105">
        <v>162</v>
      </c>
      <c r="C23" s="42" t="str">
        <f>IF(B23=0," ",VLOOKUP(B23,[1]Женщины!B$1:H$65536,2,FALSE))</f>
        <v>Еремеева Анна</v>
      </c>
      <c r="D23" s="141" t="str">
        <f>IF(B23=0," ",VLOOKUP($B23,[1]Женщины!$B$1:$H$65536,3,FALSE))</f>
        <v>1998</v>
      </c>
      <c r="E23" s="44" t="str">
        <f>IF(B23=0," ",IF(VLOOKUP($B23,[1]Женщины!$B$1:$H$65536,4,FALSE)=0," ",VLOOKUP($B23,[1]Женщины!$B$1:$H$65536,4,FALSE)))</f>
        <v>3р</v>
      </c>
      <c r="F23" s="42" t="str">
        <f>IF(B23=0," ",VLOOKUP($B23,[1]Женщины!$B$1:$H$65536,5,FALSE))</f>
        <v>Ярославская</v>
      </c>
      <c r="G23" s="42" t="str">
        <f>IF(B23=0," ",VLOOKUP($B23,[1]Женщины!$B$1:$H$65536,6,FALSE))</f>
        <v>Рыбинск, СДЮСШОР-2</v>
      </c>
      <c r="H23" s="142">
        <v>6.09</v>
      </c>
      <c r="I23" s="142">
        <v>6.59</v>
      </c>
      <c r="J23" s="160">
        <v>6.03</v>
      </c>
      <c r="K23" s="161"/>
      <c r="L23" s="160"/>
      <c r="M23" s="160"/>
      <c r="N23" s="142"/>
      <c r="O23" s="318">
        <f t="shared" si="0"/>
        <v>6.59</v>
      </c>
      <c r="P23" s="44" t="s">
        <v>229</v>
      </c>
      <c r="Q23" s="44" t="s">
        <v>24</v>
      </c>
      <c r="R23" s="47" t="str">
        <f>IF(B23=0," ",VLOOKUP($B23,[1]Женщины!$B$1:$H$65536,7,FALSE))</f>
        <v>Иванова И.М., Соколова Н.М.</v>
      </c>
    </row>
    <row r="24" spans="1:18" ht="16.5" thickBot="1">
      <c r="A24" s="162"/>
      <c r="B24" s="162"/>
      <c r="C24" s="163"/>
      <c r="D24" s="164"/>
      <c r="E24" s="164"/>
      <c r="F24" s="163"/>
      <c r="G24" s="163"/>
      <c r="H24" s="147"/>
      <c r="I24" s="147"/>
      <c r="J24" s="147"/>
      <c r="K24" s="146"/>
      <c r="L24" s="145"/>
      <c r="M24" s="148"/>
      <c r="N24" s="148"/>
      <c r="O24" s="183"/>
      <c r="P24" s="162"/>
      <c r="Q24" s="162"/>
      <c r="R24" s="166"/>
    </row>
    <row r="25" spans="1:18" ht="15.75" thickTop="1"/>
  </sheetData>
  <mergeCells count="25">
    <mergeCell ref="A1:R1"/>
    <mergeCell ref="A2:R2"/>
    <mergeCell ref="D3:R3"/>
    <mergeCell ref="D4:R4"/>
    <mergeCell ref="D5:R5"/>
    <mergeCell ref="F6:L6"/>
    <mergeCell ref="N6:R6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Q8:Q10"/>
    <mergeCell ref="R8:R10"/>
    <mergeCell ref="H9:H10"/>
    <mergeCell ref="I9:I10"/>
    <mergeCell ref="J9:J10"/>
    <mergeCell ref="L9:L10"/>
    <mergeCell ref="M9:M10"/>
    <mergeCell ref="N9:N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41"/>
  <sheetViews>
    <sheetView topLeftCell="A13" workbookViewId="0">
      <selection activeCell="G7" sqref="G7:Q7"/>
    </sheetView>
  </sheetViews>
  <sheetFormatPr defaultRowHeight="15"/>
  <cols>
    <col min="1" max="1" width="3.5703125" style="233" customWidth="1"/>
    <col min="2" max="2" width="4.7109375" style="233" customWidth="1"/>
    <col min="3" max="3" width="5.5703125" customWidth="1"/>
    <col min="4" max="4" width="22.85546875" style="233" customWidth="1"/>
    <col min="5" max="5" width="9" style="233" customWidth="1"/>
    <col min="6" max="6" width="6.28515625" customWidth="1"/>
    <col min="7" max="7" width="13.7109375" customWidth="1"/>
    <col min="8" max="8" width="24.85546875" customWidth="1"/>
    <col min="9" max="9" width="4.42578125" style="174" customWidth="1"/>
    <col min="10" max="10" width="4.140625" bestFit="1" customWidth="1"/>
    <col min="11" max="11" width="5" bestFit="1" customWidth="1"/>
    <col min="12" max="13" width="4.140625" bestFit="1" customWidth="1"/>
    <col min="14" max="16" width="4.42578125" customWidth="1"/>
    <col min="17" max="17" width="4.28515625" customWidth="1"/>
    <col min="18" max="18" width="3.7109375" customWidth="1"/>
    <col min="19" max="19" width="4.7109375" customWidth="1"/>
    <col min="20" max="20" width="4" customWidth="1"/>
    <col min="21" max="21" width="4.42578125" customWidth="1"/>
    <col min="22" max="22" width="5.85546875" customWidth="1"/>
    <col min="23" max="23" width="4.7109375" customWidth="1"/>
    <col min="24" max="24" width="5.28515625" customWidth="1"/>
    <col min="25" max="25" width="16.85546875" customWidth="1"/>
  </cols>
  <sheetData>
    <row r="1" spans="1:25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</row>
    <row r="2" spans="1:25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</row>
    <row r="3" spans="1:25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</row>
    <row r="4" spans="1:25" ht="20.25">
      <c r="A4" s="1" t="s">
        <v>94</v>
      </c>
      <c r="B4" s="83"/>
      <c r="C4" s="83"/>
      <c r="D4" s="83"/>
      <c r="E4" s="338" t="s">
        <v>1</v>
      </c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</row>
    <row r="5" spans="1:25" ht="15.75">
      <c r="A5" s="1" t="s">
        <v>95</v>
      </c>
      <c r="B5" s="125"/>
      <c r="C5" s="125"/>
      <c r="D5" s="125"/>
      <c r="E5" s="375" t="s">
        <v>69</v>
      </c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</row>
    <row r="6" spans="1:25" ht="18">
      <c r="A6" s="1" t="s">
        <v>96</v>
      </c>
      <c r="B6" s="126"/>
      <c r="C6" s="126"/>
      <c r="D6" s="126"/>
      <c r="E6" s="376" t="s">
        <v>97</v>
      </c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</row>
    <row r="7" spans="1:25" ht="18">
      <c r="A7" s="7" t="s">
        <v>98</v>
      </c>
      <c r="B7" s="157"/>
      <c r="C7" s="157"/>
      <c r="D7" s="128"/>
      <c r="E7" s="128"/>
      <c r="F7" s="128"/>
      <c r="G7" s="392" t="s">
        <v>156</v>
      </c>
      <c r="H7" s="392"/>
      <c r="I7" s="392"/>
      <c r="J7" s="392"/>
      <c r="K7" s="392"/>
      <c r="L7" s="392"/>
      <c r="M7" s="392"/>
      <c r="N7" s="392"/>
      <c r="O7" s="392"/>
      <c r="P7" s="392"/>
      <c r="Q7" s="392"/>
      <c r="R7" s="187"/>
      <c r="S7" s="187"/>
      <c r="T7" s="6" t="s">
        <v>230</v>
      </c>
      <c r="U7" s="6"/>
      <c r="V7" s="6"/>
      <c r="W7" s="6"/>
      <c r="X7" s="6"/>
      <c r="Y7" s="6"/>
    </row>
    <row r="8" spans="1:25" ht="18">
      <c r="A8" s="1" t="s">
        <v>99</v>
      </c>
      <c r="B8" s="188"/>
      <c r="C8" s="126"/>
      <c r="D8" s="128"/>
      <c r="E8" s="128"/>
      <c r="F8" s="128"/>
      <c r="G8" s="132"/>
      <c r="H8" s="132"/>
      <c r="I8" s="132"/>
      <c r="J8" s="132"/>
      <c r="K8" s="132"/>
      <c r="L8" s="177" t="s">
        <v>71</v>
      </c>
      <c r="M8" s="177"/>
      <c r="N8" s="177"/>
      <c r="O8" s="177"/>
      <c r="P8" s="177"/>
      <c r="Q8" s="177"/>
      <c r="R8" s="177"/>
      <c r="S8" s="177"/>
      <c r="T8" s="189" t="s">
        <v>231</v>
      </c>
      <c r="U8" s="177"/>
      <c r="V8" s="177"/>
      <c r="X8" s="189"/>
      <c r="Y8" s="189"/>
    </row>
    <row r="9" spans="1:25" ht="18">
      <c r="A9" s="383" t="s">
        <v>11</v>
      </c>
      <c r="B9" s="383" t="s">
        <v>100</v>
      </c>
      <c r="C9" s="335" t="s">
        <v>73</v>
      </c>
      <c r="D9" s="354" t="s">
        <v>13</v>
      </c>
      <c r="E9" s="383" t="s">
        <v>75</v>
      </c>
      <c r="F9" s="383" t="s">
        <v>76</v>
      </c>
      <c r="G9" s="335" t="s">
        <v>16</v>
      </c>
      <c r="H9" s="335" t="s">
        <v>77</v>
      </c>
      <c r="I9" s="386" t="s">
        <v>101</v>
      </c>
      <c r="J9" s="387"/>
      <c r="K9" s="387"/>
      <c r="L9" s="387"/>
      <c r="M9" s="387"/>
      <c r="N9" s="387"/>
      <c r="O9" s="387"/>
      <c r="P9" s="387"/>
      <c r="Q9" s="387"/>
      <c r="R9" s="388"/>
      <c r="S9" s="190"/>
      <c r="T9" s="389" t="s">
        <v>102</v>
      </c>
      <c r="U9" s="377" t="s">
        <v>103</v>
      </c>
      <c r="V9" s="354" t="s">
        <v>104</v>
      </c>
      <c r="W9" s="380" t="s">
        <v>19</v>
      </c>
      <c r="X9" s="333" t="s">
        <v>105</v>
      </c>
      <c r="Y9" s="354" t="s">
        <v>21</v>
      </c>
    </row>
    <row r="10" spans="1:25">
      <c r="A10" s="384"/>
      <c r="B10" s="384"/>
      <c r="C10" s="361"/>
      <c r="D10" s="369"/>
      <c r="E10" s="384"/>
      <c r="F10" s="384"/>
      <c r="G10" s="361"/>
      <c r="H10" s="361"/>
      <c r="I10" s="331">
        <v>135</v>
      </c>
      <c r="J10" s="331">
        <v>140</v>
      </c>
      <c r="K10" s="331">
        <v>145</v>
      </c>
      <c r="L10" s="331">
        <v>150</v>
      </c>
      <c r="M10" s="331">
        <v>155</v>
      </c>
      <c r="N10" s="331">
        <v>159</v>
      </c>
      <c r="O10" s="331">
        <v>163</v>
      </c>
      <c r="P10" s="331">
        <v>167</v>
      </c>
      <c r="Q10" s="331"/>
      <c r="R10" s="331"/>
      <c r="S10" s="176"/>
      <c r="T10" s="390"/>
      <c r="U10" s="378"/>
      <c r="V10" s="362"/>
      <c r="W10" s="381"/>
      <c r="X10" s="361"/>
      <c r="Y10" s="362"/>
    </row>
    <row r="11" spans="1:25">
      <c r="A11" s="385"/>
      <c r="B11" s="385"/>
      <c r="C11" s="334"/>
      <c r="D11" s="332"/>
      <c r="E11" s="385"/>
      <c r="F11" s="385"/>
      <c r="G11" s="334"/>
      <c r="H11" s="334"/>
      <c r="I11" s="332"/>
      <c r="J11" s="332"/>
      <c r="K11" s="332"/>
      <c r="L11" s="332"/>
      <c r="M11" s="332"/>
      <c r="N11" s="332"/>
      <c r="O11" s="332"/>
      <c r="P11" s="332"/>
      <c r="Q11" s="332"/>
      <c r="R11" s="332"/>
      <c r="S11" s="72"/>
      <c r="T11" s="391"/>
      <c r="U11" s="379"/>
      <c r="V11" s="355"/>
      <c r="W11" s="382"/>
      <c r="X11" s="334"/>
      <c r="Y11" s="355"/>
    </row>
    <row r="12" spans="1:25">
      <c r="A12" s="122">
        <v>1</v>
      </c>
      <c r="B12" s="171">
        <v>150</v>
      </c>
      <c r="C12" s="21">
        <v>493</v>
      </c>
      <c r="D12" s="19" t="str">
        <f>IF(C12=0," ",VLOOKUP(C12,[1]Женщины!B$1:I$65536,2,FALSE))</f>
        <v>Погодина Дарья</v>
      </c>
      <c r="E12" s="139" t="str">
        <f>IF(C12=0," ",VLOOKUP($C12,[1]Женщины!$B$1:$H$65536,3,FALSE))</f>
        <v>1999</v>
      </c>
      <c r="F12" s="21" t="str">
        <f>IF(C12=0," ",IF(VLOOKUP($C12,[1]Женщины!$B$1:$H$65536,4,FALSE)=0," ",VLOOKUP($C12,[1]Женщины!$B$1:$H$65536,4,FALSE)))</f>
        <v>1р</v>
      </c>
      <c r="G12" s="25" t="str">
        <f>IF(C12=0," ",VLOOKUP($C12,[1]Женщины!$B$1:$H$65536,5,FALSE))</f>
        <v>Ивановская</v>
      </c>
      <c r="H12" s="25" t="str">
        <f>IF(C12=0," ",VLOOKUP($C12,[1]Женщины!$B$1:$H$65536,6,FALSE))</f>
        <v>Кинешма, СДЮСШОР</v>
      </c>
      <c r="I12" s="173"/>
      <c r="J12" s="173"/>
      <c r="K12" s="44"/>
      <c r="L12" s="173" t="s">
        <v>106</v>
      </c>
      <c r="M12" s="173" t="s">
        <v>106</v>
      </c>
      <c r="N12" s="173" t="s">
        <v>106</v>
      </c>
      <c r="O12" s="173" t="s">
        <v>108</v>
      </c>
      <c r="P12" s="173" t="s">
        <v>107</v>
      </c>
      <c r="Q12" s="173"/>
      <c r="R12" s="173"/>
      <c r="S12" s="173"/>
      <c r="T12" s="199">
        <v>2</v>
      </c>
      <c r="U12" s="199">
        <v>1</v>
      </c>
      <c r="V12" s="200">
        <v>1.63</v>
      </c>
      <c r="W12" s="26" t="str">
        <f>IF(V12=0," ",IF(V12&gt;=[1]Разряды!$D$41,[1]Разряды!$D$3,IF(V12&gt;=[1]Разряды!$E$41,[1]Разряды!$E$3,IF(V12&gt;=[1]Разряды!$F$41,[1]Разряды!$F$3,IF(V12&gt;=[1]Разряды!$G$41,[1]Разряды!$G$3,IF(V12&gt;=[1]Разряды!$H$41,[1]Разряды!$H$3,IF(V12&gt;=[1]Разряды!$I$41,[1]Разряды!$I$3,IF(V12&gt;=[1]Разряды!$J$41,[1]Разряды!$J$3,"б/р"))))))))</f>
        <v>1р</v>
      </c>
      <c r="X12" s="21">
        <v>20</v>
      </c>
      <c r="Y12" s="19" t="str">
        <f>IF(C12=0," ",VLOOKUP($C12,[1]Женщины!$B$1:$H$65536,7,FALSE))</f>
        <v>Кузинов Н.В.</v>
      </c>
    </row>
    <row r="13" spans="1:25">
      <c r="A13" s="122">
        <v>2</v>
      </c>
      <c r="B13" s="171">
        <v>145</v>
      </c>
      <c r="C13" s="21">
        <v>117</v>
      </c>
      <c r="D13" s="19" t="str">
        <f>IF(C13=0," ",VLOOKUP(C13,[1]Женщины!B$1:I$65536,2,FALSE))</f>
        <v>Незнакомова Дарья</v>
      </c>
      <c r="E13" s="139" t="str">
        <f>IF(C13=0," ",VLOOKUP($C13,[1]Женщины!$B$1:$H$65536,3,FALSE))</f>
        <v>08.10.1999</v>
      </c>
      <c r="F13" s="21" t="str">
        <f>IF(C13=0," ",IF(VLOOKUP($C13,[1]Женщины!$B$1:$H$65536,4,FALSE)=0," ",VLOOKUP($C13,[1]Женщины!$B$1:$H$65536,4,FALSE)))</f>
        <v>1р</v>
      </c>
      <c r="G13" s="25" t="str">
        <f>IF(C13=0," ",VLOOKUP($C13,[1]Женщины!$B$1:$H$65536,5,FALSE))</f>
        <v>Ярославская</v>
      </c>
      <c r="H13" s="25" t="str">
        <f>IF(C13=0," ",VLOOKUP($C13,[1]Женщины!$B$1:$H$65536,6,FALSE))</f>
        <v>Ярославль, ГОБУ ЯО СДЮСШОР</v>
      </c>
      <c r="I13" s="173"/>
      <c r="J13" s="173"/>
      <c r="K13" s="44" t="s">
        <v>106</v>
      </c>
      <c r="L13" s="173" t="s">
        <v>106</v>
      </c>
      <c r="M13" s="173" t="s">
        <v>106</v>
      </c>
      <c r="N13" s="173" t="s">
        <v>108</v>
      </c>
      <c r="O13" s="173" t="s">
        <v>107</v>
      </c>
      <c r="P13" s="173"/>
      <c r="Q13" s="173"/>
      <c r="R13" s="173"/>
      <c r="S13" s="173"/>
      <c r="T13" s="199">
        <v>2</v>
      </c>
      <c r="U13" s="199">
        <v>1</v>
      </c>
      <c r="V13" s="200">
        <v>1.59</v>
      </c>
      <c r="W13" s="26" t="str">
        <f>IF(V13=0," ",IF(V13&gt;=[1]Разряды!$D$41,[1]Разряды!$D$3,IF(V13&gt;=[1]Разряды!$E$41,[1]Разряды!$E$3,IF(V13&gt;=[1]Разряды!$F$41,[1]Разряды!$F$3,IF(V13&gt;=[1]Разряды!$G$41,[1]Разряды!$G$3,IF(V13&gt;=[1]Разряды!$H$41,[1]Разряды!$H$3,IF(V13&gt;=[1]Разряды!$I$41,[1]Разряды!$I$3,IF(V13&gt;=[1]Разряды!$J$41,[1]Разряды!$J$3,"б/р"))))))))</f>
        <v>2р</v>
      </c>
      <c r="X13" s="21">
        <v>17</v>
      </c>
      <c r="Y13" s="25" t="str">
        <f>IF(C13=0," ",VLOOKUP($C13,[1]Женщины!$B$1:$H$65536,7,FALSE))</f>
        <v>бр. Бабашкина В.М.</v>
      </c>
    </row>
    <row r="14" spans="1:25">
      <c r="A14" s="122">
        <v>3</v>
      </c>
      <c r="B14" s="171">
        <v>145</v>
      </c>
      <c r="C14" s="21">
        <v>118</v>
      </c>
      <c r="D14" s="19" t="str">
        <f>IF(C14=0," ",VLOOKUP(C14,[1]Женщины!B$1:I$65536,2,FALSE))</f>
        <v>Дубова Анастасия</v>
      </c>
      <c r="E14" s="139" t="str">
        <f>IF(C14=0," ",VLOOKUP($C14,[1]Женщины!$B$1:$H$65536,3,FALSE))</f>
        <v>22.09.1999</v>
      </c>
      <c r="F14" s="21" t="str">
        <f>IF(C14=0," ",IF(VLOOKUP($C14,[1]Женщины!$B$1:$H$65536,4,FALSE)=0," ",VLOOKUP($C14,[1]Женщины!$B$1:$H$65536,4,FALSE)))</f>
        <v>1р</v>
      </c>
      <c r="G14" s="19" t="str">
        <f>IF(C14=0," ",VLOOKUP($C14,[1]Женщины!$B$1:$H$65536,5,FALSE))</f>
        <v>Ярославская</v>
      </c>
      <c r="H14" s="25" t="str">
        <f>IF(C14=0," ",VLOOKUP($C14,[1]Женщины!$B$1:$H$65536,6,FALSE))</f>
        <v>Ярославль, ГОБУ ЯО СДЮСШОР</v>
      </c>
      <c r="I14" s="173"/>
      <c r="J14" s="173"/>
      <c r="K14" s="44" t="s">
        <v>106</v>
      </c>
      <c r="L14" s="173" t="s">
        <v>106</v>
      </c>
      <c r="M14" s="173" t="s">
        <v>106</v>
      </c>
      <c r="N14" s="173" t="s">
        <v>107</v>
      </c>
      <c r="O14" s="173"/>
      <c r="P14" s="173"/>
      <c r="Q14" s="173"/>
      <c r="R14" s="173"/>
      <c r="S14" s="173"/>
      <c r="T14" s="199">
        <v>1</v>
      </c>
      <c r="U14" s="199"/>
      <c r="V14" s="200">
        <v>1.55</v>
      </c>
      <c r="W14" s="26" t="str">
        <f>IF(V14=0," ",IF(V14&gt;=[1]Разряды!$D$41,[1]Разряды!$D$3,IF(V14&gt;=[1]Разряды!$E$41,[1]Разряды!$E$3,IF(V14&gt;=[1]Разряды!$F$41,[1]Разряды!$F$3,IF(V14&gt;=[1]Разряды!$G$41,[1]Разряды!$G$3,IF(V14&gt;=[1]Разряды!$H$41,[1]Разряды!$H$3,IF(V14&gt;=[1]Разряды!$I$41,[1]Разряды!$I$3,IF(V14&gt;=[1]Разряды!$J$41,[1]Разряды!$J$3,"б/р"))))))))</f>
        <v>2р</v>
      </c>
      <c r="X14" s="21">
        <v>15</v>
      </c>
      <c r="Y14" s="25" t="str">
        <f>IF(C14=0," ",VLOOKUP($C14,[1]Женщины!$B$1:$H$65536,7,FALSE))</f>
        <v>бр. Бабашкина В.М.</v>
      </c>
    </row>
    <row r="15" spans="1:25">
      <c r="A15" s="21">
        <v>4</v>
      </c>
      <c r="B15" s="171">
        <v>140</v>
      </c>
      <c r="C15" s="21">
        <v>113</v>
      </c>
      <c r="D15" s="19" t="str">
        <f>IF(C15=0," ",VLOOKUP(C15,[1]Женщины!B$1:I$65536,2,FALSE))</f>
        <v>Бурмистрова Алина</v>
      </c>
      <c r="E15" s="139" t="str">
        <f>IF(C15=0," ",VLOOKUP($C15,[1]Женщины!$B$1:$H$65536,3,FALSE))</f>
        <v>07.02.1998</v>
      </c>
      <c r="F15" s="21" t="str">
        <f>IF(C15=0," ",IF(VLOOKUP($C15,[1]Женщины!$B$1:$H$65536,4,FALSE)=0," ",VLOOKUP($C15,[1]Женщины!$B$1:$H$65536,4,FALSE)))</f>
        <v>2р</v>
      </c>
      <c r="G15" s="25" t="str">
        <f>IF(C15=0," ",VLOOKUP($C15,[1]Женщины!$B$1:$H$65536,5,FALSE))</f>
        <v>Ярославская</v>
      </c>
      <c r="H15" s="25" t="str">
        <f>IF(C15=0," ",VLOOKUP($C15,[1]Женщины!$B$1:$H$65536,6,FALSE))</f>
        <v>Ярославль, ГОБУ ЯО СДЮСШОР</v>
      </c>
      <c r="I15" s="173"/>
      <c r="J15" s="173" t="s">
        <v>106</v>
      </c>
      <c r="K15" s="44" t="s">
        <v>106</v>
      </c>
      <c r="L15" s="173" t="s">
        <v>106</v>
      </c>
      <c r="M15" s="173" t="s">
        <v>109</v>
      </c>
      <c r="N15" s="173" t="s">
        <v>107</v>
      </c>
      <c r="O15" s="173"/>
      <c r="P15" s="173"/>
      <c r="Q15" s="173"/>
      <c r="R15" s="173"/>
      <c r="S15" s="173"/>
      <c r="T15" s="199">
        <v>3</v>
      </c>
      <c r="U15" s="199">
        <v>2</v>
      </c>
      <c r="V15" s="200">
        <v>1.55</v>
      </c>
      <c r="W15" s="26" t="str">
        <f>IF(V15=0," ",IF(V15&gt;=[1]Разряды!$D$41,[1]Разряды!$D$3,IF(V15&gt;=[1]Разряды!$E$41,[1]Разряды!$E$3,IF(V15&gt;=[1]Разряды!$F$41,[1]Разряды!$F$3,IF(V15&gt;=[1]Разряды!$G$41,[1]Разряды!$G$3,IF(V15&gt;=[1]Разряды!$H$41,[1]Разряды!$H$3,IF(V15&gt;=[1]Разряды!$I$41,[1]Разряды!$I$3,IF(V15&gt;=[1]Разряды!$J$41,[1]Разряды!$J$3,"б/р"))))))))</f>
        <v>2р</v>
      </c>
      <c r="X15" s="21" t="s">
        <v>24</v>
      </c>
      <c r="Y15" s="25" t="str">
        <f>IF(C15=0," ",VLOOKUP($C15,[1]Женщины!$B$1:$H$65536,7,FALSE))</f>
        <v>бр. Бабашкина В.М.</v>
      </c>
    </row>
    <row r="16" spans="1:25">
      <c r="A16" s="21">
        <v>5</v>
      </c>
      <c r="B16" s="193">
        <v>140</v>
      </c>
      <c r="C16" s="21">
        <v>114</v>
      </c>
      <c r="D16" s="19" t="str">
        <f>IF(C16=0," ",VLOOKUP(C16,[1]Женщины!B$1:I$65536,2,FALSE))</f>
        <v>Сапронова Анастасия</v>
      </c>
      <c r="E16" s="139" t="str">
        <f>IF(C16=0," ",VLOOKUP($C16,[1]Женщины!$B$1:$H$65536,3,FALSE))</f>
        <v>12.10.1998</v>
      </c>
      <c r="F16" s="21" t="str">
        <f>IF(C16=0," ",IF(VLOOKUP($C16,[1]Женщины!$B$1:$H$65536,4,FALSE)=0," ",VLOOKUP($C16,[1]Женщины!$B$1:$H$65536,4,FALSE)))</f>
        <v>1р</v>
      </c>
      <c r="G16" s="19" t="str">
        <f>IF(C16=0," ",VLOOKUP($C16,[1]Женщины!$B$1:$H$65536,5,FALSE))</f>
        <v>Ярославская</v>
      </c>
      <c r="H16" s="25" t="str">
        <f>IF(C16=0," ",VLOOKUP($C16,[1]Женщины!$B$1:$H$65536,6,FALSE))</f>
        <v>Ярославль, ГОБУ ЯО СДЮСШОР</v>
      </c>
      <c r="I16" s="173"/>
      <c r="J16" s="173" t="s">
        <v>106</v>
      </c>
      <c r="K16" s="44" t="s">
        <v>106</v>
      </c>
      <c r="L16" s="173" t="s">
        <v>106</v>
      </c>
      <c r="M16" s="173" t="s">
        <v>107</v>
      </c>
      <c r="N16" s="173"/>
      <c r="O16" s="173"/>
      <c r="P16" s="173"/>
      <c r="Q16" s="173"/>
      <c r="R16" s="173"/>
      <c r="S16" s="173"/>
      <c r="T16" s="199">
        <v>1</v>
      </c>
      <c r="U16" s="199"/>
      <c r="V16" s="200">
        <v>1.5</v>
      </c>
      <c r="W16" s="26" t="str">
        <f>IF(V16=0," ",IF(V16&gt;=[1]Разряды!$D$41,[1]Разряды!$D$3,IF(V16&gt;=[1]Разряды!$E$41,[1]Разряды!$E$3,IF(V16&gt;=[1]Разряды!$F$41,[1]Разряды!$F$3,IF(V16&gt;=[1]Разряды!$G$41,[1]Разряды!$G$3,IF(V16&gt;=[1]Разряды!$H$41,[1]Разряды!$H$3,IF(V16&gt;=[1]Разряды!$I$41,[1]Разряды!$I$3,IF(V16&gt;=[1]Разряды!$J$41,[1]Разряды!$J$3,"б/р"))))))))</f>
        <v>2р</v>
      </c>
      <c r="X16" s="21" t="s">
        <v>24</v>
      </c>
      <c r="Y16" s="25" t="str">
        <f>IF(C16=0," ",VLOOKUP($C16,[1]Женщины!$B$1:$H$65536,7,FALSE))</f>
        <v>бр. Бабашкина В.М.</v>
      </c>
    </row>
    <row r="17" spans="1:25" ht="27" customHeight="1">
      <c r="A17" s="21">
        <v>6</v>
      </c>
      <c r="B17" s="193">
        <v>145</v>
      </c>
      <c r="C17" s="21">
        <v>251</v>
      </c>
      <c r="D17" s="19" t="str">
        <f>IF(C17=0," ",VLOOKUP(C17,[1]Женщины!B$1:I$65536,2,FALSE))</f>
        <v>Чернова Анна</v>
      </c>
      <c r="E17" s="139" t="str">
        <f>IF(C17=0," ",VLOOKUP($C17,[1]Женщины!$B$1:$H$65536,3,FALSE))</f>
        <v>1998</v>
      </c>
      <c r="F17" s="21" t="str">
        <f>IF(C17=0," ",IF(VLOOKUP($C17,[1]Женщины!$B$1:$H$65536,4,FALSE)=0," ",VLOOKUP($C17,[1]Женщины!$B$1:$H$65536,4,FALSE)))</f>
        <v>2р</v>
      </c>
      <c r="G17" s="19" t="str">
        <f>IF(C17=0," ",VLOOKUP($C17,[1]Женщины!$B$1:$H$65536,5,FALSE))</f>
        <v>Владимирская</v>
      </c>
      <c r="H17" s="25" t="str">
        <f>IF(C17=0," ",VLOOKUP($C17,[1]Женщины!$B$1:$H$65536,6,FALSE))</f>
        <v>Киржач-Владимир, СДЮСШОР-7</v>
      </c>
      <c r="I17" s="173"/>
      <c r="J17" s="173"/>
      <c r="K17" s="44" t="s">
        <v>106</v>
      </c>
      <c r="L17" s="173" t="s">
        <v>108</v>
      </c>
      <c r="M17" s="173" t="s">
        <v>107</v>
      </c>
      <c r="N17" s="173"/>
      <c r="O17" s="173"/>
      <c r="P17" s="173"/>
      <c r="Q17" s="173"/>
      <c r="R17" s="173"/>
      <c r="S17" s="173"/>
      <c r="T17" s="199">
        <v>2</v>
      </c>
      <c r="U17" s="199">
        <v>1</v>
      </c>
      <c r="V17" s="200">
        <v>1.5</v>
      </c>
      <c r="W17" s="26" t="str">
        <f>IF(V17=0," ",IF(V17&gt;=[1]Разряды!$D$41,[1]Разряды!$D$3,IF(V17&gt;=[1]Разряды!$E$41,[1]Разряды!$E$3,IF(V17&gt;=[1]Разряды!$F$41,[1]Разряды!$F$3,IF(V17&gt;=[1]Разряды!$G$41,[1]Разряды!$G$3,IF(V17&gt;=[1]Разряды!$H$41,[1]Разряды!$H$3,IF(V17&gt;=[1]Разряды!$I$41,[1]Разряды!$I$3,IF(V17&gt;=[1]Разряды!$J$41,[1]Разряды!$J$3,"б/р"))))))))</f>
        <v>2р</v>
      </c>
      <c r="X17" s="21" t="s">
        <v>24</v>
      </c>
      <c r="Y17" s="76" t="str">
        <f>IF(C17=0," ",VLOOKUP($C17,[1]Женщины!$B$1:$H$65536,7,FALSE))</f>
        <v>Морочко М.А., Болотнова А.А.</v>
      </c>
    </row>
    <row r="18" spans="1:25">
      <c r="A18" s="21">
        <v>7</v>
      </c>
      <c r="B18" s="193">
        <v>135</v>
      </c>
      <c r="C18" s="69">
        <v>112</v>
      </c>
      <c r="D18" s="19" t="str">
        <f>IF(C18=0," ",VLOOKUP(C18,[1]Женщины!B$1:I$65536,2,FALSE))</f>
        <v>Васендина Евгения</v>
      </c>
      <c r="E18" s="139" t="str">
        <f>IF(C18=0," ",VLOOKUP($C18,[1]Женщины!$B$1:$H$65536,3,FALSE))</f>
        <v>29.10.1997</v>
      </c>
      <c r="F18" s="21" t="str">
        <f>IF(C18=0," ",IF(VLOOKUP($C18,[1]Женщины!$B$1:$H$65536,4,FALSE)=0," ",VLOOKUP($C18,[1]Женщины!$B$1:$H$65536,4,FALSE)))</f>
        <v>2р</v>
      </c>
      <c r="G18" s="25" t="str">
        <f>IF(C18=0," ",VLOOKUP($C18,[1]Женщины!$B$1:$H$65536,5,FALSE))</f>
        <v>Ярославская</v>
      </c>
      <c r="H18" s="25" t="str">
        <f>IF(C18=0," ",VLOOKUP($C18,[1]Женщины!$B$1:$H$65536,6,FALSE))</f>
        <v>Ярославль, ГОБУ ЯО СДЮСШОР</v>
      </c>
      <c r="I18" s="173" t="s">
        <v>106</v>
      </c>
      <c r="J18" s="173" t="s">
        <v>106</v>
      </c>
      <c r="K18" s="44" t="s">
        <v>106</v>
      </c>
      <c r="L18" s="173" t="s">
        <v>106</v>
      </c>
      <c r="M18" s="173" t="s">
        <v>107</v>
      </c>
      <c r="N18" s="173"/>
      <c r="O18" s="173"/>
      <c r="P18" s="173"/>
      <c r="Q18" s="173"/>
      <c r="R18" s="173"/>
      <c r="S18" s="173"/>
      <c r="T18" s="199">
        <v>1</v>
      </c>
      <c r="U18" s="199"/>
      <c r="V18" s="200">
        <v>1.5</v>
      </c>
      <c r="W18" s="26" t="str">
        <f>IF(V18=0," ",IF(V18&gt;=[1]Разряды!$D$41,[1]Разряды!$D$3,IF(V18&gt;=[1]Разряды!$E$41,[1]Разряды!$E$3,IF(V18&gt;=[1]Разряды!$F$41,[1]Разряды!$F$3,IF(V18&gt;=[1]Разряды!$G$41,[1]Разряды!$G$3,IF(V18&gt;=[1]Разряды!$H$41,[1]Разряды!$H$3,IF(V18&gt;=[1]Разряды!$I$41,[1]Разряды!$I$3,IF(V18&gt;=[1]Разряды!$J$41,[1]Разряды!$J$3,"б/р"))))))))</f>
        <v>2р</v>
      </c>
      <c r="X18" s="21" t="s">
        <v>24</v>
      </c>
      <c r="Y18" s="25" t="str">
        <f>IF(C18=0," ",VLOOKUP($C18,[1]Женщины!$B$1:$H$65536,7,FALSE))</f>
        <v>бр. Бабашкина В.М.</v>
      </c>
    </row>
    <row r="19" spans="1:25">
      <c r="A19" s="122"/>
      <c r="B19" s="193">
        <v>135</v>
      </c>
      <c r="C19" s="69">
        <v>149</v>
      </c>
      <c r="D19" s="19" t="str">
        <f>IF(C19=0," ",VLOOKUP(C19,[1]Женщины!B$1:I$65536,2,FALSE))</f>
        <v>Лебедева Алена</v>
      </c>
      <c r="E19" s="139" t="str">
        <f>IF(C19=0," ",VLOOKUP($C19,[1]Женщины!$B$1:$H$65536,3,FALSE))</f>
        <v>1998</v>
      </c>
      <c r="F19" s="21" t="str">
        <f>IF(C19=0," ",IF(VLOOKUP($C19,[1]Женщины!$B$1:$H$65536,4,FALSE)=0," ",VLOOKUP($C19,[1]Женщины!$B$1:$H$65536,4,FALSE)))</f>
        <v>3р</v>
      </c>
      <c r="G19" s="19" t="str">
        <f>IF(C19=0," ",VLOOKUP($C19,[1]Женщины!$B$1:$H$65536,5,FALSE))</f>
        <v>Ярославская</v>
      </c>
      <c r="H19" s="25" t="str">
        <f>IF(C19=0," ",VLOOKUP($C19,[1]Женщины!$B$1:$H$65536,6,FALSE))</f>
        <v>Рыбинск, СДЮСШОР-2</v>
      </c>
      <c r="I19" s="173" t="s">
        <v>107</v>
      </c>
      <c r="J19" s="173"/>
      <c r="K19" s="44"/>
      <c r="L19" s="173"/>
      <c r="M19" s="173"/>
      <c r="N19" s="173"/>
      <c r="O19" s="173"/>
      <c r="P19" s="173"/>
      <c r="Q19" s="173"/>
      <c r="R19" s="173"/>
      <c r="S19" s="173"/>
      <c r="T19" s="199"/>
      <c r="U19" s="199"/>
      <c r="V19" s="200">
        <v>0</v>
      </c>
      <c r="W19" s="26" t="str">
        <f>IF(V19=0," ",IF(V19&gt;=[1]Разряды!$D$41,[1]Разряды!$D$3,IF(V19&gt;=[1]Разряды!$E$41,[1]Разряды!$E$3,IF(V19&gt;=[1]Разряды!$F$41,[1]Разряды!$F$3,IF(V19&gt;=[1]Разряды!$G$41,[1]Разряды!$G$3,IF(V19&gt;=[1]Разряды!$H$41,[1]Разряды!$H$3,IF(V19&gt;=[1]Разряды!$I$41,[1]Разряды!$I$3,IF(V19&gt;=[1]Разряды!$J$41,[1]Разряды!$J$3,"б/р"))))))))</f>
        <v xml:space="preserve"> </v>
      </c>
      <c r="X19" s="21" t="s">
        <v>24</v>
      </c>
      <c r="Y19" s="19" t="str">
        <f>IF(C19=0," ",VLOOKUP($C19,[1]Женщины!$B$1:$H$65536,7,FALSE))</f>
        <v>Мицик Ю.И.</v>
      </c>
    </row>
    <row r="20" spans="1:25" ht="16.5" thickBot="1">
      <c r="A20" s="36"/>
      <c r="B20" s="194"/>
      <c r="C20" s="166"/>
      <c r="D20" s="195"/>
      <c r="E20" s="164"/>
      <c r="F20" s="144"/>
      <c r="G20" s="144"/>
      <c r="H20" s="144"/>
      <c r="I20" s="196"/>
      <c r="J20" s="196"/>
      <c r="K20" s="164"/>
      <c r="L20" s="196"/>
      <c r="M20" s="196"/>
      <c r="N20" s="196"/>
      <c r="O20" s="196"/>
      <c r="P20" s="196"/>
      <c r="Q20" s="196"/>
      <c r="R20" s="196"/>
      <c r="S20" s="196"/>
      <c r="T20" s="197"/>
      <c r="U20" s="197"/>
      <c r="V20" s="198"/>
      <c r="W20" s="162"/>
      <c r="X20" s="162"/>
      <c r="Y20" s="166"/>
    </row>
    <row r="21" spans="1:25" ht="18.75" thickTop="1">
      <c r="A21" s="7"/>
      <c r="B21" s="157"/>
      <c r="C21" s="157"/>
      <c r="D21" s="128"/>
      <c r="E21" s="128"/>
      <c r="F21" s="128"/>
      <c r="G21" s="392" t="s">
        <v>159</v>
      </c>
      <c r="H21" s="392"/>
      <c r="I21" s="392"/>
      <c r="J21" s="392"/>
      <c r="K21" s="392"/>
      <c r="L21" s="392"/>
      <c r="M21" s="392"/>
      <c r="N21" s="392"/>
      <c r="O21" s="392"/>
      <c r="P21" s="392"/>
      <c r="Q21" s="392"/>
      <c r="R21" s="187"/>
      <c r="S21" s="187"/>
      <c r="T21" s="6"/>
      <c r="U21" s="6"/>
      <c r="V21" s="6"/>
      <c r="W21" s="6"/>
      <c r="X21" s="6"/>
      <c r="Y21" s="6"/>
    </row>
    <row r="22" spans="1:25" ht="18">
      <c r="A22" s="1" t="s">
        <v>99</v>
      </c>
      <c r="B22" s="188"/>
      <c r="C22" s="126"/>
      <c r="D22" s="128"/>
      <c r="E22" s="128"/>
      <c r="F22" s="128"/>
      <c r="G22" s="132"/>
      <c r="H22" s="132"/>
      <c r="I22" s="132"/>
      <c r="J22" s="132"/>
      <c r="K22" s="132"/>
      <c r="L22" s="177" t="s">
        <v>71</v>
      </c>
      <c r="M22" s="177"/>
      <c r="N22" s="177"/>
      <c r="O22" s="177"/>
      <c r="P22" s="177"/>
      <c r="Q22" s="177"/>
      <c r="R22" s="177"/>
      <c r="S22" s="177"/>
      <c r="T22" s="189" t="s">
        <v>231</v>
      </c>
      <c r="U22" s="177"/>
      <c r="V22" s="189"/>
      <c r="W22" s="177"/>
      <c r="X22" s="189"/>
      <c r="Y22" s="177"/>
    </row>
    <row r="23" spans="1:25" ht="18">
      <c r="A23" s="383" t="s">
        <v>11</v>
      </c>
      <c r="B23" s="383" t="s">
        <v>100</v>
      </c>
      <c r="C23" s="335" t="s">
        <v>73</v>
      </c>
      <c r="D23" s="354" t="s">
        <v>13</v>
      </c>
      <c r="E23" s="383" t="s">
        <v>75</v>
      </c>
      <c r="F23" s="383" t="s">
        <v>76</v>
      </c>
      <c r="G23" s="335" t="s">
        <v>16</v>
      </c>
      <c r="H23" s="335" t="s">
        <v>77</v>
      </c>
      <c r="I23" s="386" t="s">
        <v>101</v>
      </c>
      <c r="J23" s="387"/>
      <c r="K23" s="387"/>
      <c r="L23" s="387"/>
      <c r="M23" s="387"/>
      <c r="N23" s="387"/>
      <c r="O23" s="387"/>
      <c r="P23" s="387"/>
      <c r="Q23" s="387"/>
      <c r="R23" s="388"/>
      <c r="S23" s="190"/>
      <c r="T23" s="389" t="s">
        <v>102</v>
      </c>
      <c r="U23" s="377" t="s">
        <v>103</v>
      </c>
      <c r="V23" s="354" t="s">
        <v>104</v>
      </c>
      <c r="W23" s="380" t="s">
        <v>19</v>
      </c>
      <c r="X23" s="333" t="s">
        <v>105</v>
      </c>
      <c r="Y23" s="354" t="s">
        <v>21</v>
      </c>
    </row>
    <row r="24" spans="1:25">
      <c r="A24" s="384"/>
      <c r="B24" s="384"/>
      <c r="C24" s="361"/>
      <c r="D24" s="369"/>
      <c r="E24" s="384"/>
      <c r="F24" s="384"/>
      <c r="G24" s="361"/>
      <c r="H24" s="361"/>
      <c r="I24" s="331">
        <v>159</v>
      </c>
      <c r="J24" s="331">
        <v>163</v>
      </c>
      <c r="K24" s="331">
        <v>168</v>
      </c>
      <c r="L24" s="331">
        <v>173</v>
      </c>
      <c r="M24" s="331"/>
      <c r="N24" s="331"/>
      <c r="O24" s="331"/>
      <c r="P24" s="331"/>
      <c r="Q24" s="331"/>
      <c r="R24" s="331"/>
      <c r="S24" s="176"/>
      <c r="T24" s="390"/>
      <c r="U24" s="378"/>
      <c r="V24" s="362"/>
      <c r="W24" s="381"/>
      <c r="X24" s="361"/>
      <c r="Y24" s="362"/>
    </row>
    <row r="25" spans="1:25">
      <c r="A25" s="385"/>
      <c r="B25" s="385"/>
      <c r="C25" s="334"/>
      <c r="D25" s="332"/>
      <c r="E25" s="385"/>
      <c r="F25" s="385"/>
      <c r="G25" s="334"/>
      <c r="H25" s="334"/>
      <c r="I25" s="332"/>
      <c r="J25" s="332"/>
      <c r="K25" s="332"/>
      <c r="L25" s="332"/>
      <c r="M25" s="332"/>
      <c r="N25" s="332"/>
      <c r="O25" s="332"/>
      <c r="P25" s="332"/>
      <c r="Q25" s="332"/>
      <c r="R25" s="332"/>
      <c r="S25" s="72"/>
      <c r="T25" s="391"/>
      <c r="U25" s="379"/>
      <c r="V25" s="355"/>
      <c r="W25" s="382"/>
      <c r="X25" s="334"/>
      <c r="Y25" s="355"/>
    </row>
    <row r="26" spans="1:25">
      <c r="A26" s="122">
        <v>1</v>
      </c>
      <c r="B26" s="171">
        <v>159</v>
      </c>
      <c r="C26" s="24">
        <v>111</v>
      </c>
      <c r="D26" s="19" t="str">
        <f>IF(C26=0," ",VLOOKUP(C26,[1]Женщины!B$1:I$65536,2,FALSE))</f>
        <v>Арутюнова Дарья</v>
      </c>
      <c r="E26" s="139" t="str">
        <f>IF(C26=0," ",VLOOKUP($C26,[1]Женщины!$B$1:$H$65536,3,FALSE))</f>
        <v>21.03.1996</v>
      </c>
      <c r="F26" s="21" t="str">
        <f>IF(C26=0," ",IF(VLOOKUP($C26,[1]Женщины!$B$1:$H$65536,4,FALSE)=0," ",VLOOKUP($C26,[1]Женщины!$B$1:$H$65536,4,FALSE)))</f>
        <v>КМС</v>
      </c>
      <c r="G26" s="19" t="str">
        <f>IF(C26=0," ",VLOOKUP($C26,[1]Женщины!$B$1:$H$65536,5,FALSE))</f>
        <v>Ярославская</v>
      </c>
      <c r="H26" s="25" t="str">
        <f>IF(C26=0," ",VLOOKUP($C26,[1]Женщины!$B$1:$H$65536,6,FALSE))</f>
        <v>Ярославль, ГОБУ ЯО СДЮСШОР</v>
      </c>
      <c r="I26" s="170" t="s">
        <v>106</v>
      </c>
      <c r="J26" s="170" t="s">
        <v>106</v>
      </c>
      <c r="K26" s="21" t="s">
        <v>109</v>
      </c>
      <c r="L26" s="170" t="s">
        <v>107</v>
      </c>
      <c r="M26" s="170"/>
      <c r="N26" s="170"/>
      <c r="O26" s="170"/>
      <c r="P26" s="170"/>
      <c r="Q26" s="170"/>
      <c r="R26" s="170"/>
      <c r="S26" s="170"/>
      <c r="T26" s="191">
        <v>3</v>
      </c>
      <c r="U26" s="191">
        <v>2</v>
      </c>
      <c r="V26" s="192">
        <v>1.68</v>
      </c>
      <c r="W26" s="24" t="str">
        <f>IF(V26=0," ",IF(V26&gt;=[1]Разряды!$D$41,[1]Разряды!$D$3,IF(V26&gt;=[1]Разряды!$E$41,[1]Разряды!$E$3,IF(V26&gt;=[1]Разряды!$F$41,[1]Разряды!$F$3,IF(V26&gt;=[1]Разряды!$G$41,[1]Разряды!$G$3,IF(V26&gt;=[1]Разряды!$H$41,[1]Разряды!$H$3,IF(V26&gt;=[1]Разряды!$I$41,[1]Разряды!$I$3,IF(V26&gt;=[1]Разряды!$J$41,[1]Разряды!$J$3,"б/р"))))))))</f>
        <v>1р</v>
      </c>
      <c r="X26" s="21">
        <v>20</v>
      </c>
      <c r="Y26" s="25" t="str">
        <f>IF(C26=0," ",VLOOKUP($C26,[1]Женщины!$B$1:$H$65536,7,FALSE))</f>
        <v>бр. Бабашкина В.М.</v>
      </c>
    </row>
    <row r="27" spans="1:25" ht="16.5" thickBot="1">
      <c r="A27" s="36"/>
      <c r="B27" s="194"/>
      <c r="C27" s="166"/>
      <c r="D27" s="195"/>
      <c r="E27" s="164"/>
      <c r="F27" s="144"/>
      <c r="G27" s="144"/>
      <c r="H27" s="144"/>
      <c r="I27" s="196"/>
      <c r="J27" s="196"/>
      <c r="K27" s="164"/>
      <c r="L27" s="196"/>
      <c r="M27" s="196"/>
      <c r="N27" s="196"/>
      <c r="O27" s="196"/>
      <c r="P27" s="196"/>
      <c r="Q27" s="196"/>
      <c r="R27" s="196"/>
      <c r="S27" s="196"/>
      <c r="T27" s="197"/>
      <c r="U27" s="197"/>
      <c r="V27" s="198"/>
      <c r="W27" s="162"/>
      <c r="X27" s="162"/>
      <c r="Y27" s="166"/>
    </row>
    <row r="28" spans="1:25" ht="18.75" thickTop="1">
      <c r="A28" s="7"/>
      <c r="B28" s="157"/>
      <c r="C28" s="157"/>
      <c r="D28" s="128"/>
      <c r="E28" s="128"/>
      <c r="F28" s="128"/>
      <c r="G28" s="392" t="s">
        <v>164</v>
      </c>
      <c r="H28" s="392"/>
      <c r="I28" s="392"/>
      <c r="J28" s="392"/>
      <c r="K28" s="392"/>
      <c r="L28" s="392"/>
      <c r="M28" s="392"/>
      <c r="N28" s="392"/>
      <c r="O28" s="392"/>
      <c r="P28" s="392"/>
      <c r="Q28" s="392"/>
      <c r="R28" s="187"/>
      <c r="S28" s="187"/>
      <c r="T28" s="360"/>
      <c r="U28" s="360"/>
      <c r="V28" s="360"/>
      <c r="W28" s="360"/>
      <c r="X28" s="360"/>
      <c r="Y28" s="360"/>
    </row>
    <row r="29" spans="1:25" ht="18">
      <c r="A29" s="1" t="s">
        <v>99</v>
      </c>
      <c r="B29" s="188"/>
      <c r="C29" s="126"/>
      <c r="D29" s="128"/>
      <c r="E29" s="128"/>
      <c r="F29" s="128"/>
      <c r="G29" s="132"/>
      <c r="H29" s="132"/>
      <c r="I29" s="132"/>
      <c r="J29" s="132"/>
      <c r="K29" s="132"/>
      <c r="L29" s="393" t="s">
        <v>231</v>
      </c>
      <c r="M29" s="393"/>
      <c r="N29" s="393"/>
      <c r="O29" s="393"/>
      <c r="P29" s="393"/>
      <c r="Q29" s="393"/>
      <c r="R29" s="393"/>
      <c r="S29" s="393"/>
      <c r="T29" s="393"/>
      <c r="U29" s="393"/>
      <c r="V29" s="393"/>
      <c r="W29" s="394"/>
      <c r="X29" s="394"/>
      <c r="Y29" s="394"/>
    </row>
    <row r="30" spans="1:25" ht="18">
      <c r="A30" s="383" t="s">
        <v>11</v>
      </c>
      <c r="B30" s="383" t="s">
        <v>100</v>
      </c>
      <c r="C30" s="335" t="s">
        <v>73</v>
      </c>
      <c r="D30" s="354" t="s">
        <v>13</v>
      </c>
      <c r="E30" s="383" t="s">
        <v>75</v>
      </c>
      <c r="F30" s="383" t="s">
        <v>76</v>
      </c>
      <c r="G30" s="335" t="s">
        <v>16</v>
      </c>
      <c r="H30" s="335" t="s">
        <v>77</v>
      </c>
      <c r="I30" s="386" t="s">
        <v>101</v>
      </c>
      <c r="J30" s="387"/>
      <c r="K30" s="387"/>
      <c r="L30" s="387"/>
      <c r="M30" s="387"/>
      <c r="N30" s="387"/>
      <c r="O30" s="387"/>
      <c r="P30" s="387"/>
      <c r="Q30" s="387"/>
      <c r="R30" s="388"/>
      <c r="S30" s="190"/>
      <c r="T30" s="389" t="s">
        <v>102</v>
      </c>
      <c r="U30" s="377" t="s">
        <v>103</v>
      </c>
      <c r="V30" s="354" t="s">
        <v>104</v>
      </c>
      <c r="W30" s="380" t="s">
        <v>19</v>
      </c>
      <c r="X30" s="333" t="s">
        <v>105</v>
      </c>
      <c r="Y30" s="354" t="s">
        <v>21</v>
      </c>
    </row>
    <row r="31" spans="1:25">
      <c r="A31" s="384"/>
      <c r="B31" s="384"/>
      <c r="C31" s="361"/>
      <c r="D31" s="369"/>
      <c r="E31" s="384"/>
      <c r="F31" s="384"/>
      <c r="G31" s="361"/>
      <c r="H31" s="361"/>
      <c r="I31" s="331">
        <v>155</v>
      </c>
      <c r="J31" s="331">
        <v>159</v>
      </c>
      <c r="K31" s="331">
        <v>163</v>
      </c>
      <c r="L31" s="331">
        <v>167</v>
      </c>
      <c r="M31" s="331"/>
      <c r="N31" s="331"/>
      <c r="O31" s="331"/>
      <c r="P31" s="331"/>
      <c r="Q31" s="331"/>
      <c r="R31" s="331"/>
      <c r="S31" s="176"/>
      <c r="T31" s="390"/>
      <c r="U31" s="378"/>
      <c r="V31" s="362"/>
      <c r="W31" s="381"/>
      <c r="X31" s="361"/>
      <c r="Y31" s="362"/>
    </row>
    <row r="32" spans="1:25">
      <c r="A32" s="385"/>
      <c r="B32" s="385"/>
      <c r="C32" s="334"/>
      <c r="D32" s="332"/>
      <c r="E32" s="385"/>
      <c r="F32" s="385"/>
      <c r="G32" s="334"/>
      <c r="H32" s="334"/>
      <c r="I32" s="332"/>
      <c r="J32" s="332"/>
      <c r="K32" s="332"/>
      <c r="L32" s="332"/>
      <c r="M32" s="332"/>
      <c r="N32" s="332"/>
      <c r="O32" s="332"/>
      <c r="P32" s="332"/>
      <c r="Q32" s="332"/>
      <c r="R32" s="332"/>
      <c r="S32" s="72"/>
      <c r="T32" s="391"/>
      <c r="U32" s="379"/>
      <c r="V32" s="355"/>
      <c r="W32" s="382"/>
      <c r="X32" s="334"/>
      <c r="Y32" s="355"/>
    </row>
    <row r="33" spans="1:25">
      <c r="A33" s="17">
        <v>1</v>
      </c>
      <c r="B33" s="172">
        <v>155</v>
      </c>
      <c r="C33" s="44">
        <v>110</v>
      </c>
      <c r="D33" s="42" t="str">
        <f>IF(C33=0," ",VLOOKUP(C33,[1]Женщины!B$1:I$65536,2,FALSE))</f>
        <v>Кузьмина Анна</v>
      </c>
      <c r="E33" s="141" t="str">
        <f>IF(C33=0," ",VLOOKUP($C33,[1]Женщины!$B$1:$H$65536,3,FALSE))</f>
        <v>11.02.1994</v>
      </c>
      <c r="F33" s="44" t="str">
        <f>IF(C33=0," ",IF(VLOOKUP($C33,[1]Женщины!$B$1:$H$65536,4,FALSE)=0," ",VLOOKUP($C33,[1]Женщины!$B$1:$H$65536,4,FALSE)))</f>
        <v>1р</v>
      </c>
      <c r="G33" s="47" t="str">
        <f>IF(C33=0," ",VLOOKUP($C33,[1]Женщины!$B$1:$H$65536,5,FALSE))</f>
        <v>Ярославская</v>
      </c>
      <c r="H33" s="47" t="str">
        <f>IF(C33=0," ",VLOOKUP($C33,[1]Женщины!$B$1:$H$65536,6,FALSE))</f>
        <v>Ярославль, ГОБУ ЯО СДЮСШОР</v>
      </c>
      <c r="I33" s="173" t="s">
        <v>108</v>
      </c>
      <c r="J33" s="173" t="s">
        <v>107</v>
      </c>
      <c r="K33" s="44"/>
      <c r="L33" s="173"/>
      <c r="M33" s="173"/>
      <c r="N33" s="173"/>
      <c r="O33" s="173"/>
      <c r="P33" s="173"/>
      <c r="Q33" s="173"/>
      <c r="R33" s="173"/>
      <c r="S33" s="173"/>
      <c r="T33" s="199">
        <v>2</v>
      </c>
      <c r="U33" s="199">
        <v>1</v>
      </c>
      <c r="V33" s="200">
        <v>1.55</v>
      </c>
      <c r="W33" s="26" t="str">
        <f>IF(V33=0," ",IF(V33&gt;=[1]Разряды!$D$41,[1]Разряды!$D$3,IF(V33&gt;=[1]Разряды!$E$41,[1]Разряды!$E$3,IF(V33&gt;=[1]Разряды!$F$41,[1]Разряды!$F$3,IF(V33&gt;=[1]Разряды!$G$41,[1]Разряды!$G$3,IF(V33&gt;=[1]Разряды!$H$41,[1]Разряды!$H$3,IF(V33&gt;=[1]Разряды!$I$41,[1]Разряды!$I$3,IF(V33&gt;=[1]Разряды!$J$41,[1]Разряды!$J$3,"б/р"))))))))</f>
        <v>2р</v>
      </c>
      <c r="X33" s="44" t="s">
        <v>24</v>
      </c>
      <c r="Y33" s="47" t="str">
        <f>IF(C33=0," ",VLOOKUP($C33,[1]Женщины!$B$1:$H$65536,7,FALSE))</f>
        <v>бр. Бабашкина В.М.</v>
      </c>
    </row>
    <row r="34" spans="1:25" ht="16.5" thickBot="1">
      <c r="A34" s="36"/>
      <c r="B34" s="194"/>
      <c r="C34" s="166"/>
      <c r="D34" s="195"/>
      <c r="E34" s="164"/>
      <c r="F34" s="144"/>
      <c r="G34" s="144"/>
      <c r="H34" s="144"/>
      <c r="I34" s="196"/>
      <c r="J34" s="196"/>
      <c r="K34" s="164"/>
      <c r="L34" s="196"/>
      <c r="M34" s="196"/>
      <c r="N34" s="196"/>
      <c r="O34" s="196"/>
      <c r="P34" s="196"/>
      <c r="Q34" s="196"/>
      <c r="R34" s="196"/>
      <c r="S34" s="196"/>
      <c r="T34" s="197"/>
      <c r="U34" s="197"/>
      <c r="V34" s="198"/>
      <c r="W34" s="162"/>
      <c r="X34" s="162"/>
      <c r="Y34" s="166"/>
    </row>
    <row r="35" spans="1:25" ht="16.5" thickTop="1">
      <c r="A35" s="201"/>
      <c r="B35" s="201"/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167"/>
      <c r="X35" s="167"/>
      <c r="Y35" s="155"/>
    </row>
    <row r="36" spans="1:25" ht="15.75">
      <c r="A36" s="201"/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167"/>
      <c r="X36" s="167"/>
      <c r="Y36" s="155"/>
    </row>
    <row r="37" spans="1:25" ht="15.75">
      <c r="A37" s="201"/>
      <c r="B37" s="201"/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167"/>
      <c r="X37" s="167"/>
      <c r="Y37" s="155"/>
    </row>
    <row r="38" spans="1:25" ht="15.75">
      <c r="A38" s="201"/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167"/>
      <c r="X38" s="167"/>
      <c r="Y38" s="155"/>
    </row>
    <row r="39" spans="1:25" ht="15.75">
      <c r="A39" s="201"/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167"/>
      <c r="X39" s="167"/>
      <c r="Y39" s="155"/>
    </row>
    <row r="40" spans="1:25" ht="15.75">
      <c r="A40" s="201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167"/>
      <c r="X40" s="167"/>
      <c r="Y40" s="155"/>
    </row>
    <row r="41" spans="1:25" ht="15.75">
      <c r="A41" s="201"/>
      <c r="B41" s="201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167"/>
      <c r="X41" s="167"/>
      <c r="Y41" s="155"/>
    </row>
  </sheetData>
  <mergeCells count="87">
    <mergeCell ref="L29:V29"/>
    <mergeCell ref="W29:Y29"/>
    <mergeCell ref="G21:Q21"/>
    <mergeCell ref="U23:U25"/>
    <mergeCell ref="V23:V25"/>
    <mergeCell ref="G28:Q28"/>
    <mergeCell ref="T28:Y28"/>
    <mergeCell ref="E6:Y6"/>
    <mergeCell ref="G7:Q7"/>
    <mergeCell ref="A9:A11"/>
    <mergeCell ref="B9:B11"/>
    <mergeCell ref="C9:C11"/>
    <mergeCell ref="D9:D11"/>
    <mergeCell ref="E9:E11"/>
    <mergeCell ref="U9:U11"/>
    <mergeCell ref="V9:V11"/>
    <mergeCell ref="W9:W11"/>
    <mergeCell ref="X9:X11"/>
    <mergeCell ref="Y9:Y11"/>
    <mergeCell ref="A1:Y1"/>
    <mergeCell ref="E4:Y4"/>
    <mergeCell ref="A2:Y2"/>
    <mergeCell ref="A3:Y3"/>
    <mergeCell ref="E5:Y5"/>
    <mergeCell ref="F9:F11"/>
    <mergeCell ref="G9:G11"/>
    <mergeCell ref="H9:H11"/>
    <mergeCell ref="I9:R9"/>
    <mergeCell ref="T9:T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A23:A25"/>
    <mergeCell ref="B23:B25"/>
    <mergeCell ref="C23:C25"/>
    <mergeCell ref="D23:D25"/>
    <mergeCell ref="E23:E25"/>
    <mergeCell ref="F23:F25"/>
    <mergeCell ref="G23:G25"/>
    <mergeCell ref="H23:H25"/>
    <mergeCell ref="I23:R23"/>
    <mergeCell ref="T23:T25"/>
    <mergeCell ref="W23:W25"/>
    <mergeCell ref="X23:X25"/>
    <mergeCell ref="Y23:Y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A30:A32"/>
    <mergeCell ref="B30:B32"/>
    <mergeCell ref="C30:C32"/>
    <mergeCell ref="D30:D32"/>
    <mergeCell ref="E30:E32"/>
    <mergeCell ref="F30:F32"/>
    <mergeCell ref="G30:G32"/>
    <mergeCell ref="H30:H32"/>
    <mergeCell ref="I30:R30"/>
    <mergeCell ref="T30:T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R31:R32"/>
    <mergeCell ref="U30:U32"/>
    <mergeCell ref="V30:V32"/>
    <mergeCell ref="W30:W32"/>
    <mergeCell ref="X30:X32"/>
    <mergeCell ref="Y30:Y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41"/>
  <sheetViews>
    <sheetView workbookViewId="0">
      <selection activeCell="F2" sqref="F2:Y2"/>
    </sheetView>
  </sheetViews>
  <sheetFormatPr defaultRowHeight="15"/>
  <cols>
    <col min="1" max="1" width="4.5703125" customWidth="1"/>
    <col min="2" max="2" width="5.28515625" customWidth="1"/>
    <col min="3" max="3" width="4.5703125" customWidth="1"/>
    <col min="4" max="4" width="20.42578125" customWidth="1"/>
    <col min="5" max="5" width="9.28515625" customWidth="1"/>
    <col min="6" max="6" width="5.7109375" customWidth="1"/>
    <col min="7" max="7" width="13.140625" bestFit="1" customWidth="1"/>
    <col min="8" max="8" width="25" customWidth="1"/>
    <col min="9" max="15" width="4" bestFit="1" customWidth="1"/>
    <col min="16" max="19" width="4" customWidth="1"/>
    <col min="20" max="20" width="4" bestFit="1" customWidth="1"/>
    <col min="21" max="21" width="4.28515625" customWidth="1"/>
    <col min="22" max="22" width="6" customWidth="1"/>
    <col min="23" max="24" width="4.7109375" customWidth="1"/>
    <col min="25" max="25" width="18.28515625" customWidth="1"/>
  </cols>
  <sheetData>
    <row r="1" spans="1:25" ht="22.5">
      <c r="A1" s="337" t="s">
        <v>0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</row>
    <row r="2" spans="1:25" ht="20.25">
      <c r="A2" s="1" t="s">
        <v>110</v>
      </c>
      <c r="B2" s="83"/>
      <c r="C2" s="83"/>
      <c r="D2" s="83"/>
      <c r="E2" s="83"/>
      <c r="F2" s="338" t="s">
        <v>1</v>
      </c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</row>
    <row r="3" spans="1:25" ht="15.75">
      <c r="A3" s="1" t="s">
        <v>111</v>
      </c>
      <c r="B3" s="125"/>
      <c r="C3" s="125"/>
      <c r="D3" s="125"/>
      <c r="E3" s="125"/>
      <c r="F3" s="375" t="s">
        <v>69</v>
      </c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</row>
    <row r="4" spans="1:25" ht="18">
      <c r="A4" s="1" t="s">
        <v>112</v>
      </c>
      <c r="B4" s="126"/>
      <c r="C4" s="126"/>
      <c r="D4" s="126"/>
      <c r="E4" s="126"/>
      <c r="F4" s="376" t="s">
        <v>113</v>
      </c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</row>
    <row r="5" spans="1:25" ht="18">
      <c r="A5" s="7" t="s">
        <v>114</v>
      </c>
      <c r="B5" s="157"/>
      <c r="C5" s="157"/>
      <c r="D5" s="128"/>
      <c r="E5" s="128"/>
      <c r="F5" s="128"/>
      <c r="G5" s="392" t="s">
        <v>159</v>
      </c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92"/>
      <c r="S5" s="392"/>
      <c r="T5" s="360" t="s">
        <v>152</v>
      </c>
      <c r="U5" s="360"/>
      <c r="V5" s="360"/>
      <c r="W5" s="360"/>
      <c r="X5" s="360"/>
      <c r="Y5" s="360"/>
    </row>
    <row r="6" spans="1:25" ht="18">
      <c r="A6" s="1" t="s">
        <v>115</v>
      </c>
      <c r="B6" s="188"/>
      <c r="C6" s="126"/>
      <c r="D6" s="128"/>
      <c r="E6" s="128"/>
      <c r="F6" s="128"/>
      <c r="G6" s="132"/>
      <c r="H6" s="132"/>
      <c r="I6" s="132"/>
      <c r="J6" s="132"/>
      <c r="K6" s="132"/>
      <c r="L6" s="393" t="s">
        <v>71</v>
      </c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394" t="s">
        <v>232</v>
      </c>
      <c r="X6" s="394"/>
      <c r="Y6" s="394"/>
    </row>
    <row r="7" spans="1:25" ht="18">
      <c r="A7" s="383" t="s">
        <v>11</v>
      </c>
      <c r="B7" s="383" t="s">
        <v>100</v>
      </c>
      <c r="C7" s="335" t="s">
        <v>73</v>
      </c>
      <c r="D7" s="335" t="s">
        <v>13</v>
      </c>
      <c r="E7" s="383" t="s">
        <v>75</v>
      </c>
      <c r="F7" s="383" t="s">
        <v>76</v>
      </c>
      <c r="G7" s="335" t="s">
        <v>16</v>
      </c>
      <c r="H7" s="335" t="s">
        <v>77</v>
      </c>
      <c r="I7" s="396" t="s">
        <v>101</v>
      </c>
      <c r="J7" s="397"/>
      <c r="K7" s="397"/>
      <c r="L7" s="397"/>
      <c r="M7" s="397"/>
      <c r="N7" s="397"/>
      <c r="O7" s="397"/>
      <c r="P7" s="397"/>
      <c r="Q7" s="397"/>
      <c r="R7" s="397"/>
      <c r="S7" s="397"/>
      <c r="T7" s="389" t="s">
        <v>102</v>
      </c>
      <c r="U7" s="377" t="s">
        <v>103</v>
      </c>
      <c r="V7" s="354" t="s">
        <v>104</v>
      </c>
      <c r="W7" s="398" t="s">
        <v>19</v>
      </c>
      <c r="X7" s="401" t="s">
        <v>20</v>
      </c>
      <c r="Y7" s="354" t="s">
        <v>21</v>
      </c>
    </row>
    <row r="8" spans="1:25">
      <c r="A8" s="384"/>
      <c r="B8" s="384"/>
      <c r="C8" s="361"/>
      <c r="D8" s="361"/>
      <c r="E8" s="384"/>
      <c r="F8" s="384"/>
      <c r="G8" s="361"/>
      <c r="H8" s="361"/>
      <c r="I8" s="331">
        <v>340</v>
      </c>
      <c r="J8" s="331">
        <v>360</v>
      </c>
      <c r="K8" s="331">
        <v>370</v>
      </c>
      <c r="L8" s="331">
        <v>380</v>
      </c>
      <c r="M8" s="331">
        <v>390</v>
      </c>
      <c r="N8" s="331"/>
      <c r="O8" s="331"/>
      <c r="P8" s="331"/>
      <c r="Q8" s="331"/>
      <c r="R8" s="331"/>
      <c r="S8" s="331"/>
      <c r="T8" s="390"/>
      <c r="U8" s="378"/>
      <c r="V8" s="362"/>
      <c r="W8" s="399"/>
      <c r="X8" s="402"/>
      <c r="Y8" s="362"/>
    </row>
    <row r="9" spans="1:25">
      <c r="A9" s="385"/>
      <c r="B9" s="385"/>
      <c r="C9" s="334"/>
      <c r="D9" s="334"/>
      <c r="E9" s="385"/>
      <c r="F9" s="385"/>
      <c r="G9" s="334"/>
      <c r="H9" s="334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91"/>
      <c r="U9" s="379"/>
      <c r="V9" s="355"/>
      <c r="W9" s="400"/>
      <c r="X9" s="403"/>
      <c r="Y9" s="355"/>
    </row>
    <row r="10" spans="1:25">
      <c r="A10" s="122">
        <v>1</v>
      </c>
      <c r="B10" s="171" t="s">
        <v>116</v>
      </c>
      <c r="C10" s="24">
        <v>104</v>
      </c>
      <c r="D10" s="19" t="str">
        <f>IF(C10=0," ",VLOOKUP(C10,[1]Женщины!B$1:I$65536,2,FALSE))</f>
        <v>Молькова Таисия</v>
      </c>
      <c r="E10" s="139" t="str">
        <f>IF(C10=0," ",VLOOKUP($C10,[1]Женщины!$B$1:$H$65536,3,FALSE))</f>
        <v>21.05.1995</v>
      </c>
      <c r="F10" s="21" t="str">
        <f>IF(C10=0," ",IF(VLOOKUP($C10,[1]Женщины!$B$1:$H$65536,4,FALSE)=0," ",VLOOKUP($C10,[1]Женщины!$B$1:$H$65536,4,FALSE)))</f>
        <v>МС</v>
      </c>
      <c r="G10" s="19" t="str">
        <f>IF(C10=0," ",VLOOKUP($C10,[1]Женщины!$B$1:$H$65536,5,FALSE))</f>
        <v>Ярославская</v>
      </c>
      <c r="H10" s="25" t="str">
        <f>IF(C10=0," ",VLOOKUP($C10,[1]Женщины!$B$1:$H$65536,6,FALSE))</f>
        <v>Ярославль, ГОБУ ЯО СДЮСШОР</v>
      </c>
      <c r="I10" s="170" t="s">
        <v>106</v>
      </c>
      <c r="J10" s="170" t="s">
        <v>106</v>
      </c>
      <c r="K10" s="21" t="s">
        <v>106</v>
      </c>
      <c r="L10" s="170" t="s">
        <v>106</v>
      </c>
      <c r="M10" s="170" t="s">
        <v>107</v>
      </c>
      <c r="N10" s="170"/>
      <c r="O10" s="170"/>
      <c r="P10" s="170"/>
      <c r="Q10" s="170"/>
      <c r="R10" s="170"/>
      <c r="S10" s="170"/>
      <c r="T10" s="191">
        <v>1</v>
      </c>
      <c r="U10" s="191"/>
      <c r="V10" s="192">
        <v>3.8</v>
      </c>
      <c r="W10" s="24" t="str">
        <f>IF(V10=0," ",IF(V10&gt;=[1]Разряды!$D$44,[1]Разряды!$D$3,IF(V10&gt;=[1]Разряды!$E$44,[1]Разряды!$E$3,IF(V10&gt;=[1]Разряды!$F$44,[1]Разряды!$F$3,IF(V10&gt;=[1]Разряды!$G$44,[1]Разряды!$G$3,IF(V10&gt;=[1]Разряды!$H$44,[1]Разряды!$H$3,IF(V10&gt;=[1]Разряды!$I$44,[1]Разряды!$I$3,IF(V10&gt;=[1]Разряды!$J$44,[1]Разряды!$J$3,"б/р"))))))))</f>
        <v>кмс</v>
      </c>
      <c r="X10" s="24">
        <v>20</v>
      </c>
      <c r="Y10" s="19" t="str">
        <f>IF(C10=0," ",VLOOKUP($C10,[1]Женщины!$B$1:$H$65536,7,FALSE))</f>
        <v>Скулябин А.Б.</v>
      </c>
    </row>
    <row r="11" spans="1:25" ht="16.5" thickBot="1">
      <c r="A11" s="36"/>
      <c r="B11" s="194"/>
      <c r="C11" s="166"/>
      <c r="D11" s="195"/>
      <c r="E11" s="164"/>
      <c r="F11" s="144"/>
      <c r="G11" s="144"/>
      <c r="H11" s="144"/>
      <c r="I11" s="196"/>
      <c r="J11" s="196"/>
      <c r="K11" s="164"/>
      <c r="L11" s="196"/>
      <c r="M11" s="196"/>
      <c r="N11" s="196"/>
      <c r="O11" s="196"/>
      <c r="P11" s="196"/>
      <c r="Q11" s="196"/>
      <c r="R11" s="196"/>
      <c r="S11" s="196"/>
      <c r="T11" s="197"/>
      <c r="U11" s="197"/>
      <c r="V11" s="203"/>
      <c r="W11" s="162"/>
      <c r="X11" s="162"/>
      <c r="Y11" s="166"/>
    </row>
    <row r="12" spans="1:25" ht="16.5" thickTop="1">
      <c r="A12" s="395"/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154"/>
      <c r="W12" s="154"/>
      <c r="X12" s="154"/>
      <c r="Y12" s="155"/>
    </row>
    <row r="13" spans="1:25" ht="15.75">
      <c r="A13" s="66"/>
      <c r="B13" s="175"/>
      <c r="C13" s="155"/>
      <c r="D13" s="156"/>
      <c r="E13" s="154"/>
      <c r="F13" s="100"/>
      <c r="G13" s="100"/>
      <c r="H13" s="100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5"/>
    </row>
    <row r="14" spans="1:25" ht="18">
      <c r="B14" s="370"/>
      <c r="C14" s="370"/>
      <c r="D14" s="128"/>
      <c r="E14" s="128"/>
      <c r="F14" s="128"/>
      <c r="G14" s="392" t="s">
        <v>164</v>
      </c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60" t="s">
        <v>152</v>
      </c>
      <c r="U14" s="360"/>
      <c r="V14" s="360"/>
      <c r="W14" s="360"/>
      <c r="X14" s="360"/>
      <c r="Y14" s="360"/>
    </row>
    <row r="15" spans="1:25" ht="18">
      <c r="A15" s="1" t="s">
        <v>115</v>
      </c>
      <c r="B15" s="188"/>
      <c r="C15" s="126"/>
      <c r="D15" s="128"/>
      <c r="E15" s="128"/>
      <c r="F15" s="128"/>
      <c r="G15" s="132"/>
      <c r="H15" s="132"/>
      <c r="I15" s="132"/>
      <c r="J15" s="132"/>
      <c r="K15" s="132"/>
      <c r="L15" s="393" t="s">
        <v>71</v>
      </c>
      <c r="M15" s="393"/>
      <c r="N15" s="393"/>
      <c r="O15" s="393"/>
      <c r="P15" s="393"/>
      <c r="Q15" s="393"/>
      <c r="R15" s="393"/>
      <c r="S15" s="393"/>
      <c r="T15" s="393"/>
      <c r="U15" s="393"/>
      <c r="V15" s="393"/>
      <c r="W15" s="394" t="s">
        <v>232</v>
      </c>
      <c r="X15" s="394"/>
      <c r="Y15" s="394"/>
    </row>
    <row r="16" spans="1:25" ht="18">
      <c r="A16" s="383" t="s">
        <v>11</v>
      </c>
      <c r="B16" s="383" t="s">
        <v>100</v>
      </c>
      <c r="C16" s="335" t="s">
        <v>73</v>
      </c>
      <c r="D16" s="335" t="s">
        <v>13</v>
      </c>
      <c r="E16" s="383" t="s">
        <v>75</v>
      </c>
      <c r="F16" s="383" t="s">
        <v>76</v>
      </c>
      <c r="G16" s="335" t="s">
        <v>16</v>
      </c>
      <c r="H16" s="335" t="s">
        <v>77</v>
      </c>
      <c r="I16" s="396" t="s">
        <v>101</v>
      </c>
      <c r="J16" s="397"/>
      <c r="K16" s="397"/>
      <c r="L16" s="397"/>
      <c r="M16" s="397"/>
      <c r="N16" s="397"/>
      <c r="O16" s="397"/>
      <c r="P16" s="397"/>
      <c r="Q16" s="397"/>
      <c r="R16" s="397"/>
      <c r="S16" s="397"/>
      <c r="T16" s="389" t="s">
        <v>102</v>
      </c>
      <c r="U16" s="377" t="s">
        <v>103</v>
      </c>
      <c r="V16" s="354" t="s">
        <v>104</v>
      </c>
      <c r="W16" s="398" t="s">
        <v>19</v>
      </c>
      <c r="X16" s="401" t="s">
        <v>20</v>
      </c>
      <c r="Y16" s="354" t="s">
        <v>21</v>
      </c>
    </row>
    <row r="17" spans="1:25">
      <c r="A17" s="384"/>
      <c r="B17" s="384"/>
      <c r="C17" s="361"/>
      <c r="D17" s="361"/>
      <c r="E17" s="384"/>
      <c r="F17" s="384"/>
      <c r="G17" s="361"/>
      <c r="H17" s="361"/>
      <c r="I17" s="331">
        <v>370</v>
      </c>
      <c r="J17" s="331">
        <v>380</v>
      </c>
      <c r="K17" s="331">
        <v>390</v>
      </c>
      <c r="L17" s="331">
        <v>400</v>
      </c>
      <c r="M17" s="331"/>
      <c r="N17" s="331"/>
      <c r="O17" s="331"/>
      <c r="P17" s="331"/>
      <c r="Q17" s="331"/>
      <c r="R17" s="331"/>
      <c r="S17" s="331"/>
      <c r="T17" s="390"/>
      <c r="U17" s="378"/>
      <c r="V17" s="362"/>
      <c r="W17" s="399"/>
      <c r="X17" s="402"/>
      <c r="Y17" s="362"/>
    </row>
    <row r="18" spans="1:25">
      <c r="A18" s="385"/>
      <c r="B18" s="385"/>
      <c r="C18" s="334"/>
      <c r="D18" s="334"/>
      <c r="E18" s="385"/>
      <c r="F18" s="385"/>
      <c r="G18" s="334"/>
      <c r="H18" s="334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91"/>
      <c r="U18" s="379"/>
      <c r="V18" s="355"/>
      <c r="W18" s="400"/>
      <c r="X18" s="403"/>
      <c r="Y18" s="355"/>
    </row>
    <row r="19" spans="1:25">
      <c r="A19" s="122">
        <v>1</v>
      </c>
      <c r="B19" s="171" t="s">
        <v>233</v>
      </c>
      <c r="C19" s="24">
        <v>103</v>
      </c>
      <c r="D19" s="19" t="str">
        <f>IF(C19=0," ",VLOOKUP(C19,[1]Женщины!B$1:I$65536,2,FALSE))</f>
        <v>Комарова Кристина</v>
      </c>
      <c r="E19" s="139" t="str">
        <f>IF(C19=0," ",VLOOKUP($C19,[1]Женщины!$B$1:$H$65536,3,FALSE))</f>
        <v>30.01.1992</v>
      </c>
      <c r="F19" s="21" t="str">
        <f>IF(C19=0," ",IF(VLOOKUP($C19,[1]Женщины!$B$1:$H$65536,4,FALSE)=0," ",VLOOKUP($C19,[1]Женщины!$B$1:$H$65536,4,FALSE)))</f>
        <v>МС</v>
      </c>
      <c r="G19" s="19" t="str">
        <f>IF(C19=0," ",VLOOKUP($C19,[1]Женщины!$B$1:$H$65536,5,FALSE))</f>
        <v>Ярославская</v>
      </c>
      <c r="H19" s="25" t="str">
        <f>IF(C19=0," ",VLOOKUP($C19,[1]Женщины!$B$1:$H$65536,6,FALSE))</f>
        <v>Ярославль, ГОБУ ЯО СДЮСШОР</v>
      </c>
      <c r="I19" s="170" t="s">
        <v>106</v>
      </c>
      <c r="J19" s="170" t="s">
        <v>108</v>
      </c>
      <c r="K19" s="21" t="s">
        <v>109</v>
      </c>
      <c r="L19" s="170" t="s">
        <v>107</v>
      </c>
      <c r="M19" s="170"/>
      <c r="N19" s="170"/>
      <c r="O19" s="170"/>
      <c r="P19" s="170"/>
      <c r="Q19" s="170"/>
      <c r="R19" s="170"/>
      <c r="S19" s="170"/>
      <c r="T19" s="191">
        <v>3</v>
      </c>
      <c r="U19" s="191">
        <v>3</v>
      </c>
      <c r="V19" s="192">
        <v>3.9</v>
      </c>
      <c r="W19" s="24" t="s">
        <v>169</v>
      </c>
      <c r="X19" s="24" t="s">
        <v>25</v>
      </c>
      <c r="Y19" s="19" t="str">
        <f>IF(C19=0," ",VLOOKUP($C19,[1]Женщины!$B$1:$H$65536,7,FALSE))</f>
        <v>Скулябин А.Б.</v>
      </c>
    </row>
    <row r="20" spans="1:25" ht="16.5" thickBot="1">
      <c r="A20" s="36"/>
      <c r="B20" s="194"/>
      <c r="C20" s="166"/>
      <c r="D20" s="195"/>
      <c r="E20" s="164"/>
      <c r="F20" s="144"/>
      <c r="G20" s="144"/>
      <c r="H20" s="144"/>
      <c r="I20" s="196"/>
      <c r="J20" s="196"/>
      <c r="K20" s="164"/>
      <c r="L20" s="196"/>
      <c r="M20" s="196"/>
      <c r="N20" s="196"/>
      <c r="O20" s="196"/>
      <c r="P20" s="196"/>
      <c r="Q20" s="196"/>
      <c r="R20" s="196"/>
      <c r="S20" s="196"/>
      <c r="T20" s="197"/>
      <c r="U20" s="197"/>
      <c r="V20" s="203"/>
      <c r="W20" s="162"/>
      <c r="X20" s="162"/>
      <c r="Y20" s="166"/>
    </row>
    <row r="21" spans="1:25" ht="16.5" thickTop="1">
      <c r="A21" s="66"/>
      <c r="B21" s="175"/>
      <c r="C21" s="155"/>
      <c r="D21" s="156"/>
      <c r="E21" s="154"/>
      <c r="F21" s="100"/>
      <c r="G21" s="100"/>
      <c r="H21" s="100"/>
      <c r="I21" s="154"/>
      <c r="J21" s="154"/>
      <c r="K21" s="154"/>
      <c r="L21" s="154"/>
      <c r="M21" s="154"/>
      <c r="N21" s="154"/>
      <c r="O21" s="154"/>
      <c r="P21" s="204"/>
      <c r="Q21" s="204"/>
      <c r="R21" s="204"/>
      <c r="S21" s="204"/>
      <c r="T21" s="204"/>
      <c r="U21" s="204"/>
      <c r="V21" s="204"/>
      <c r="W21" s="167"/>
      <c r="X21" s="167"/>
      <c r="Y21" s="155"/>
    </row>
    <row r="22" spans="1:25" ht="15.75">
      <c r="A22" s="66"/>
      <c r="B22" s="175"/>
      <c r="C22" s="155"/>
      <c r="D22" s="156"/>
      <c r="E22" s="154"/>
      <c r="F22" s="100"/>
      <c r="G22" s="100"/>
      <c r="H22" s="100"/>
      <c r="I22" s="154"/>
      <c r="J22" s="154"/>
      <c r="K22" s="154"/>
      <c r="L22" s="154"/>
      <c r="M22" s="154"/>
      <c r="N22" s="154"/>
      <c r="O22" s="154"/>
      <c r="P22" s="204"/>
      <c r="Q22" s="204"/>
      <c r="R22" s="204"/>
      <c r="S22" s="204"/>
      <c r="T22" s="204"/>
      <c r="U22" s="204"/>
      <c r="V22" s="204"/>
      <c r="W22" s="167"/>
      <c r="X22" s="167"/>
      <c r="Y22" s="155"/>
    </row>
    <row r="23" spans="1:25" ht="15.75">
      <c r="A23" s="66"/>
      <c r="B23" s="175"/>
      <c r="C23" s="155"/>
      <c r="D23" s="156"/>
      <c r="E23" s="154"/>
      <c r="F23" s="100"/>
      <c r="G23" s="100"/>
      <c r="H23" s="100"/>
      <c r="I23" s="154"/>
      <c r="J23" s="154"/>
      <c r="K23" s="154"/>
      <c r="L23" s="154"/>
      <c r="M23" s="154"/>
      <c r="N23" s="154"/>
      <c r="O23" s="154"/>
      <c r="P23" s="204"/>
      <c r="Q23" s="204"/>
      <c r="R23" s="204"/>
      <c r="S23" s="204"/>
      <c r="T23" s="204"/>
      <c r="U23" s="204"/>
      <c r="V23" s="204"/>
      <c r="W23" s="167"/>
      <c r="X23" s="167"/>
      <c r="Y23" s="155"/>
    </row>
    <row r="24" spans="1:25" ht="15.75">
      <c r="A24" s="66"/>
      <c r="B24" s="175"/>
      <c r="C24" s="155"/>
      <c r="D24" s="156"/>
      <c r="E24" s="154"/>
      <c r="F24" s="100"/>
      <c r="G24" s="100"/>
      <c r="H24" s="100"/>
      <c r="I24" s="154"/>
      <c r="J24" s="154"/>
      <c r="K24" s="154"/>
      <c r="L24" s="154"/>
      <c r="M24" s="154"/>
      <c r="N24" s="154"/>
      <c r="O24" s="154"/>
      <c r="P24" s="204"/>
      <c r="Q24" s="204"/>
      <c r="R24" s="204"/>
      <c r="S24" s="204"/>
      <c r="T24" s="204"/>
      <c r="U24" s="204"/>
      <c r="V24" s="204"/>
      <c r="W24" s="167"/>
      <c r="X24" s="167"/>
      <c r="Y24" s="155"/>
    </row>
    <row r="25" spans="1:25" ht="15.75">
      <c r="A25" s="66"/>
      <c r="B25" s="175"/>
      <c r="C25" s="155"/>
      <c r="D25" s="156"/>
      <c r="E25" s="154"/>
      <c r="F25" s="100"/>
      <c r="G25" s="100"/>
      <c r="H25" s="100"/>
      <c r="I25" s="154"/>
      <c r="J25" s="154"/>
      <c r="K25" s="154"/>
      <c r="L25" s="154"/>
      <c r="M25" s="154"/>
      <c r="N25" s="154"/>
      <c r="O25" s="154"/>
      <c r="P25" s="204"/>
      <c r="Q25" s="204"/>
      <c r="R25" s="204"/>
      <c r="S25" s="204"/>
      <c r="T25" s="204"/>
      <c r="U25" s="204"/>
      <c r="V25" s="204"/>
      <c r="W25" s="167"/>
      <c r="X25" s="167"/>
      <c r="Y25" s="155"/>
    </row>
    <row r="26" spans="1:25" ht="15.75">
      <c r="A26" s="66"/>
      <c r="B26" s="175"/>
      <c r="C26" s="155"/>
      <c r="D26" s="156"/>
      <c r="E26" s="154"/>
      <c r="F26" s="100"/>
      <c r="G26" s="100"/>
      <c r="H26" s="100"/>
      <c r="I26" s="154"/>
      <c r="J26" s="154"/>
      <c r="K26" s="154"/>
      <c r="L26" s="154"/>
      <c r="M26" s="154"/>
      <c r="N26" s="154"/>
      <c r="O26" s="154"/>
      <c r="P26" s="204"/>
      <c r="Q26" s="204"/>
      <c r="R26" s="204"/>
      <c r="S26" s="204"/>
      <c r="T26" s="204"/>
      <c r="U26" s="204"/>
      <c r="V26" s="204"/>
      <c r="W26" s="167"/>
      <c r="X26" s="167"/>
      <c r="Y26" s="155"/>
    </row>
    <row r="27" spans="1:25" ht="15.75">
      <c r="A27" s="66"/>
      <c r="B27" s="175"/>
      <c r="C27" s="155"/>
      <c r="D27" s="156"/>
      <c r="E27" s="154"/>
      <c r="F27" s="100"/>
      <c r="G27" s="100"/>
      <c r="H27" s="100"/>
      <c r="I27" s="154"/>
      <c r="J27" s="154"/>
      <c r="K27" s="154"/>
      <c r="L27" s="154"/>
      <c r="M27" s="154"/>
      <c r="N27" s="154"/>
      <c r="O27" s="154"/>
      <c r="P27" s="204"/>
      <c r="Q27" s="204"/>
      <c r="R27" s="204"/>
      <c r="S27" s="204"/>
      <c r="T27" s="204"/>
      <c r="U27" s="204"/>
      <c r="V27" s="204"/>
      <c r="W27" s="167"/>
      <c r="X27" s="167"/>
      <c r="Y27" s="155"/>
    </row>
    <row r="28" spans="1:25" ht="15.75">
      <c r="A28" s="66"/>
      <c r="B28" s="175"/>
      <c r="C28" s="155"/>
      <c r="D28" s="156"/>
      <c r="E28" s="154"/>
      <c r="F28" s="100"/>
      <c r="G28" s="100"/>
      <c r="H28" s="100"/>
      <c r="I28" s="154"/>
      <c r="J28" s="154"/>
      <c r="K28" s="154"/>
      <c r="L28" s="154"/>
      <c r="M28" s="154"/>
      <c r="N28" s="154"/>
      <c r="O28" s="154"/>
      <c r="P28" s="204"/>
      <c r="Q28" s="204"/>
      <c r="R28" s="204"/>
      <c r="S28" s="204"/>
      <c r="T28" s="204"/>
      <c r="U28" s="204"/>
      <c r="V28" s="204"/>
      <c r="W28" s="167"/>
      <c r="X28" s="167"/>
      <c r="Y28" s="155"/>
    </row>
    <row r="29" spans="1:25" ht="15.75">
      <c r="A29" s="66"/>
      <c r="B29" s="175"/>
      <c r="C29" s="155"/>
      <c r="D29" s="156"/>
      <c r="E29" s="154"/>
      <c r="F29" s="100"/>
      <c r="G29" s="100"/>
      <c r="H29" s="100"/>
      <c r="I29" s="154"/>
      <c r="J29" s="154"/>
      <c r="K29" s="154"/>
      <c r="L29" s="154"/>
      <c r="M29" s="154"/>
      <c r="N29" s="154"/>
      <c r="O29" s="154"/>
      <c r="P29" s="204"/>
      <c r="Q29" s="204"/>
      <c r="R29" s="204"/>
      <c r="S29" s="204"/>
      <c r="T29" s="204"/>
      <c r="U29" s="204"/>
      <c r="V29" s="204"/>
      <c r="W29" s="167"/>
      <c r="X29" s="167"/>
      <c r="Y29" s="155"/>
    </row>
    <row r="30" spans="1:25" ht="15.75">
      <c r="A30" s="66"/>
      <c r="B30" s="175"/>
      <c r="C30" s="155"/>
      <c r="D30" s="156"/>
      <c r="E30" s="154"/>
      <c r="F30" s="100"/>
      <c r="G30" s="100"/>
      <c r="H30" s="100"/>
      <c r="I30" s="154"/>
      <c r="J30" s="154"/>
      <c r="K30" s="154"/>
      <c r="L30" s="154"/>
      <c r="M30" s="154"/>
      <c r="N30" s="154"/>
      <c r="O30" s="154"/>
      <c r="P30" s="204"/>
      <c r="Q30" s="204"/>
      <c r="R30" s="204"/>
      <c r="S30" s="204"/>
      <c r="T30" s="204"/>
      <c r="U30" s="204"/>
      <c r="V30" s="204"/>
      <c r="W30" s="167"/>
      <c r="X30" s="167"/>
      <c r="Y30" s="155"/>
    </row>
    <row r="31" spans="1:25" ht="15.75">
      <c r="A31" s="66"/>
      <c r="B31" s="175"/>
      <c r="C31" s="155"/>
      <c r="D31" s="156"/>
      <c r="E31" s="154"/>
      <c r="F31" s="100"/>
      <c r="G31" s="100"/>
      <c r="H31" s="100"/>
      <c r="I31" s="154"/>
      <c r="J31" s="154"/>
      <c r="K31" s="154"/>
      <c r="L31" s="154"/>
      <c r="M31" s="154"/>
      <c r="N31" s="154"/>
      <c r="O31" s="154"/>
      <c r="P31" s="204"/>
      <c r="Q31" s="204"/>
      <c r="R31" s="204"/>
      <c r="S31" s="204"/>
      <c r="T31" s="204"/>
      <c r="U31" s="204"/>
      <c r="V31" s="204"/>
      <c r="W31" s="167"/>
      <c r="X31" s="167"/>
      <c r="Y31" s="155"/>
    </row>
    <row r="32" spans="1:25" ht="15.75">
      <c r="A32" s="66"/>
      <c r="B32" s="175"/>
      <c r="C32" s="155"/>
      <c r="D32" s="156"/>
      <c r="E32" s="154"/>
      <c r="F32" s="100"/>
      <c r="G32" s="100"/>
      <c r="H32" s="100"/>
      <c r="I32" s="154"/>
      <c r="J32" s="154"/>
      <c r="K32" s="154"/>
      <c r="L32" s="154"/>
      <c r="M32" s="154"/>
      <c r="N32" s="154"/>
      <c r="O32" s="154"/>
      <c r="P32" s="204"/>
      <c r="Q32" s="204"/>
      <c r="R32" s="204"/>
      <c r="S32" s="204"/>
      <c r="T32" s="204"/>
      <c r="U32" s="204"/>
      <c r="V32" s="204"/>
      <c r="W32" s="167"/>
      <c r="X32" s="167"/>
      <c r="Y32" s="155"/>
    </row>
    <row r="33" spans="1:25" ht="15.75">
      <c r="A33" s="66"/>
      <c r="B33" s="175"/>
      <c r="C33" s="155"/>
      <c r="D33" s="156"/>
      <c r="E33" s="154"/>
      <c r="F33" s="100"/>
      <c r="G33" s="100"/>
      <c r="H33" s="100"/>
      <c r="I33" s="154"/>
      <c r="J33" s="154"/>
      <c r="K33" s="154"/>
      <c r="L33" s="154"/>
      <c r="M33" s="154"/>
      <c r="N33" s="154"/>
      <c r="O33" s="154"/>
      <c r="P33" s="204"/>
      <c r="Q33" s="204"/>
      <c r="R33" s="204"/>
      <c r="S33" s="204"/>
      <c r="T33" s="204"/>
      <c r="U33" s="204"/>
      <c r="V33" s="204"/>
      <c r="W33" s="167"/>
      <c r="X33" s="167"/>
      <c r="Y33" s="155"/>
    </row>
    <row r="34" spans="1:25" ht="15.75">
      <c r="A34" s="66"/>
      <c r="B34" s="175"/>
      <c r="C34" s="155"/>
      <c r="D34" s="156"/>
      <c r="E34" s="154"/>
      <c r="F34" s="100"/>
      <c r="G34" s="100"/>
      <c r="H34" s="100"/>
      <c r="I34" s="154"/>
      <c r="J34" s="154"/>
      <c r="K34" s="154"/>
      <c r="L34" s="154"/>
      <c r="M34" s="154"/>
      <c r="N34" s="154"/>
      <c r="O34" s="154"/>
      <c r="P34" s="204"/>
      <c r="Q34" s="204"/>
      <c r="R34" s="204"/>
      <c r="S34" s="204"/>
      <c r="T34" s="204"/>
      <c r="U34" s="204"/>
      <c r="V34" s="204"/>
      <c r="W34" s="167"/>
      <c r="X34" s="167"/>
      <c r="Y34" s="155"/>
    </row>
    <row r="35" spans="1:25" ht="15.75">
      <c r="A35" s="66"/>
      <c r="B35" s="175"/>
      <c r="C35" s="155"/>
      <c r="D35" s="156"/>
      <c r="E35" s="154"/>
      <c r="F35" s="100"/>
      <c r="G35" s="100"/>
      <c r="H35" s="100"/>
      <c r="I35" s="154"/>
      <c r="J35" s="154"/>
      <c r="K35" s="154"/>
      <c r="L35" s="154"/>
      <c r="M35" s="154"/>
      <c r="N35" s="154"/>
      <c r="O35" s="154"/>
      <c r="P35" s="204"/>
      <c r="Q35" s="204"/>
      <c r="R35" s="204"/>
      <c r="S35" s="204"/>
      <c r="T35" s="204"/>
      <c r="U35" s="204"/>
      <c r="V35" s="204"/>
      <c r="W35" s="167"/>
      <c r="X35" s="167"/>
      <c r="Y35" s="155"/>
    </row>
    <row r="36" spans="1:25" ht="15.75">
      <c r="A36" s="66"/>
      <c r="B36" s="175"/>
      <c r="C36" s="155"/>
      <c r="D36" s="156"/>
      <c r="E36" s="154"/>
      <c r="F36" s="100"/>
      <c r="G36" s="100"/>
      <c r="H36" s="100"/>
      <c r="I36" s="154"/>
      <c r="J36" s="154"/>
      <c r="K36" s="154"/>
      <c r="L36" s="154"/>
      <c r="M36" s="154"/>
      <c r="N36" s="154"/>
      <c r="O36" s="154"/>
      <c r="P36" s="204"/>
      <c r="Q36" s="204"/>
      <c r="R36" s="204"/>
      <c r="S36" s="204"/>
      <c r="T36" s="204"/>
      <c r="U36" s="204"/>
      <c r="V36" s="204"/>
      <c r="W36" s="167"/>
      <c r="X36" s="167"/>
      <c r="Y36" s="155"/>
    </row>
    <row r="37" spans="1:25" ht="15.75">
      <c r="A37" s="66"/>
      <c r="B37" s="175"/>
      <c r="C37" s="155"/>
      <c r="D37" s="156"/>
      <c r="E37" s="154"/>
      <c r="F37" s="100"/>
      <c r="G37" s="100"/>
      <c r="H37" s="100"/>
      <c r="I37" s="154"/>
      <c r="J37" s="154"/>
      <c r="K37" s="154"/>
      <c r="L37" s="154"/>
      <c r="M37" s="154"/>
      <c r="N37" s="154"/>
      <c r="O37" s="154"/>
      <c r="P37" s="204"/>
      <c r="Q37" s="204"/>
      <c r="R37" s="204"/>
      <c r="S37" s="204"/>
      <c r="T37" s="204"/>
      <c r="U37" s="204"/>
      <c r="V37" s="204"/>
      <c r="W37" s="167"/>
      <c r="X37" s="167"/>
      <c r="Y37" s="155"/>
    </row>
    <row r="38" spans="1:25" ht="15.75">
      <c r="A38" s="66"/>
      <c r="B38" s="175"/>
      <c r="C38" s="155"/>
      <c r="D38" s="156"/>
      <c r="E38" s="154"/>
      <c r="F38" s="100"/>
      <c r="G38" s="100"/>
      <c r="H38" s="100"/>
      <c r="I38" s="154"/>
      <c r="J38" s="154"/>
      <c r="K38" s="154"/>
      <c r="L38" s="154"/>
      <c r="M38" s="154"/>
      <c r="N38" s="154"/>
      <c r="O38" s="154"/>
      <c r="P38" s="204"/>
      <c r="Q38" s="204"/>
      <c r="R38" s="204"/>
      <c r="S38" s="204"/>
      <c r="T38" s="204"/>
      <c r="U38" s="204"/>
      <c r="V38" s="204"/>
      <c r="W38" s="167"/>
      <c r="X38" s="167"/>
      <c r="Y38" s="155"/>
    </row>
    <row r="39" spans="1:25" ht="15.75">
      <c r="A39" s="66"/>
      <c r="B39" s="175"/>
      <c r="C39" s="155"/>
      <c r="D39" s="156"/>
      <c r="E39" s="154"/>
      <c r="F39" s="100"/>
      <c r="G39" s="100"/>
      <c r="H39" s="100"/>
      <c r="I39" s="154"/>
      <c r="J39" s="154"/>
      <c r="K39" s="154"/>
      <c r="L39" s="154"/>
      <c r="M39" s="154"/>
      <c r="N39" s="154"/>
      <c r="O39" s="154"/>
      <c r="P39" s="204"/>
      <c r="Q39" s="204"/>
      <c r="R39" s="204"/>
      <c r="S39" s="204"/>
      <c r="T39" s="204"/>
      <c r="U39" s="204"/>
      <c r="V39" s="204"/>
      <c r="W39" s="167"/>
      <c r="X39" s="167"/>
      <c r="Y39" s="155"/>
    </row>
    <row r="40" spans="1:25" ht="15.75">
      <c r="A40" s="66"/>
      <c r="B40" s="175"/>
      <c r="C40" s="155"/>
      <c r="D40" s="156"/>
      <c r="E40" s="154"/>
      <c r="F40" s="100"/>
      <c r="G40" s="100"/>
      <c r="H40" s="100"/>
      <c r="I40" s="154"/>
      <c r="J40" s="154"/>
      <c r="K40" s="154"/>
      <c r="L40" s="154"/>
      <c r="M40" s="154"/>
      <c r="N40" s="154"/>
      <c r="O40" s="154"/>
      <c r="P40" s="204"/>
      <c r="Q40" s="204"/>
      <c r="R40" s="204"/>
      <c r="S40" s="204"/>
      <c r="T40" s="204"/>
      <c r="U40" s="204"/>
      <c r="V40" s="204"/>
      <c r="W40" s="167"/>
      <c r="X40" s="167"/>
      <c r="Y40" s="155"/>
    </row>
    <row r="41" spans="1:25" ht="15" customHeight="1">
      <c r="A41" s="66"/>
      <c r="B41" s="175"/>
      <c r="C41" s="155"/>
      <c r="D41" s="156"/>
      <c r="E41" s="154"/>
      <c r="F41" s="100"/>
      <c r="G41" s="100"/>
      <c r="H41" s="100"/>
      <c r="I41" s="154"/>
      <c r="J41" s="154"/>
      <c r="K41" s="154"/>
      <c r="L41" s="154"/>
      <c r="M41" s="154"/>
      <c r="N41" s="154"/>
      <c r="O41" s="154"/>
      <c r="P41" s="204"/>
      <c r="Q41" s="204"/>
      <c r="R41" s="204"/>
      <c r="S41" s="204"/>
      <c r="T41" s="204"/>
      <c r="U41" s="204"/>
      <c r="V41" s="204"/>
      <c r="W41" s="167"/>
      <c r="X41" s="167"/>
      <c r="Y41" s="155"/>
    </row>
  </sheetData>
  <mergeCells count="66">
    <mergeCell ref="Y16:Y18"/>
    <mergeCell ref="N17:N18"/>
    <mergeCell ref="L17:L18"/>
    <mergeCell ref="M17:M18"/>
    <mergeCell ref="V16:V18"/>
    <mergeCell ref="W16:W18"/>
    <mergeCell ref="X16:X18"/>
    <mergeCell ref="W7:W9"/>
    <mergeCell ref="X7:X9"/>
    <mergeCell ref="A16:A18"/>
    <mergeCell ref="B16:B18"/>
    <mergeCell ref="C16:C18"/>
    <mergeCell ref="D16:D18"/>
    <mergeCell ref="E16:E18"/>
    <mergeCell ref="F16:F18"/>
    <mergeCell ref="G16:G18"/>
    <mergeCell ref="H16:H18"/>
    <mergeCell ref="I16:S16"/>
    <mergeCell ref="T16:T18"/>
    <mergeCell ref="U16:U18"/>
    <mergeCell ref="I17:I18"/>
    <mergeCell ref="J17:J18"/>
    <mergeCell ref="K17:K18"/>
    <mergeCell ref="Q8:Q9"/>
    <mergeCell ref="I7:S7"/>
    <mergeCell ref="T7:T9"/>
    <mergeCell ref="U7:U9"/>
    <mergeCell ref="V7:V9"/>
    <mergeCell ref="L8:L9"/>
    <mergeCell ref="M8:M9"/>
    <mergeCell ref="N8:N9"/>
    <mergeCell ref="O8:O9"/>
    <mergeCell ref="P8:P9"/>
    <mergeCell ref="R8:R9"/>
    <mergeCell ref="S8:S9"/>
    <mergeCell ref="L6:V6"/>
    <mergeCell ref="W6:Y6"/>
    <mergeCell ref="A7:A9"/>
    <mergeCell ref="B7:B9"/>
    <mergeCell ref="C7:C9"/>
    <mergeCell ref="D7:D9"/>
    <mergeCell ref="E7:E9"/>
    <mergeCell ref="F7:F9"/>
    <mergeCell ref="G7:G9"/>
    <mergeCell ref="H7:H9"/>
    <mergeCell ref="Y7:Y9"/>
    <mergeCell ref="I8:I9"/>
    <mergeCell ref="J8:J9"/>
    <mergeCell ref="K8:K9"/>
    <mergeCell ref="A1:Y1"/>
    <mergeCell ref="F2:Y2"/>
    <mergeCell ref="F3:Y3"/>
    <mergeCell ref="F4:Y4"/>
    <mergeCell ref="G5:S5"/>
    <mergeCell ref="T5:Y5"/>
    <mergeCell ref="A12:U12"/>
    <mergeCell ref="B14:C14"/>
    <mergeCell ref="G14:S14"/>
    <mergeCell ref="T14:Y14"/>
    <mergeCell ref="L15:V15"/>
    <mergeCell ref="W15:Y15"/>
    <mergeCell ref="O17:O18"/>
    <mergeCell ref="P17:P18"/>
    <mergeCell ref="Q17:Q18"/>
    <mergeCell ref="R17:R18"/>
    <mergeCell ref="S17:S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2"/>
  <sheetViews>
    <sheetView topLeftCell="A13" workbookViewId="0">
      <selection activeCell="M47" sqref="M47"/>
    </sheetView>
  </sheetViews>
  <sheetFormatPr defaultRowHeight="15"/>
  <cols>
    <col min="1" max="1" width="3.5703125" customWidth="1"/>
    <col min="2" max="2" width="4.85546875" customWidth="1"/>
    <col min="3" max="3" width="25" customWidth="1"/>
    <col min="4" max="4" width="10.140625" customWidth="1"/>
    <col min="5" max="5" width="5.28515625" customWidth="1"/>
    <col min="6" max="6" width="15.28515625" customWidth="1"/>
    <col min="7" max="7" width="25.28515625" customWidth="1"/>
    <col min="8" max="8" width="5.7109375" customWidth="1"/>
    <col min="9" max="9" width="5.85546875" customWidth="1"/>
    <col min="10" max="10" width="5.5703125" customWidth="1"/>
    <col min="11" max="11" width="2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4.5703125" customWidth="1"/>
    <col min="18" max="18" width="21.7109375" customWidth="1"/>
  </cols>
  <sheetData>
    <row r="1" spans="1:18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</row>
    <row r="2" spans="1:18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</row>
    <row r="3" spans="1:18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</row>
    <row r="4" spans="1:18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</row>
    <row r="5" spans="1:18" ht="15.75">
      <c r="A5" s="1" t="s">
        <v>118</v>
      </c>
      <c r="B5" s="125"/>
      <c r="C5" s="125"/>
      <c r="D5" s="375" t="s">
        <v>69</v>
      </c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</row>
    <row r="6" spans="1:18" ht="18">
      <c r="A6" s="1" t="s">
        <v>119</v>
      </c>
      <c r="B6" s="126"/>
      <c r="C6" s="126"/>
      <c r="D6" s="376" t="s">
        <v>117</v>
      </c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</row>
    <row r="7" spans="1:18" ht="15.75">
      <c r="A7" s="1" t="s">
        <v>120</v>
      </c>
      <c r="B7" s="127"/>
      <c r="C7" s="127"/>
      <c r="D7" s="374" t="s">
        <v>3</v>
      </c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</row>
    <row r="8" spans="1:18" ht="18">
      <c r="A8" s="7" t="s">
        <v>121</v>
      </c>
      <c r="B8" s="157"/>
      <c r="C8" s="157"/>
      <c r="D8" s="157"/>
      <c r="E8" s="128"/>
      <c r="F8" s="371" t="s">
        <v>156</v>
      </c>
      <c r="G8" s="371"/>
      <c r="H8" s="371"/>
      <c r="I8" s="371"/>
      <c r="J8" s="371"/>
      <c r="K8" s="371"/>
      <c r="L8" s="371"/>
      <c r="M8" s="129"/>
      <c r="N8" s="360" t="s">
        <v>152</v>
      </c>
      <c r="O8" s="360"/>
      <c r="P8" s="360"/>
      <c r="Q8" s="360"/>
      <c r="R8" s="360"/>
    </row>
    <row r="9" spans="1:18" ht="18">
      <c r="A9" s="1" t="s">
        <v>122</v>
      </c>
      <c r="B9" s="130"/>
      <c r="C9" s="130"/>
      <c r="D9" s="126"/>
      <c r="E9" s="128"/>
      <c r="F9" s="128"/>
      <c r="G9" s="128"/>
      <c r="H9" s="132"/>
      <c r="I9" s="133"/>
      <c r="J9" s="134"/>
      <c r="K9" s="134"/>
      <c r="L9" s="372" t="s">
        <v>71</v>
      </c>
      <c r="M9" s="372"/>
      <c r="N9" s="372"/>
      <c r="O9" s="372"/>
      <c r="P9" s="372"/>
      <c r="Q9" s="135"/>
      <c r="R9" s="136" t="s">
        <v>234</v>
      </c>
    </row>
    <row r="10" spans="1:18">
      <c r="A10" s="335" t="s">
        <v>72</v>
      </c>
      <c r="B10" s="333" t="s">
        <v>73</v>
      </c>
      <c r="C10" s="354" t="s">
        <v>13</v>
      </c>
      <c r="D10" s="331" t="s">
        <v>75</v>
      </c>
      <c r="E10" s="335" t="s">
        <v>76</v>
      </c>
      <c r="F10" s="335" t="s">
        <v>16</v>
      </c>
      <c r="G10" s="335" t="s">
        <v>77</v>
      </c>
      <c r="H10" s="365" t="s">
        <v>78</v>
      </c>
      <c r="I10" s="366"/>
      <c r="J10" s="366"/>
      <c r="K10" s="366"/>
      <c r="L10" s="366"/>
      <c r="M10" s="366"/>
      <c r="N10" s="367"/>
      <c r="O10" s="335" t="s">
        <v>18</v>
      </c>
      <c r="P10" s="333" t="s">
        <v>19</v>
      </c>
      <c r="Q10" s="333" t="s">
        <v>20</v>
      </c>
      <c r="R10" s="354" t="s">
        <v>21</v>
      </c>
    </row>
    <row r="11" spans="1:18">
      <c r="A11" s="368"/>
      <c r="B11" s="361"/>
      <c r="C11" s="369"/>
      <c r="D11" s="369"/>
      <c r="E11" s="361"/>
      <c r="F11" s="361"/>
      <c r="G11" s="361"/>
      <c r="H11" s="363">
        <v>1</v>
      </c>
      <c r="I11" s="331">
        <v>2</v>
      </c>
      <c r="J11" s="331">
        <v>3</v>
      </c>
      <c r="K11" s="137"/>
      <c r="L11" s="331">
        <v>4</v>
      </c>
      <c r="M11" s="331">
        <v>5</v>
      </c>
      <c r="N11" s="331">
        <v>6</v>
      </c>
      <c r="O11" s="368"/>
      <c r="P11" s="361"/>
      <c r="Q11" s="361"/>
      <c r="R11" s="362"/>
    </row>
    <row r="12" spans="1:18">
      <c r="A12" s="353"/>
      <c r="B12" s="334"/>
      <c r="C12" s="332"/>
      <c r="D12" s="332"/>
      <c r="E12" s="334"/>
      <c r="F12" s="334"/>
      <c r="G12" s="334"/>
      <c r="H12" s="364"/>
      <c r="I12" s="332"/>
      <c r="J12" s="332"/>
      <c r="K12" s="138"/>
      <c r="L12" s="332"/>
      <c r="M12" s="332"/>
      <c r="N12" s="332"/>
      <c r="O12" s="353"/>
      <c r="P12" s="334"/>
      <c r="Q12" s="334"/>
      <c r="R12" s="355"/>
    </row>
    <row r="13" spans="1:18">
      <c r="A13" s="17">
        <v>1</v>
      </c>
      <c r="B13" s="18">
        <v>495</v>
      </c>
      <c r="C13" s="19" t="str">
        <f>IF(B13=0," ",VLOOKUP(B13,[1]Женщины!B$1:H$65536,2,FALSE))</f>
        <v>Мешалкина Алина</v>
      </c>
      <c r="D13" s="139" t="str">
        <f>IF(B13=0," ",VLOOKUP($B13,[1]Женщины!$B$1:$H$65536,3,FALSE))</f>
        <v>1997</v>
      </c>
      <c r="E13" s="21" t="str">
        <f>IF(B13=0," ",IF(VLOOKUP($B13,[1]Женщины!$B$1:$H$65536,4,FALSE)=0," ",VLOOKUP($B13,[1]Женщины!$B$1:$H$65536,4,FALSE)))</f>
        <v>2р</v>
      </c>
      <c r="F13" s="19" t="str">
        <f>IF(B13=0," ",VLOOKUP($B13,[1]Женщины!$B$1:$H$65536,5,FALSE))</f>
        <v>Ивановская</v>
      </c>
      <c r="G13" s="19" t="str">
        <f>IF(B13=0," ",VLOOKUP($B13,[1]Женщины!$B$1:$H$65536,6,FALSE))</f>
        <v>Иваново, СДЮШОР-6</v>
      </c>
      <c r="H13" s="140">
        <v>10.08</v>
      </c>
      <c r="I13" s="140">
        <v>10.43</v>
      </c>
      <c r="J13" s="140">
        <v>10.07</v>
      </c>
      <c r="K13" s="159"/>
      <c r="L13" s="140">
        <v>10.51</v>
      </c>
      <c r="M13" s="140">
        <v>10.28</v>
      </c>
      <c r="N13" s="140">
        <v>10.34</v>
      </c>
      <c r="O13" s="313">
        <f>MAX(H13:N13)</f>
        <v>10.51</v>
      </c>
      <c r="P13" s="24" t="str">
        <f>IF(O13=0," ",IF(O13&gt;=[1]Разряды!$D$43,[1]Разряды!$D$3,IF(O13&gt;=[1]Разряды!$E$43,[1]Разряды!$E$3,IF(O13&gt;=[1]Разряды!$F$43,[1]Разряды!$F$3,IF(O13&gt;=[1]Разряды!$G$43,[1]Разряды!$G$3,IF(O13&gt;=[1]Разряды!$H$43,[1]Разряды!$H$3,IF(O13&gt;=[1]Разряды!$I$43,[1]Разряды!$I$3,IF(O13&gt;=[1]Разряды!$J$43,[1]Разряды!$J$3,"б/р"))))))))</f>
        <v>3р</v>
      </c>
      <c r="Q13" s="21">
        <v>20</v>
      </c>
      <c r="R13" s="19" t="str">
        <f>IF(B13=0," ",VLOOKUP($B13,[1]Женщины!$B$1:$H$65536,7,FALSE))</f>
        <v>Рябова И.Д.</v>
      </c>
    </row>
    <row r="14" spans="1:18">
      <c r="A14" s="17">
        <v>2</v>
      </c>
      <c r="B14" s="18">
        <v>194</v>
      </c>
      <c r="C14" s="19" t="str">
        <f>IF(B14=0," ",VLOOKUP(B14,[1]Женщины!B$1:H$65536,2,FALSE))</f>
        <v>Алексеева Юлия</v>
      </c>
      <c r="D14" s="139" t="str">
        <f>IF(B14=0," ",VLOOKUP($B14,[1]Женщины!$B$1:$H$65536,3,FALSE))</f>
        <v>1997</v>
      </c>
      <c r="E14" s="21" t="str">
        <f>IF(B14=0," ",IF(VLOOKUP($B14,[1]Женщины!$B$1:$H$65536,4,FALSE)=0," ",VLOOKUP($B14,[1]Женщины!$B$1:$H$65536,4,FALSE)))</f>
        <v>2р</v>
      </c>
      <c r="F14" s="19" t="str">
        <f>IF(B14=0," ",VLOOKUP($B14,[1]Женщины!$B$1:$H$65536,5,FALSE))</f>
        <v>Ярославская</v>
      </c>
      <c r="G14" s="19" t="str">
        <f>IF(B14=0," ",VLOOKUP($B14,[1]Женщины!$B$1:$H$65536,6,FALSE))</f>
        <v>Рыбинск, СДЮСШОР-2</v>
      </c>
      <c r="H14" s="140">
        <v>9.58</v>
      </c>
      <c r="I14" s="140" t="s">
        <v>85</v>
      </c>
      <c r="J14" s="140">
        <v>9.4600000000000009</v>
      </c>
      <c r="K14" s="159"/>
      <c r="L14" s="140" t="s">
        <v>85</v>
      </c>
      <c r="M14" s="140" t="s">
        <v>85</v>
      </c>
      <c r="N14" s="140" t="s">
        <v>85</v>
      </c>
      <c r="O14" s="313">
        <f>MAX(H14:N14)</f>
        <v>9.58</v>
      </c>
      <c r="P14" s="24" t="str">
        <f>IF(O14=0," ",IF(O14&gt;=[1]Разряды!$D$43,[1]Разряды!$D$3,IF(O14&gt;=[1]Разряды!$E$43,[1]Разряды!$E$3,IF(O14&gt;=[1]Разряды!$F$43,[1]Разряды!$F$3,IF(O14&gt;=[1]Разряды!$G$43,[1]Разряды!$G$3,IF(O14&gt;=[1]Разряды!$H$43,[1]Разряды!$H$3,IF(O14&gt;=[1]Разряды!$I$43,[1]Разряды!$I$3,IF(O14&gt;=[1]Разряды!$J$43,[1]Разряды!$J$3,"б/р"))))))))</f>
        <v>2юр</v>
      </c>
      <c r="Q14" s="21" t="s">
        <v>24</v>
      </c>
      <c r="R14" s="19" t="str">
        <f>IF(B14=0," ",VLOOKUP($B14,[1]Женщины!$B$1:$H$65536,7,FALSE))</f>
        <v>Дорожкин В.К.</v>
      </c>
    </row>
    <row r="15" spans="1:18" ht="16.5" thickBot="1">
      <c r="A15" s="162"/>
      <c r="B15" s="162"/>
      <c r="C15" s="163"/>
      <c r="D15" s="205"/>
      <c r="E15" s="164"/>
      <c r="F15" s="163"/>
      <c r="G15" s="163"/>
      <c r="H15" s="147"/>
      <c r="I15" s="147"/>
      <c r="J15" s="147"/>
      <c r="K15" s="146"/>
      <c r="L15" s="145"/>
      <c r="M15" s="148"/>
      <c r="N15" s="148"/>
      <c r="O15" s="165"/>
      <c r="P15" s="162"/>
      <c r="Q15" s="162"/>
      <c r="R15" s="166"/>
    </row>
    <row r="16" spans="1:18" ht="18.75" thickTop="1">
      <c r="B16" s="370"/>
      <c r="C16" s="370"/>
      <c r="D16" s="370"/>
      <c r="E16" s="128"/>
      <c r="F16" s="371" t="s">
        <v>159</v>
      </c>
      <c r="G16" s="371"/>
      <c r="H16" s="371"/>
      <c r="I16" s="371"/>
      <c r="J16" s="371"/>
      <c r="K16" s="371"/>
      <c r="L16" s="371"/>
      <c r="M16" s="129"/>
      <c r="N16" s="360" t="s">
        <v>152</v>
      </c>
      <c r="O16" s="360"/>
      <c r="P16" s="360"/>
      <c r="Q16" s="360"/>
      <c r="R16" s="360"/>
    </row>
    <row r="17" spans="1:18" ht="18">
      <c r="A17" s="1" t="s">
        <v>122</v>
      </c>
      <c r="B17" s="130"/>
      <c r="C17" s="130"/>
      <c r="D17" s="126"/>
      <c r="E17" s="128"/>
      <c r="F17" s="128"/>
      <c r="G17" s="128"/>
      <c r="H17" s="132"/>
      <c r="I17" s="133"/>
      <c r="J17" s="134"/>
      <c r="K17" s="134"/>
      <c r="L17" s="372" t="s">
        <v>71</v>
      </c>
      <c r="M17" s="372"/>
      <c r="N17" s="372"/>
      <c r="O17" s="372"/>
      <c r="P17" s="372"/>
      <c r="Q17" s="135"/>
      <c r="R17" s="136" t="s">
        <v>234</v>
      </c>
    </row>
    <row r="18" spans="1:18">
      <c r="A18" s="335" t="s">
        <v>72</v>
      </c>
      <c r="B18" s="333" t="s">
        <v>73</v>
      </c>
      <c r="C18" s="354" t="s">
        <v>13</v>
      </c>
      <c r="D18" s="331" t="s">
        <v>75</v>
      </c>
      <c r="E18" s="335" t="s">
        <v>76</v>
      </c>
      <c r="F18" s="335" t="s">
        <v>16</v>
      </c>
      <c r="G18" s="335" t="s">
        <v>77</v>
      </c>
      <c r="H18" s="365" t="s">
        <v>78</v>
      </c>
      <c r="I18" s="366"/>
      <c r="J18" s="366"/>
      <c r="K18" s="366"/>
      <c r="L18" s="366"/>
      <c r="M18" s="366"/>
      <c r="N18" s="367"/>
      <c r="O18" s="335" t="s">
        <v>18</v>
      </c>
      <c r="P18" s="333" t="s">
        <v>19</v>
      </c>
      <c r="Q18" s="333" t="s">
        <v>20</v>
      </c>
      <c r="R18" s="354" t="s">
        <v>21</v>
      </c>
    </row>
    <row r="19" spans="1:18">
      <c r="A19" s="368"/>
      <c r="B19" s="361"/>
      <c r="C19" s="369"/>
      <c r="D19" s="369"/>
      <c r="E19" s="361"/>
      <c r="F19" s="361"/>
      <c r="G19" s="361"/>
      <c r="H19" s="363">
        <v>1</v>
      </c>
      <c r="I19" s="331">
        <v>2</v>
      </c>
      <c r="J19" s="331">
        <v>3</v>
      </c>
      <c r="K19" s="137"/>
      <c r="L19" s="331">
        <v>4</v>
      </c>
      <c r="M19" s="331">
        <v>5</v>
      </c>
      <c r="N19" s="331">
        <v>6</v>
      </c>
      <c r="O19" s="368"/>
      <c r="P19" s="361"/>
      <c r="Q19" s="361"/>
      <c r="R19" s="362"/>
    </row>
    <row r="20" spans="1:18">
      <c r="A20" s="353"/>
      <c r="B20" s="334"/>
      <c r="C20" s="332"/>
      <c r="D20" s="332"/>
      <c r="E20" s="334"/>
      <c r="F20" s="334"/>
      <c r="G20" s="334"/>
      <c r="H20" s="364"/>
      <c r="I20" s="332"/>
      <c r="J20" s="332"/>
      <c r="K20" s="138"/>
      <c r="L20" s="332"/>
      <c r="M20" s="332"/>
      <c r="N20" s="332"/>
      <c r="O20" s="353"/>
      <c r="P20" s="334"/>
      <c r="Q20" s="334"/>
      <c r="R20" s="355"/>
    </row>
    <row r="21" spans="1:18">
      <c r="A21" s="17">
        <v>1</v>
      </c>
      <c r="B21" s="18">
        <v>481</v>
      </c>
      <c r="C21" s="19" t="str">
        <f>IF(B21=0," ",VLOOKUP(B21,[1]Женщины!B$1:H$65536,2,FALSE))</f>
        <v>Сысуева Мария</v>
      </c>
      <c r="D21" s="139" t="str">
        <f>IF(B21=0," ",VLOOKUP($B21,[1]Женщины!$B$1:$H$65536,3,FALSE))</f>
        <v>1995</v>
      </c>
      <c r="E21" s="21" t="str">
        <f>IF(B21=0," ",IF(VLOOKUP($B21,[1]Женщины!$B$1:$H$65536,4,FALSE)=0," ",VLOOKUP($B21,[1]Женщины!$B$1:$H$65536,4,FALSE)))</f>
        <v>2р</v>
      </c>
      <c r="F21" s="19" t="str">
        <f>IF(B21=0," ",VLOOKUP($B21,[1]Женщины!$B$1:$H$65536,5,FALSE))</f>
        <v>Ивановская</v>
      </c>
      <c r="G21" s="19" t="str">
        <f>IF(B21=0," ",VLOOKUP($B21,[1]Женщины!$B$1:$H$65536,6,FALSE))</f>
        <v>Иваново, СДЮШОР-6, ИГХТУ</v>
      </c>
      <c r="H21" s="140" t="s">
        <v>85</v>
      </c>
      <c r="I21" s="140">
        <v>11.6</v>
      </c>
      <c r="J21" s="158">
        <v>11.71</v>
      </c>
      <c r="K21" s="159"/>
      <c r="L21" s="140" t="s">
        <v>85</v>
      </c>
      <c r="M21" s="140" t="s">
        <v>85</v>
      </c>
      <c r="N21" s="140" t="s">
        <v>85</v>
      </c>
      <c r="O21" s="313">
        <f>MAX(H21:N21)</f>
        <v>11.71</v>
      </c>
      <c r="P21" s="24" t="str">
        <f>IF(O21=0," ",IF(O21&gt;=[1]Разряды!$D$43,[1]Разряды!$D$3,IF(O21&gt;=[1]Разряды!$E$43,[1]Разряды!$E$3,IF(O21&gt;=[1]Разряды!$F$43,[1]Разряды!$F$3,IF(O21&gt;=[1]Разряды!$G$43,[1]Разряды!$G$3,IF(O21&gt;=[1]Разряды!$H$43,[1]Разряды!$H$3,IF(O21&gt;=[1]Разряды!$I$43,[1]Разряды!$I$3,IF(O21&gt;=[1]Разряды!$J$43,[1]Разряды!$J$3,"б/р"))))))))</f>
        <v>2р</v>
      </c>
      <c r="Q21" s="24">
        <v>20</v>
      </c>
      <c r="R21" s="25" t="str">
        <f>IF(B21=0," ",VLOOKUP($B21,[1]Женщины!$B$1:$H$65536,7,FALSE))</f>
        <v>Кустов В.Н., Голубева М.А.</v>
      </c>
    </row>
    <row r="22" spans="1:18">
      <c r="A22" s="110">
        <v>2</v>
      </c>
      <c r="B22" s="59">
        <v>237</v>
      </c>
      <c r="C22" s="19" t="str">
        <f>IF(B22=0," ",VLOOKUP(B22,[1]Женщины!B$1:H$65536,2,FALSE))</f>
        <v>Чудакова Алена</v>
      </c>
      <c r="D22" s="139" t="str">
        <f>IF(B22=0," ",VLOOKUP($B22,[1]Женщины!$B$1:$H$65536,3,FALSE))</f>
        <v>1995</v>
      </c>
      <c r="E22" s="21" t="str">
        <f>IF(B22=0," ",IF(VLOOKUP($B22,[1]Женщины!$B$1:$H$65536,4,FALSE)=0," ",VLOOKUP($B22,[1]Женщины!$B$1:$H$65536,4,FALSE)))</f>
        <v>1р</v>
      </c>
      <c r="F22" s="19" t="str">
        <f>IF(B22=0," ",VLOOKUP($B22,[1]Женщины!$B$1:$H$65536,5,FALSE))</f>
        <v>Владимирская</v>
      </c>
      <c r="G22" s="19" t="str">
        <f>IF(B22=0," ",VLOOKUP($B22,[1]Женщины!$B$1:$H$65536,6,FALSE))</f>
        <v>Владимир, СДЮСШОР-7</v>
      </c>
      <c r="H22" s="140">
        <v>10.77</v>
      </c>
      <c r="I22" s="140" t="s">
        <v>85</v>
      </c>
      <c r="J22" s="140" t="s">
        <v>85</v>
      </c>
      <c r="K22" s="159"/>
      <c r="L22" s="140" t="s">
        <v>85</v>
      </c>
      <c r="M22" s="140" t="s">
        <v>85</v>
      </c>
      <c r="N22" s="140" t="s">
        <v>85</v>
      </c>
      <c r="O22" s="313">
        <f>MAX(H22:N22)</f>
        <v>10.77</v>
      </c>
      <c r="P22" s="24" t="str">
        <f>IF(O22=0," ",IF(O22&gt;=[1]Разряды!$D$43,[1]Разряды!$D$3,IF(O22&gt;=[1]Разряды!$E$43,[1]Разряды!$E$3,IF(O22&gt;=[1]Разряды!$F$43,[1]Разряды!$F$3,IF(O22&gt;=[1]Разряды!$G$43,[1]Разряды!$G$3,IF(O22&gt;=[1]Разряды!$H$43,[1]Разряды!$H$3,IF(O22&gt;=[1]Разряды!$I$43,[1]Разряды!$I$3,IF(O22&gt;=[1]Разряды!$J$43,[1]Разряды!$J$3,"б/р"))))))))</f>
        <v>3р</v>
      </c>
      <c r="Q22" s="24">
        <v>0</v>
      </c>
      <c r="R22" s="25" t="str">
        <f>IF(B22=0," ",VLOOKUP($B22,[1]Женщины!$B$1:$H$65536,7,FALSE))</f>
        <v>Морочко М.А.</v>
      </c>
    </row>
    <row r="23" spans="1:18" ht="16.5" thickBot="1">
      <c r="A23" s="162"/>
      <c r="B23" s="162"/>
      <c r="C23" s="163"/>
      <c r="D23" s="164"/>
      <c r="E23" s="164"/>
      <c r="F23" s="163"/>
      <c r="G23" s="163"/>
      <c r="H23" s="147"/>
      <c r="I23" s="147"/>
      <c r="J23" s="147"/>
      <c r="K23" s="146"/>
      <c r="L23" s="145"/>
      <c r="M23" s="148"/>
      <c r="N23" s="148"/>
      <c r="O23" s="165"/>
      <c r="P23" s="162"/>
      <c r="Q23" s="162"/>
      <c r="R23" s="166"/>
    </row>
    <row r="24" spans="1:18" ht="18.75" thickTop="1">
      <c r="B24" s="370"/>
      <c r="C24" s="370"/>
      <c r="D24" s="370"/>
      <c r="E24" s="128"/>
      <c r="F24" s="371" t="s">
        <v>164</v>
      </c>
      <c r="G24" s="371"/>
      <c r="H24" s="371"/>
      <c r="I24" s="371"/>
      <c r="J24" s="371"/>
      <c r="K24" s="371"/>
      <c r="L24" s="371"/>
      <c r="M24" s="129"/>
      <c r="N24" s="360" t="s">
        <v>152</v>
      </c>
      <c r="O24" s="360"/>
      <c r="P24" s="360"/>
      <c r="Q24" s="360"/>
      <c r="R24" s="360"/>
    </row>
    <row r="25" spans="1:18" ht="18">
      <c r="A25" s="1" t="s">
        <v>122</v>
      </c>
      <c r="B25" s="130"/>
      <c r="C25" s="130"/>
      <c r="D25" s="126"/>
      <c r="E25" s="128"/>
      <c r="F25" s="128"/>
      <c r="G25" s="128"/>
      <c r="H25" s="132"/>
      <c r="I25" s="133"/>
      <c r="J25" s="134"/>
      <c r="K25" s="134"/>
      <c r="L25" s="372" t="s">
        <v>71</v>
      </c>
      <c r="M25" s="372"/>
      <c r="N25" s="372"/>
      <c r="O25" s="372"/>
      <c r="P25" s="372"/>
      <c r="Q25" s="135"/>
      <c r="R25" s="136" t="s">
        <v>234</v>
      </c>
    </row>
    <row r="26" spans="1:18">
      <c r="A26" s="335" t="s">
        <v>72</v>
      </c>
      <c r="B26" s="333" t="s">
        <v>73</v>
      </c>
      <c r="C26" s="354" t="s">
        <v>13</v>
      </c>
      <c r="D26" s="331" t="s">
        <v>75</v>
      </c>
      <c r="E26" s="335" t="s">
        <v>76</v>
      </c>
      <c r="F26" s="335" t="s">
        <v>16</v>
      </c>
      <c r="G26" s="335" t="s">
        <v>77</v>
      </c>
      <c r="H26" s="365" t="s">
        <v>78</v>
      </c>
      <c r="I26" s="366"/>
      <c r="J26" s="366"/>
      <c r="K26" s="366"/>
      <c r="L26" s="366"/>
      <c r="M26" s="366"/>
      <c r="N26" s="367"/>
      <c r="O26" s="335" t="s">
        <v>18</v>
      </c>
      <c r="P26" s="333" t="s">
        <v>19</v>
      </c>
      <c r="Q26" s="333" t="s">
        <v>20</v>
      </c>
      <c r="R26" s="354" t="s">
        <v>21</v>
      </c>
    </row>
    <row r="27" spans="1:18">
      <c r="A27" s="368"/>
      <c r="B27" s="361"/>
      <c r="C27" s="369"/>
      <c r="D27" s="369"/>
      <c r="E27" s="361"/>
      <c r="F27" s="361"/>
      <c r="G27" s="361"/>
      <c r="H27" s="363">
        <v>1</v>
      </c>
      <c r="I27" s="331">
        <v>2</v>
      </c>
      <c r="J27" s="331">
        <v>3</v>
      </c>
      <c r="K27" s="137"/>
      <c r="L27" s="331">
        <v>4</v>
      </c>
      <c r="M27" s="331">
        <v>5</v>
      </c>
      <c r="N27" s="331">
        <v>6</v>
      </c>
      <c r="O27" s="368"/>
      <c r="P27" s="361"/>
      <c r="Q27" s="361"/>
      <c r="R27" s="362"/>
    </row>
    <row r="28" spans="1:18">
      <c r="A28" s="353"/>
      <c r="B28" s="334"/>
      <c r="C28" s="332"/>
      <c r="D28" s="332"/>
      <c r="E28" s="334"/>
      <c r="F28" s="334"/>
      <c r="G28" s="334"/>
      <c r="H28" s="364"/>
      <c r="I28" s="332"/>
      <c r="J28" s="332"/>
      <c r="K28" s="138"/>
      <c r="L28" s="332"/>
      <c r="M28" s="332"/>
      <c r="N28" s="332"/>
      <c r="O28" s="353"/>
      <c r="P28" s="334"/>
      <c r="Q28" s="334"/>
      <c r="R28" s="355"/>
    </row>
    <row r="29" spans="1:18">
      <c r="A29" s="153">
        <v>1</v>
      </c>
      <c r="B29" s="206">
        <v>420</v>
      </c>
      <c r="C29" s="116" t="str">
        <f>IF(B29=0," ",VLOOKUP(B29,[1]Женщины!B$1:H$65536,2,FALSE))</f>
        <v>Васильченко Надежда</v>
      </c>
      <c r="D29" s="180" t="str">
        <f>IF(B29=0," ",VLOOKUP($B29,[1]Женщины!$B$1:$H$65536,3,FALSE))</f>
        <v>25.10.1994</v>
      </c>
      <c r="E29" s="115" t="str">
        <f>IF(B29=0," ",IF(VLOOKUP($B29,[1]Женщины!$B$1:$H$65536,4,FALSE)=0," ",VLOOKUP($B29,[1]Женщины!$B$1:$H$65536,4,FALSE)))</f>
        <v>КМС</v>
      </c>
      <c r="F29" s="116" t="str">
        <f>IF(B29=0," ",VLOOKUP($B29,[1]Женщины!$B$1:$H$65536,5,FALSE))</f>
        <v>Калининградская</v>
      </c>
      <c r="G29" s="116" t="str">
        <f>IF(B29=0," ",VLOOKUP($B29,[1]Женщины!$B$1:$H$65536,6,FALSE))</f>
        <v>Калининград, СДЮСШОР-4</v>
      </c>
      <c r="H29" s="319">
        <v>11.9</v>
      </c>
      <c r="I29" s="182">
        <v>12.34</v>
      </c>
      <c r="J29" s="319" t="s">
        <v>79</v>
      </c>
      <c r="K29" s="323"/>
      <c r="L29" s="182" t="s">
        <v>79</v>
      </c>
      <c r="M29" s="319" t="s">
        <v>85</v>
      </c>
      <c r="N29" s="319" t="s">
        <v>79</v>
      </c>
      <c r="O29" s="314">
        <f>MAX(H29:N29)</f>
        <v>12.34</v>
      </c>
      <c r="P29" s="179" t="str">
        <f>IF(O29=0," ",IF(O29&gt;=[1]Разряды!$D$43,[1]Разряды!$D$3,IF(O29&gt;=[1]Разряды!$E$43,[1]Разряды!$E$3,IF(O29&gt;=[1]Разряды!$F$43,[1]Разряды!$F$3,IF(O29&gt;=[1]Разряды!$G$43,[1]Разряды!$G$3,IF(O29&gt;=[1]Разряды!$H$43,[1]Разряды!$H$3,IF(O29&gt;=[1]Разряды!$I$43,[1]Разряды!$I$3,IF(O29&gt;=[1]Разряды!$J$43,[1]Разряды!$J$3,"б/р"))))))))</f>
        <v>1р</v>
      </c>
      <c r="Q29" s="179">
        <v>20</v>
      </c>
      <c r="R29" s="181" t="str">
        <f>IF(B29=0," ",VLOOKUP($B29,[1]Женщины!$B$1:$H$65536,7,FALSE))</f>
        <v>Балашов С.Г., Балашова В.А.</v>
      </c>
    </row>
    <row r="30" spans="1:18">
      <c r="A30" s="216">
        <v>2</v>
      </c>
      <c r="B30" s="18">
        <v>548</v>
      </c>
      <c r="C30" s="19" t="str">
        <f>IF(B30=0," ",VLOOKUP(B30,[1]Женщины!B$1:H$65536,2,FALSE))</f>
        <v>Сапожникова Екатерина</v>
      </c>
      <c r="D30" s="139" t="str">
        <f>IF(B30=0," ",VLOOKUP($B30,[1]Женщины!$B$1:$H$65536,3,FALSE))</f>
        <v>13.11.1992</v>
      </c>
      <c r="E30" s="21" t="str">
        <f>IF(B30=0," ",IF(VLOOKUP($B30,[1]Женщины!$B$1:$H$65536,4,FALSE)=0," ",VLOOKUP($B30,[1]Женщины!$B$1:$H$65536,4,FALSE)))</f>
        <v>1р</v>
      </c>
      <c r="F30" s="19" t="str">
        <f>IF(B30=0," ",VLOOKUP($B30,[1]Женщины!$B$1:$H$65536,5,FALSE))</f>
        <v>Ивановская</v>
      </c>
      <c r="G30" s="19" t="str">
        <f>IF(B30=0," ",VLOOKUP($B30,[1]Женщины!$B$1:$H$65536,6,FALSE))</f>
        <v>Кинешма, СДЮСШОР</v>
      </c>
      <c r="H30" s="140">
        <v>11.44</v>
      </c>
      <c r="I30" s="140">
        <v>11.65</v>
      </c>
      <c r="J30" s="140">
        <v>11.73</v>
      </c>
      <c r="K30" s="159"/>
      <c r="L30" s="140">
        <v>11.52</v>
      </c>
      <c r="M30" s="140" t="s">
        <v>79</v>
      </c>
      <c r="N30" s="140">
        <v>11.59</v>
      </c>
      <c r="O30" s="313">
        <f>MAX(H30:N30)</f>
        <v>11.73</v>
      </c>
      <c r="P30" s="24" t="str">
        <f>IF(O30=0," ",IF(O30&gt;=[1]Разряды!$D$43,[1]Разряды!$D$3,IF(O30&gt;=[1]Разряды!$E$43,[1]Разряды!$E$3,IF(O30&gt;=[1]Разряды!$F$43,[1]Разряды!$F$3,IF(O30&gt;=[1]Разряды!$G$43,[1]Разряды!$G$3,IF(O30&gt;=[1]Разряды!$H$43,[1]Разряды!$H$3,IF(O30&gt;=[1]Разряды!$I$43,[1]Разряды!$I$3,IF(O30&gt;=[1]Разряды!$J$43,[1]Разряды!$J$3,"б/р"))))))))</f>
        <v>2р</v>
      </c>
      <c r="Q30" s="21" t="s">
        <v>24</v>
      </c>
      <c r="R30" s="25" t="str">
        <f>IF(B30=0," ",VLOOKUP($B30,[1]Женщины!$B$1:$H$65536,7,FALSE))</f>
        <v>Рябова И.Д., Мальцев Е.В.</v>
      </c>
    </row>
    <row r="31" spans="1:18" ht="15.75" thickBot="1">
      <c r="A31" s="123"/>
      <c r="B31" s="324"/>
      <c r="C31" s="124" t="str">
        <f>IF(B31=0," ",VLOOKUP(B31,[1]Женщины!B$1:H$65536,2,FALSE))</f>
        <v xml:space="preserve"> </v>
      </c>
      <c r="D31" s="321" t="str">
        <f>IF(B31=0," ",VLOOKUP($B31,[1]Женщины!$B$1:$H$65536,3,FALSE))</f>
        <v xml:space="preserve"> </v>
      </c>
      <c r="E31" s="282" t="str">
        <f>IF(B31=0," ",IF(VLOOKUP($B31,[1]Женщины!$B$1:$H$65536,4,FALSE)=0," ",VLOOKUP($B31,[1]Женщины!$B$1:$H$65536,4,FALSE)))</f>
        <v xml:space="preserve"> </v>
      </c>
      <c r="F31" s="124" t="str">
        <f>IF(B31=0," ",VLOOKUP($B31,[1]Женщины!$B$1:$H$65536,5,FALSE))</f>
        <v xml:space="preserve"> </v>
      </c>
      <c r="G31" s="124" t="str">
        <f>IF(B31=0," ",VLOOKUP($B31,[1]Женщины!$B$1:$H$65536,6,FALSE))</f>
        <v xml:space="preserve"> </v>
      </c>
      <c r="H31" s="322"/>
      <c r="I31" s="316"/>
      <c r="J31" s="322"/>
      <c r="K31" s="325"/>
      <c r="L31" s="316"/>
      <c r="M31" s="322"/>
      <c r="N31" s="322"/>
      <c r="O31" s="315"/>
      <c r="P31" s="111" t="str">
        <f>IF(O31=0," ",IF(O31&gt;=[1]Разряды!$D$43,[1]Разряды!$D$3,IF(O31&gt;=[1]Разряды!$E$43,[1]Разряды!$E$3,IF(O31&gt;=[1]Разряды!$F$43,[1]Разряды!$F$3,IF(O31&gt;=[1]Разряды!$G$43,[1]Разряды!$G$3,IF(O31&gt;=[1]Разряды!$H$43,[1]Разряды!$H$3,IF(O31&gt;=[1]Разряды!$I$43,[1]Разряды!$I$3,IF(O31&gt;=[1]Разряды!$J$43,[1]Разряды!$J$3,"б/р"))))))))</f>
        <v xml:space="preserve"> </v>
      </c>
      <c r="Q31" s="111"/>
      <c r="R31" s="124" t="str">
        <f>IF(B31=0," ",VLOOKUP($B31,[1]Женщины!$B$1:$H$65536,7,FALSE))</f>
        <v xml:space="preserve"> </v>
      </c>
    </row>
    <row r="32" spans="1:18" ht="18.75" thickTop="1">
      <c r="B32" s="370"/>
      <c r="C32" s="370"/>
      <c r="D32" s="370"/>
      <c r="E32" s="128"/>
      <c r="F32" s="371" t="s">
        <v>26</v>
      </c>
      <c r="G32" s="371"/>
      <c r="H32" s="371"/>
      <c r="I32" s="371"/>
      <c r="J32" s="371"/>
      <c r="K32" s="371"/>
      <c r="L32" s="371"/>
      <c r="M32" s="129"/>
      <c r="N32" s="360" t="s">
        <v>152</v>
      </c>
      <c r="O32" s="360"/>
      <c r="P32" s="360"/>
      <c r="Q32" s="360"/>
      <c r="R32" s="360"/>
    </row>
    <row r="33" spans="1:18" ht="18">
      <c r="A33" s="1" t="s">
        <v>122</v>
      </c>
      <c r="B33" s="130"/>
      <c r="C33" s="130"/>
      <c r="D33" s="126"/>
      <c r="E33" s="128"/>
      <c r="F33" s="128"/>
      <c r="G33" s="128"/>
      <c r="H33" s="132"/>
      <c r="I33" s="133"/>
      <c r="J33" s="134"/>
      <c r="K33" s="134"/>
      <c r="L33" s="372" t="s">
        <v>71</v>
      </c>
      <c r="M33" s="372"/>
      <c r="N33" s="372"/>
      <c r="O33" s="372"/>
      <c r="P33" s="372"/>
      <c r="Q33" s="135"/>
      <c r="R33" s="136" t="s">
        <v>234</v>
      </c>
    </row>
    <row r="34" spans="1:18">
      <c r="A34" s="335" t="s">
        <v>72</v>
      </c>
      <c r="B34" s="333" t="s">
        <v>73</v>
      </c>
      <c r="C34" s="354" t="s">
        <v>13</v>
      </c>
      <c r="D34" s="331" t="s">
        <v>75</v>
      </c>
      <c r="E34" s="335" t="s">
        <v>76</v>
      </c>
      <c r="F34" s="335" t="s">
        <v>16</v>
      </c>
      <c r="G34" s="335" t="s">
        <v>77</v>
      </c>
      <c r="H34" s="365" t="s">
        <v>78</v>
      </c>
      <c r="I34" s="366"/>
      <c r="J34" s="366"/>
      <c r="K34" s="366"/>
      <c r="L34" s="366"/>
      <c r="M34" s="366"/>
      <c r="N34" s="367"/>
      <c r="O34" s="335" t="s">
        <v>18</v>
      </c>
      <c r="P34" s="333" t="s">
        <v>19</v>
      </c>
      <c r="Q34" s="333" t="s">
        <v>20</v>
      </c>
      <c r="R34" s="354" t="s">
        <v>21</v>
      </c>
    </row>
    <row r="35" spans="1:18">
      <c r="A35" s="368"/>
      <c r="B35" s="361"/>
      <c r="C35" s="369"/>
      <c r="D35" s="369"/>
      <c r="E35" s="361"/>
      <c r="F35" s="361"/>
      <c r="G35" s="361"/>
      <c r="H35" s="363">
        <v>1</v>
      </c>
      <c r="I35" s="331">
        <v>2</v>
      </c>
      <c r="J35" s="331">
        <v>3</v>
      </c>
      <c r="K35" s="137"/>
      <c r="L35" s="331">
        <v>4</v>
      </c>
      <c r="M35" s="331">
        <v>5</v>
      </c>
      <c r="N35" s="331">
        <v>6</v>
      </c>
      <c r="O35" s="368"/>
      <c r="P35" s="361"/>
      <c r="Q35" s="361"/>
      <c r="R35" s="362"/>
    </row>
    <row r="36" spans="1:18">
      <c r="A36" s="353"/>
      <c r="B36" s="334"/>
      <c r="C36" s="332"/>
      <c r="D36" s="332"/>
      <c r="E36" s="334"/>
      <c r="F36" s="334"/>
      <c r="G36" s="334"/>
      <c r="H36" s="364"/>
      <c r="I36" s="332"/>
      <c r="J36" s="332"/>
      <c r="K36" s="138"/>
      <c r="L36" s="332"/>
      <c r="M36" s="332"/>
      <c r="N36" s="332"/>
      <c r="O36" s="353"/>
      <c r="P36" s="334"/>
      <c r="Q36" s="334"/>
      <c r="R36" s="355"/>
    </row>
    <row r="37" spans="1:18">
      <c r="A37" s="17">
        <v>1</v>
      </c>
      <c r="B37" s="18">
        <v>417</v>
      </c>
      <c r="C37" s="19" t="str">
        <f>IF(B37=0," ",VLOOKUP(B37,[1]Женщины!B$1:H$65536,2,FALSE))</f>
        <v>Мезенова Наталья</v>
      </c>
      <c r="D37" s="20" t="str">
        <f>IF(B37=0," ",VLOOKUP($B37,[1]Женщины!$B$1:$H$65536,3,FALSE))</f>
        <v>07.06.1991</v>
      </c>
      <c r="E37" s="21" t="str">
        <f>IF(B37=0," ",IF(VLOOKUP($B37,[1]Женщины!$B$1:$H$65536,4,FALSE)=0," ",VLOOKUP($B37,[1]Женщины!$B$1:$H$65536,4,FALSE)))</f>
        <v>КМС</v>
      </c>
      <c r="F37" s="19" t="str">
        <f>IF(B37=0," ",VLOOKUP($B37,[1]Женщины!$B$1:$H$65536,5,FALSE))</f>
        <v>Калининградская</v>
      </c>
      <c r="G37" s="19" t="str">
        <f>IF(B37=0," ",VLOOKUP($B37,[1]Женщины!$B$1:$H$65536,6,FALSE))</f>
        <v>Калининград, СДЮСШОР-4</v>
      </c>
      <c r="H37" s="140">
        <v>12.26</v>
      </c>
      <c r="I37" s="140">
        <v>12.46</v>
      </c>
      <c r="J37" s="140" t="s">
        <v>79</v>
      </c>
      <c r="K37" s="159"/>
      <c r="L37" s="140">
        <v>12.13</v>
      </c>
      <c r="M37" s="140" t="s">
        <v>79</v>
      </c>
      <c r="N37" s="140" t="s">
        <v>79</v>
      </c>
      <c r="O37" s="314">
        <f>MAX(H37:N37)</f>
        <v>12.46</v>
      </c>
      <c r="P37" s="24" t="str">
        <f>IF(O37=0," ",IF(O37&gt;=[1]Разряды!$D$43,[1]Разряды!$D$3,IF(O37&gt;=[1]Разряды!$E$43,[1]Разряды!$E$3,IF(O37&gt;=[1]Разряды!$F$43,[1]Разряды!$F$3,IF(O37&gt;=[1]Разряды!$G$43,[1]Разряды!$G$3,IF(O37&gt;=[1]Разряды!$H$43,[1]Разряды!$H$3,IF(O37&gt;=[1]Разряды!$I$43,[1]Разряды!$I$3,IF(O37&gt;=[1]Разряды!$J$43,[1]Разряды!$J$3,"б/р"))))))))</f>
        <v>1р</v>
      </c>
      <c r="Q37" s="21">
        <v>0</v>
      </c>
      <c r="R37" s="25" t="str">
        <f>IF(B37=0," ",VLOOKUP($B37,[1]Женщины!$B$1:$H$65536,7,FALSE))</f>
        <v>Балашов С.Г., Балашова В.А.</v>
      </c>
    </row>
    <row r="38" spans="1:18" ht="16.5" thickBot="1">
      <c r="A38" s="162"/>
      <c r="B38" s="162"/>
      <c r="C38" s="163"/>
      <c r="D38" s="164"/>
      <c r="E38" s="164"/>
      <c r="F38" s="163"/>
      <c r="G38" s="163"/>
      <c r="H38" s="147"/>
      <c r="I38" s="147"/>
      <c r="J38" s="147"/>
      <c r="K38" s="146"/>
      <c r="L38" s="145"/>
      <c r="M38" s="148"/>
      <c r="N38" s="148"/>
      <c r="O38" s="165"/>
      <c r="P38" s="162"/>
      <c r="Q38" s="162"/>
      <c r="R38" s="166"/>
    </row>
    <row r="39" spans="1:18" ht="16.5" thickTop="1">
      <c r="A39" s="167"/>
      <c r="B39" s="167"/>
      <c r="C39" s="168"/>
      <c r="D39" s="154"/>
      <c r="E39" s="154"/>
      <c r="F39" s="168"/>
      <c r="G39" s="168"/>
      <c r="H39" s="149"/>
      <c r="I39" s="149"/>
      <c r="J39" s="149"/>
      <c r="K39" s="149"/>
      <c r="L39" s="149"/>
      <c r="M39" s="149"/>
      <c r="N39" s="149"/>
      <c r="O39" s="169"/>
      <c r="P39" s="167"/>
      <c r="Q39" s="167"/>
      <c r="R39" s="155"/>
    </row>
    <row r="40" spans="1:18" ht="15.75">
      <c r="A40" s="167"/>
      <c r="B40" s="167"/>
      <c r="C40" s="168"/>
      <c r="D40" s="154"/>
      <c r="E40" s="154"/>
      <c r="F40" s="168"/>
      <c r="G40" s="168"/>
      <c r="H40" s="149"/>
      <c r="I40" s="149"/>
      <c r="J40" s="149"/>
      <c r="K40" s="149"/>
      <c r="L40" s="149"/>
      <c r="M40" s="149"/>
      <c r="N40" s="149"/>
      <c r="O40" s="169"/>
      <c r="P40" s="167"/>
      <c r="Q40" s="167"/>
      <c r="R40" s="155"/>
    </row>
    <row r="41" spans="1:18" ht="15.75">
      <c r="A41" s="167"/>
      <c r="B41" s="167"/>
      <c r="C41" s="168"/>
      <c r="D41" s="154"/>
      <c r="E41" s="154"/>
      <c r="F41" s="168"/>
      <c r="G41" s="168"/>
      <c r="H41" s="149"/>
      <c r="I41" s="149"/>
      <c r="J41" s="149"/>
      <c r="K41" s="149"/>
      <c r="L41" s="149"/>
      <c r="M41" s="149"/>
      <c r="N41" s="149"/>
      <c r="O41" s="169"/>
      <c r="P41" s="167"/>
      <c r="Q41" s="167"/>
      <c r="R41" s="155"/>
    </row>
    <row r="42" spans="1:18" ht="15.75">
      <c r="A42" s="167"/>
      <c r="B42" s="167"/>
      <c r="C42" s="168"/>
      <c r="D42" s="154"/>
      <c r="E42" s="154"/>
      <c r="F42" s="168"/>
      <c r="G42" s="168"/>
      <c r="H42" s="149"/>
      <c r="I42" s="149"/>
      <c r="J42" s="149"/>
      <c r="K42" s="149"/>
      <c r="L42" s="149"/>
      <c r="M42" s="149"/>
      <c r="N42" s="149"/>
      <c r="O42" s="169"/>
      <c r="P42" s="167"/>
      <c r="Q42" s="167"/>
      <c r="R42" s="155"/>
    </row>
  </sheetData>
  <mergeCells count="94">
    <mergeCell ref="A1:R1"/>
    <mergeCell ref="A2:R2"/>
    <mergeCell ref="A3:R3"/>
    <mergeCell ref="A4:R4"/>
    <mergeCell ref="D5:R5"/>
    <mergeCell ref="D6:R6"/>
    <mergeCell ref="D7:R7"/>
    <mergeCell ref="F8:L8"/>
    <mergeCell ref="N8:R8"/>
    <mergeCell ref="L9:P9"/>
    <mergeCell ref="A10:A12"/>
    <mergeCell ref="B10:B12"/>
    <mergeCell ref="C10:C12"/>
    <mergeCell ref="D10:D12"/>
    <mergeCell ref="E10:E12"/>
    <mergeCell ref="F10:F12"/>
    <mergeCell ref="G10:G12"/>
    <mergeCell ref="H10:N10"/>
    <mergeCell ref="O10:O12"/>
    <mergeCell ref="P10:P12"/>
    <mergeCell ref="Q10:Q12"/>
    <mergeCell ref="R10:R12"/>
    <mergeCell ref="H11:H12"/>
    <mergeCell ref="I11:I12"/>
    <mergeCell ref="J11:J12"/>
    <mergeCell ref="L11:L12"/>
    <mergeCell ref="M11:M12"/>
    <mergeCell ref="N11:N12"/>
    <mergeCell ref="B16:D16"/>
    <mergeCell ref="F16:L16"/>
    <mergeCell ref="N16:R16"/>
    <mergeCell ref="L17:P17"/>
    <mergeCell ref="A18:A20"/>
    <mergeCell ref="B18:B20"/>
    <mergeCell ref="C18:C20"/>
    <mergeCell ref="D18:D20"/>
    <mergeCell ref="E18:E20"/>
    <mergeCell ref="F18:F20"/>
    <mergeCell ref="G18:G20"/>
    <mergeCell ref="H18:N18"/>
    <mergeCell ref="O18:O20"/>
    <mergeCell ref="P18:P20"/>
    <mergeCell ref="Q18:Q20"/>
    <mergeCell ref="R18:R20"/>
    <mergeCell ref="N19:N20"/>
    <mergeCell ref="B24:D24"/>
    <mergeCell ref="F24:L24"/>
    <mergeCell ref="N24:R24"/>
    <mergeCell ref="L25:P25"/>
    <mergeCell ref="H19:H20"/>
    <mergeCell ref="I19:I20"/>
    <mergeCell ref="J19:J20"/>
    <mergeCell ref="L19:L20"/>
    <mergeCell ref="M19:M20"/>
    <mergeCell ref="A26:A28"/>
    <mergeCell ref="B26:B28"/>
    <mergeCell ref="C26:C28"/>
    <mergeCell ref="D26:D28"/>
    <mergeCell ref="E26:E28"/>
    <mergeCell ref="F26:F28"/>
    <mergeCell ref="G26:G28"/>
    <mergeCell ref="H26:N26"/>
    <mergeCell ref="O26:O28"/>
    <mergeCell ref="P26:P28"/>
    <mergeCell ref="Q26:Q28"/>
    <mergeCell ref="R26:R28"/>
    <mergeCell ref="H27:H28"/>
    <mergeCell ref="I27:I28"/>
    <mergeCell ref="J27:J28"/>
    <mergeCell ref="L27:L28"/>
    <mergeCell ref="M27:M28"/>
    <mergeCell ref="N27:N28"/>
    <mergeCell ref="B32:D32"/>
    <mergeCell ref="F32:L32"/>
    <mergeCell ref="N32:R32"/>
    <mergeCell ref="L33:P33"/>
    <mergeCell ref="A34:A36"/>
    <mergeCell ref="B34:B36"/>
    <mergeCell ref="C34:C36"/>
    <mergeCell ref="D34:D36"/>
    <mergeCell ref="E34:E36"/>
    <mergeCell ref="F34:F36"/>
    <mergeCell ref="G34:G36"/>
    <mergeCell ref="H34:N34"/>
    <mergeCell ref="O34:O36"/>
    <mergeCell ref="P34:P36"/>
    <mergeCell ref="Q34:Q36"/>
    <mergeCell ref="R34:R36"/>
    <mergeCell ref="N35:N36"/>
    <mergeCell ref="H35:H36"/>
    <mergeCell ref="I35:I36"/>
    <mergeCell ref="J35:J36"/>
    <mergeCell ref="L35:L36"/>
    <mergeCell ref="M35:M3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77"/>
  <sheetViews>
    <sheetView topLeftCell="A52" workbookViewId="0">
      <selection activeCell="A3" sqref="A3:U3"/>
    </sheetView>
  </sheetViews>
  <sheetFormatPr defaultRowHeight="15"/>
  <cols>
    <col min="1" max="1" width="3.85546875" customWidth="1"/>
    <col min="2" max="2" width="5.5703125" bestFit="1" customWidth="1"/>
    <col min="3" max="3" width="25.7109375" customWidth="1"/>
    <col min="4" max="4" width="9.85546875" customWidth="1"/>
    <col min="5" max="5" width="6.7109375" customWidth="1"/>
    <col min="6" max="6" width="14" bestFit="1" customWidth="1"/>
    <col min="7" max="7" width="35.7109375" customWidth="1"/>
    <col min="8" max="8" width="12.140625" customWidth="1"/>
    <col min="9" max="9" width="7" bestFit="1" customWidth="1"/>
    <col min="10" max="10" width="6.85546875" customWidth="1"/>
    <col min="11" max="11" width="26.140625" customWidth="1"/>
  </cols>
  <sheetData>
    <row r="1" spans="1:11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</row>
    <row r="2" spans="1:11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11" ht="20.25">
      <c r="A3" s="338" t="s">
        <v>36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</row>
    <row r="4" spans="1:11">
      <c r="A4" s="431" t="s">
        <v>123</v>
      </c>
      <c r="B4" s="431"/>
      <c r="C4" s="431"/>
      <c r="D4" s="431"/>
      <c r="E4" s="431"/>
      <c r="F4" s="431"/>
      <c r="G4" s="431"/>
      <c r="H4" s="431"/>
      <c r="I4" s="431"/>
      <c r="J4" s="431"/>
      <c r="K4" s="431"/>
    </row>
    <row r="5" spans="1:11">
      <c r="A5" s="1" t="s">
        <v>124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</row>
    <row r="6" spans="1:11">
      <c r="A6" s="1" t="s">
        <v>125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</row>
    <row r="7" spans="1:11">
      <c r="A7" s="1" t="s">
        <v>126</v>
      </c>
      <c r="B7" s="208"/>
      <c r="C7" s="208"/>
      <c r="D7" s="209"/>
      <c r="E7" s="233"/>
      <c r="H7" s="432" t="s">
        <v>152</v>
      </c>
      <c r="I7" s="432"/>
      <c r="J7" s="432"/>
      <c r="K7" s="432"/>
    </row>
    <row r="8" spans="1:11">
      <c r="A8" s="7" t="s">
        <v>127</v>
      </c>
      <c r="B8" s="210"/>
      <c r="C8" s="210"/>
      <c r="D8" s="211"/>
      <c r="F8" s="433" t="s">
        <v>128</v>
      </c>
      <c r="G8" s="433"/>
      <c r="H8" s="417" t="s">
        <v>42</v>
      </c>
      <c r="I8" s="417"/>
      <c r="J8" s="9"/>
      <c r="K8" s="102" t="s">
        <v>235</v>
      </c>
    </row>
    <row r="9" spans="1:11">
      <c r="A9" s="1" t="s">
        <v>129</v>
      </c>
      <c r="B9" s="212"/>
      <c r="C9" s="212"/>
      <c r="D9" s="211"/>
      <c r="F9" s="10"/>
      <c r="G9" s="10"/>
      <c r="H9" s="10" t="s">
        <v>156</v>
      </c>
      <c r="I9" s="10"/>
    </row>
    <row r="10" spans="1:11">
      <c r="A10" s="418" t="s">
        <v>72</v>
      </c>
      <c r="B10" s="418" t="s">
        <v>73</v>
      </c>
      <c r="C10" s="335" t="s">
        <v>13</v>
      </c>
      <c r="D10" s="421" t="s">
        <v>75</v>
      </c>
      <c r="E10" s="335" t="s">
        <v>130</v>
      </c>
      <c r="F10" s="420" t="s">
        <v>16</v>
      </c>
      <c r="G10" s="335" t="s">
        <v>77</v>
      </c>
      <c r="H10" s="424" t="s">
        <v>18</v>
      </c>
      <c r="I10" s="335" t="s">
        <v>131</v>
      </c>
      <c r="J10" s="335" t="s">
        <v>132</v>
      </c>
      <c r="K10" s="354" t="s">
        <v>21</v>
      </c>
    </row>
    <row r="11" spans="1:11" ht="15.75" thickBot="1">
      <c r="A11" s="419"/>
      <c r="B11" s="419"/>
      <c r="C11" s="434"/>
      <c r="D11" s="422"/>
      <c r="E11" s="434"/>
      <c r="F11" s="423"/>
      <c r="G11" s="427"/>
      <c r="H11" s="425"/>
      <c r="I11" s="426"/>
      <c r="J11" s="427"/>
      <c r="K11" s="414"/>
    </row>
    <row r="12" spans="1:11" ht="15.75" thickTop="1">
      <c r="A12" s="404">
        <v>1</v>
      </c>
      <c r="B12" s="95">
        <v>341</v>
      </c>
      <c r="C12" s="54" t="str">
        <f>IF(B12=0," ",VLOOKUP(B12,[1]Женщины!B$1:H$65536,2,FALSE))</f>
        <v>Матова Марина</v>
      </c>
      <c r="D12" s="214" t="str">
        <f>IF(B12=0," ",VLOOKUP($B12,[1]Женщины!$B$1:$H$65536,3,FALSE))</f>
        <v>23.10.1997</v>
      </c>
      <c r="E12" s="13" t="str">
        <f>IF(B12=0," ",IF(VLOOKUP($B12,[1]Женщины!$B$1:$H$65536,4,FALSE)=0," ",VLOOKUP($B12,[1]Женщины!$B$1:$H$65536,4,FALSE)))</f>
        <v>1р</v>
      </c>
      <c r="F12" s="121" t="str">
        <f>IF(B12=0," ",VLOOKUP($B12,[1]Женщины!$B$1:$H$65536,5,FALSE))</f>
        <v>Архангельская</v>
      </c>
      <c r="G12" s="54" t="str">
        <f>IF(B12=0," ",VLOOKUP($B12,[1]Женщины!$B$1:$H$65536,6,FALSE))</f>
        <v>Архангельск, ДЮСШ-1</v>
      </c>
      <c r="H12" s="407">
        <v>1.2513888888888889E-3</v>
      </c>
      <c r="I12" s="410" t="str">
        <f>IF(H12=0," ",IF(H12&lt;=[1]Разряды!$D$36,[1]Разряды!$D$3,IF(H12&lt;=[1]Разряды!$E$36,[1]Разряды!$E$3,IF(H12&lt;=[1]Разряды!$F$36,[1]Разряды!$F$3,IF(H12&lt;=[1]Разряды!$G$36,[1]Разряды!$G$3,IF(H12&lt;=[1]Разряды!$H$36,[1]Разряды!$H$3,IF(H12&lt;=[1]Разряды!$I$36,[1]Разряды!$I$3,IF(H12&lt;=[1]Разряды!$J$36,[1]Разряды!$J$3,"б/р"))))))))</f>
        <v>1р</v>
      </c>
      <c r="J12" s="215"/>
      <c r="K12" s="121" t="str">
        <f>IF(B12=0," ",VLOOKUP($B12,[1]Женщины!$B$1:$H$65536,7,FALSE))</f>
        <v>Брюхова О.Б.</v>
      </c>
    </row>
    <row r="13" spans="1:11">
      <c r="A13" s="405"/>
      <c r="B13" s="18">
        <v>369</v>
      </c>
      <c r="C13" s="19" t="str">
        <f>IF(B13=0," ",VLOOKUP(B13,[1]Женщины!B$1:H$65536,2,FALSE))</f>
        <v>Сошилова Александра</v>
      </c>
      <c r="D13" s="139" t="str">
        <f>IF(B13=0," ",VLOOKUP($B13,[1]Женщины!$B$1:$H$65536,3,FALSE))</f>
        <v>20.05.1998</v>
      </c>
      <c r="E13" s="21" t="str">
        <f>IF(B13=0," ",IF(VLOOKUP($B13,[1]Женщины!$B$1:$H$65536,4,FALSE)=0," ",VLOOKUP($B13,[1]Женщины!$B$1:$H$65536,4,FALSE)))</f>
        <v>1р</v>
      </c>
      <c r="F13" s="25" t="str">
        <f>IF(B13=0," ",VLOOKUP($B13,[1]Женщины!$B$1:$H$65536,5,FALSE))</f>
        <v>Архангельская</v>
      </c>
      <c r="G13" s="19" t="str">
        <f>IF(B13=0," ",VLOOKUP($B13,[1]Женщины!$B$1:$H$65536,6,FALSE))</f>
        <v>Архангельск, ДЮСШ-1</v>
      </c>
      <c r="H13" s="408"/>
      <c r="I13" s="411"/>
      <c r="J13" s="413">
        <v>20</v>
      </c>
      <c r="K13" s="19" t="str">
        <f>IF(B13=0," ",VLOOKUP($B13,[1]Женщины!$B$1:$H$65536,7,FALSE))</f>
        <v>Брюхова О.Б.</v>
      </c>
    </row>
    <row r="14" spans="1:11">
      <c r="A14" s="405"/>
      <c r="B14" s="18">
        <v>370</v>
      </c>
      <c r="C14" s="19" t="str">
        <f>IF(B14=0," ",VLOOKUP(B14,[1]Женщины!B$1:H$65536,2,FALSE))</f>
        <v>Еремина Светлана</v>
      </c>
      <c r="D14" s="139" t="str">
        <f>IF(B14=0," ",VLOOKUP($B14,[1]Женщины!$B$1:$H$65536,3,FALSE))</f>
        <v>15.08.1998</v>
      </c>
      <c r="E14" s="21" t="str">
        <f>IF(B14=0," ",IF(VLOOKUP($B14,[1]Женщины!$B$1:$H$65536,4,FALSE)=0," ",VLOOKUP($B14,[1]Женщины!$B$1:$H$65536,4,FALSE)))</f>
        <v>2р</v>
      </c>
      <c r="F14" s="25" t="str">
        <f>IF(B14=0," ",VLOOKUP($B14,[1]Женщины!$B$1:$H$65536,5,FALSE))</f>
        <v>Архангельская</v>
      </c>
      <c r="G14" s="19" t="str">
        <f>IF(B14=0," ",VLOOKUP($B14,[1]Женщины!$B$1:$H$65536,6,FALSE))</f>
        <v>Архангельск, ДЮСШ-1</v>
      </c>
      <c r="H14" s="408"/>
      <c r="I14" s="411"/>
      <c r="J14" s="413"/>
      <c r="K14" s="19" t="str">
        <f>IF(B14=0," ",VLOOKUP($B14,[1]Женщины!$B$1:$H$65536,7,FALSE))</f>
        <v>Брюхова О.Б.</v>
      </c>
    </row>
    <row r="15" spans="1:11" ht="15.75" thickBot="1">
      <c r="A15" s="406"/>
      <c r="B15" s="31">
        <v>324</v>
      </c>
      <c r="C15" s="32" t="str">
        <f>IF(B15=0," ",VLOOKUP(B15,[1]Женщины!B$1:H$65536,2,FALSE))</f>
        <v>Жукова Марина</v>
      </c>
      <c r="D15" s="178" t="str">
        <f>IF(B15=0," ",VLOOKUP($B15,[1]Женщины!$B$1:$H$65536,3,FALSE))</f>
        <v>03.03.1998</v>
      </c>
      <c r="E15" s="34" t="str">
        <f>IF(B15=0," ",IF(VLOOKUP($B15,[1]Женщины!$B$1:$H$65536,4,FALSE)=0," ",VLOOKUP($B15,[1]Женщины!$B$1:$H$65536,4,FALSE)))</f>
        <v>КМС</v>
      </c>
      <c r="F15" s="96" t="str">
        <f>IF(B15=0," ",VLOOKUP($B15,[1]Женщины!$B$1:$H$65536,5,FALSE))</f>
        <v>Архангельская</v>
      </c>
      <c r="G15" s="32" t="str">
        <f>IF(B15=0," ",VLOOKUP($B15,[1]Женщины!$B$1:$H$65536,6,FALSE))</f>
        <v>Архангельск, ДЮСШ-1</v>
      </c>
      <c r="H15" s="409"/>
      <c r="I15" s="412"/>
      <c r="J15" s="218"/>
      <c r="K15" s="32" t="str">
        <f>IF(B15=0," ",VLOOKUP($B15,[1]Женщины!$B$1:$H$65536,7,FALSE))</f>
        <v>Брюхова О.Б.</v>
      </c>
    </row>
    <row r="16" spans="1:11" ht="15.75" thickTop="1">
      <c r="A16" s="404">
        <v>2</v>
      </c>
      <c r="B16" s="95">
        <v>84</v>
      </c>
      <c r="C16" s="54" t="str">
        <f>IF(B16=0," ",VLOOKUP(B16,[1]Женщины!B$1:H$65536,2,FALSE))</f>
        <v>Фролова Екатерина</v>
      </c>
      <c r="D16" s="214" t="str">
        <f>IF(B16=0," ",VLOOKUP($B16,[1]Женщины!$B$1:$H$65536,3,FALSE))</f>
        <v>02.03.1997</v>
      </c>
      <c r="E16" s="13" t="str">
        <f>IF(B16=0," ",IF(VLOOKUP($B16,[1]Женщины!$B$1:$H$65536,4,FALSE)=0," ",VLOOKUP($B16,[1]Женщины!$B$1:$H$65536,4,FALSE)))</f>
        <v>1р</v>
      </c>
      <c r="F16" s="121" t="str">
        <f>IF(B16=0," ",VLOOKUP($B16,[1]Женщины!$B$1:$H$65536,5,FALSE))</f>
        <v>Ярославская</v>
      </c>
      <c r="G16" s="54" t="str">
        <f>IF(B16=0," ",VLOOKUP($B16,[1]Женщины!$B$1:$H$65536,6,FALSE))</f>
        <v>Ярославль, ГОБУ ЯО СДЮСШОР</v>
      </c>
      <c r="H16" s="407">
        <v>1.261574074074074E-3</v>
      </c>
      <c r="I16" s="410" t="str">
        <f>IF(H16=0," ",IF(H16&lt;=[1]Разряды!$D$36,[1]Разряды!$D$3,IF(H16&lt;=[1]Разряды!$E$36,[1]Разряды!$E$3,IF(H16&lt;=[1]Разряды!$F$36,[1]Разряды!$F$3,IF(H16&lt;=[1]Разряды!$G$36,[1]Разряды!$G$3,IF(H16&lt;=[1]Разряды!$H$36,[1]Разряды!$H$3,IF(H16&lt;=[1]Разряды!$I$36,[1]Разряды!$I$3,IF(H16&lt;=[1]Разряды!$J$36,[1]Разряды!$J$3,"б/р"))))))))</f>
        <v>2р</v>
      </c>
      <c r="J16" s="215"/>
      <c r="K16" s="121" t="str">
        <f>IF(B16=0," ",VLOOKUP($B16,[1]Женщины!$B$1:$H$65536,7,FALSE))</f>
        <v>бр. Филиновой С.К.</v>
      </c>
    </row>
    <row r="17" spans="1:11">
      <c r="A17" s="405"/>
      <c r="B17" s="18">
        <v>12</v>
      </c>
      <c r="C17" s="19" t="str">
        <f>IF(B17=0," ",VLOOKUP(B17,[1]Женщины!B$1:H$65536,2,FALSE))</f>
        <v>Андреева Анастасия</v>
      </c>
      <c r="D17" s="139" t="str">
        <f>IF(B17=0," ",VLOOKUP($B17,[1]Женщины!$B$1:$H$65536,3,FALSE))</f>
        <v>21.01.1998</v>
      </c>
      <c r="E17" s="21" t="str">
        <f>IF(B17=0," ",IF(VLOOKUP($B17,[1]Женщины!$B$1:$H$65536,4,FALSE)=0," ",VLOOKUP($B17,[1]Женщины!$B$1:$H$65536,4,FALSE)))</f>
        <v>1р</v>
      </c>
      <c r="F17" s="25" t="str">
        <f>IF(B17=0," ",VLOOKUP($B17,[1]Женщины!$B$1:$H$65536,5,FALSE))</f>
        <v>Ярославская</v>
      </c>
      <c r="G17" s="19" t="str">
        <f>IF(B17=0," ",VLOOKUP($B17,[1]Женщины!$B$1:$H$65536,6,FALSE))</f>
        <v>Ярославль, СДЮСШОР-19</v>
      </c>
      <c r="H17" s="408"/>
      <c r="I17" s="411"/>
      <c r="J17" s="413" t="s">
        <v>24</v>
      </c>
      <c r="K17" s="19" t="str">
        <f>IF(B17=0," ",VLOOKUP($B17,[1]Женщины!$B$1:$H$65536,7,FALSE))</f>
        <v>Тюленев С.А.</v>
      </c>
    </row>
    <row r="18" spans="1:11">
      <c r="A18" s="405"/>
      <c r="B18" s="18">
        <v>28</v>
      </c>
      <c r="C18" s="19" t="str">
        <f>IF(B18=0," ",VLOOKUP(B18,[1]Женщины!B$1:H$65536,2,FALSE))</f>
        <v>Суслова Алена</v>
      </c>
      <c r="D18" s="139" t="str">
        <f>IF(B18=0," ",VLOOKUP($B18,[1]Женщины!$B$1:$H$65536,3,FALSE))</f>
        <v>18.04.1997</v>
      </c>
      <c r="E18" s="21" t="str">
        <f>IF(B18=0," ",IF(VLOOKUP($B18,[1]Женщины!$B$1:$H$65536,4,FALSE)=0," ",VLOOKUP($B18,[1]Женщины!$B$1:$H$65536,4,FALSE)))</f>
        <v>1р</v>
      </c>
      <c r="F18" s="25" t="str">
        <f>IF(B18=0," ",VLOOKUP($B18,[1]Женщины!$B$1:$H$65536,5,FALSE))</f>
        <v>Ярославская</v>
      </c>
      <c r="G18" s="19" t="str">
        <f>IF(B18=0," ",VLOOKUP($B18,[1]Женщины!$B$1:$H$65536,6,FALSE))</f>
        <v>Ярославль, СДЮСШОР-19</v>
      </c>
      <c r="H18" s="408"/>
      <c r="I18" s="411"/>
      <c r="J18" s="413"/>
      <c r="K18" s="19" t="str">
        <f>IF(B18=0," ",VLOOKUP($B18,[1]Женщины!$B$1:$H$65536,7,FALSE))</f>
        <v>Сошников А.В.</v>
      </c>
    </row>
    <row r="19" spans="1:11" ht="15.75" thickBot="1">
      <c r="A19" s="406"/>
      <c r="B19" s="31">
        <v>85</v>
      </c>
      <c r="C19" s="32" t="str">
        <f>IF(B19=0," ",VLOOKUP(B19,[1]Женщины!B$1:H$65536,2,FALSE))</f>
        <v>Антропова Юлия</v>
      </c>
      <c r="D19" s="178" t="str">
        <f>IF(B19=0," ",VLOOKUP($B19,[1]Женщины!$B$1:$H$65536,3,FALSE))</f>
        <v>02.06.1997</v>
      </c>
      <c r="E19" s="34" t="str">
        <f>IF(B19=0," ",IF(VLOOKUP($B19,[1]Женщины!$B$1:$H$65536,4,FALSE)=0," ",VLOOKUP($B19,[1]Женщины!$B$1:$H$65536,4,FALSE)))</f>
        <v>1р</v>
      </c>
      <c r="F19" s="96" t="str">
        <f>IF(B19=0," ",VLOOKUP($B19,[1]Женщины!$B$1:$H$65536,5,FALSE))</f>
        <v>Ярославская</v>
      </c>
      <c r="G19" s="32" t="str">
        <f>IF(B19=0," ",VLOOKUP($B19,[1]Женщины!$B$1:$H$65536,6,FALSE))</f>
        <v>Ярославль, ГОБУ ЯО СДЮСШОР</v>
      </c>
      <c r="H19" s="409"/>
      <c r="I19" s="412"/>
      <c r="J19" s="218"/>
      <c r="K19" s="32" t="str">
        <f>IF(B19=0," ",VLOOKUP($B19,[1]Женщины!$B$1:$H$65536,7,FALSE))</f>
        <v>бр. Филиновой С.К.</v>
      </c>
    </row>
    <row r="20" spans="1:11" ht="15.75" thickTop="1">
      <c r="A20" s="404">
        <v>3</v>
      </c>
      <c r="B20" s="219">
        <v>160</v>
      </c>
      <c r="C20" s="220" t="str">
        <f>IF(B20=0," ",VLOOKUP(B20,[1]Женщины!B$1:H$65536,2,FALSE))</f>
        <v>Васильева Ольга</v>
      </c>
      <c r="D20" s="221" t="str">
        <f>IF(B20=0," ",VLOOKUP($B20,[1]Женщины!$B$1:$H$65536,3,FALSE))</f>
        <v>1999</v>
      </c>
      <c r="E20" s="222" t="str">
        <f>IF(B20=0," ",IF(VLOOKUP($B20,[1]Женщины!$B$1:$H$65536,4,FALSE)=0," ",VLOOKUP($B20,[1]Женщины!$B$1:$H$65536,4,FALSE)))</f>
        <v>2р</v>
      </c>
      <c r="F20" s="223" t="str">
        <f>IF(B20=0," ",VLOOKUP($B20,[1]Женщины!$B$1:$H$65536,5,FALSE))</f>
        <v>Ярославская</v>
      </c>
      <c r="G20" s="223" t="str">
        <f>IF(B20=0," ",VLOOKUP($B20,[1]Женщины!$B$1:$H$65536,6,FALSE))</f>
        <v>Рыбинск, СДЮСШОР-2</v>
      </c>
      <c r="H20" s="407">
        <v>1.266087962962963E-3</v>
      </c>
      <c r="I20" s="410" t="str">
        <f>IF(H20=0," ",IF(H20&lt;=[1]Разряды!$D$36,[1]Разряды!$D$3,IF(H20&lt;=[1]Разряды!$E$36,[1]Разряды!$E$3,IF(H20&lt;=[1]Разряды!$F$36,[1]Разряды!$F$3,IF(H20&lt;=[1]Разряды!$G$36,[1]Разряды!$G$3,IF(H20&lt;=[1]Разряды!$H$36,[1]Разряды!$H$3,IF(H20&lt;=[1]Разряды!$I$36,[1]Разряды!$I$3,IF(H20&lt;=[1]Разряды!$J$36,[1]Разряды!$J$3,"б/р"))))))))</f>
        <v>2р</v>
      </c>
      <c r="J20" s="224"/>
      <c r="K20" s="220" t="str">
        <f>IF(B20=0," ",VLOOKUP($B20,[1]Женщины!$B$1:$H$65536,7,FALSE))</f>
        <v>Иванова И.М., Соколова Н.М.</v>
      </c>
    </row>
    <row r="21" spans="1:11">
      <c r="A21" s="405"/>
      <c r="B21" s="18">
        <v>157</v>
      </c>
      <c r="C21" s="19" t="str">
        <f>IF(B21=0," ",VLOOKUP(B21,[1]Женщины!B$1:H$65536,2,FALSE))</f>
        <v>Ламова Виктория</v>
      </c>
      <c r="D21" s="139" t="str">
        <f>IF(B21=0," ",VLOOKUP($B21,[1]Женщины!$B$1:$H$65536,3,FALSE))</f>
        <v>1998</v>
      </c>
      <c r="E21" s="21" t="str">
        <f>IF(B21=0," ",IF(VLOOKUP($B21,[1]Женщины!$B$1:$H$65536,4,FALSE)=0," ",VLOOKUP($B21,[1]Женщины!$B$1:$H$65536,4,FALSE)))</f>
        <v>1р</v>
      </c>
      <c r="F21" s="25" t="str">
        <f>IF(B21=0," ",VLOOKUP($B21,[1]Женщины!$B$1:$H$65536,5,FALSE))</f>
        <v>Ярославская</v>
      </c>
      <c r="G21" s="19" t="str">
        <f>IF(B21=0," ",VLOOKUP($B21,[1]Женщины!$B$1:$H$65536,6,FALSE))</f>
        <v>Рыбинск, СДЮСШОР-2</v>
      </c>
      <c r="H21" s="408"/>
      <c r="I21" s="411"/>
      <c r="J21" s="413" t="s">
        <v>24</v>
      </c>
      <c r="K21" s="19" t="str">
        <f>IF(B21=0," ",VLOOKUP($B21,[1]Женщины!$B$1:$H$65536,7,FALSE))</f>
        <v>Иванова И.М., Соколова Н.М.</v>
      </c>
    </row>
    <row r="22" spans="1:11">
      <c r="A22" s="405"/>
      <c r="B22" s="18">
        <v>141</v>
      </c>
      <c r="C22" s="19" t="str">
        <f>IF(B22=0," ",VLOOKUP(B22,[1]Женщины!B$1:H$65536,2,FALSE))</f>
        <v>Осипова Дарья</v>
      </c>
      <c r="D22" s="139" t="str">
        <f>IF(B22=0," ",VLOOKUP($B22,[1]Женщины!$B$1:$H$65536,3,FALSE))</f>
        <v>1998</v>
      </c>
      <c r="E22" s="21" t="str">
        <f>IF(B22=0," ",IF(VLOOKUP($B22,[1]Женщины!$B$1:$H$65536,4,FALSE)=0," ",VLOOKUP($B22,[1]Женщины!$B$1:$H$65536,4,FALSE)))</f>
        <v>2р</v>
      </c>
      <c r="F22" s="25" t="str">
        <f>IF(B22=0," ",VLOOKUP($B22,[1]Женщины!$B$1:$H$65536,5,FALSE))</f>
        <v>Ярославская</v>
      </c>
      <c r="G22" s="19" t="str">
        <f>IF(B22=0," ",VLOOKUP($B22,[1]Женщины!$B$1:$H$65536,6,FALSE))</f>
        <v>Рыбинск, СДЮСШОР-2</v>
      </c>
      <c r="H22" s="408"/>
      <c r="I22" s="411"/>
      <c r="J22" s="413"/>
      <c r="K22" s="19" t="str">
        <f>IF(B22=0," ",VLOOKUP($B22,[1]Женщины!$B$1:$H$65536,7,FALSE))</f>
        <v>Пивентьевы С.А., И.В.</v>
      </c>
    </row>
    <row r="23" spans="1:11" ht="15.75" thickBot="1">
      <c r="A23" s="406"/>
      <c r="B23" s="31">
        <v>148</v>
      </c>
      <c r="C23" s="32" t="str">
        <f>IF(B23=0," ",VLOOKUP(B23,[1]Женщины!B$1:H$65536,2,FALSE))</f>
        <v>Иванова Елизавета</v>
      </c>
      <c r="D23" s="178" t="str">
        <f>IF(B23=0," ",VLOOKUP($B23,[1]Женщины!$B$1:$H$65536,3,FALSE))</f>
        <v>1997</v>
      </c>
      <c r="E23" s="34" t="str">
        <f>IF(B23=0," ",IF(VLOOKUP($B23,[1]Женщины!$B$1:$H$65536,4,FALSE)=0," ",VLOOKUP($B23,[1]Женщины!$B$1:$H$65536,4,FALSE)))</f>
        <v>КМС</v>
      </c>
      <c r="F23" s="96" t="str">
        <f>IF(B23=0," ",VLOOKUP($B23,[1]Женщины!$B$1:$H$65536,5,FALSE))</f>
        <v>Ярославская</v>
      </c>
      <c r="G23" s="32" t="str">
        <f>IF(B23=0," ",VLOOKUP($B23,[1]Женщины!$B$1:$H$65536,6,FALSE))</f>
        <v>Рыбинск, СДЮСШОР-2</v>
      </c>
      <c r="H23" s="409"/>
      <c r="I23" s="412"/>
      <c r="J23" s="218"/>
      <c r="K23" s="32" t="str">
        <f>IF(B23=0," ",VLOOKUP($B23,[1]Женщины!$B$1:$H$65536,7,FALSE))</f>
        <v>Сергеева Е.В., Мицик Ю.И.</v>
      </c>
    </row>
    <row r="24" spans="1:11" ht="15.75" thickTop="1">
      <c r="A24" s="428">
        <v>4</v>
      </c>
      <c r="B24" s="95">
        <v>401</v>
      </c>
      <c r="C24" s="54" t="str">
        <f>IF(B24=0," ",VLOOKUP(B24,[1]Женщины!B$1:H$65536,2,FALSE))</f>
        <v>Савина Марина</v>
      </c>
      <c r="D24" s="214" t="str">
        <f>IF(B24=0," ",VLOOKUP($B24,[1]Женщины!$B$1:$H$65536,3,FALSE))</f>
        <v>1998</v>
      </c>
      <c r="E24" s="13" t="str">
        <f>IF(B24=0," ",IF(VLOOKUP($B24,[1]Женщины!$B$1:$H$65536,4,FALSE)=0," ",VLOOKUP($B24,[1]Женщины!$B$1:$H$65536,4,FALSE)))</f>
        <v>1р</v>
      </c>
      <c r="F24" s="121" t="str">
        <f>IF(B24=0," ",VLOOKUP($B24,[1]Женщины!$B$1:$H$65536,5,FALSE))</f>
        <v>Архангельская</v>
      </c>
      <c r="G24" s="54" t="str">
        <f>IF(B24=0," ",VLOOKUP($B24,[1]Женщины!$B$1:$H$65536,6,FALSE))</f>
        <v>Коряжма, ДЮСШ</v>
      </c>
      <c r="H24" s="407">
        <v>1.2709490740740741E-3</v>
      </c>
      <c r="I24" s="410" t="str">
        <f>IF(H24=0," ",IF(H24&lt;=[1]Разряды!$D$36,[1]Разряды!$D$3,IF(H24&lt;=[1]Разряды!$E$36,[1]Разряды!$E$3,IF(H24&lt;=[1]Разряды!$F$36,[1]Разряды!$F$3,IF(H24&lt;=[1]Разряды!$G$36,[1]Разряды!$G$3,IF(H24&lt;=[1]Разряды!$H$36,[1]Разряды!$H$3,IF(H24&lt;=[1]Разряды!$I$36,[1]Разряды!$I$3,IF(H24&lt;=[1]Разряды!$J$36,[1]Разряды!$J$3,"б/р"))))))))</f>
        <v>2р</v>
      </c>
      <c r="J24" s="215"/>
      <c r="K24" s="121" t="str">
        <f>IF(B24=0," ",VLOOKUP($B24,[1]Женщины!$B$1:$H$65536,7,FALSE))</f>
        <v>Казанцев Л.А.</v>
      </c>
    </row>
    <row r="25" spans="1:11">
      <c r="A25" s="429"/>
      <c r="B25" s="18">
        <v>558</v>
      </c>
      <c r="C25" s="19" t="str">
        <f>IF(B25=0," ",VLOOKUP(B25,[1]Женщины!B$1:H$65536,2,FALSE))</f>
        <v>Романова Алина</v>
      </c>
      <c r="D25" s="139" t="str">
        <f>IF(B25=0," ",VLOOKUP($B25,[1]Женщины!$B$1:$H$65536,3,FALSE))</f>
        <v>1999</v>
      </c>
      <c r="E25" s="21" t="str">
        <f>IF(B25=0," ",IF(VLOOKUP($B25,[1]Женщины!$B$1:$H$65536,4,FALSE)=0," ",VLOOKUP($B25,[1]Женщины!$B$1:$H$65536,4,FALSE)))</f>
        <v>1р</v>
      </c>
      <c r="F25" s="25" t="str">
        <f>IF(B25=0," ",VLOOKUP($B25,[1]Женщины!$B$1:$H$65536,5,FALSE))</f>
        <v>Архангельская</v>
      </c>
      <c r="G25" s="19" t="str">
        <f>IF(B25=0," ",VLOOKUP($B25,[1]Женщины!$B$1:$H$65536,6,FALSE))</f>
        <v>Коряжма, ДЮСШ</v>
      </c>
      <c r="H25" s="408"/>
      <c r="I25" s="411"/>
      <c r="J25" s="413" t="s">
        <v>24</v>
      </c>
      <c r="K25" s="19" t="str">
        <f>IF(B25=0," ",VLOOKUP($B25,[1]Женщины!$B$1:$H$65536,7,FALSE))</f>
        <v>Казанцев Л.А.</v>
      </c>
    </row>
    <row r="26" spans="1:11">
      <c r="A26" s="429"/>
      <c r="B26" s="18">
        <v>557</v>
      </c>
      <c r="C26" s="19" t="str">
        <f>IF(B26=0," ",VLOOKUP(B26,[1]Женщины!B$1:H$65536,2,FALSE))</f>
        <v>Кибалина Ольга</v>
      </c>
      <c r="D26" s="139" t="str">
        <f>IF(B26=0," ",VLOOKUP($B26,[1]Женщины!$B$1:$H$65536,3,FALSE))</f>
        <v>1997</v>
      </c>
      <c r="E26" s="21" t="str">
        <f>IF(B26=0," ",IF(VLOOKUP($B26,[1]Женщины!$B$1:$H$65536,4,FALSE)=0," ",VLOOKUP($B26,[1]Женщины!$B$1:$H$65536,4,FALSE)))</f>
        <v>1р</v>
      </c>
      <c r="F26" s="25" t="str">
        <f>IF(B26=0," ",VLOOKUP($B26,[1]Женщины!$B$1:$H$65536,5,FALSE))</f>
        <v>Архангельская</v>
      </c>
      <c r="G26" s="19" t="str">
        <f>IF(B26=0," ",VLOOKUP($B26,[1]Женщины!$B$1:$H$65536,6,FALSE))</f>
        <v>Коряжма, ДЮСШ</v>
      </c>
      <c r="H26" s="408"/>
      <c r="I26" s="411"/>
      <c r="J26" s="413"/>
      <c r="K26" s="19" t="str">
        <f>IF(B26=0," ",VLOOKUP($B26,[1]Женщины!$B$1:$H$65536,7,FALSE))</f>
        <v>Казанцев Л.А.</v>
      </c>
    </row>
    <row r="27" spans="1:11" ht="15.75" thickBot="1">
      <c r="A27" s="430"/>
      <c r="B27" s="31">
        <v>556</v>
      </c>
      <c r="C27" s="32" t="str">
        <f>IF(B27=0," ",VLOOKUP(B27,[1]Женщины!B$1:H$65536,2,FALSE))</f>
        <v>Бебякина Яна</v>
      </c>
      <c r="D27" s="178" t="str">
        <f>IF(B27=0," ",VLOOKUP($B27,[1]Женщины!$B$1:$H$65536,3,FALSE))</f>
        <v>1998</v>
      </c>
      <c r="E27" s="34" t="str">
        <f>IF(B27=0," ",IF(VLOOKUP($B27,[1]Женщины!$B$1:$H$65536,4,FALSE)=0," ",VLOOKUP($B27,[1]Женщины!$B$1:$H$65536,4,FALSE)))</f>
        <v>2р</v>
      </c>
      <c r="F27" s="96" t="str">
        <f>IF(B27=0," ",VLOOKUP($B27,[1]Женщины!$B$1:$H$65536,5,FALSE))</f>
        <v>Архангельская</v>
      </c>
      <c r="G27" s="32" t="str">
        <f>IF(B27=0," ",VLOOKUP($B27,[1]Женщины!$B$1:$H$65536,6,FALSE))</f>
        <v>Коряжма, ДЮСШ</v>
      </c>
      <c r="H27" s="409"/>
      <c r="I27" s="412"/>
      <c r="J27" s="218"/>
      <c r="K27" s="32" t="str">
        <f>IF(B27=0," ",VLOOKUP($B27,[1]Женщины!$B$1:$H$65536,7,FALSE))</f>
        <v>Казанцев Л.А.</v>
      </c>
    </row>
    <row r="28" spans="1:11" ht="15.75" thickTop="1">
      <c r="A28" s="428">
        <v>5</v>
      </c>
      <c r="B28" s="95">
        <v>308</v>
      </c>
      <c r="C28" s="54" t="str">
        <f>IF(B28=0," ",VLOOKUP(B28,[1]Женщины!B$1:H$65536,2,FALSE))</f>
        <v>Багрова Анна</v>
      </c>
      <c r="D28" s="214" t="str">
        <f>IF(B28=0," ",VLOOKUP($B28,[1]Женщины!$B$1:$H$65536,3,FALSE))</f>
        <v>02.07.1997</v>
      </c>
      <c r="E28" s="13" t="str">
        <f>IF(B28=0," ",IF(VLOOKUP($B28,[1]Женщины!$B$1:$H$65536,4,FALSE)=0," ",VLOOKUP($B28,[1]Женщины!$B$1:$H$65536,4,FALSE)))</f>
        <v>1р</v>
      </c>
      <c r="F28" s="121" t="str">
        <f>IF(B28=0," ",VLOOKUP($B28,[1]Женщины!$B$1:$H$65536,5,FALSE))</f>
        <v>Мурманская</v>
      </c>
      <c r="G28" s="121" t="str">
        <f>IF(B28=0," ",VLOOKUP($B28,[1]Женщины!$B$1:$H$65536,6,FALSE))</f>
        <v>Североморск-Мурманск, СДЮСШОР-4, Динамо</v>
      </c>
      <c r="H28" s="407">
        <v>1.3311342592592593E-3</v>
      </c>
      <c r="I28" s="410" t="str">
        <f>IF(H28=0," ",IF(H28&lt;=[1]Разряды!$D$36,[1]Разряды!$D$3,IF(H28&lt;=[1]Разряды!$E$36,[1]Разряды!$E$3,IF(H28&lt;=[1]Разряды!$F$36,[1]Разряды!$F$3,IF(H28&lt;=[1]Разряды!$G$36,[1]Разряды!$G$3,IF(H28&lt;=[1]Разряды!$H$36,[1]Разряды!$H$3,IF(H28&lt;=[1]Разряды!$I$36,[1]Разряды!$I$3,IF(H28&lt;=[1]Разряды!$J$36,[1]Разряды!$J$3,"б/р"))))))))</f>
        <v>2р</v>
      </c>
      <c r="J28" s="215"/>
      <c r="K28" s="54" t="str">
        <f>IF(B28=0," ",VLOOKUP($B28,[1]Женщины!$B$1:$H$65536,7,FALSE))</f>
        <v>Агупова О.Б., Фарутин Н.В.</v>
      </c>
    </row>
    <row r="29" spans="1:11">
      <c r="A29" s="429"/>
      <c r="B29" s="18">
        <v>319</v>
      </c>
      <c r="C29" s="19" t="str">
        <f>IF(B29=0," ",VLOOKUP(B29,[1]Женщины!B$1:H$65536,2,FALSE))</f>
        <v>Шпилевая Варвара</v>
      </c>
      <c r="D29" s="139" t="str">
        <f>IF(B29=0," ",VLOOKUP($B29,[1]Женщины!$B$1:$H$65536,3,FALSE))</f>
        <v>22.10.1999</v>
      </c>
      <c r="E29" s="21" t="str">
        <f>IF(B29=0," ",IF(VLOOKUP($B29,[1]Женщины!$B$1:$H$65536,4,FALSE)=0," ",VLOOKUP($B29,[1]Женщины!$B$1:$H$65536,4,FALSE)))</f>
        <v>1р</v>
      </c>
      <c r="F29" s="25" t="str">
        <f>IF(B29=0," ",VLOOKUP($B29,[1]Женщины!$B$1:$H$65536,5,FALSE))</f>
        <v>Мурманская</v>
      </c>
      <c r="G29" s="19" t="str">
        <f>IF(B29=0," ",VLOOKUP($B29,[1]Женщины!$B$1:$H$65536,6,FALSE))</f>
        <v xml:space="preserve">Мурманск, СДЮСШОР-4 </v>
      </c>
      <c r="H29" s="408"/>
      <c r="I29" s="411"/>
      <c r="J29" s="413">
        <v>17</v>
      </c>
      <c r="K29" s="19" t="str">
        <f>IF(B29=0," ",VLOOKUP($B29,[1]Женщины!$B$1:$H$65536,7,FALSE))</f>
        <v>Шаверина В.Н., Савенков П.В.</v>
      </c>
    </row>
    <row r="30" spans="1:11">
      <c r="A30" s="429"/>
      <c r="B30" s="18">
        <v>320</v>
      </c>
      <c r="C30" s="19" t="str">
        <f>IF(B30=0," ",VLOOKUP(B30,[1]Женщины!B$1:H$65536,2,FALSE))</f>
        <v>Сергеева Юлия</v>
      </c>
      <c r="D30" s="139" t="str">
        <f>IF(B30=0," ",VLOOKUP($B30,[1]Женщины!$B$1:$H$65536,3,FALSE))</f>
        <v>11.05.1999</v>
      </c>
      <c r="E30" s="21" t="str">
        <f>IF(B30=0," ",IF(VLOOKUP($B30,[1]Женщины!$B$1:$H$65536,4,FALSE)=0," ",VLOOKUP($B30,[1]Женщины!$B$1:$H$65536,4,FALSE)))</f>
        <v>1р</v>
      </c>
      <c r="F30" s="25" t="str">
        <f>IF(B30=0," ",VLOOKUP($B30,[1]Женщины!$B$1:$H$65536,5,FALSE))</f>
        <v>Мурманская</v>
      </c>
      <c r="G30" s="19" t="str">
        <f>IF(B30=0," ",VLOOKUP($B30,[1]Женщины!$B$1:$H$65536,6,FALSE))</f>
        <v xml:space="preserve">Мурманск, СДЮСШОР-4 </v>
      </c>
      <c r="H30" s="408"/>
      <c r="I30" s="411"/>
      <c r="J30" s="413"/>
      <c r="K30" s="25" t="str">
        <f>IF(B30=0," ",VLOOKUP($B30,[1]Женщины!$B$1:$H$65536,7,FALSE))</f>
        <v>Шаверина В.Н., Савенков П.В.</v>
      </c>
    </row>
    <row r="31" spans="1:11" ht="15.75" thickBot="1">
      <c r="A31" s="430"/>
      <c r="B31" s="31">
        <v>308</v>
      </c>
      <c r="C31" s="32" t="str">
        <f>IF(B31=0," ",VLOOKUP(B31,[1]Женщины!B$1:H$65536,2,FALSE))</f>
        <v>Багрова Анна</v>
      </c>
      <c r="D31" s="178" t="str">
        <f>IF(B31=0," ",VLOOKUP($B31,[1]Женщины!$B$1:$H$65536,3,FALSE))</f>
        <v>02.07.1997</v>
      </c>
      <c r="E31" s="34" t="str">
        <f>IF(B31=0," ",IF(VLOOKUP($B31,[1]Женщины!$B$1:$H$65536,4,FALSE)=0," ",VLOOKUP($B31,[1]Женщины!$B$1:$H$65536,4,FALSE)))</f>
        <v>1р</v>
      </c>
      <c r="F31" s="96" t="str">
        <f>IF(B31=0," ",VLOOKUP($B31,[1]Женщины!$B$1:$H$65536,5,FALSE))</f>
        <v>Мурманская</v>
      </c>
      <c r="G31" s="96" t="str">
        <f>IF(B31=0," ",VLOOKUP($B31,[1]Женщины!$B$1:$H$65536,6,FALSE))</f>
        <v>Североморск-Мурманск, СДЮСШОР-4, Динамо</v>
      </c>
      <c r="H31" s="409"/>
      <c r="I31" s="412"/>
      <c r="J31" s="218"/>
      <c r="K31" s="32" t="str">
        <f>IF(B31=0," ",VLOOKUP($B31,[1]Женщины!$B$1:$H$65536,7,FALSE))</f>
        <v>Агупова О.Б., Фарутин Н.В.</v>
      </c>
    </row>
    <row r="32" spans="1:11" ht="15.75" thickTop="1">
      <c r="A32" s="428">
        <v>6</v>
      </c>
      <c r="B32" s="95">
        <v>338</v>
      </c>
      <c r="C32" s="54" t="str">
        <f>IF(B32=0," ",VLOOKUP(B32,[1]Женщины!B$1:H$65536,2,FALSE))</f>
        <v>Васильченко Елена</v>
      </c>
      <c r="D32" s="214" t="str">
        <f>IF(B32=0," ",VLOOKUP($B32,[1]Женщины!$B$1:$H$65536,3,FALSE))</f>
        <v>01.01.1999</v>
      </c>
      <c r="E32" s="13" t="str">
        <f>IF(B32=0," ",IF(VLOOKUP($B32,[1]Женщины!$B$1:$H$65536,4,FALSE)=0," ",VLOOKUP($B32,[1]Женщины!$B$1:$H$65536,4,FALSE)))</f>
        <v>1р</v>
      </c>
      <c r="F32" s="121" t="str">
        <f>IF(B32=0," ",VLOOKUP($B32,[1]Женщины!$B$1:$H$65536,5,FALSE))</f>
        <v>Костромская</v>
      </c>
      <c r="G32" s="54" t="str">
        <f>IF(B32=0," ",VLOOKUP($B32,[1]Женщины!$B$1:$H$65536,6,FALSE))</f>
        <v>Кострома, КОСДЮСШОР</v>
      </c>
      <c r="H32" s="407">
        <v>1.3314814814814814E-3</v>
      </c>
      <c r="I32" s="410" t="str">
        <f>IF(H32=0," ",IF(H32&lt;=[1]Разряды!$D$36,[1]Разряды!$D$3,IF(H32&lt;=[1]Разряды!$E$36,[1]Разряды!$E$3,IF(H32&lt;=[1]Разряды!$F$36,[1]Разряды!$F$3,IF(H32&lt;=[1]Разряды!$G$36,[1]Разряды!$G$3,IF(H32&lt;=[1]Разряды!$H$36,[1]Разряды!$H$3,IF(H32&lt;=[1]Разряды!$I$36,[1]Разряды!$I$3,IF(H32&lt;=[1]Разряды!$J$36,[1]Разряды!$J$3,"б/р"))))))))</f>
        <v>2р</v>
      </c>
      <c r="J32" s="215"/>
      <c r="K32" s="121" t="str">
        <f>IF(B32=0," ",VLOOKUP($B32,[1]Женщины!$B$1:$H$65536,7,FALSE))</f>
        <v>Ефалов Н.Л.</v>
      </c>
    </row>
    <row r="33" spans="1:11">
      <c r="A33" s="429"/>
      <c r="B33" s="18">
        <v>344</v>
      </c>
      <c r="C33" s="19" t="str">
        <f>IF(B33=0," ",VLOOKUP(B33,[1]Женщины!B$1:H$65536,2,FALSE))</f>
        <v>Горевалова Ксения</v>
      </c>
      <c r="D33" s="139" t="str">
        <f>IF(B33=0," ",VLOOKUP($B33,[1]Женщины!$B$1:$H$65536,3,FALSE))</f>
        <v>11.11.1997</v>
      </c>
      <c r="E33" s="21" t="str">
        <f>IF(B33=0," ",IF(VLOOKUP($B33,[1]Женщины!$B$1:$H$65536,4,FALSE)=0," ",VLOOKUP($B33,[1]Женщины!$B$1:$H$65536,4,FALSE)))</f>
        <v>2р</v>
      </c>
      <c r="F33" s="25" t="str">
        <f>IF(B33=0," ",VLOOKUP($B33,[1]Женщины!$B$1:$H$65536,5,FALSE))</f>
        <v>Костромская</v>
      </c>
      <c r="G33" s="19" t="str">
        <f>IF(B33=0," ",VLOOKUP($B33,[1]Женщины!$B$1:$H$65536,6,FALSE))</f>
        <v>Буй, КОСДЮСШОР</v>
      </c>
      <c r="H33" s="408"/>
      <c r="I33" s="411"/>
      <c r="J33" s="413">
        <v>15</v>
      </c>
      <c r="K33" s="19" t="str">
        <f>IF(B33=0," ",VLOOKUP($B33,[1]Женщины!$B$1:$H$65536,7,FALSE))</f>
        <v>Виноградов Н.А.</v>
      </c>
    </row>
    <row r="34" spans="1:11">
      <c r="A34" s="429"/>
      <c r="B34" s="18">
        <v>333</v>
      </c>
      <c r="C34" s="19" t="str">
        <f>IF(B34=0," ",VLOOKUP(B34,[1]Женщины!B$1:H$65536,2,FALSE))</f>
        <v>Сверчкова Полина</v>
      </c>
      <c r="D34" s="139" t="str">
        <f>IF(B34=0," ",VLOOKUP($B34,[1]Женщины!$B$1:$H$65536,3,FALSE))</f>
        <v>14.03.1997</v>
      </c>
      <c r="E34" s="21" t="str">
        <f>IF(B34=0," ",IF(VLOOKUP($B34,[1]Женщины!$B$1:$H$65536,4,FALSE)=0," ",VLOOKUP($B34,[1]Женщины!$B$1:$H$65536,4,FALSE)))</f>
        <v>1р</v>
      </c>
      <c r="F34" s="25" t="str">
        <f>IF(B34=0," ",VLOOKUP($B34,[1]Женщины!$B$1:$H$65536,5,FALSE))</f>
        <v>Костромская</v>
      </c>
      <c r="G34" s="19" t="str">
        <f>IF(B34=0," ",VLOOKUP($B34,[1]Женщины!$B$1:$H$65536,6,FALSE))</f>
        <v>Кострома, КОСДЮСШОР</v>
      </c>
      <c r="H34" s="408"/>
      <c r="I34" s="411"/>
      <c r="J34" s="413"/>
      <c r="K34" s="19" t="str">
        <f>IF(B34=0," ",VLOOKUP($B34,[1]Женщины!$B$1:$H$65536,7,FALSE))</f>
        <v>Дружков А.Н.</v>
      </c>
    </row>
    <row r="35" spans="1:11" ht="15.75" thickBot="1">
      <c r="A35" s="430"/>
      <c r="B35" s="31">
        <v>337</v>
      </c>
      <c r="C35" s="32" t="str">
        <f>IF(B35=0," ",VLOOKUP(B35,[1]Женщины!B$1:H$65536,2,FALSE))</f>
        <v>Москвина Кристина</v>
      </c>
      <c r="D35" s="178" t="str">
        <f>IF(B35=0," ",VLOOKUP($B35,[1]Женщины!$B$1:$H$65536,3,FALSE))</f>
        <v>07.06.1999</v>
      </c>
      <c r="E35" s="34" t="str">
        <f>IF(B35=0," ",IF(VLOOKUP($B35,[1]Женщины!$B$1:$H$65536,4,FALSE)=0," ",VLOOKUP($B35,[1]Женщины!$B$1:$H$65536,4,FALSE)))</f>
        <v>2р</v>
      </c>
      <c r="F35" s="96" t="str">
        <f>IF(B35=0," ",VLOOKUP($B35,[1]Женщины!$B$1:$H$65536,5,FALSE))</f>
        <v>Костромская</v>
      </c>
      <c r="G35" s="32" t="str">
        <f>IF(B35=0," ",VLOOKUP($B35,[1]Женщины!$B$1:$H$65536,6,FALSE))</f>
        <v>Кострома, КОСДЮСШОР</v>
      </c>
      <c r="H35" s="409"/>
      <c r="I35" s="412"/>
      <c r="J35" s="218"/>
      <c r="K35" s="32" t="str">
        <f>IF(B35=0," ",VLOOKUP($B35,[1]Женщины!$B$1:$H$65536,7,FALSE))</f>
        <v>Макаров В.Н.</v>
      </c>
    </row>
    <row r="36" spans="1:11" ht="15.75" thickTop="1">
      <c r="A36" s="207"/>
      <c r="B36" s="212"/>
      <c r="C36" s="212"/>
      <c r="D36" s="211"/>
      <c r="F36" s="416" t="s">
        <v>159</v>
      </c>
      <c r="G36" s="416"/>
      <c r="H36" s="417"/>
      <c r="I36" s="417"/>
      <c r="J36" s="9"/>
      <c r="K36" s="102"/>
    </row>
    <row r="37" spans="1:11">
      <c r="A37" s="418" t="s">
        <v>72</v>
      </c>
      <c r="B37" s="418" t="s">
        <v>73</v>
      </c>
      <c r="C37" s="420" t="s">
        <v>74</v>
      </c>
      <c r="D37" s="421" t="s">
        <v>75</v>
      </c>
      <c r="E37" s="420" t="s">
        <v>133</v>
      </c>
      <c r="F37" s="420" t="s">
        <v>16</v>
      </c>
      <c r="G37" s="420" t="s">
        <v>28</v>
      </c>
      <c r="H37" s="424" t="s">
        <v>18</v>
      </c>
      <c r="I37" s="335" t="s">
        <v>131</v>
      </c>
      <c r="J37" s="335" t="s">
        <v>132</v>
      </c>
      <c r="K37" s="354" t="s">
        <v>21</v>
      </c>
    </row>
    <row r="38" spans="1:11" ht="15.75" thickBot="1">
      <c r="A38" s="419"/>
      <c r="B38" s="419"/>
      <c r="C38" s="419"/>
      <c r="D38" s="422"/>
      <c r="E38" s="419"/>
      <c r="F38" s="423"/>
      <c r="G38" s="423"/>
      <c r="H38" s="425"/>
      <c r="I38" s="426"/>
      <c r="J38" s="427"/>
      <c r="K38" s="414"/>
    </row>
    <row r="39" spans="1:11" ht="15.75" thickTop="1">
      <c r="A39" s="404">
        <v>1</v>
      </c>
      <c r="B39" s="219">
        <v>527</v>
      </c>
      <c r="C39" s="220" t="str">
        <f>IF(B39=0," ",VLOOKUP(B39,[1]Женщины!B$1:H$65536,2,FALSE))</f>
        <v>Зобнина Елизавета</v>
      </c>
      <c r="D39" s="221" t="str">
        <f>IF(B39=0," ",VLOOKUP($B39,[1]Женщины!$B$1:$H$65536,3,FALSE))</f>
        <v>05.03.1998</v>
      </c>
      <c r="E39" s="222" t="str">
        <f>IF(B39=0," ",IF(VLOOKUP($B39,[1]Женщины!$B$1:$H$65536,4,FALSE)=0," ",VLOOKUP($B39,[1]Женщины!$B$1:$H$65536,4,FALSE)))</f>
        <v>1р</v>
      </c>
      <c r="F39" s="223" t="str">
        <f>IF(B39=0," ",VLOOKUP($B39,[1]Женщины!$B$1:$H$65536,5,FALSE))</f>
        <v>Вологодская</v>
      </c>
      <c r="G39" s="220" t="str">
        <f>IF(B39=0," ",VLOOKUP($B39,[1]Женщины!$B$1:$H$65536,6,FALSE))</f>
        <v>Череповец, ДЮСШ-2</v>
      </c>
      <c r="H39" s="407">
        <v>1.2403935185185185E-3</v>
      </c>
      <c r="I39" s="410" t="str">
        <f>IF(H39=0," ",IF(H39&lt;=[1]Разряды!$D$36,[1]Разряды!$D$3,IF(H39&lt;=[1]Разряды!$E$36,[1]Разряды!$E$3,IF(H39&lt;=[1]Разряды!$F$36,[1]Разряды!$F$3,IF(H39&lt;=[1]Разряды!$G$36,[1]Разряды!$G$3,IF(H39&lt;=[1]Разряды!$H$36,[1]Разряды!$H$3,IF(H39&lt;=[1]Разряды!$I$36,[1]Разряды!$I$3,IF(H39&lt;=[1]Разряды!$J$36,[1]Разряды!$J$3,"б/р"))))))))</f>
        <v>1р</v>
      </c>
      <c r="J39" s="224"/>
      <c r="K39" s="220" t="str">
        <f>IF(B39=0," ",VLOOKUP($B39,[1]Женщины!$B$1:$H$65536,7,FALSE))</f>
        <v>Боголюбов В.Л.</v>
      </c>
    </row>
    <row r="40" spans="1:11">
      <c r="A40" s="405"/>
      <c r="B40" s="18">
        <v>533</v>
      </c>
      <c r="C40" s="19" t="str">
        <f>IF(B40=0," ",VLOOKUP(B40,[1]Женщины!B$1:H$65536,2,FALSE))</f>
        <v>Шпак Ирина</v>
      </c>
      <c r="D40" s="139" t="str">
        <f>IF(B40=0," ",VLOOKUP($B40,[1]Женщины!$B$1:$H$65536,3,FALSE))</f>
        <v>26.11.1998</v>
      </c>
      <c r="E40" s="21" t="str">
        <f>IF(B40=0," ",IF(VLOOKUP($B40,[1]Женщины!$B$1:$H$65536,4,FALSE)=0," ",VLOOKUP($B40,[1]Женщины!$B$1:$H$65536,4,FALSE)))</f>
        <v>2р</v>
      </c>
      <c r="F40" s="25" t="str">
        <f>IF(B40=0," ",VLOOKUP($B40,[1]Женщины!$B$1:$H$65536,5,FALSE))</f>
        <v>Вологодская</v>
      </c>
      <c r="G40" s="19" t="str">
        <f>IF(B40=0," ",VLOOKUP($B40,[1]Женщины!$B$1:$H$65536,6,FALSE))</f>
        <v>Череповец, ДЮСШ-2</v>
      </c>
      <c r="H40" s="408"/>
      <c r="I40" s="411"/>
      <c r="J40" s="413">
        <v>20</v>
      </c>
      <c r="K40" s="19" t="str">
        <f>IF(B40=0," ",VLOOKUP($B40,[1]Женщины!$B$1:$H$65536,7,FALSE))</f>
        <v>Полторацкий С.В.</v>
      </c>
    </row>
    <row r="41" spans="1:11">
      <c r="A41" s="405"/>
      <c r="B41" s="18">
        <v>517</v>
      </c>
      <c r="C41" s="19" t="str">
        <f>IF(B41=0," ",VLOOKUP(B41,[1]Женщины!B$1:H$65536,2,FALSE))</f>
        <v>Киселева Валентина</v>
      </c>
      <c r="D41" s="139" t="str">
        <f>IF(B41=0," ",VLOOKUP($B41,[1]Женщины!$B$1:$H$65536,3,FALSE))</f>
        <v>16.07.1995</v>
      </c>
      <c r="E41" s="21" t="str">
        <f>IF(B41=0," ",IF(VLOOKUP($B41,[1]Женщины!$B$1:$H$65536,4,FALSE)=0," ",VLOOKUP($B41,[1]Женщины!$B$1:$H$65536,4,FALSE)))</f>
        <v>КМС</v>
      </c>
      <c r="F41" s="25" t="str">
        <f>IF(B41=0," ",VLOOKUP($B41,[1]Женщины!$B$1:$H$65536,5,FALSE))</f>
        <v>Вологодская</v>
      </c>
      <c r="G41" s="19" t="str">
        <f>IF(B41=0," ",VLOOKUP($B41,[1]Женщины!$B$1:$H$65536,6,FALSE))</f>
        <v>Череповец, ДЮСШ-2</v>
      </c>
      <c r="H41" s="408"/>
      <c r="I41" s="411"/>
      <c r="J41" s="413"/>
      <c r="K41" s="19" t="str">
        <f>IF(B41=0," ",VLOOKUP($B41,[1]Женщины!$B$1:$H$65536,7,FALSE))</f>
        <v>Полторацкий С.В.</v>
      </c>
    </row>
    <row r="42" spans="1:11" ht="15.75" thickBot="1">
      <c r="A42" s="406"/>
      <c r="B42" s="31">
        <v>518</v>
      </c>
      <c r="C42" s="32" t="str">
        <f>IF(B42=0," ",VLOOKUP(B42,[1]Женщины!B$1:H$65536,2,FALSE))</f>
        <v>Аверина Ульяна</v>
      </c>
      <c r="D42" s="178" t="str">
        <f>IF(B42=0," ",VLOOKUP($B42,[1]Женщины!$B$1:$H$65536,3,FALSE))</f>
        <v>10.10.1996</v>
      </c>
      <c r="E42" s="34" t="str">
        <f>IF(B42=0," ",IF(VLOOKUP($B42,[1]Женщины!$B$1:$H$65536,4,FALSE)=0," ",VLOOKUP($B42,[1]Женщины!$B$1:$H$65536,4,FALSE)))</f>
        <v>КМС</v>
      </c>
      <c r="F42" s="96" t="str">
        <f>IF(B42=0," ",VLOOKUP($B42,[1]Женщины!$B$1:$H$65536,5,FALSE))</f>
        <v>Вологодская</v>
      </c>
      <c r="G42" s="32" t="str">
        <f>IF(B42=0," ",VLOOKUP($B42,[1]Женщины!$B$1:$H$65536,6,FALSE))</f>
        <v>Череповец, ДЮСШ-2</v>
      </c>
      <c r="H42" s="409"/>
      <c r="I42" s="412"/>
      <c r="J42" s="218"/>
      <c r="K42" s="32" t="str">
        <f>IF(B42=0," ",VLOOKUP($B42,[1]Женщины!$B$1:$H$65536,7,FALSE))</f>
        <v>Лебедев А.В.</v>
      </c>
    </row>
    <row r="43" spans="1:11" ht="15.75" thickTop="1">
      <c r="A43" s="404">
        <v>2</v>
      </c>
      <c r="B43" s="95">
        <v>159</v>
      </c>
      <c r="C43" s="54" t="str">
        <f>IF(B43=0," ",VLOOKUP(B43,[1]Женщины!B$1:H$65536,2,FALSE))</f>
        <v>Бойцева Дарья</v>
      </c>
      <c r="D43" s="139" t="str">
        <f>IF(B43=0," ",VLOOKUP($B43,[1]Женщины!$B$1:$H$65536,3,FALSE))</f>
        <v>1995</v>
      </c>
      <c r="E43" s="13" t="str">
        <f>IF(B43=0," ",IF(VLOOKUP($B43,[1]Женщины!$B$1:$H$65536,4,FALSE)=0," ",VLOOKUP($B43,[1]Женщины!$B$1:$H$65536,4,FALSE)))</f>
        <v>1р</v>
      </c>
      <c r="F43" s="121" t="str">
        <f>IF(B43=0," ",VLOOKUP($B43,[1]Женщины!$B$1:$H$65536,5,FALSE))</f>
        <v>Ярославская</v>
      </c>
      <c r="G43" s="54" t="str">
        <f>IF(B43=0," ",VLOOKUP($B43,[1]Женщины!$B$1:$H$65536,6,FALSE))</f>
        <v>Рыбинск, СДЮСШОР-2</v>
      </c>
      <c r="H43" s="407">
        <v>1.2565972222222221E-3</v>
      </c>
      <c r="I43" s="410" t="str">
        <f>IF(H43=0," ",IF(H43&lt;=[1]Разряды!$D$36,[1]Разряды!$D$3,IF(H43&lt;=[1]Разряды!$E$36,[1]Разряды!$E$3,IF(H43&lt;=[1]Разряды!$F$36,[1]Разряды!$F$3,IF(H43&lt;=[1]Разряды!$G$36,[1]Разряды!$G$3,IF(H43&lt;=[1]Разряды!$H$36,[1]Разряды!$H$3,IF(H43&lt;=[1]Разряды!$I$36,[1]Разряды!$I$3,IF(H43&lt;=[1]Разряды!$J$36,[1]Разряды!$J$3,"б/р"))))))))</f>
        <v>2р</v>
      </c>
      <c r="J43" s="215"/>
      <c r="K43" s="54" t="str">
        <f>IF(B43=0," ",VLOOKUP($B43,[1]Женщины!$B$1:$H$65536,7,FALSE))</f>
        <v>Иванова И.М., Соколова Н.М.</v>
      </c>
    </row>
    <row r="44" spans="1:11">
      <c r="A44" s="405"/>
      <c r="B44" s="18">
        <v>181</v>
      </c>
      <c r="C44" s="19" t="str">
        <f>IF(B44=0," ",VLOOKUP(B44,[1]Женщины!B$1:H$65536,2,FALSE))</f>
        <v>Цветкова Елизавета</v>
      </c>
      <c r="D44" s="139" t="str">
        <f>IF(B44=0," ",VLOOKUP($B44,[1]Женщины!$B$1:$H$65536,3,FALSE))</f>
        <v>1996</v>
      </c>
      <c r="E44" s="21" t="str">
        <f>IF(B44=0," ",IF(VLOOKUP($B44,[1]Женщины!$B$1:$H$65536,4,FALSE)=0," ",VLOOKUP($B44,[1]Женщины!$B$1:$H$65536,4,FALSE)))</f>
        <v>1р</v>
      </c>
      <c r="F44" s="25" t="str">
        <f>IF(B44=0," ",VLOOKUP($B44,[1]Женщины!$B$1:$H$65536,5,FALSE))</f>
        <v>Ярославская</v>
      </c>
      <c r="G44" s="19" t="str">
        <f>IF(B44=0," ",VLOOKUP($B44,[1]Женщины!$B$1:$H$65536,6,FALSE))</f>
        <v>Рыбинск, СДЮСШОР-2</v>
      </c>
      <c r="H44" s="408"/>
      <c r="I44" s="411"/>
      <c r="J44" s="413" t="s">
        <v>24</v>
      </c>
      <c r="K44" s="19" t="str">
        <f>IF(B44=0," ",VLOOKUP($B44,[1]Женщины!$B$1:$H$65536,7,FALSE))</f>
        <v>Кузнецова А.Л.</v>
      </c>
    </row>
    <row r="45" spans="1:11">
      <c r="A45" s="405"/>
      <c r="B45" s="18">
        <v>182</v>
      </c>
      <c r="C45" s="19" t="str">
        <f>IF(B45=0," ",VLOOKUP(B45,[1]Женщины!B$1:H$65536,2,FALSE))</f>
        <v>Ланцова Мария</v>
      </c>
      <c r="D45" s="139" t="str">
        <f>IF(B45=0," ",VLOOKUP($B45,[1]Женщины!$B$1:$H$65536,3,FALSE))</f>
        <v>1997</v>
      </c>
      <c r="E45" s="21" t="str">
        <f>IF(B45=0," ",IF(VLOOKUP($B45,[1]Женщины!$B$1:$H$65536,4,FALSE)=0," ",VLOOKUP($B45,[1]Женщины!$B$1:$H$65536,4,FALSE)))</f>
        <v>2р</v>
      </c>
      <c r="F45" s="25" t="str">
        <f>IF(B45=0," ",VLOOKUP($B45,[1]Женщины!$B$1:$H$65536,5,FALSE))</f>
        <v>Ярославская</v>
      </c>
      <c r="G45" s="19" t="str">
        <f>IF(B45=0," ",VLOOKUP($B45,[1]Женщины!$B$1:$H$65536,6,FALSE))</f>
        <v>Рыбинск, СДЮСШОР-2</v>
      </c>
      <c r="H45" s="408"/>
      <c r="I45" s="411"/>
      <c r="J45" s="413"/>
      <c r="K45" s="25" t="str">
        <f>IF(B45=0," ",VLOOKUP($B45,[1]Женщины!$B$1:$H$65536,7,FALSE))</f>
        <v>Кузнецова А.Л.</v>
      </c>
    </row>
    <row r="46" spans="1:11" ht="15.75" thickBot="1">
      <c r="A46" s="406"/>
      <c r="B46" s="31">
        <v>180</v>
      </c>
      <c r="C46" s="32" t="str">
        <f>IF(B46=0," ",VLOOKUP(B46,[1]Женщины!B$1:H$65536,2,FALSE))</f>
        <v>Дмитриева Алина</v>
      </c>
      <c r="D46" s="178" t="str">
        <f>IF(B46=0," ",VLOOKUP($B46,[1]Женщины!$B$1:$H$65536,3,FALSE))</f>
        <v>1996</v>
      </c>
      <c r="E46" s="34" t="str">
        <f>IF(B46=0," ",IF(VLOOKUP($B46,[1]Женщины!$B$1:$H$65536,4,FALSE)=0," ",VLOOKUP($B46,[1]Женщины!$B$1:$H$65536,4,FALSE)))</f>
        <v>КМС</v>
      </c>
      <c r="F46" s="96" t="str">
        <f>IF(B46=0," ",VLOOKUP($B46,[1]Женщины!$B$1:$H$65536,5,FALSE))</f>
        <v>Ярославская</v>
      </c>
      <c r="G46" s="32" t="str">
        <f>IF(B46=0," ",VLOOKUP($B46,[1]Женщины!$B$1:$H$65536,6,FALSE))</f>
        <v>Рыбинск, СДЮСШОР-2</v>
      </c>
      <c r="H46" s="409"/>
      <c r="I46" s="412"/>
      <c r="J46" s="218"/>
      <c r="K46" s="32" t="str">
        <f>IF(B46=0," ",VLOOKUP($B46,[1]Женщины!$B$1:$H$65536,7,FALSE))</f>
        <v>Кузнецова А.Л.</v>
      </c>
    </row>
    <row r="47" spans="1:11" ht="15.75" thickTop="1">
      <c r="A47" s="404">
        <v>3</v>
      </c>
      <c r="B47" s="219">
        <v>35</v>
      </c>
      <c r="C47" s="220" t="str">
        <f>IF(B47=0," ",VLOOKUP(B47,[1]Женщины!B$1:H$65536,2,FALSE))</f>
        <v>Виноградова Полина</v>
      </c>
      <c r="D47" s="221" t="str">
        <f>IF(B47=0," ",VLOOKUP($B47,[1]Женщины!$B$1:$H$65536,3,FALSE))</f>
        <v>25.09.1996</v>
      </c>
      <c r="E47" s="222" t="str">
        <f>IF(B47=0," ",IF(VLOOKUP($B47,[1]Женщины!$B$1:$H$65536,4,FALSE)=0," ",VLOOKUP($B47,[1]Женщины!$B$1:$H$65536,4,FALSE)))</f>
        <v>1р</v>
      </c>
      <c r="F47" s="223" t="str">
        <f>IF(B47=0," ",VLOOKUP($B47,[1]Женщины!$B$1:$H$65536,5,FALSE))</f>
        <v>Ярославская</v>
      </c>
      <c r="G47" s="220" t="str">
        <f>IF(B47=0," ",VLOOKUP($B47,[1]Женщины!$B$1:$H$65536,6,FALSE))</f>
        <v>Ярославль, СДЮСШОР-19</v>
      </c>
      <c r="H47" s="407">
        <v>1.2642361111111112E-3</v>
      </c>
      <c r="I47" s="410" t="str">
        <f>IF(H47=0," ",IF(H47&lt;=[1]Разряды!$D$36,[1]Разряды!$D$3,IF(H47&lt;=[1]Разряды!$E$36,[1]Разряды!$E$3,IF(H47&lt;=[1]Разряды!$F$36,[1]Разряды!$F$3,IF(H47&lt;=[1]Разряды!$G$36,[1]Разряды!$G$3,IF(H47&lt;=[1]Разряды!$H$36,[1]Разряды!$H$3,IF(H47&lt;=[1]Разряды!$I$36,[1]Разряды!$I$3,IF(H47&lt;=[1]Разряды!$J$36,[1]Разряды!$J$3,"б/р"))))))))</f>
        <v>2р</v>
      </c>
      <c r="J47" s="224"/>
      <c r="K47" s="220" t="str">
        <f>IF(B47=0," ",VLOOKUP($B47,[1]Женщины!$B$1:$H$65536,7,FALSE))</f>
        <v>Тюленев С.А.</v>
      </c>
    </row>
    <row r="48" spans="1:11">
      <c r="A48" s="405"/>
      <c r="B48" s="18">
        <v>31</v>
      </c>
      <c r="C48" s="19" t="str">
        <f>IF(B48=0," ",VLOOKUP(B48,[1]Женщины!B$1:H$65536,2,FALSE))</f>
        <v>Герасина Елизавета</v>
      </c>
      <c r="D48" s="139" t="str">
        <f>IF(B48=0," ",VLOOKUP($B48,[1]Женщины!$B$1:$H$65536,3,FALSE))</f>
        <v>23.04.1995</v>
      </c>
      <c r="E48" s="21" t="str">
        <f>IF(B48=0," ",IF(VLOOKUP($B48,[1]Женщины!$B$1:$H$65536,4,FALSE)=0," ",VLOOKUP($B48,[1]Женщины!$B$1:$H$65536,4,FALSE)))</f>
        <v>1р</v>
      </c>
      <c r="F48" s="25" t="str">
        <f>IF(B48=0," ",VLOOKUP($B48,[1]Женщины!$B$1:$H$65536,5,FALSE))</f>
        <v>Ярославская</v>
      </c>
      <c r="G48" s="19" t="str">
        <f>IF(B48=0," ",VLOOKUP($B48,[1]Женщины!$B$1:$H$65536,6,FALSE))</f>
        <v>Ярославль, СДЮСШОР-19</v>
      </c>
      <c r="H48" s="408"/>
      <c r="I48" s="411"/>
      <c r="J48" s="413" t="s">
        <v>24</v>
      </c>
      <c r="K48" s="19" t="str">
        <f>IF(B48=0," ",VLOOKUP($B48,[1]Женщины!$B$1:$H$65536,7,FALSE))</f>
        <v>Тюленев С.А.</v>
      </c>
    </row>
    <row r="49" spans="1:11">
      <c r="A49" s="405"/>
      <c r="B49" s="18">
        <v>33</v>
      </c>
      <c r="C49" s="19" t="str">
        <f>IF(B49=0," ",VLOOKUP(B49,[1]Женщины!B$1:H$65536,2,FALSE))</f>
        <v>Третьякова Наталия</v>
      </c>
      <c r="D49" s="139" t="str">
        <f>IF(B49=0," ",VLOOKUP($B49,[1]Женщины!$B$1:$H$65536,3,FALSE))</f>
        <v>14.12.1995</v>
      </c>
      <c r="E49" s="21" t="str">
        <f>IF(B49=0," ",IF(VLOOKUP($B49,[1]Женщины!$B$1:$H$65536,4,FALSE)=0," ",VLOOKUP($B49,[1]Женщины!$B$1:$H$65536,4,FALSE)))</f>
        <v>1р</v>
      </c>
      <c r="F49" s="25" t="str">
        <f>IF(B49=0," ",VLOOKUP($B49,[1]Женщины!$B$1:$H$65536,5,FALSE))</f>
        <v>Ярославская</v>
      </c>
      <c r="G49" s="19" t="str">
        <f>IF(B49=0," ",VLOOKUP($B49,[1]Женщины!$B$1:$H$65536,6,FALSE))</f>
        <v>Ярославль, СДЮСШОР-19</v>
      </c>
      <c r="H49" s="408"/>
      <c r="I49" s="411"/>
      <c r="J49" s="413"/>
      <c r="K49" s="19" t="str">
        <f>IF(B49=0," ",VLOOKUP($B49,[1]Женщины!$B$1:$H$65536,7,FALSE))</f>
        <v>Тюленев С.А.</v>
      </c>
    </row>
    <row r="50" spans="1:11" ht="15.75" thickBot="1">
      <c r="A50" s="406"/>
      <c r="B50" s="31">
        <v>81</v>
      </c>
      <c r="C50" s="32" t="str">
        <f>IF(B50=0," ",VLOOKUP(B50,[1]Женщины!B$1:H$65536,2,FALSE))</f>
        <v>Кириллова Надежда</v>
      </c>
      <c r="D50" s="178" t="str">
        <f>IF(B50=0," ",VLOOKUP($B50,[1]Женщины!$B$1:$H$65536,3,FALSE))</f>
        <v>24.10.1995</v>
      </c>
      <c r="E50" s="34" t="str">
        <f>IF(B50=0," ",IF(VLOOKUP($B50,[1]Женщины!$B$1:$H$65536,4,FALSE)=0," ",VLOOKUP($B50,[1]Женщины!$B$1:$H$65536,4,FALSE)))</f>
        <v>1р</v>
      </c>
      <c r="F50" s="96" t="str">
        <f>IF(B50=0," ",VLOOKUP($B50,[1]Женщины!$B$1:$H$65536,5,FALSE))</f>
        <v>Ярославская</v>
      </c>
      <c r="G50" s="32" t="str">
        <f>IF(B50=0," ",VLOOKUP($B50,[1]Женщины!$B$1:$H$65536,6,FALSE))</f>
        <v>Ярославль, ГОБУ ЯО СДЮСШОР</v>
      </c>
      <c r="H50" s="409"/>
      <c r="I50" s="412"/>
      <c r="J50" s="218"/>
      <c r="K50" s="32" t="str">
        <f>IF(B50=0," ",VLOOKUP($B50,[1]Женщины!$B$1:$H$65536,7,FALSE))</f>
        <v>бр. Филиновой С.К.</v>
      </c>
    </row>
    <row r="51" spans="1:11" ht="15.75" thickTop="1">
      <c r="A51" s="415" t="s">
        <v>134</v>
      </c>
      <c r="B51" s="415"/>
      <c r="C51" s="415"/>
      <c r="D51" s="211"/>
      <c r="F51" s="416" t="s">
        <v>164</v>
      </c>
      <c r="G51" s="416"/>
      <c r="H51" s="228"/>
      <c r="K51" s="102"/>
    </row>
    <row r="52" spans="1:11">
      <c r="A52" s="418" t="s">
        <v>72</v>
      </c>
      <c r="B52" s="418" t="s">
        <v>73</v>
      </c>
      <c r="C52" s="420" t="s">
        <v>74</v>
      </c>
      <c r="D52" s="421" t="s">
        <v>75</v>
      </c>
      <c r="E52" s="420" t="s">
        <v>133</v>
      </c>
      <c r="F52" s="420" t="s">
        <v>16</v>
      </c>
      <c r="G52" s="420" t="s">
        <v>28</v>
      </c>
      <c r="H52" s="424" t="s">
        <v>18</v>
      </c>
      <c r="I52" s="335" t="s">
        <v>131</v>
      </c>
      <c r="J52" s="335" t="s">
        <v>132</v>
      </c>
      <c r="K52" s="354" t="s">
        <v>21</v>
      </c>
    </row>
    <row r="53" spans="1:11" ht="15.75" thickBot="1">
      <c r="A53" s="419"/>
      <c r="B53" s="419"/>
      <c r="C53" s="419"/>
      <c r="D53" s="422"/>
      <c r="E53" s="419"/>
      <c r="F53" s="423"/>
      <c r="G53" s="423"/>
      <c r="H53" s="425"/>
      <c r="I53" s="426"/>
      <c r="J53" s="427"/>
      <c r="K53" s="414"/>
    </row>
    <row r="54" spans="1:11" ht="15.75" thickTop="1">
      <c r="A54" s="404">
        <v>1</v>
      </c>
      <c r="B54" s="95">
        <v>230</v>
      </c>
      <c r="C54" s="54" t="str">
        <f>IF(B54=0," ",VLOOKUP(B54,[1]Женщины!B$1:H$65536,2,FALSE))</f>
        <v>Тарасова Мария</v>
      </c>
      <c r="D54" s="214" t="str">
        <f>IF(B54=0," ",VLOOKUP($B54,[1]Женщины!$B$1:$H$65536,3,FALSE))</f>
        <v>1994</v>
      </c>
      <c r="E54" s="13" t="str">
        <f>IF(B54=0," ",IF(VLOOKUP($B54,[1]Женщины!$B$1:$H$65536,4,FALSE)=0," ",VLOOKUP($B54,[1]Женщины!$B$1:$H$65536,4,FALSE)))</f>
        <v>1р</v>
      </c>
      <c r="F54" s="121" t="str">
        <f>IF(B54=0," ",VLOOKUP($B54,[1]Женщины!$B$1:$H$65536,5,FALSE))</f>
        <v>Владимирская</v>
      </c>
      <c r="G54" s="54" t="str">
        <f>IF(B54=0," ",VLOOKUP($B54,[1]Женщины!$B$1:$H$65536,6,FALSE))</f>
        <v>Владимир, СДЮСШОР-7</v>
      </c>
      <c r="H54" s="407">
        <v>1.2432870370370371E-3</v>
      </c>
      <c r="I54" s="410" t="str">
        <f>IF(H54=0," ",IF(H54&lt;=[1]Разряды!$D$36,[1]Разряды!$D$3,IF(H54&lt;=[1]Разряды!$E$36,[1]Разряды!$E$3,IF(H54&lt;=[1]Разряды!$F$36,[1]Разряды!$F$3,IF(H54&lt;=[1]Разряды!$G$36,[1]Разряды!$G$3,IF(H54&lt;=[1]Разряды!$H$36,[1]Разряды!$H$3,IF(H54&lt;=[1]Разряды!$I$36,[1]Разряды!$I$3,IF(H54&lt;=[1]Разряды!$J$36,[1]Разряды!$J$3,"б/р"))))))))</f>
        <v>1р</v>
      </c>
      <c r="J54" s="215"/>
      <c r="K54" s="54" t="str">
        <f>IF(B54=0," ",VLOOKUP($B54,[1]Женщины!$B$1:$H$65536,7,FALSE))</f>
        <v>Морочко М.А.</v>
      </c>
    </row>
    <row r="55" spans="1:11">
      <c r="A55" s="405"/>
      <c r="B55" s="18">
        <v>232</v>
      </c>
      <c r="C55" s="19" t="str">
        <f>IF(B55=0," ",VLOOKUP(B55,[1]Женщины!B$1:H$65536,2,FALSE))</f>
        <v>Беднова Анастасия</v>
      </c>
      <c r="D55" s="139" t="str">
        <f>IF(B55=0," ",VLOOKUP($B55,[1]Женщины!$B$1:$H$65536,3,FALSE))</f>
        <v>1996</v>
      </c>
      <c r="E55" s="21" t="str">
        <f>IF(B55=0," ",IF(VLOOKUP($B55,[1]Женщины!$B$1:$H$65536,4,FALSE)=0," ",VLOOKUP($B55,[1]Женщины!$B$1:$H$65536,4,FALSE)))</f>
        <v>КМС</v>
      </c>
      <c r="F55" s="25" t="str">
        <f>IF(B55=0," ",VLOOKUP($B55,[1]Женщины!$B$1:$H$65536,5,FALSE))</f>
        <v>Владимирская</v>
      </c>
      <c r="G55" s="19" t="str">
        <f>IF(B55=0," ",VLOOKUP($B55,[1]Женщины!$B$1:$H$65536,6,FALSE))</f>
        <v>Владимир, ШВСМ</v>
      </c>
      <c r="H55" s="408"/>
      <c r="I55" s="411"/>
      <c r="J55" s="413" t="s">
        <v>24</v>
      </c>
      <c r="K55" s="19" t="str">
        <f>IF(B55=0," ",VLOOKUP($B55,[1]Женщины!$B$1:$H$65536,7,FALSE))</f>
        <v>Саков А.П., Салов С.Г.</v>
      </c>
    </row>
    <row r="56" spans="1:11">
      <c r="A56" s="405"/>
      <c r="B56" s="18">
        <v>246</v>
      </c>
      <c r="C56" s="19" t="str">
        <f>IF(B56=0," ",VLOOKUP(B56,[1]Женщины!B$1:H$65536,2,FALSE))</f>
        <v>Ряполова Анастасия</v>
      </c>
      <c r="D56" s="139" t="str">
        <f>IF(B56=0," ",VLOOKUP($B56,[1]Женщины!$B$1:$H$65536,3,FALSE))</f>
        <v>1998</v>
      </c>
      <c r="E56" s="21" t="str">
        <f>IF(B56=0," ",IF(VLOOKUP($B56,[1]Женщины!$B$1:$H$65536,4,FALSE)=0," ",VLOOKUP($B56,[1]Женщины!$B$1:$H$65536,4,FALSE)))</f>
        <v>2р</v>
      </c>
      <c r="F56" s="25" t="str">
        <f>IF(B56=0," ",VLOOKUP($B56,[1]Женщины!$B$1:$H$65536,5,FALSE))</f>
        <v>Владимирская</v>
      </c>
      <c r="G56" s="19" t="str">
        <f>IF(B56=0," ",VLOOKUP($B56,[1]Женщины!$B$1:$H$65536,6,FALSE))</f>
        <v>Владимир, СДЮСШОР-7</v>
      </c>
      <c r="H56" s="408"/>
      <c r="I56" s="411"/>
      <c r="J56" s="413"/>
      <c r="K56" s="25" t="str">
        <f>IF(B56=0," ",VLOOKUP($B56,[1]Женщины!$B$1:$H$65536,7,FALSE))</f>
        <v>Судаков К.А., Бабайлова О.Л.</v>
      </c>
    </row>
    <row r="57" spans="1:11" ht="15.75" thickBot="1">
      <c r="A57" s="406"/>
      <c r="B57" s="31">
        <v>250</v>
      </c>
      <c r="C57" s="32" t="str">
        <f>IF(B57=0," ",VLOOKUP(B57,[1]Женщины!B$1:H$65536,2,FALSE))</f>
        <v>Федотова Вероника</v>
      </c>
      <c r="D57" s="178" t="str">
        <f>IF(B57=0," ",VLOOKUP($B57,[1]Женщины!$B$1:$H$65536,3,FALSE))</f>
        <v>1998</v>
      </c>
      <c r="E57" s="34" t="str">
        <f>IF(B57=0," ",IF(VLOOKUP($B57,[1]Женщины!$B$1:$H$65536,4,FALSE)=0," ",VLOOKUP($B57,[1]Женщины!$B$1:$H$65536,4,FALSE)))</f>
        <v>2р</v>
      </c>
      <c r="F57" s="96" t="str">
        <f>IF(B57=0," ",VLOOKUP($B57,[1]Женщины!$B$1:$H$65536,5,FALSE))</f>
        <v>Владимирская</v>
      </c>
      <c r="G57" s="32" t="str">
        <f>IF(B57=0," ",VLOOKUP($B57,[1]Женщины!$B$1:$H$65536,6,FALSE))</f>
        <v>Г-Хрустальный, ДЮСШ</v>
      </c>
      <c r="H57" s="409"/>
      <c r="I57" s="412"/>
      <c r="J57" s="218"/>
      <c r="K57" s="96" t="str">
        <f>IF(B57=0," ",VLOOKUP($B57,[1]Женщины!$B$1:$H$65536,7,FALSE))</f>
        <v>Волкова Л.А.</v>
      </c>
    </row>
    <row r="58" spans="1:11" ht="15.75" thickTop="1">
      <c r="A58" s="404">
        <v>2</v>
      </c>
      <c r="B58" s="95">
        <v>50</v>
      </c>
      <c r="C58" s="54" t="str">
        <f>IF(B58=0," ",VLOOKUP(B58,[1]Женщины!B$1:H$65536,2,FALSE))</f>
        <v>Маханова Ксения</v>
      </c>
      <c r="D58" s="214" t="str">
        <f>IF(B58=0," ",VLOOKUP($B58,[1]Женщины!$B$1:$H$65536,3,FALSE))</f>
        <v>24.06.1993</v>
      </c>
      <c r="E58" s="13" t="str">
        <f>IF(B58=0," ",IF(VLOOKUP($B58,[1]Женщины!$B$1:$H$65536,4,FALSE)=0," ",VLOOKUP($B58,[1]Женщины!$B$1:$H$65536,4,FALSE)))</f>
        <v>2р</v>
      </c>
      <c r="F58" s="121" t="str">
        <f>IF(B58=0," ",VLOOKUP($B58,[1]Женщины!$B$1:$H$65536,5,FALSE))</f>
        <v>Ярославская</v>
      </c>
      <c r="G58" s="320" t="str">
        <f>IF(B58=0," ",VLOOKUP($B58,[1]Женщины!$B$1:$H$65536,6,FALSE))</f>
        <v>Ярославль, СДЮСШОР-19</v>
      </c>
      <c r="H58" s="407">
        <v>1.2936342592592593E-3</v>
      </c>
      <c r="I58" s="410" t="str">
        <f>IF(H58=0," ",IF(H58&lt;=[1]Разряды!$D$36,[1]Разряды!$D$3,IF(H58&lt;=[1]Разряды!$E$36,[1]Разряды!$E$3,IF(H58&lt;=[1]Разряды!$F$36,[1]Разряды!$F$3,IF(H58&lt;=[1]Разряды!$G$36,[1]Разряды!$G$3,IF(H58&lt;=[1]Разряды!$H$36,[1]Разряды!$H$3,IF(H58&lt;=[1]Разряды!$I$36,[1]Разряды!$I$3,IF(H58&lt;=[1]Разряды!$J$36,[1]Разряды!$J$3,"б/р"))))))))</f>
        <v>2р</v>
      </c>
      <c r="J58" s="215"/>
      <c r="K58" s="54" t="str">
        <f>IF(B58=0," ",VLOOKUP($B58,[1]Женщины!$B$1:$H$65536,7,FALSE))</f>
        <v>Станкевич В.А.</v>
      </c>
    </row>
    <row r="59" spans="1:11">
      <c r="A59" s="405"/>
      <c r="B59" s="18">
        <v>74</v>
      </c>
      <c r="C59" s="19" t="str">
        <f>IF(B59=0," ",VLOOKUP(B59,[1]Женщины!B$1:H$65536,2,FALSE))</f>
        <v>Петрова Олеся</v>
      </c>
      <c r="D59" s="139" t="str">
        <f>IF(B59=0," ",VLOOKUP($B59,[1]Женщины!$B$1:$H$65536,3,FALSE))</f>
        <v>20.09.1992</v>
      </c>
      <c r="E59" s="21" t="str">
        <f>IF(B59=0," ",IF(VLOOKUP($B59,[1]Женщины!$B$1:$H$65536,4,FALSE)=0," ",VLOOKUP($B59,[1]Женщины!$B$1:$H$65536,4,FALSE)))</f>
        <v>2р</v>
      </c>
      <c r="F59" s="25" t="str">
        <f>IF(B59=0," ",VLOOKUP($B59,[1]Женщины!$B$1:$H$65536,5,FALSE))</f>
        <v>Ярославская</v>
      </c>
      <c r="G59" s="19" t="str">
        <f>IF(B59=0," ",VLOOKUP($B59,[1]Женщины!$B$1:$H$65536,6,FALSE))</f>
        <v>Ярославль, ГОБУ ЯО СДЮСШОР</v>
      </c>
      <c r="H59" s="408"/>
      <c r="I59" s="411"/>
      <c r="J59" s="413" t="s">
        <v>24</v>
      </c>
      <c r="K59" s="19" t="str">
        <f>IF(B59=0," ",VLOOKUP($B59,[1]Женщины!$B$1:$H$65536,7,FALSE))</f>
        <v>Клейменов А.Н.</v>
      </c>
    </row>
    <row r="60" spans="1:11">
      <c r="A60" s="405"/>
      <c r="B60" s="18">
        <v>82</v>
      </c>
      <c r="C60" s="19" t="str">
        <f>IF(B60=0," ",VLOOKUP(B60,[1]Женщины!B$1:H$65536,2,FALSE))</f>
        <v>Попова Валерия</v>
      </c>
      <c r="D60" s="139" t="str">
        <f>IF(B60=0," ",VLOOKUP($B60,[1]Женщины!$B$1:$H$65536,3,FALSE))</f>
        <v>04.07.1996</v>
      </c>
      <c r="E60" s="21" t="str">
        <f>IF(B60=0," ",IF(VLOOKUP($B60,[1]Женщины!$B$1:$H$65536,4,FALSE)=0," ",VLOOKUP($B60,[1]Женщины!$B$1:$H$65536,4,FALSE)))</f>
        <v>2р</v>
      </c>
      <c r="F60" s="25" t="str">
        <f>IF(B60=0," ",VLOOKUP($B60,[1]Женщины!$B$1:$H$65536,5,FALSE))</f>
        <v>Ярославская</v>
      </c>
      <c r="G60" s="19" t="str">
        <f>IF(B60=0," ",VLOOKUP($B60,[1]Женщины!$B$1:$H$65536,6,FALSE))</f>
        <v>Ярославль, ГОБУ ЯО СДЮСШОР</v>
      </c>
      <c r="H60" s="408"/>
      <c r="I60" s="411"/>
      <c r="J60" s="413"/>
      <c r="K60" s="25" t="str">
        <f>IF(B60=0," ",VLOOKUP($B60,[1]Женщины!$B$1:$H$65536,7,FALSE))</f>
        <v>бр. Филиновой С.К.</v>
      </c>
    </row>
    <row r="61" spans="1:11" ht="15.75" thickBot="1">
      <c r="A61" s="406"/>
      <c r="B61" s="31">
        <v>48</v>
      </c>
      <c r="C61" s="32" t="str">
        <f>IF(B61=0," ",VLOOKUP(B61,[1]Женщины!B$1:H$65536,2,FALSE))</f>
        <v>Озерова Анна</v>
      </c>
      <c r="D61" s="178" t="str">
        <f>IF(B61=0," ",VLOOKUP($B61,[1]Женщины!$B$1:$H$65536,3,FALSE))</f>
        <v>13.07.1992</v>
      </c>
      <c r="E61" s="34" t="str">
        <f>IF(B61=0," ",IF(VLOOKUP($B61,[1]Женщины!$B$1:$H$65536,4,FALSE)=0," ",VLOOKUP($B61,[1]Женщины!$B$1:$H$65536,4,FALSE)))</f>
        <v>1р</v>
      </c>
      <c r="F61" s="96" t="str">
        <f>IF(B61=0," ",VLOOKUP($B61,[1]Женщины!$B$1:$H$65536,5,FALSE))</f>
        <v>Ярославская</v>
      </c>
      <c r="G61" s="202" t="str">
        <f>IF(B61=0," ",VLOOKUP($B61,[1]Женщины!$B$1:$H$65536,6,FALSE))</f>
        <v>Ярославль, СДЮСШОР-19</v>
      </c>
      <c r="H61" s="409"/>
      <c r="I61" s="412"/>
      <c r="J61" s="218"/>
      <c r="K61" s="96" t="str">
        <f>IF(B61=0," ",VLOOKUP($B61,[1]Женщины!$B$1:$H$65536,7,FALSE))</f>
        <v>Тюленев С.А.</v>
      </c>
    </row>
    <row r="62" spans="1:11" ht="15.75" thickTop="1">
      <c r="A62" s="415"/>
      <c r="B62" s="415"/>
      <c r="C62" s="415"/>
      <c r="D62" s="211"/>
      <c r="F62" s="416" t="s">
        <v>26</v>
      </c>
      <c r="G62" s="416"/>
      <c r="H62" s="417"/>
      <c r="I62" s="417"/>
      <c r="J62" s="9"/>
      <c r="K62" s="102"/>
    </row>
    <row r="63" spans="1:11">
      <c r="A63" s="418" t="s">
        <v>72</v>
      </c>
      <c r="B63" s="418" t="s">
        <v>73</v>
      </c>
      <c r="C63" s="420" t="s">
        <v>74</v>
      </c>
      <c r="D63" s="421" t="s">
        <v>75</v>
      </c>
      <c r="E63" s="420" t="s">
        <v>133</v>
      </c>
      <c r="F63" s="420" t="s">
        <v>16</v>
      </c>
      <c r="G63" s="420" t="s">
        <v>28</v>
      </c>
      <c r="H63" s="424" t="s">
        <v>18</v>
      </c>
      <c r="I63" s="335" t="s">
        <v>131</v>
      </c>
      <c r="J63" s="335" t="s">
        <v>132</v>
      </c>
      <c r="K63" s="354" t="s">
        <v>21</v>
      </c>
    </row>
    <row r="64" spans="1:11" ht="15.75" thickBot="1">
      <c r="A64" s="419"/>
      <c r="B64" s="419"/>
      <c r="C64" s="419"/>
      <c r="D64" s="422"/>
      <c r="E64" s="419"/>
      <c r="F64" s="423"/>
      <c r="G64" s="423"/>
      <c r="H64" s="425"/>
      <c r="I64" s="426"/>
      <c r="J64" s="427"/>
      <c r="K64" s="414"/>
    </row>
    <row r="65" spans="1:11" ht="15.75" thickTop="1">
      <c r="A65" s="404">
        <v>1</v>
      </c>
      <c r="B65" s="219">
        <v>300</v>
      </c>
      <c r="C65" s="220" t="str">
        <f>IF(B65=0," ",VLOOKUP(B65,[1]Женщины!B$1:H$65536,2,FALSE))</f>
        <v>Сазанова Екатерина</v>
      </c>
      <c r="D65" s="221" t="str">
        <f>IF(B65=0," ",VLOOKUP($B65,[1]Женщины!$B$1:$H$65536,3,FALSE))</f>
        <v>28.05.1996</v>
      </c>
      <c r="E65" s="222" t="str">
        <f>IF(B65=0," ",IF(VLOOKUP($B65,[1]Женщины!$B$1:$H$65536,4,FALSE)=0," ",VLOOKUP($B65,[1]Женщины!$B$1:$H$65536,4,FALSE)))</f>
        <v>КМС</v>
      </c>
      <c r="F65" s="223" t="str">
        <f>IF(B65=0," ",VLOOKUP($B65,[1]Женщины!$B$1:$H$65536,5,FALSE))</f>
        <v>Мурманская</v>
      </c>
      <c r="G65" s="223" t="str">
        <f>IF(B65=0," ",VLOOKUP($B65,[1]Женщины!$B$1:$H$65536,6,FALSE))</f>
        <v>Мурманск, СДЮСШОР-4, Динамо</v>
      </c>
      <c r="H65" s="407">
        <v>1.1878472222222223E-3</v>
      </c>
      <c r="I65" s="410" t="str">
        <f>IF(H65=0," ",IF(H65&lt;=[1]Разряды!$D$36,[1]Разряды!$D$3,IF(H65&lt;=[1]Разряды!$E$36,[1]Разряды!$E$3,IF(H65&lt;=[1]Разряды!$F$36,[1]Разряды!$F$3,IF(H65&lt;=[1]Разряды!$G$36,[1]Разряды!$G$3,IF(H65&lt;=[1]Разряды!$H$36,[1]Разряды!$H$3,IF(H65&lt;=[1]Разряды!$I$36,[1]Разряды!$I$3,IF(H65&lt;=[1]Разряды!$J$36,[1]Разряды!$J$3,"б/р"))))))))</f>
        <v>1р</v>
      </c>
      <c r="J65" s="232"/>
      <c r="K65" s="220" t="str">
        <f>IF(B65=0," ",VLOOKUP($B65,[1]Женщины!$B$1:$H$65536,7,FALSE))</f>
        <v>Фарутин Н.В.</v>
      </c>
    </row>
    <row r="66" spans="1:11">
      <c r="A66" s="405"/>
      <c r="B66" s="18">
        <v>296</v>
      </c>
      <c r="C66" s="19" t="str">
        <f>IF(B66=0," ",VLOOKUP(B66,[1]Женщины!B$1:H$65536,2,FALSE))</f>
        <v>Маркелова Татьяна</v>
      </c>
      <c r="D66" s="139" t="str">
        <f>IF(B66=0," ",VLOOKUP($B66,[1]Женщины!$B$1:$H$65536,3,FALSE))</f>
        <v>09.12.1988</v>
      </c>
      <c r="E66" s="21" t="str">
        <f>IF(B66=0," ",IF(VLOOKUP($B66,[1]Женщины!$B$1:$H$65536,4,FALSE)=0," ",VLOOKUP($B66,[1]Женщины!$B$1:$H$65536,4,FALSE)))</f>
        <v>МСМК</v>
      </c>
      <c r="F66" s="25" t="str">
        <f>IF(B66=0," ",VLOOKUP($B66,[1]Женщины!$B$1:$H$65536,5,FALSE))</f>
        <v>Мурманская</v>
      </c>
      <c r="G66" s="25" t="str">
        <f>IF(B66=0," ",VLOOKUP($B66,[1]Женщины!$B$1:$H$65536,6,FALSE))</f>
        <v>Мурманск, ШВСМ</v>
      </c>
      <c r="H66" s="408"/>
      <c r="I66" s="411"/>
      <c r="J66" s="413">
        <v>0</v>
      </c>
      <c r="K66" s="19" t="str">
        <f>IF(B66=0," ",VLOOKUP($B66,[1]Женщины!$B$1:$H$65536,7,FALSE))</f>
        <v>ЗТР Савенков П.В.</v>
      </c>
    </row>
    <row r="67" spans="1:11">
      <c r="A67" s="405"/>
      <c r="B67" s="18">
        <v>298</v>
      </c>
      <c r="C67" s="19" t="str">
        <f>IF(B67=0," ",VLOOKUP(B67,[1]Женщины!B$1:H$65536,2,FALSE))</f>
        <v>Купаева Анна</v>
      </c>
      <c r="D67" s="139" t="str">
        <f>IF(B67=0," ",VLOOKUP($B67,[1]Женщины!$B$1:$H$65536,3,FALSE))</f>
        <v>1990</v>
      </c>
      <c r="E67" s="21" t="str">
        <f>IF(B67=0," ",IF(VLOOKUP($B67,[1]Женщины!$B$1:$H$65536,4,FALSE)=0," ",VLOOKUP($B67,[1]Женщины!$B$1:$H$65536,4,FALSE)))</f>
        <v>МС</v>
      </c>
      <c r="F67" s="25" t="str">
        <f>IF(B67=0," ",VLOOKUP($B67,[1]Женщины!$B$1:$H$65536,5,FALSE))</f>
        <v>Мурманская</v>
      </c>
      <c r="G67" s="25" t="str">
        <f>IF(B67=0," ",VLOOKUP($B67,[1]Женщины!$B$1:$H$65536,6,FALSE))</f>
        <v xml:space="preserve">Мурманск, СДЮСШОР-4 </v>
      </c>
      <c r="H67" s="408"/>
      <c r="I67" s="411"/>
      <c r="J67" s="413"/>
      <c r="K67" s="19" t="str">
        <f>IF(B67=0," ",VLOOKUP($B67,[1]Женщины!$B$1:$H$65536,7,FALSE))</f>
        <v>Ахметов А.Р.</v>
      </c>
    </row>
    <row r="68" spans="1:11" ht="15.75" thickBot="1">
      <c r="A68" s="406"/>
      <c r="B68" s="31">
        <v>307</v>
      </c>
      <c r="C68" s="32" t="str">
        <f>IF(B68=0," ",VLOOKUP(B68,[1]Женщины!B$1:H$65536,2,FALSE))</f>
        <v>Толмачева Екатерина</v>
      </c>
      <c r="D68" s="178" t="str">
        <f>IF(B68=0," ",VLOOKUP($B68,[1]Женщины!$B$1:$H$65536,3,FALSE))</f>
        <v>13.11.1997</v>
      </c>
      <c r="E68" s="34" t="str">
        <f>IF(B68=0," ",IF(VLOOKUP($B68,[1]Женщины!$B$1:$H$65536,4,FALSE)=0," ",VLOOKUP($B68,[1]Женщины!$B$1:$H$65536,4,FALSE)))</f>
        <v>КМС</v>
      </c>
      <c r="F68" s="96" t="str">
        <f>IF(B68=0," ",VLOOKUP($B68,[1]Женщины!$B$1:$H$65536,5,FALSE))</f>
        <v>Мурманская</v>
      </c>
      <c r="G68" s="96" t="str">
        <f>IF(B68=0," ",VLOOKUP($B68,[1]Женщины!$B$1:$H$65536,6,FALSE))</f>
        <v>Мурманск, СДЮСШОР-4, ШВСМ</v>
      </c>
      <c r="H68" s="409"/>
      <c r="I68" s="412"/>
      <c r="J68" s="218"/>
      <c r="K68" s="96" t="str">
        <f>IF(B68=0," ",VLOOKUP($B68,[1]Женщины!$B$1:$H$65536,7,FALSE))</f>
        <v>Толмачев А.С.</v>
      </c>
    </row>
    <row r="69" spans="1:11" ht="15.75" thickTop="1">
      <c r="A69" s="404">
        <v>2</v>
      </c>
      <c r="B69" s="219">
        <v>443</v>
      </c>
      <c r="C69" s="220" t="str">
        <f>IF(B69=0," ",VLOOKUP(B69,[1]Женщины!B$1:H$65536,2,FALSE))</f>
        <v>Деревцова Варвара</v>
      </c>
      <c r="D69" s="221" t="str">
        <f>IF(B69=0," ",VLOOKUP($B69,[1]Женщины!$B$1:$H$65536,3,FALSE))</f>
        <v>1993</v>
      </c>
      <c r="E69" s="222" t="str">
        <f>IF(B69=0," ",IF(VLOOKUP($B69,[1]Женщины!$B$1:$H$65536,4,FALSE)=0," ",VLOOKUP($B69,[1]Женщины!$B$1:$H$65536,4,FALSE)))</f>
        <v>КМС</v>
      </c>
      <c r="F69" s="223" t="str">
        <f>IF(B69=0," ",VLOOKUP($B69,[1]Женщины!$B$1:$H$65536,5,FALSE))</f>
        <v>Р-ка Коми</v>
      </c>
      <c r="G69" s="223" t="str">
        <f>IF(B69=0," ",VLOOKUP($B69,[1]Женщины!$B$1:$H$65536,6,FALSE))</f>
        <v>Сыктывкар</v>
      </c>
      <c r="H69" s="407">
        <v>1.2236111111111111E-3</v>
      </c>
      <c r="I69" s="410" t="str">
        <f>IF(H69=0," ",IF(H69&lt;=[1]Разряды!$D$36,[1]Разряды!$D$3,IF(H69&lt;=[1]Разряды!$E$36,[1]Разряды!$E$3,IF(H69&lt;=[1]Разряды!$F$36,[1]Разряды!$F$3,IF(H69&lt;=[1]Разряды!$G$36,[1]Разряды!$G$3,IF(H69&lt;=[1]Разряды!$H$36,[1]Разряды!$H$3,IF(H69&lt;=[1]Разряды!$I$36,[1]Разряды!$I$3,IF(H69&lt;=[1]Разряды!$J$36,[1]Разряды!$J$3,"б/р"))))))))</f>
        <v>1р</v>
      </c>
      <c r="J69" s="224"/>
      <c r="K69" s="223" t="str">
        <f>IF(B69=0," ",VLOOKUP($B69,[1]Женщины!$B$1:$H$65536,7,FALSE))</f>
        <v xml:space="preserve">Панюкова М.А. </v>
      </c>
    </row>
    <row r="70" spans="1:11">
      <c r="A70" s="405"/>
      <c r="B70" s="18">
        <v>432</v>
      </c>
      <c r="C70" s="19" t="str">
        <f>IF(B70=0," ",VLOOKUP(B70,[1]Женщины!B$1:H$65536,2,FALSE))</f>
        <v>Антоненко Юлия</v>
      </c>
      <c r="D70" s="139" t="str">
        <f>IF(B70=0," ",VLOOKUP($B70,[1]Женщины!$B$1:$H$65536,3,FALSE))</f>
        <v>1986</v>
      </c>
      <c r="E70" s="21" t="str">
        <f>IF(B70=0," ",IF(VLOOKUP($B70,[1]Женщины!$B$1:$H$65536,4,FALSE)=0," ",VLOOKUP($B70,[1]Женщины!$B$1:$H$65536,4,FALSE)))</f>
        <v>КМС</v>
      </c>
      <c r="F70" s="25" t="str">
        <f>IF(B70=0," ",VLOOKUP($B70,[1]Женщины!$B$1:$H$65536,5,FALSE))</f>
        <v>Р-ка Коми</v>
      </c>
      <c r="G70" s="25" t="str">
        <f>IF(B70=0," ",VLOOKUP($B70,[1]Женщины!$B$1:$H$65536,6,FALSE))</f>
        <v>Сыктывкар</v>
      </c>
      <c r="H70" s="408"/>
      <c r="I70" s="411"/>
      <c r="J70" s="413">
        <v>0</v>
      </c>
      <c r="K70" s="19" t="str">
        <f>IF(B70=0," ",VLOOKUP($B70,[1]Женщины!$B$1:$H$65536,7,FALSE))</f>
        <v>Панюкова М.А.</v>
      </c>
    </row>
    <row r="71" spans="1:11">
      <c r="A71" s="405"/>
      <c r="B71" s="18">
        <v>442</v>
      </c>
      <c r="C71" s="19" t="str">
        <f>IF(B71=0," ",VLOOKUP(B71,[1]Женщины!B$1:H$65536,2,FALSE))</f>
        <v>Скрипина Юлия</v>
      </c>
      <c r="D71" s="139" t="str">
        <f>IF(B71=0," ",VLOOKUP($B71,[1]Женщины!$B$1:$H$65536,3,FALSE))</f>
        <v>1993</v>
      </c>
      <c r="E71" s="21" t="str">
        <f>IF(B71=0," ",IF(VLOOKUP($B71,[1]Женщины!$B$1:$H$65536,4,FALSE)=0," ",VLOOKUP($B71,[1]Женщины!$B$1:$H$65536,4,FALSE)))</f>
        <v>КМС</v>
      </c>
      <c r="F71" s="25" t="str">
        <f>IF(B71=0," ",VLOOKUP($B71,[1]Женщины!$B$1:$H$65536,5,FALSE))</f>
        <v>Р-ка Коми</v>
      </c>
      <c r="G71" s="25" t="str">
        <f>IF(B71=0," ",VLOOKUP($B71,[1]Женщины!$B$1:$H$65536,6,FALSE))</f>
        <v>Сыктывкар</v>
      </c>
      <c r="H71" s="408"/>
      <c r="I71" s="411"/>
      <c r="J71" s="413"/>
      <c r="K71" s="19" t="str">
        <f>IF(B71=0," ",VLOOKUP($B71,[1]Женщины!$B$1:$H$65536,7,FALSE))</f>
        <v xml:space="preserve">Панюкова М.А. </v>
      </c>
    </row>
    <row r="72" spans="1:11" ht="15.75" thickBot="1">
      <c r="A72" s="406"/>
      <c r="B72" s="31">
        <v>435</v>
      </c>
      <c r="C72" s="229" t="str">
        <f>IF(B72=0," ",VLOOKUP(B72,[1]Женщины!B$1:H$65536,2,FALSE))</f>
        <v>Дудалева Ольга</v>
      </c>
      <c r="D72" s="230" t="str">
        <f>IF(B72=0," ",VLOOKUP($B72,[1]Женщины!$B$1:$H$65536,3,FALSE))</f>
        <v>1991</v>
      </c>
      <c r="E72" s="143" t="str">
        <f>IF(B72=0," ",IF(VLOOKUP($B72,[1]Женщины!$B$1:$H$65536,4,FALSE)=0," ",VLOOKUP($B72,[1]Женщины!$B$1:$H$65536,4,FALSE)))</f>
        <v>КМС</v>
      </c>
      <c r="F72" s="231" t="str">
        <f>IF(B72=0," ",VLOOKUP($B72,[1]Женщины!$B$1:$H$65536,5,FALSE))</f>
        <v>Р-ка Коми</v>
      </c>
      <c r="G72" s="231" t="str">
        <f>IF(B72=0," ",VLOOKUP($B72,[1]Женщины!$B$1:$H$65536,6,FALSE))</f>
        <v>Сыктывкар</v>
      </c>
      <c r="H72" s="409"/>
      <c r="I72" s="412"/>
      <c r="J72" s="218"/>
      <c r="K72" s="202" t="str">
        <f>IF(B72=0," ",VLOOKUP($B72,[1]Женщины!$B$1:$H$65536,7,FALSE))</f>
        <v>Панюкова М.А.</v>
      </c>
    </row>
    <row r="73" spans="1:11" ht="15.75" thickTop="1">
      <c r="A73" s="404">
        <v>3</v>
      </c>
      <c r="B73" s="219">
        <v>386</v>
      </c>
      <c r="C73" s="220" t="str">
        <f>IF(B73=0," ",VLOOKUP(B73,[1]Женщины!B$1:H$65536,2,FALSE))</f>
        <v>Мингалева Анна</v>
      </c>
      <c r="D73" s="221" t="str">
        <f>IF(B73=0," ",VLOOKUP($B73,[1]Женщины!$B$1:$H$65536,3,FALSE))</f>
        <v>1987</v>
      </c>
      <c r="E73" s="222" t="str">
        <f>IF(B73=0," ",IF(VLOOKUP($B73,[1]Женщины!$B$1:$H$65536,4,FALSE)=0," ",VLOOKUP($B73,[1]Женщины!$B$1:$H$65536,4,FALSE)))</f>
        <v>КМС</v>
      </c>
      <c r="F73" s="223" t="str">
        <f>IF(B73=0," ",VLOOKUP($B73,[1]Женщины!$B$1:$H$65536,5,FALSE))</f>
        <v>Архангельская</v>
      </c>
      <c r="G73" s="223" t="str">
        <f>IF(B73=0," ",VLOOKUP($B73,[1]Женщины!$B$1:$H$65536,6,FALSE))</f>
        <v>Архангельск, ГАУ ЦСП "Поморье"</v>
      </c>
      <c r="H73" s="407">
        <v>1.2641203703703705E-3</v>
      </c>
      <c r="I73" s="410" t="str">
        <f>IF(H73=0," ",IF(H73&lt;=[1]Разряды!$D$36,[1]Разряды!$D$3,IF(H73&lt;=[1]Разряды!$E$36,[1]Разряды!$E$3,IF(H73&lt;=[1]Разряды!$F$36,[1]Разряды!$F$3,IF(H73&lt;=[1]Разряды!$G$36,[1]Разряды!$G$3,IF(H73&lt;=[1]Разряды!$H$36,[1]Разряды!$H$3,IF(H73&lt;=[1]Разряды!$I$36,[1]Разряды!$I$3,IF(H73&lt;=[1]Разряды!$J$36,[1]Разряды!$J$3,"б/р"))))))))</f>
        <v>2р</v>
      </c>
      <c r="J73" s="232"/>
      <c r="K73" s="220" t="str">
        <f>IF(B73=0," ",VLOOKUP($B73,[1]Женщины!$B$1:$H$65536,7,FALSE))</f>
        <v>Мингалев А.Ю.</v>
      </c>
    </row>
    <row r="74" spans="1:11">
      <c r="A74" s="405"/>
      <c r="B74" s="18">
        <v>389</v>
      </c>
      <c r="C74" s="19" t="str">
        <f>IF(B74=0," ",VLOOKUP(B74,[1]Женщины!B$1:H$65536,2,FALSE))</f>
        <v>Пахтусова Дина</v>
      </c>
      <c r="D74" s="139" t="str">
        <f>IF(B74=0," ",VLOOKUP($B74,[1]Женщины!$B$1:$H$65536,3,FALSE))</f>
        <v>1991</v>
      </c>
      <c r="E74" s="21" t="str">
        <f>IF(B74=0," ",IF(VLOOKUP($B74,[1]Женщины!$B$1:$H$65536,4,FALSE)=0," ",VLOOKUP($B74,[1]Женщины!$B$1:$H$65536,4,FALSE)))</f>
        <v>1р</v>
      </c>
      <c r="F74" s="25" t="str">
        <f>IF(B74=0," ",VLOOKUP($B74,[1]Женщины!$B$1:$H$65536,5,FALSE))</f>
        <v>Архангельская</v>
      </c>
      <c r="G74" s="25" t="str">
        <f>IF(B74=0," ",VLOOKUP($B74,[1]Женщины!$B$1:$H$65536,6,FALSE))</f>
        <v xml:space="preserve">Архангельск, С(А)ФУ </v>
      </c>
      <c r="H74" s="408"/>
      <c r="I74" s="411"/>
      <c r="J74" s="413">
        <v>0</v>
      </c>
      <c r="K74" s="19" t="str">
        <f>IF(B74=0," ",VLOOKUP($B74,[1]Женщины!$B$1:$H$65536,7,FALSE))</f>
        <v>Водовозов В.А., Ушанов С.А.</v>
      </c>
    </row>
    <row r="75" spans="1:11">
      <c r="A75" s="405"/>
      <c r="B75" s="18">
        <v>393</v>
      </c>
      <c r="C75" s="19" t="str">
        <f>IF(B75=0," ",VLOOKUP(B75,[1]Женщины!B$1:H$65536,2,FALSE))</f>
        <v>Балашова Евгения</v>
      </c>
      <c r="D75" s="139" t="str">
        <f>IF(B75=0," ",VLOOKUP($B75,[1]Женщины!$B$1:$H$65536,3,FALSE))</f>
        <v>1992</v>
      </c>
      <c r="E75" s="21" t="str">
        <f>IF(B75=0," ",IF(VLOOKUP($B75,[1]Женщины!$B$1:$H$65536,4,FALSE)=0," ",VLOOKUP($B75,[1]Женщины!$B$1:$H$65536,4,FALSE)))</f>
        <v>1р</v>
      </c>
      <c r="F75" s="25" t="str">
        <f>IF(B75=0," ",VLOOKUP($B75,[1]Женщины!$B$1:$H$65536,5,FALSE))</f>
        <v>Архангельская</v>
      </c>
      <c r="G75" s="25" t="str">
        <f>IF(B75=0," ",VLOOKUP($B75,[1]Женщины!$B$1:$H$65536,6,FALSE))</f>
        <v>Архангельск, ГАУ ЦСП "Поморье"</v>
      </c>
      <c r="H75" s="408"/>
      <c r="I75" s="411"/>
      <c r="J75" s="413"/>
      <c r="K75" s="19" t="str">
        <f>IF(B75=0," ",VLOOKUP($B75,[1]Женщины!$B$1:$H$65536,7,FALSE))</f>
        <v>Чернов А.В.</v>
      </c>
    </row>
    <row r="76" spans="1:11" ht="15.75" thickBot="1">
      <c r="A76" s="406"/>
      <c r="B76" s="31">
        <v>382</v>
      </c>
      <c r="C76" s="32" t="str">
        <f>IF(B76=0," ",VLOOKUP(B76,[1]Женщины!B$1:H$65536,2,FALSE))</f>
        <v>Милевская Полина</v>
      </c>
      <c r="D76" s="178" t="str">
        <f>IF(B76=0," ",VLOOKUP($B76,[1]Женщины!$B$1:$H$65536,3,FALSE))</f>
        <v>01.07.1996</v>
      </c>
      <c r="E76" s="34" t="str">
        <f>IF(B76=0," ",IF(VLOOKUP($B76,[1]Женщины!$B$1:$H$65536,4,FALSE)=0," ",VLOOKUP($B76,[1]Женщины!$B$1:$H$65536,4,FALSE)))</f>
        <v>1р</v>
      </c>
      <c r="F76" s="96" t="str">
        <f>IF(B76=0," ",VLOOKUP($B76,[1]Женщины!$B$1:$H$65536,5,FALSE))</f>
        <v>Архангельская</v>
      </c>
      <c r="G76" s="96" t="str">
        <f>IF(B76=0," ",VLOOKUP($B76,[1]Женщины!$B$1:$H$65536,6,FALSE))</f>
        <v>Архангельск, ДЮСШ-1</v>
      </c>
      <c r="H76" s="409"/>
      <c r="I76" s="412"/>
      <c r="J76" s="218"/>
      <c r="K76" s="96" t="str">
        <f>IF(B76=0," ",VLOOKUP($B76,[1]Женщины!$B$1:$H$65536,7,FALSE))</f>
        <v>Брюхова О.Б.</v>
      </c>
    </row>
    <row r="77" spans="1:11" ht="15.75" thickTop="1">
      <c r="A77" s="216"/>
      <c r="B77" s="62"/>
      <c r="C77" s="63"/>
      <c r="D77" s="225"/>
      <c r="E77" s="65"/>
      <c r="F77" s="226"/>
      <c r="G77" s="226"/>
      <c r="H77" s="227"/>
      <c r="I77" s="217"/>
      <c r="J77" s="215"/>
      <c r="K77" s="226"/>
    </row>
  </sheetData>
  <mergeCells count="114">
    <mergeCell ref="A47:A50"/>
    <mergeCell ref="H47:H50"/>
    <mergeCell ref="I47:I50"/>
    <mergeCell ref="J48:J49"/>
    <mergeCell ref="A51:C51"/>
    <mergeCell ref="F51:G51"/>
    <mergeCell ref="A52:A53"/>
    <mergeCell ref="B52:B53"/>
    <mergeCell ref="C52:C53"/>
    <mergeCell ref="D52:D53"/>
    <mergeCell ref="F36:G36"/>
    <mergeCell ref="H36:I36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A12:A15"/>
    <mergeCell ref="H12:H15"/>
    <mergeCell ref="I12:I15"/>
    <mergeCell ref="J13:J14"/>
    <mergeCell ref="A16:A19"/>
    <mergeCell ref="H16:H19"/>
    <mergeCell ref="I16:I19"/>
    <mergeCell ref="J17:J18"/>
    <mergeCell ref="A20:A23"/>
    <mergeCell ref="H20:H23"/>
    <mergeCell ref="I20:I23"/>
    <mergeCell ref="J21:J22"/>
    <mergeCell ref="A1:K1"/>
    <mergeCell ref="A2:K2"/>
    <mergeCell ref="A3:K3"/>
    <mergeCell ref="A4:K4"/>
    <mergeCell ref="H7:K7"/>
    <mergeCell ref="F8:G8"/>
    <mergeCell ref="H8:I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A24:A27"/>
    <mergeCell ref="H24:H27"/>
    <mergeCell ref="I24:I27"/>
    <mergeCell ref="J25:J26"/>
    <mergeCell ref="A28:A31"/>
    <mergeCell ref="H28:H31"/>
    <mergeCell ref="I28:I31"/>
    <mergeCell ref="A32:A35"/>
    <mergeCell ref="H32:H35"/>
    <mergeCell ref="I32:I35"/>
    <mergeCell ref="J33:J34"/>
    <mergeCell ref="J29:J30"/>
    <mergeCell ref="J37:J38"/>
    <mergeCell ref="K37:K38"/>
    <mergeCell ref="A39:A42"/>
    <mergeCell ref="H39:H42"/>
    <mergeCell ref="I39:I42"/>
    <mergeCell ref="J40:J41"/>
    <mergeCell ref="A43:A46"/>
    <mergeCell ref="H43:H46"/>
    <mergeCell ref="I43:I46"/>
    <mergeCell ref="J44:J45"/>
    <mergeCell ref="E52:E53"/>
    <mergeCell ref="F52:F53"/>
    <mergeCell ref="G52:G53"/>
    <mergeCell ref="H52:H53"/>
    <mergeCell ref="I52:I53"/>
    <mergeCell ref="J52:J53"/>
    <mergeCell ref="K52:K53"/>
    <mergeCell ref="A54:A57"/>
    <mergeCell ref="H54:H57"/>
    <mergeCell ref="I54:I57"/>
    <mergeCell ref="J55:J56"/>
    <mergeCell ref="A58:A61"/>
    <mergeCell ref="H58:H61"/>
    <mergeCell ref="I58:I61"/>
    <mergeCell ref="J59:J60"/>
    <mergeCell ref="A62:C62"/>
    <mergeCell ref="F62:G62"/>
    <mergeCell ref="H62:I62"/>
    <mergeCell ref="A63:A64"/>
    <mergeCell ref="B63:B64"/>
    <mergeCell ref="C63:C64"/>
    <mergeCell ref="D63:D64"/>
    <mergeCell ref="E63:E64"/>
    <mergeCell ref="F63:F64"/>
    <mergeCell ref="G63:G64"/>
    <mergeCell ref="H63:H64"/>
    <mergeCell ref="I63:I64"/>
    <mergeCell ref="J63:J64"/>
    <mergeCell ref="A73:A76"/>
    <mergeCell ref="H73:H76"/>
    <mergeCell ref="I73:I76"/>
    <mergeCell ref="J74:J75"/>
    <mergeCell ref="K63:K64"/>
    <mergeCell ref="A65:A68"/>
    <mergeCell ref="H65:H68"/>
    <mergeCell ref="I65:I68"/>
    <mergeCell ref="J66:J67"/>
    <mergeCell ref="A69:A72"/>
    <mergeCell ref="H69:H72"/>
    <mergeCell ref="I69:I72"/>
    <mergeCell ref="J70:J7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18"/>
  <sheetViews>
    <sheetView workbookViewId="0">
      <selection activeCell="A3" sqref="A3:U3"/>
    </sheetView>
  </sheetViews>
  <sheetFormatPr defaultRowHeight="15"/>
  <cols>
    <col min="1" max="1" width="3.5703125" customWidth="1"/>
    <col min="2" max="2" width="6.28515625" customWidth="1"/>
    <col min="3" max="3" width="21.28515625" customWidth="1"/>
    <col min="4" max="4" width="7.140625" customWidth="1"/>
    <col min="5" max="5" width="6.5703125" customWidth="1"/>
    <col min="6" max="6" width="12.85546875" customWidth="1"/>
    <col min="7" max="7" width="24.140625" customWidth="1"/>
    <col min="8" max="8" width="8.5703125" customWidth="1"/>
    <col min="9" max="9" width="6.85546875" customWidth="1"/>
    <col min="10" max="11" width="10.140625" customWidth="1"/>
    <col min="12" max="12" width="7.5703125" customWidth="1"/>
    <col min="13" max="13" width="4.140625" customWidth="1"/>
    <col min="14" max="14" width="8.140625" customWidth="1"/>
    <col min="15" max="15" width="4.42578125" customWidth="1"/>
    <col min="16" max="16" width="9.140625" customWidth="1"/>
    <col min="17" max="17" width="4.42578125" customWidth="1"/>
    <col min="18" max="18" width="6.85546875" customWidth="1"/>
    <col min="19" max="19" width="5.7109375" customWidth="1"/>
    <col min="20" max="20" width="4.5703125" customWidth="1"/>
    <col min="21" max="21" width="13.7109375" customWidth="1"/>
  </cols>
  <sheetData>
    <row r="1" spans="1:2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27"/>
    </row>
    <row r="2" spans="1:2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27"/>
    </row>
    <row r="3" spans="1:2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</row>
    <row r="4" spans="1:22" ht="20.25">
      <c r="A4" s="338" t="s">
        <v>1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</row>
    <row r="5" spans="1:22" ht="2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</row>
    <row r="6" spans="1:22" ht="18">
      <c r="A6" s="435" t="s">
        <v>135</v>
      </c>
      <c r="B6" s="435"/>
      <c r="C6" s="435"/>
      <c r="D6" s="2"/>
      <c r="E6" s="2"/>
      <c r="F6" s="436" t="s">
        <v>3</v>
      </c>
      <c r="G6" s="436"/>
      <c r="H6" s="436"/>
      <c r="I6" s="436"/>
      <c r="J6" s="436"/>
      <c r="K6" s="436"/>
      <c r="L6" s="436"/>
      <c r="M6" s="436"/>
      <c r="N6" s="436"/>
    </row>
    <row r="7" spans="1:22">
      <c r="A7" s="435" t="s">
        <v>136</v>
      </c>
      <c r="B7" s="435"/>
      <c r="C7" s="435"/>
    </row>
    <row r="8" spans="1:22" ht="15.75">
      <c r="A8" s="435" t="s">
        <v>137</v>
      </c>
      <c r="B8" s="435"/>
      <c r="C8" s="435"/>
      <c r="D8" s="235"/>
      <c r="E8" s="235"/>
      <c r="F8" s="235"/>
      <c r="G8" s="235"/>
      <c r="H8" s="351" t="s">
        <v>138</v>
      </c>
      <c r="I8" s="351"/>
      <c r="J8" s="351"/>
      <c r="K8" s="351"/>
      <c r="L8" s="351"/>
      <c r="M8" s="236"/>
      <c r="N8" s="237"/>
      <c r="O8" s="236"/>
      <c r="P8" s="237"/>
      <c r="Q8" s="236"/>
      <c r="R8" s="237"/>
      <c r="S8" s="4" t="s">
        <v>6</v>
      </c>
      <c r="T8" s="237"/>
      <c r="U8" s="237"/>
    </row>
    <row r="9" spans="1:22">
      <c r="A9" s="7" t="s">
        <v>139</v>
      </c>
      <c r="B9" s="7"/>
      <c r="C9" s="7"/>
      <c r="D9" s="235"/>
      <c r="E9" s="235"/>
      <c r="F9" s="235"/>
      <c r="G9" s="235"/>
      <c r="H9" s="392" t="s">
        <v>156</v>
      </c>
      <c r="I9" s="392"/>
      <c r="J9" s="392"/>
      <c r="K9" s="392"/>
      <c r="L9" s="392"/>
      <c r="M9" s="236"/>
      <c r="N9" s="237"/>
      <c r="O9" s="236"/>
      <c r="P9" s="237"/>
      <c r="Q9" s="236"/>
      <c r="R9" s="237"/>
      <c r="S9" s="6" t="s">
        <v>152</v>
      </c>
      <c r="T9" s="237"/>
      <c r="U9" s="237"/>
    </row>
    <row r="10" spans="1:22">
      <c r="A10" s="1" t="s">
        <v>140</v>
      </c>
      <c r="B10" s="238"/>
      <c r="C10" s="238"/>
      <c r="D10" s="238"/>
      <c r="E10" s="238"/>
      <c r="F10" s="238"/>
      <c r="G10" s="238"/>
      <c r="H10" s="238"/>
      <c r="I10" s="239"/>
      <c r="J10" s="240"/>
      <c r="K10" s="241"/>
      <c r="L10" s="241"/>
      <c r="M10" s="242"/>
      <c r="N10" s="243"/>
      <c r="O10" s="244"/>
      <c r="P10" s="243"/>
      <c r="Q10" s="244"/>
      <c r="R10" s="243"/>
      <c r="S10" s="243"/>
      <c r="T10" s="243"/>
      <c r="U10" s="243"/>
    </row>
    <row r="11" spans="1:22" ht="30">
      <c r="A11" s="245" t="s">
        <v>11</v>
      </c>
      <c r="B11" s="246" t="s">
        <v>12</v>
      </c>
      <c r="C11" s="246" t="s">
        <v>13</v>
      </c>
      <c r="D11" s="234" t="s">
        <v>14</v>
      </c>
      <c r="E11" s="234" t="s">
        <v>15</v>
      </c>
      <c r="F11" s="234" t="s">
        <v>16</v>
      </c>
      <c r="G11" s="234" t="s">
        <v>17</v>
      </c>
      <c r="H11" s="247" t="s">
        <v>141</v>
      </c>
      <c r="I11" s="248" t="s">
        <v>106</v>
      </c>
      <c r="J11" s="247" t="s">
        <v>142</v>
      </c>
      <c r="K11" s="248" t="s">
        <v>106</v>
      </c>
      <c r="L11" s="247" t="s">
        <v>143</v>
      </c>
      <c r="M11" s="248" t="s">
        <v>106</v>
      </c>
      <c r="N11" s="247" t="s">
        <v>144</v>
      </c>
      <c r="O11" s="248" t="s">
        <v>106</v>
      </c>
      <c r="P11" s="247">
        <v>800</v>
      </c>
      <c r="Q11" s="248" t="s">
        <v>106</v>
      </c>
      <c r="R11" s="247" t="s">
        <v>145</v>
      </c>
      <c r="S11" s="245" t="s">
        <v>146</v>
      </c>
      <c r="T11" s="249" t="s">
        <v>132</v>
      </c>
      <c r="U11" s="249" t="s">
        <v>21</v>
      </c>
    </row>
    <row r="12" spans="1:22" ht="22.5">
      <c r="A12" s="250">
        <v>1</v>
      </c>
      <c r="B12" s="18">
        <v>148</v>
      </c>
      <c r="C12" s="42" t="str">
        <f>IF(B12=0," ",VLOOKUP(B12,[1]Женщины!B$1:H$65536,2,FALSE))</f>
        <v>Иванова Елизавета</v>
      </c>
      <c r="D12" s="151" t="str">
        <f>IF(B12=0," ",VLOOKUP($B12,[1]Женщины!$B$1:$H$65536,3,FALSE))</f>
        <v>1997</v>
      </c>
      <c r="E12" s="44" t="str">
        <f>IF(B12=0," ",IF(VLOOKUP($B12,[1]Женщины!$B$1:$H$65536,4,FALSE)=0," ",VLOOKUP($B12,[1]Женщины!$B$1:$H$65536,4,FALSE)))</f>
        <v>КМС</v>
      </c>
      <c r="F12" s="42" t="str">
        <f>IF(B12=0," ",VLOOKUP($B12,[1]Женщины!$B$1:$H$65536,5,FALSE))</f>
        <v>Ярославская</v>
      </c>
      <c r="G12" s="45" t="str">
        <f>IF(B12=0," ",VLOOKUP($B12,[1]Женщины!$B$1:$H$65536,6,FALSE))</f>
        <v>Рыбинск, СДЮСШОР-2</v>
      </c>
      <c r="H12" s="251">
        <v>1.0138888888888889E-4</v>
      </c>
      <c r="I12" s="252">
        <v>961</v>
      </c>
      <c r="J12" s="253">
        <v>135</v>
      </c>
      <c r="K12" s="252">
        <v>460</v>
      </c>
      <c r="L12" s="254">
        <v>5.27</v>
      </c>
      <c r="M12" s="252">
        <v>634</v>
      </c>
      <c r="N12" s="254">
        <v>9.3000000000000007</v>
      </c>
      <c r="O12" s="252">
        <v>484</v>
      </c>
      <c r="P12" s="255">
        <v>1.7716435185185185E-3</v>
      </c>
      <c r="Q12" s="252">
        <v>655</v>
      </c>
      <c r="R12" s="256">
        <f>SUM(I12,K12,M12,O12,Q12)</f>
        <v>3194</v>
      </c>
      <c r="S12" s="44" t="s">
        <v>35</v>
      </c>
      <c r="T12" s="44" t="s">
        <v>25</v>
      </c>
      <c r="U12" s="45" t="str">
        <f>IF(B12=0," ",VLOOKUP($B12,[1]Женщины!$B$1:$H$65536,7,FALSE))</f>
        <v>Сергеева Е.В., Мицик Ю.И.</v>
      </c>
    </row>
    <row r="13" spans="1:22">
      <c r="A13" s="257">
        <v>2</v>
      </c>
      <c r="B13" s="18">
        <v>493</v>
      </c>
      <c r="C13" s="42" t="str">
        <f>IF(B13=0," ",VLOOKUP(B13,[1]Женщины!B$1:H$65536,2,FALSE))</f>
        <v>Погодина Дарья</v>
      </c>
      <c r="D13" s="151" t="str">
        <f>IF(B13=0," ",VLOOKUP($B13,[1]Женщины!$B$1:$H$65536,3,FALSE))</f>
        <v>1999</v>
      </c>
      <c r="E13" s="44" t="str">
        <f>IF(B13=0," ",IF(VLOOKUP($B13,[1]Женщины!$B$1:$H$65536,4,FALSE)=0," ",VLOOKUP($B13,[1]Женщины!$B$1:$H$65536,4,FALSE)))</f>
        <v>1р</v>
      </c>
      <c r="F13" s="42" t="str">
        <f>IF(B13=0," ",VLOOKUP($B13,[1]Женщины!$B$1:$H$65536,5,FALSE))</f>
        <v>Ивановская</v>
      </c>
      <c r="G13" s="42" t="str">
        <f>IF(B13=0," ",VLOOKUP($B13,[1]Женщины!$B$1:$H$65536,6,FALSE))</f>
        <v>Кинешма, СДЮСШОР</v>
      </c>
      <c r="H13" s="258">
        <v>1.111111111111111E-4</v>
      </c>
      <c r="I13" s="259">
        <v>789</v>
      </c>
      <c r="J13" s="263">
        <v>165</v>
      </c>
      <c r="K13" s="259">
        <v>795</v>
      </c>
      <c r="L13" s="261">
        <v>4.97</v>
      </c>
      <c r="M13" s="259">
        <v>551</v>
      </c>
      <c r="N13" s="261">
        <v>8.8699999999999992</v>
      </c>
      <c r="O13" s="259">
        <v>456</v>
      </c>
      <c r="P13" s="262">
        <v>2.2212962962962963E-3</v>
      </c>
      <c r="Q13" s="259">
        <v>262</v>
      </c>
      <c r="R13" s="256">
        <f>SUM(I13,K13,M13,O13,Q13)</f>
        <v>2853</v>
      </c>
      <c r="S13" s="44" t="s">
        <v>67</v>
      </c>
      <c r="T13" s="44" t="s">
        <v>27</v>
      </c>
      <c r="U13" s="42" t="str">
        <f>IF(B13=0," ",VLOOKUP($B13,[1]Женщины!$B$1:$H$65536,7,FALSE))</f>
        <v>Кузинов Н.В.</v>
      </c>
    </row>
    <row r="14" spans="1:22">
      <c r="A14" s="328">
        <v>3</v>
      </c>
      <c r="B14" s="18">
        <v>145</v>
      </c>
      <c r="C14" s="42" t="str">
        <f>IF(B14=0," ",VLOOKUP(B14,[1]Женщины!B$1:H$65536,2,FALSE))</f>
        <v>Шилова Елена</v>
      </c>
      <c r="D14" s="151" t="str">
        <f>IF(B14=0," ",VLOOKUP($B14,[1]Женщины!$B$1:$H$65536,3,FALSE))</f>
        <v>1999</v>
      </c>
      <c r="E14" s="44" t="str">
        <f>IF(B14=0," ",IF(VLOOKUP($B14,[1]Женщины!$B$1:$H$65536,4,FALSE)=0," ",VLOOKUP($B14,[1]Женщины!$B$1:$H$65536,4,FALSE)))</f>
        <v>3р</v>
      </c>
      <c r="F14" s="42" t="str">
        <f>IF(B14=0," ",VLOOKUP($B14,[1]Женщины!$B$1:$H$65536,5,FALSE))</f>
        <v>Ярославская</v>
      </c>
      <c r="G14" s="42" t="str">
        <f>IF(B14=0," ",VLOOKUP($B14,[1]Женщины!$B$1:$H$65536,6,FALSE))</f>
        <v>Рыбинск, СДЮСШОР-2</v>
      </c>
      <c r="H14" s="258">
        <v>1.3240740740740739E-4</v>
      </c>
      <c r="I14" s="259">
        <v>466</v>
      </c>
      <c r="J14" s="260">
        <v>118</v>
      </c>
      <c r="K14" s="259">
        <v>293</v>
      </c>
      <c r="L14" s="261">
        <v>3.97</v>
      </c>
      <c r="M14" s="259">
        <v>301</v>
      </c>
      <c r="N14" s="260">
        <v>7.42</v>
      </c>
      <c r="O14" s="259">
        <v>362</v>
      </c>
      <c r="P14" s="262">
        <v>2.098148148148148E-3</v>
      </c>
      <c r="Q14" s="259">
        <v>353</v>
      </c>
      <c r="R14" s="256">
        <f>SUM(I14,K14,M14,O14,Q14)</f>
        <v>1775</v>
      </c>
      <c r="S14" s="44" t="s">
        <v>147</v>
      </c>
      <c r="T14" s="44" t="s">
        <v>24</v>
      </c>
      <c r="U14" s="42" t="str">
        <f>IF(B14=0," ",VLOOKUP($B14,[1]Женщины!$B$1:$H$65536,7,FALSE))</f>
        <v>Мицик Ю.И.</v>
      </c>
    </row>
    <row r="15" spans="1:22">
      <c r="A15" s="260">
        <v>4</v>
      </c>
      <c r="B15" s="59">
        <v>170</v>
      </c>
      <c r="C15" s="42" t="str">
        <f>IF(B15=0," ",VLOOKUP(B15,[1]Женщины!B$1:H$65536,2,FALSE))</f>
        <v>Соболева Валерия</v>
      </c>
      <c r="D15" s="151" t="str">
        <f>IF(B15=0," ",VLOOKUP($B15,[1]Женщины!$B$1:$H$65536,3,FALSE))</f>
        <v>1997</v>
      </c>
      <c r="E15" s="44" t="str">
        <f>IF(B15=0," ",IF(VLOOKUP($B15,[1]Женщины!$B$1:$H$65536,4,FALSE)=0," ",VLOOKUP($B15,[1]Женщины!$B$1:$H$65536,4,FALSE)))</f>
        <v>3р</v>
      </c>
      <c r="F15" s="42" t="str">
        <f>IF(B15=0," ",VLOOKUP($B15,[1]Женщины!$B$1:$H$65536,5,FALSE))</f>
        <v>Ярославская</v>
      </c>
      <c r="G15" s="42" t="str">
        <f>IF(B15=0," ",VLOOKUP($B15,[1]Женщины!$B$1:$H$65536,6,FALSE))</f>
        <v>Рыбинск, СДЮСШОР-2</v>
      </c>
      <c r="H15" s="258">
        <v>1.3391203703703704E-4</v>
      </c>
      <c r="I15" s="259">
        <v>447</v>
      </c>
      <c r="J15" s="263">
        <v>108</v>
      </c>
      <c r="K15" s="259">
        <v>205</v>
      </c>
      <c r="L15" s="261">
        <v>3.69</v>
      </c>
      <c r="M15" s="259">
        <v>239</v>
      </c>
      <c r="N15" s="261">
        <v>6.46</v>
      </c>
      <c r="O15" s="259">
        <v>301</v>
      </c>
      <c r="P15" s="262">
        <v>2.2681712962962963E-3</v>
      </c>
      <c r="Q15" s="259">
        <v>231</v>
      </c>
      <c r="R15" s="256">
        <f>SUM(I15,K15,M15,O15,Q15)</f>
        <v>1423</v>
      </c>
      <c r="S15" s="44" t="s">
        <v>148</v>
      </c>
      <c r="T15" s="44" t="s">
        <v>24</v>
      </c>
      <c r="U15" s="42" t="str">
        <f>IF(B15=0," ",VLOOKUP($B15,[1]Женщины!$B$1:$H$65536,7,FALSE))</f>
        <v>Огвоздина Т.В.</v>
      </c>
    </row>
    <row r="16" spans="1:22" ht="15.75" thickBot="1">
      <c r="A16" s="264"/>
      <c r="B16" s="143"/>
      <c r="C16" s="32" t="s">
        <v>149</v>
      </c>
      <c r="D16" s="33" t="s">
        <v>149</v>
      </c>
      <c r="E16" s="34" t="s">
        <v>149</v>
      </c>
      <c r="F16" s="32" t="s">
        <v>149</v>
      </c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36" t="s">
        <v>149</v>
      </c>
      <c r="T16" s="34"/>
      <c r="U16" s="96" t="s">
        <v>149</v>
      </c>
    </row>
    <row r="17" spans="1:21" ht="15.75" thickTop="1">
      <c r="A17" s="215"/>
      <c r="B17" s="101"/>
      <c r="C17" s="63"/>
      <c r="D17" s="64"/>
      <c r="E17" s="65"/>
      <c r="F17" s="63"/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66"/>
      <c r="T17" s="65"/>
      <c r="U17" s="226"/>
    </row>
    <row r="18" spans="1:21">
      <c r="A18" s="215"/>
      <c r="B18" s="101"/>
      <c r="C18" s="63"/>
      <c r="D18" s="64"/>
      <c r="E18" s="65"/>
      <c r="F18" s="63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6"/>
      <c r="T18" s="65"/>
      <c r="U18" s="226"/>
    </row>
  </sheetData>
  <mergeCells count="10">
    <mergeCell ref="A7:C7"/>
    <mergeCell ref="A8:C8"/>
    <mergeCell ref="H8:L8"/>
    <mergeCell ref="H9:L9"/>
    <mergeCell ref="A1:U1"/>
    <mergeCell ref="A2:U2"/>
    <mergeCell ref="A3:U3"/>
    <mergeCell ref="A4:U4"/>
    <mergeCell ref="A6:C6"/>
    <mergeCell ref="F6:N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L51"/>
  <sheetViews>
    <sheetView tabSelected="1" topLeftCell="A3" workbookViewId="0">
      <selection activeCell="H28" sqref="H28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3.42578125" customWidth="1"/>
    <col min="7" max="7" width="30.5703125" customWidth="1"/>
    <col min="8" max="8" width="8.7109375" style="70" customWidth="1"/>
    <col min="9" max="9" width="8.5703125" style="70" customWidth="1"/>
    <col min="10" max="10" width="6.5703125" customWidth="1"/>
    <col min="11" max="11" width="13.5703125" customWidth="1"/>
    <col min="12" max="12" width="19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">
      <c r="A5" s="1" t="s">
        <v>236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237</v>
      </c>
      <c r="B6" s="3"/>
      <c r="C6" s="3"/>
      <c r="D6" s="3"/>
      <c r="E6" s="3"/>
      <c r="F6" s="339" t="s">
        <v>238</v>
      </c>
      <c r="G6" s="339"/>
      <c r="H6" s="3"/>
      <c r="I6"/>
      <c r="K6" s="4" t="s">
        <v>6</v>
      </c>
    </row>
    <row r="7" spans="1:12">
      <c r="A7" s="1" t="s">
        <v>239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8.75">
      <c r="A8" s="7" t="s">
        <v>240</v>
      </c>
      <c r="B8" s="4"/>
      <c r="C8" s="4"/>
      <c r="E8" s="8"/>
      <c r="F8" s="1"/>
      <c r="G8" s="1"/>
      <c r="H8" s="8"/>
      <c r="I8" s="340" t="s">
        <v>241</v>
      </c>
      <c r="J8" s="340"/>
      <c r="K8" s="267"/>
      <c r="L8" s="6" t="s">
        <v>242</v>
      </c>
    </row>
    <row r="9" spans="1:12">
      <c r="A9" s="1" t="s">
        <v>243</v>
      </c>
      <c r="B9" s="73"/>
      <c r="C9" s="73"/>
      <c r="D9" s="74"/>
      <c r="E9" s="10"/>
      <c r="F9" s="1"/>
      <c r="G9" s="1"/>
      <c r="H9" s="11"/>
      <c r="I9" s="341"/>
      <c r="J9" s="341"/>
      <c r="K9" s="12"/>
      <c r="L9" s="6"/>
    </row>
    <row r="10" spans="1:12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344" t="s">
        <v>244</v>
      </c>
      <c r="I11" s="345"/>
      <c r="J11" s="334"/>
      <c r="K11" s="334"/>
      <c r="L11" s="332"/>
    </row>
    <row r="12" spans="1:12">
      <c r="A12" s="268"/>
      <c r="B12" s="268"/>
      <c r="C12" s="268"/>
      <c r="D12" s="268"/>
      <c r="E12" s="268"/>
      <c r="F12" s="330" t="s">
        <v>156</v>
      </c>
      <c r="G12" s="330"/>
      <c r="H12" s="326"/>
      <c r="I12" s="326"/>
      <c r="J12" s="268"/>
      <c r="K12" s="268"/>
      <c r="L12" s="269"/>
    </row>
    <row r="13" spans="1:12">
      <c r="A13" s="17">
        <v>1</v>
      </c>
      <c r="B13" s="18">
        <v>343</v>
      </c>
      <c r="C13" s="19" t="str">
        <f>IF(B13=0," ",VLOOKUP(B13,[1]Женщины!B$1:H$65536,2,FALSE))</f>
        <v>Мананникова Наталья</v>
      </c>
      <c r="D13" s="20" t="str">
        <f>IF(B13=0," ",VLOOKUP($B13,[1]Женщины!$B$1:$H$65536,3,FALSE))</f>
        <v>09.10.1997</v>
      </c>
      <c r="E13" s="21" t="str">
        <f>IF(B13=0," ",IF(VLOOKUP($B13,[1]Женщины!$B$1:$H$65536,4,FALSE)=0," ",VLOOKUP($B13,[1]Женщины!$B$1:$H$65536,4,FALSE)))</f>
        <v>КМС</v>
      </c>
      <c r="F13" s="19" t="str">
        <f>IF(B13=0," ",VLOOKUP($B13,[1]Женщины!$B$1:$H$65536,5,FALSE))</f>
        <v>Костромская-Москва</v>
      </c>
      <c r="G13" s="19" t="str">
        <f>IF(B13=0," ",VLOOKUP($B13,[1]Женщины!$B$1:$H$65536,6,FALSE))</f>
        <v>Буй, КОСДЮСШОР-ЦСКА</v>
      </c>
      <c r="H13" s="27"/>
      <c r="I13" s="91">
        <v>1.8261921296296297E-2</v>
      </c>
      <c r="J13" s="21" t="s">
        <v>67</v>
      </c>
      <c r="K13" s="21">
        <v>20</v>
      </c>
      <c r="L13" s="25" t="str">
        <f>IF(B13=0," ",VLOOKUP($B13,[1]Женщины!$B$1:$H$65536,7,FALSE))</f>
        <v>Лякин С.И., Буликов Д.В.</v>
      </c>
    </row>
    <row r="14" spans="1:12">
      <c r="A14" s="17">
        <v>2</v>
      </c>
      <c r="B14" s="18">
        <v>362</v>
      </c>
      <c r="C14" s="19" t="str">
        <f>IF(B14=0," ",VLOOKUP(B14,[1]Женщины!B$1:H$65536,2,FALSE))</f>
        <v>Матвеева Юлия</v>
      </c>
      <c r="D14" s="20" t="str">
        <f>IF(B14=0," ",VLOOKUP($B14,[1]Женщины!$B$1:$H$65536,3,FALSE))</f>
        <v>1999</v>
      </c>
      <c r="E14" s="21" t="str">
        <f>IF(B14=0," ",IF(VLOOKUP($B14,[1]Женщины!$B$1:$H$65536,4,FALSE)=0," ",VLOOKUP($B14,[1]Женщины!$B$1:$H$65536,4,FALSE)))</f>
        <v>1ю</v>
      </c>
      <c r="F14" s="19" t="str">
        <f>IF(B14=0," ",VLOOKUP($B14,[1]Женщины!$B$1:$H$65536,5,FALSE))</f>
        <v>Костромская</v>
      </c>
      <c r="G14" s="19" t="str">
        <f>IF(B14=0," ",VLOOKUP($B14,[1]Женщины!$B$1:$H$65536,6,FALSE))</f>
        <v>Буй, КОСДЮСШОР</v>
      </c>
      <c r="H14" s="27"/>
      <c r="I14" s="91">
        <v>1.8590625E-2</v>
      </c>
      <c r="J14" s="21" t="s">
        <v>67</v>
      </c>
      <c r="K14" s="21">
        <v>17</v>
      </c>
      <c r="L14" s="25" t="str">
        <f>IF(B14=0," ",VLOOKUP($B14,[1]Женщины!$B$1:$H$65536,7,FALSE))</f>
        <v xml:space="preserve">Лякин С.И. </v>
      </c>
    </row>
    <row r="15" spans="1:12">
      <c r="A15" s="17">
        <v>3</v>
      </c>
      <c r="B15" s="18">
        <v>345</v>
      </c>
      <c r="C15" s="19" t="str">
        <f>IF(B15=0," ",VLOOKUP(B15,[1]Женщины!B$1:H$65536,2,FALSE))</f>
        <v>Батырева Ася</v>
      </c>
      <c r="D15" s="20" t="str">
        <f>IF(B15=0," ",VLOOKUP($B15,[1]Женщины!$B$1:$H$65536,3,FALSE))</f>
        <v>10.09.1999</v>
      </c>
      <c r="E15" s="21" t="str">
        <f>IF(B15=0," ",IF(VLOOKUP($B15,[1]Женщины!$B$1:$H$65536,4,FALSE)=0," ",VLOOKUP($B15,[1]Женщины!$B$1:$H$65536,4,FALSE)))</f>
        <v>2р</v>
      </c>
      <c r="F15" s="19" t="str">
        <f>IF(B15=0," ",VLOOKUP($B15,[1]Женщины!$B$1:$H$65536,5,FALSE))</f>
        <v>Костромская</v>
      </c>
      <c r="G15" s="19" t="str">
        <f>IF(B15=0," ",VLOOKUP($B15,[1]Женщины!$B$1:$H$65536,6,FALSE))</f>
        <v>Буй, КОСДЮСШОР</v>
      </c>
      <c r="H15" s="27"/>
      <c r="I15" s="91">
        <v>1.9170023148148148E-2</v>
      </c>
      <c r="J15" s="21" t="s">
        <v>67</v>
      </c>
      <c r="K15" s="21">
        <v>15</v>
      </c>
      <c r="L15" s="25" t="str">
        <f>IF(B15=0," ",VLOOKUP($B15,[1]Женщины!$B$1:$H$65536,7,FALSE))</f>
        <v>Лякин С.И., Буликов Д.В.</v>
      </c>
    </row>
    <row r="16" spans="1:12">
      <c r="A16" s="44">
        <v>4</v>
      </c>
      <c r="B16" s="18">
        <v>359</v>
      </c>
      <c r="C16" s="19" t="str">
        <f>IF(B16=0," ",VLOOKUP(B16,[1]Женщины!B$1:H$65536,2,FALSE))</f>
        <v>Смирнова Ксения</v>
      </c>
      <c r="D16" s="20" t="str">
        <f>IF(B16=0," ",VLOOKUP($B16,[1]Женщины!$B$1:$H$65536,3,FALSE))</f>
        <v>1999</v>
      </c>
      <c r="E16" s="21" t="str">
        <f>IF(B16=0," ",IF(VLOOKUP($B16,[1]Женщины!$B$1:$H$65536,4,FALSE)=0," ",VLOOKUP($B16,[1]Женщины!$B$1:$H$65536,4,FALSE)))</f>
        <v>2р</v>
      </c>
      <c r="F16" s="19" t="str">
        <f>IF(B16=0," ",VLOOKUP($B16,[1]Женщины!$B$1:$H$65536,5,FALSE))</f>
        <v>Костромская</v>
      </c>
      <c r="G16" s="19" t="str">
        <f>IF(B16=0," ",VLOOKUP($B16,[1]Женщины!$B$1:$H$65536,6,FALSE))</f>
        <v>Буй, КОСДЮСШОР</v>
      </c>
      <c r="H16" s="27"/>
      <c r="I16" s="91">
        <v>1.9922453703703703E-2</v>
      </c>
      <c r="J16" s="21" t="s">
        <v>68</v>
      </c>
      <c r="K16" s="21" t="s">
        <v>24</v>
      </c>
      <c r="L16" s="25" t="str">
        <f>IF(B16=0," ",VLOOKUP($B16,[1]Женщины!$B$1:$H$65536,7,FALSE))</f>
        <v xml:space="preserve">Лякин С.И. </v>
      </c>
    </row>
    <row r="17" spans="1:12">
      <c r="A17" s="44">
        <v>5</v>
      </c>
      <c r="B17" s="95">
        <v>91</v>
      </c>
      <c r="C17" s="19" t="str">
        <f>IF(B17=0," ",VLOOKUP(B17,[1]Женщины!B$1:H$65536,2,FALSE))</f>
        <v>Коровкина Анастасия</v>
      </c>
      <c r="D17" s="20" t="str">
        <f>IF(B17=0," ",VLOOKUP($B17,[1]Женщины!$B$1:$H$65536,3,FALSE))</f>
        <v>25.02.1999</v>
      </c>
      <c r="E17" s="21" t="str">
        <f>IF(B17=0," ",IF(VLOOKUP($B17,[1]Женщины!$B$1:$H$65536,4,FALSE)=0," ",VLOOKUP($B17,[1]Женщины!$B$1:$H$65536,4,FALSE)))</f>
        <v>3р</v>
      </c>
      <c r="F17" s="19" t="str">
        <f>IF(B17=0," ",VLOOKUP($B17,[1]Женщины!$B$1:$H$65536,5,FALSE))</f>
        <v>Ярославская</v>
      </c>
      <c r="G17" s="19" t="str">
        <f>IF(B17=0," ",VLOOKUP($B17,[1]Женщины!$B$1:$H$65536,6,FALSE))</f>
        <v>Ярославль, ГОБУ ЯО СДЮСШОР</v>
      </c>
      <c r="H17" s="27"/>
      <c r="I17" s="91">
        <v>2.0332523148148148E-2</v>
      </c>
      <c r="J17" s="21" t="s">
        <v>68</v>
      </c>
      <c r="K17" s="21" t="s">
        <v>24</v>
      </c>
      <c r="L17" s="25" t="str">
        <f>IF(B17=0," ",VLOOKUP($B17,[1]Женщины!$B$1:$H$65536,7,FALSE))</f>
        <v>бр.Клейменова А.Н.</v>
      </c>
    </row>
    <row r="18" spans="1:12">
      <c r="A18" s="44">
        <v>6</v>
      </c>
      <c r="B18" s="95">
        <v>92</v>
      </c>
      <c r="C18" s="19" t="str">
        <f>IF(B18=0," ",VLOOKUP(B18,[1]Женщины!B$1:H$65536,2,FALSE))</f>
        <v>Носкова Елизавета</v>
      </c>
      <c r="D18" s="20" t="str">
        <f>IF(B18=0," ",VLOOKUP($B18,[1]Женщины!$B$1:$H$65536,3,FALSE))</f>
        <v>03.08.1999</v>
      </c>
      <c r="E18" s="21" t="str">
        <f>IF(B18=0," ",IF(VLOOKUP($B18,[1]Женщины!$B$1:$H$65536,4,FALSE)=0," ",VLOOKUP($B18,[1]Женщины!$B$1:$H$65536,4,FALSE)))</f>
        <v>3р</v>
      </c>
      <c r="F18" s="19" t="str">
        <f>IF(B18=0," ",VLOOKUP($B18,[1]Женщины!$B$1:$H$65536,5,FALSE))</f>
        <v>Ярославская</v>
      </c>
      <c r="G18" s="19" t="str">
        <f>IF(B18=0," ",VLOOKUP($B18,[1]Женщины!$B$1:$H$65536,6,FALSE))</f>
        <v>Ярославль, ГОБУ ЯО СДЮСШОР</v>
      </c>
      <c r="H18" s="27"/>
      <c r="I18" s="91">
        <v>2.0423379629629628E-2</v>
      </c>
      <c r="J18" s="21" t="s">
        <v>68</v>
      </c>
      <c r="K18" s="21" t="s">
        <v>24</v>
      </c>
      <c r="L18" s="25" t="str">
        <f>IF(B18=0," ",VLOOKUP($B18,[1]Женщины!$B$1:$H$65536,7,FALSE))</f>
        <v>бр.Клейменова А.Н.</v>
      </c>
    </row>
    <row r="19" spans="1:12">
      <c r="A19" s="13"/>
      <c r="B19" s="13"/>
      <c r="C19" s="13"/>
      <c r="D19" s="14"/>
      <c r="E19" s="13"/>
      <c r="F19" s="330" t="s">
        <v>164</v>
      </c>
      <c r="G19" s="330"/>
      <c r="H19" s="15"/>
      <c r="I19" s="16"/>
    </row>
    <row r="20" spans="1:12" ht="22.5">
      <c r="A20" s="17">
        <v>1</v>
      </c>
      <c r="B20" s="18">
        <v>107</v>
      </c>
      <c r="C20" s="42" t="str">
        <f>IF(B20=0," ",VLOOKUP(B20,[1]Женщины!B$1:H$65536,2,FALSE))</f>
        <v>Иванова Диана</v>
      </c>
      <c r="D20" s="43" t="str">
        <f>IF(B20=0," ",VLOOKUP($B20,[1]Женщины!$B$1:$H$65536,3,FALSE))</f>
        <v>17.10.1993</v>
      </c>
      <c r="E20" s="44" t="str">
        <f>IF(B20=0," ",IF(VLOOKUP($B20,[1]Женщины!$B$1:$H$65536,4,FALSE)=0," ",VLOOKUP($B20,[1]Женщины!$B$1:$H$65536,4,FALSE)))</f>
        <v>КМС</v>
      </c>
      <c r="F20" s="45" t="str">
        <f>IF(B20=0," ",VLOOKUP($B20,[1]Женщины!$B$1:$H$65536,5,FALSE))</f>
        <v>Ярославская-Костромская</v>
      </c>
      <c r="G20" s="45" t="str">
        <f>IF(B20=0," ",VLOOKUP($B20,[1]Женщины!$B$1:$H$65536,6,FALSE))</f>
        <v>Ярославль-Кострома, ГОБУ ЯО СДЮСШОР-КОСДЮСШОР</v>
      </c>
      <c r="H20" s="22"/>
      <c r="I20" s="94">
        <v>1.8055092592592591E-2</v>
      </c>
      <c r="J20" s="44" t="s">
        <v>35</v>
      </c>
      <c r="K20" s="26">
        <v>20</v>
      </c>
      <c r="L20" s="45" t="str">
        <f>IF(B20=0," ",VLOOKUP($B20,[1]Женщины!$B$1:$H$65536,7,FALSE))</f>
        <v>Клейменов А.Н., Лякин А.И.</v>
      </c>
    </row>
    <row r="21" spans="1:12" ht="22.5">
      <c r="A21" s="107">
        <v>2</v>
      </c>
      <c r="B21" s="18">
        <v>108</v>
      </c>
      <c r="C21" s="42" t="str">
        <f>IF(B21=0," ",VLOOKUP(B21,[1]Женщины!B$1:H$65536,2,FALSE))</f>
        <v>Титова Татьяна</v>
      </c>
      <c r="D21" s="43" t="str">
        <f>IF(B21=0," ",VLOOKUP($B21,[1]Женщины!$B$1:$H$65536,3,FALSE))</f>
        <v>18.03.1993</v>
      </c>
      <c r="E21" s="44" t="str">
        <f>IF(B21=0," ",IF(VLOOKUP($B21,[1]Женщины!$B$1:$H$65536,4,FALSE)=0," ",VLOOKUP($B21,[1]Женщины!$B$1:$H$65536,4,FALSE)))</f>
        <v>КМС</v>
      </c>
      <c r="F21" s="45" t="str">
        <f>IF(B21=0," ",VLOOKUP($B21,[1]Женщины!$B$1:$H$65536,5,FALSE))</f>
        <v>Ярославская-Костромская</v>
      </c>
      <c r="G21" s="45" t="str">
        <f>IF(B21=0," ",VLOOKUP($B21,[1]Женщины!$B$1:$H$65536,6,FALSE))</f>
        <v>Ярославль-Кострома, ГОБУ ЯО СДЮСШОР-КОСДЮСШОР</v>
      </c>
      <c r="H21" s="22"/>
      <c r="I21" s="94">
        <v>1.8414004629629631E-2</v>
      </c>
      <c r="J21" s="44" t="s">
        <v>67</v>
      </c>
      <c r="K21" s="26">
        <v>0</v>
      </c>
      <c r="L21" s="45" t="str">
        <f>IF(B21=0," ",VLOOKUP($B21,[1]Женщины!$B$1:$H$65536,7,FALSE))</f>
        <v>Клейменов А.Н., Лякин А.И.</v>
      </c>
    </row>
    <row r="22" spans="1:12">
      <c r="A22" s="46"/>
      <c r="B22" s="95"/>
      <c r="C22" s="54"/>
      <c r="D22" s="108"/>
      <c r="E22" s="13"/>
      <c r="F22" s="330" t="s">
        <v>245</v>
      </c>
      <c r="G22" s="330"/>
      <c r="H22" s="40"/>
      <c r="I22" s="437"/>
      <c r="J22" s="437"/>
      <c r="K22" s="267"/>
      <c r="L22" s="6"/>
    </row>
    <row r="23" spans="1:12" ht="22.5">
      <c r="A23" s="17">
        <v>1</v>
      </c>
      <c r="B23" s="18">
        <v>356</v>
      </c>
      <c r="C23" s="42" t="str">
        <f>IF(B23=0," ",VLOOKUP(B23,[1]Женщины!B$1:H$65536,2,FALSE))</f>
        <v>Короткова Татьяна</v>
      </c>
      <c r="D23" s="43" t="str">
        <f>IF(B23=0," ",VLOOKUP($B23,[1]Женщины!$B$1:$H$65536,3,FALSE))</f>
        <v>24.04.1980</v>
      </c>
      <c r="E23" s="44" t="str">
        <f>IF(B23=0," ",IF(VLOOKUP($B23,[1]Женщины!$B$1:$H$65536,4,FALSE)=0," ",VLOOKUP($B23,[1]Женщины!$B$1:$H$65536,4,FALSE)))</f>
        <v>МСМК</v>
      </c>
      <c r="F23" s="42" t="str">
        <f>IF(B23=0," ",VLOOKUP($B23,[1]Женщины!$B$1:$H$65536,5,FALSE))</f>
        <v>Костромская</v>
      </c>
      <c r="G23" s="42" t="str">
        <f>IF(B23=0," ",VLOOKUP($B23,[1]Женщины!$B$1:$H$65536,6,FALSE))</f>
        <v>Буй, КОСДЮСШОР</v>
      </c>
      <c r="H23" s="23"/>
      <c r="I23" s="94">
        <v>1.6317939814814813E-2</v>
      </c>
      <c r="J23" s="44" t="s">
        <v>246</v>
      </c>
      <c r="K23" s="26">
        <v>20</v>
      </c>
      <c r="L23" s="45" t="str">
        <f>IF(B23=0," ",VLOOKUP($B23,[1]Женщины!$B$1:$H$65536,7,FALSE))</f>
        <v>Лякин С.И., Буликов Д.В., Иванов</v>
      </c>
    </row>
    <row r="24" spans="1:12" ht="15.75" thickBot="1">
      <c r="A24" s="30"/>
      <c r="B24" s="31"/>
      <c r="C24" s="32" t="str">
        <f>IF(B24=0," ",VLOOKUP(B24,[1]Спортсмены!B$1:H$65536,2,FALSE))</f>
        <v xml:space="preserve"> </v>
      </c>
      <c r="D24" s="34" t="str">
        <f>IF(B24=0," ",VLOOKUP($B24,[1]Спортсмены!$B$1:$H$65536,3,FALSE))</f>
        <v xml:space="preserve"> </v>
      </c>
      <c r="E24" s="34" t="str">
        <f>IF(B24=0," ",IF(VLOOKUP($B24,[1]Спортсмены!$B$1:$H$65536,4,FALSE)=0," ",VLOOKUP($B24,[1]Спортсмены!$B$1:$H$65536,4,FALSE)))</f>
        <v xml:space="preserve"> </v>
      </c>
      <c r="F24" s="32" t="str">
        <f>IF(B24=0," ",VLOOKUP($B24,[1]Спортсмены!$B$1:$H$65536,5,FALSE))</f>
        <v xml:space="preserve"> </v>
      </c>
      <c r="G24" s="32" t="str">
        <f>IF(B24=0," ",VLOOKUP($B24,[1]Спортсмены!$B$1:$H$65536,6,FALSE))</f>
        <v xml:space="preserve"> </v>
      </c>
      <c r="H24" s="75"/>
      <c r="I24" s="93"/>
      <c r="J24" s="36" t="str">
        <f>IF(I24=0," ",IF(I24&lt;=[1]Разряды!$D$28,[1]Разряды!$D$3,IF(I24&lt;=[1]Разряды!$E$28,[1]Разряды!$E$3,IF(I24&lt;=[1]Разряды!$F$28,[1]Разряды!$F$3,IF(I24&lt;=[1]Разряды!$G$28,[1]Разряды!$G$3,IF(I24&lt;=[1]Разряды!$H$28,[1]Разряды!$H$3,IF(I24&lt;=[1]Разряды!$I$28,[1]Разряды!$I$3,IF(I24&lt;=[1]Разряды!$J$28,[1]Разряды!$J$3,"б/р"))))))))</f>
        <v xml:space="preserve"> </v>
      </c>
      <c r="K24" s="36"/>
      <c r="L24" s="32" t="str">
        <f>IF(B24=0," ",VLOOKUP($B24,[1]Спортсмены!$B$1:$H$65536,7,FALSE))</f>
        <v xml:space="preserve"> </v>
      </c>
    </row>
    <row r="25" spans="1:12" ht="15.75" thickTop="1">
      <c r="A25" s="67"/>
      <c r="B25" s="67"/>
      <c r="C25" s="67"/>
      <c r="D25" s="67"/>
      <c r="E25" s="67"/>
      <c r="F25" s="67"/>
      <c r="G25" s="67"/>
      <c r="H25" s="84"/>
      <c r="I25" s="84"/>
    </row>
    <row r="26" spans="1:12">
      <c r="A26" s="67"/>
      <c r="B26" s="67"/>
      <c r="C26" s="67"/>
      <c r="D26" s="67"/>
      <c r="E26" s="67"/>
      <c r="F26" s="67"/>
      <c r="G26" s="67"/>
      <c r="H26" s="84"/>
      <c r="I26" s="84"/>
    </row>
    <row r="27" spans="1:12">
      <c r="A27" s="67"/>
      <c r="B27" s="67"/>
      <c r="C27" s="67"/>
      <c r="D27" s="67"/>
      <c r="E27" s="67"/>
      <c r="F27" s="67"/>
      <c r="G27" s="67"/>
      <c r="H27" s="84"/>
      <c r="I27" s="84"/>
    </row>
    <row r="28" spans="1:12">
      <c r="A28" s="67"/>
      <c r="B28" s="67"/>
      <c r="C28" s="67"/>
      <c r="D28" s="67"/>
      <c r="E28" s="67"/>
      <c r="F28" s="67"/>
      <c r="G28" s="67"/>
      <c r="H28" s="84"/>
      <c r="I28" s="84"/>
    </row>
    <row r="29" spans="1:12">
      <c r="A29" s="67"/>
      <c r="B29" s="67"/>
      <c r="C29" s="67"/>
      <c r="D29" s="67"/>
      <c r="E29" s="67"/>
      <c r="F29" s="67"/>
      <c r="G29" s="67"/>
      <c r="H29" s="84"/>
      <c r="I29" s="84"/>
    </row>
    <row r="30" spans="1:12">
      <c r="A30" s="67"/>
      <c r="B30" s="67"/>
      <c r="C30" s="67"/>
      <c r="D30" s="67"/>
      <c r="E30" s="67"/>
      <c r="F30" s="67"/>
      <c r="G30" s="67"/>
      <c r="H30" s="84"/>
      <c r="I30" s="84"/>
    </row>
    <row r="31" spans="1:12">
      <c r="A31" s="67"/>
      <c r="B31" s="67"/>
      <c r="C31" s="67"/>
      <c r="D31" s="67"/>
      <c r="E31" s="67"/>
      <c r="F31" s="67"/>
      <c r="G31" s="67"/>
      <c r="H31" s="84"/>
      <c r="I31" s="84"/>
    </row>
    <row r="32" spans="1:12">
      <c r="A32" s="67"/>
      <c r="B32" s="67"/>
      <c r="C32" s="67"/>
      <c r="D32" s="67"/>
      <c r="E32" s="67"/>
      <c r="F32" s="67"/>
      <c r="G32" s="67"/>
      <c r="H32" s="84"/>
      <c r="I32" s="84"/>
    </row>
    <row r="33" spans="1:9">
      <c r="A33" s="67"/>
      <c r="B33" s="67"/>
      <c r="C33" s="67"/>
      <c r="D33" s="67"/>
      <c r="E33" s="67"/>
      <c r="F33" s="67"/>
      <c r="G33" s="67"/>
      <c r="H33" s="84"/>
      <c r="I33" s="84"/>
    </row>
    <row r="34" spans="1:9">
      <c r="A34" s="67"/>
      <c r="B34" s="67"/>
      <c r="C34" s="67"/>
      <c r="D34" s="67"/>
      <c r="E34" s="67"/>
      <c r="F34" s="67"/>
      <c r="G34" s="67"/>
      <c r="H34" s="84"/>
      <c r="I34" s="84"/>
    </row>
    <row r="35" spans="1:9">
      <c r="A35" s="67"/>
      <c r="B35" s="67"/>
      <c r="C35" s="67"/>
      <c r="D35" s="67"/>
      <c r="E35" s="67"/>
      <c r="F35" s="67"/>
      <c r="G35" s="67"/>
      <c r="H35" s="84"/>
      <c r="I35" s="84"/>
    </row>
    <row r="36" spans="1:9">
      <c r="A36" s="67"/>
      <c r="B36" s="67"/>
      <c r="C36" s="67"/>
      <c r="D36" s="67"/>
      <c r="E36" s="67"/>
      <c r="F36" s="67"/>
      <c r="G36" s="67"/>
      <c r="H36" s="84"/>
      <c r="I36" s="84"/>
    </row>
    <row r="37" spans="1:9">
      <c r="A37" s="67"/>
      <c r="B37" s="67"/>
      <c r="C37" s="67"/>
      <c r="D37" s="67"/>
      <c r="E37" s="67"/>
      <c r="F37" s="67"/>
      <c r="G37" s="67"/>
      <c r="H37" s="84"/>
      <c r="I37" s="84"/>
    </row>
    <row r="38" spans="1:9">
      <c r="A38" s="67"/>
      <c r="B38" s="67"/>
      <c r="C38" s="67"/>
      <c r="D38" s="67"/>
      <c r="E38" s="67"/>
      <c r="F38" s="67"/>
      <c r="G38" s="67"/>
      <c r="H38" s="84"/>
      <c r="I38" s="84"/>
    </row>
    <row r="39" spans="1:9">
      <c r="A39" s="67"/>
      <c r="B39" s="67"/>
      <c r="C39" s="67"/>
      <c r="D39" s="67"/>
      <c r="E39" s="67"/>
      <c r="F39" s="67"/>
      <c r="G39" s="67"/>
      <c r="H39" s="84"/>
      <c r="I39" s="84"/>
    </row>
    <row r="40" spans="1:9">
      <c r="A40" s="67"/>
      <c r="B40" s="67"/>
      <c r="C40" s="67"/>
      <c r="D40" s="67"/>
      <c r="E40" s="67"/>
      <c r="F40" s="67"/>
      <c r="G40" s="67"/>
      <c r="H40" s="84"/>
      <c r="I40" s="84"/>
    </row>
    <row r="41" spans="1:9">
      <c r="A41" s="67"/>
      <c r="B41" s="67"/>
      <c r="C41" s="67"/>
      <c r="D41" s="67"/>
      <c r="E41" s="67"/>
      <c r="F41" s="67"/>
      <c r="G41" s="67"/>
      <c r="H41" s="84"/>
      <c r="I41" s="84"/>
    </row>
    <row r="42" spans="1:9">
      <c r="A42" s="67"/>
      <c r="B42" s="67"/>
      <c r="C42" s="67"/>
      <c r="D42" s="67"/>
      <c r="E42" s="67"/>
      <c r="F42" s="67"/>
      <c r="G42" s="67"/>
      <c r="H42" s="84"/>
      <c r="I42" s="84"/>
    </row>
    <row r="43" spans="1:9">
      <c r="A43" s="67"/>
      <c r="B43" s="67"/>
      <c r="C43" s="67"/>
      <c r="D43" s="67"/>
      <c r="E43" s="67"/>
      <c r="F43" s="67"/>
      <c r="G43" s="67"/>
      <c r="H43" s="84"/>
      <c r="I43" s="84"/>
    </row>
    <row r="44" spans="1:9">
      <c r="A44" s="67"/>
      <c r="B44" s="67"/>
      <c r="C44" s="67"/>
      <c r="D44" s="67"/>
      <c r="E44" s="67"/>
      <c r="F44" s="67"/>
      <c r="G44" s="67"/>
      <c r="H44" s="84"/>
      <c r="I44" s="84"/>
    </row>
    <row r="45" spans="1:9">
      <c r="A45" s="67"/>
      <c r="B45" s="67"/>
      <c r="C45" s="67"/>
      <c r="D45" s="67"/>
      <c r="E45" s="67"/>
      <c r="F45" s="67"/>
      <c r="G45" s="67"/>
      <c r="H45" s="84"/>
      <c r="I45" s="84"/>
    </row>
    <row r="46" spans="1:9">
      <c r="A46" s="67"/>
      <c r="B46" s="67"/>
      <c r="C46" s="67"/>
      <c r="D46" s="67"/>
      <c r="E46" s="67"/>
      <c r="F46" s="67"/>
      <c r="G46" s="67"/>
      <c r="H46" s="84"/>
      <c r="I46" s="84"/>
    </row>
    <row r="47" spans="1:9">
      <c r="A47" s="67"/>
      <c r="B47" s="67"/>
      <c r="C47" s="67"/>
      <c r="D47" s="67"/>
      <c r="E47" s="67"/>
      <c r="F47" s="67"/>
      <c r="G47" s="67"/>
      <c r="H47" s="84"/>
      <c r="I47" s="84"/>
    </row>
    <row r="48" spans="1:9">
      <c r="A48" s="67"/>
      <c r="B48" s="67"/>
      <c r="C48" s="67"/>
      <c r="D48" s="67"/>
      <c r="E48" s="67"/>
      <c r="F48" s="67"/>
      <c r="G48" s="67"/>
      <c r="H48" s="84"/>
      <c r="I48" s="84"/>
    </row>
    <row r="49" spans="1:9">
      <c r="A49" s="67"/>
      <c r="B49" s="67"/>
      <c r="C49" s="67"/>
      <c r="D49" s="67"/>
      <c r="E49" s="67"/>
      <c r="F49" s="67"/>
      <c r="G49" s="67"/>
      <c r="H49" s="84"/>
      <c r="I49" s="84"/>
    </row>
    <row r="50" spans="1:9">
      <c r="A50" s="67"/>
      <c r="B50" s="67"/>
      <c r="C50" s="67"/>
      <c r="D50" s="67"/>
      <c r="E50" s="67"/>
      <c r="F50" s="67"/>
      <c r="G50" s="67"/>
      <c r="H50" s="84"/>
      <c r="I50" s="84"/>
    </row>
    <row r="51" spans="1:9">
      <c r="A51" s="67"/>
      <c r="B51" s="67"/>
      <c r="C51" s="67"/>
      <c r="D51" s="67"/>
      <c r="E51" s="67"/>
      <c r="F51" s="67"/>
      <c r="G51" s="67"/>
      <c r="H51" s="84"/>
      <c r="I51" s="84"/>
    </row>
  </sheetData>
  <mergeCells count="22">
    <mergeCell ref="K10:K11"/>
    <mergeCell ref="L10:L11"/>
    <mergeCell ref="H11:I11"/>
    <mergeCell ref="F12:G12"/>
    <mergeCell ref="F19:G19"/>
    <mergeCell ref="F22:G22"/>
    <mergeCell ref="I9:J9"/>
    <mergeCell ref="A10:A11"/>
    <mergeCell ref="B10:B11"/>
    <mergeCell ref="C10:C11"/>
    <mergeCell ref="D10:D11"/>
    <mergeCell ref="E10:E11"/>
    <mergeCell ref="F10:F11"/>
    <mergeCell ref="G10:G11"/>
    <mergeCell ref="H10:I10"/>
    <mergeCell ref="J10:J11"/>
    <mergeCell ref="A1:L1"/>
    <mergeCell ref="A2:L2"/>
    <mergeCell ref="A3:L3"/>
    <mergeCell ref="A4:L4"/>
    <mergeCell ref="F6:G6"/>
    <mergeCell ref="I8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94"/>
  <sheetViews>
    <sheetView workbookViewId="0">
      <selection activeCell="G102" sqref="G102"/>
    </sheetView>
  </sheetViews>
  <sheetFormatPr defaultRowHeight="15"/>
  <cols>
    <col min="1" max="1" width="4.85546875" customWidth="1"/>
    <col min="2" max="2" width="7" customWidth="1"/>
    <col min="3" max="3" width="25.28515625" customWidth="1"/>
    <col min="4" max="4" width="11" customWidth="1"/>
    <col min="5" max="5" width="5.5703125" customWidth="1"/>
    <col min="6" max="6" width="17.42578125" customWidth="1"/>
    <col min="7" max="7" width="30.5703125" customWidth="1"/>
    <col min="8" max="8" width="8" style="70" customWidth="1"/>
    <col min="9" max="9" width="7.42578125" style="70" customWidth="1"/>
    <col min="10" max="10" width="5.140625" customWidth="1"/>
    <col min="11" max="11" width="7.140625" customWidth="1"/>
    <col min="12" max="12" width="25.2851562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0.25">
      <c r="A3" s="338" t="s">
        <v>36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4" spans="1:12" ht="18">
      <c r="A4" s="1" t="s">
        <v>29</v>
      </c>
      <c r="B4" s="2"/>
      <c r="C4" s="2"/>
      <c r="D4" s="2"/>
      <c r="E4" s="2"/>
      <c r="F4" s="2" t="s">
        <v>3</v>
      </c>
      <c r="G4" s="2"/>
      <c r="H4" s="2"/>
      <c r="I4" s="2"/>
      <c r="J4" s="2"/>
      <c r="K4" s="2"/>
      <c r="L4" s="2"/>
    </row>
    <row r="5" spans="1:12" ht="15.75">
      <c r="A5" s="1" t="s">
        <v>30</v>
      </c>
      <c r="B5" s="3"/>
      <c r="C5" s="3"/>
      <c r="D5" s="3"/>
      <c r="E5" s="3"/>
      <c r="F5" s="339" t="s">
        <v>31</v>
      </c>
      <c r="G5" s="339"/>
      <c r="H5" s="3"/>
      <c r="I5"/>
      <c r="K5" s="4" t="s">
        <v>6</v>
      </c>
    </row>
    <row r="6" spans="1:12">
      <c r="A6" s="1" t="s">
        <v>32</v>
      </c>
      <c r="B6" s="4"/>
      <c r="C6" s="5"/>
      <c r="F6" s="1"/>
      <c r="G6" s="1"/>
      <c r="H6" s="6"/>
      <c r="I6" s="6"/>
      <c r="J6" s="6"/>
      <c r="K6" s="6" t="s">
        <v>152</v>
      </c>
      <c r="L6" s="6"/>
    </row>
    <row r="7" spans="1:12" ht="18.75">
      <c r="A7" s="7" t="s">
        <v>33</v>
      </c>
      <c r="B7" s="4"/>
      <c r="C7" s="4"/>
      <c r="E7" s="8"/>
      <c r="F7" s="1"/>
      <c r="G7" s="1"/>
      <c r="H7" s="8"/>
      <c r="I7" s="340" t="s">
        <v>9</v>
      </c>
      <c r="J7" s="340"/>
      <c r="K7" s="9"/>
      <c r="L7" s="6" t="s">
        <v>174</v>
      </c>
    </row>
    <row r="8" spans="1:12">
      <c r="A8" s="1" t="s">
        <v>34</v>
      </c>
      <c r="B8" s="73"/>
      <c r="C8" s="73"/>
      <c r="D8" s="74"/>
      <c r="E8" s="10"/>
      <c r="F8" s="1"/>
      <c r="G8" s="1"/>
      <c r="H8" s="11"/>
      <c r="I8" s="341" t="s">
        <v>10</v>
      </c>
      <c r="J8" s="341"/>
      <c r="K8" s="12"/>
      <c r="L8" s="6" t="s">
        <v>175</v>
      </c>
    </row>
    <row r="9" spans="1:12">
      <c r="A9" s="333" t="s">
        <v>11</v>
      </c>
      <c r="B9" s="333" t="s">
        <v>12</v>
      </c>
      <c r="C9" s="333" t="s">
        <v>13</v>
      </c>
      <c r="D9" s="335" t="s">
        <v>14</v>
      </c>
      <c r="E9" s="335" t="s">
        <v>15</v>
      </c>
      <c r="F9" s="335" t="s">
        <v>16</v>
      </c>
      <c r="G9" s="335" t="s">
        <v>17</v>
      </c>
      <c r="H9" s="342" t="s">
        <v>18</v>
      </c>
      <c r="I9" s="343"/>
      <c r="J9" s="333" t="s">
        <v>19</v>
      </c>
      <c r="K9" s="335" t="s">
        <v>20</v>
      </c>
      <c r="L9" s="331" t="s">
        <v>21</v>
      </c>
    </row>
    <row r="10" spans="1:12">
      <c r="A10" s="334"/>
      <c r="B10" s="334"/>
      <c r="C10" s="334"/>
      <c r="D10" s="334"/>
      <c r="E10" s="334"/>
      <c r="F10" s="334"/>
      <c r="G10" s="334"/>
      <c r="H10" s="213" t="s">
        <v>22</v>
      </c>
      <c r="I10" s="213" t="s">
        <v>23</v>
      </c>
      <c r="J10" s="334"/>
      <c r="K10" s="334"/>
      <c r="L10" s="332"/>
    </row>
    <row r="11" spans="1:12">
      <c r="A11" s="13"/>
      <c r="B11" s="13"/>
      <c r="C11" s="13"/>
      <c r="D11" s="14"/>
      <c r="E11" s="13"/>
      <c r="F11" s="330" t="s">
        <v>176</v>
      </c>
      <c r="G11" s="330"/>
      <c r="H11" s="15"/>
      <c r="I11" s="16"/>
    </row>
    <row r="12" spans="1:12">
      <c r="A12" s="17">
        <v>1</v>
      </c>
      <c r="B12" s="18">
        <v>341</v>
      </c>
      <c r="C12" s="19" t="str">
        <f>IF(B12=0," ",VLOOKUP(B12,[1]Женщины!B$1:H$65536,2,FALSE))</f>
        <v>Матова Марина</v>
      </c>
      <c r="D12" s="20" t="str">
        <f>IF(B12=0," ",VLOOKUP($B12,[1]Женщины!$B$1:$H$65536,3,FALSE))</f>
        <v>23.10.1997</v>
      </c>
      <c r="E12" s="21" t="str">
        <f>IF(B12=0," ",IF(VLOOKUP($B12,[1]Женщины!$B$1:$H$65536,4,FALSE)=0," ",VLOOKUP($B12,[1]Женщины!$B$1:$H$65536,4,FALSE)))</f>
        <v>1р</v>
      </c>
      <c r="F12" s="19" t="str">
        <f>IF(B12=0," ",VLOOKUP($B12,[1]Женщины!$B$1:$H$65536,5,FALSE))</f>
        <v>Архангельская</v>
      </c>
      <c r="G12" s="19" t="str">
        <f>IF(B12=0," ",VLOOKUP($B12,[1]Женщины!$B$1:$H$65536,6,FALSE))</f>
        <v>Архангельск, ДЮСШ-1</v>
      </c>
      <c r="H12" s="27">
        <v>3.0868055555555559E-4</v>
      </c>
      <c r="I12" s="23">
        <v>3.0601851851851856E-4</v>
      </c>
      <c r="J12" s="24" t="str">
        <f>IF(H12=0," ",IF(H12&lt;=[1]Разряды!$D$31,[1]Разряды!$D$3,IF(H12&lt;=[1]Разряды!$E$31,[1]Разряды!$E$3,IF(H12&lt;=[1]Разряды!$F$31,[1]Разряды!$F$3,IF(H12&lt;=[1]Разряды!$G$31,[1]Разряды!$G$3,IF(H12&lt;=[1]Разряды!$H$31,[1]Разряды!$H$3,IF(H12&lt;=[1]Разряды!$I$31,[1]Разряды!$I$3,IF(H12&lt;=[1]Разряды!$J$31,[1]Разряды!$J$3,"б/р"))))))))</f>
        <v>1р</v>
      </c>
      <c r="K12" s="21">
        <v>20</v>
      </c>
      <c r="L12" s="19" t="str">
        <f>IF(B12=0," ",VLOOKUP($B12,[1]Женщины!$B$1:$H$65536,7,FALSE))</f>
        <v>Брюхова О.Б.</v>
      </c>
    </row>
    <row r="13" spans="1:12" ht="22.5">
      <c r="A13" s="17">
        <v>2</v>
      </c>
      <c r="B13" s="18">
        <v>431</v>
      </c>
      <c r="C13" s="42" t="str">
        <f>IF(B13=0," ",VLOOKUP(B13,[1]Женщины!B$1:H$65536,2,FALSE))</f>
        <v>Андреева Елизавета</v>
      </c>
      <c r="D13" s="43" t="str">
        <f>IF(B13=0," ",VLOOKUP($B13,[1]Женщины!$B$1:$H$65536,3,FALSE))</f>
        <v>09.10.1997</v>
      </c>
      <c r="E13" s="44" t="str">
        <f>IF(B13=0," ",IF(VLOOKUP($B13,[1]Женщины!$B$1:$H$65536,4,FALSE)=0," ",VLOOKUP($B13,[1]Женщины!$B$1:$H$65536,4,FALSE)))</f>
        <v>КМС</v>
      </c>
      <c r="F13" s="45" t="str">
        <f>IF(B13=0," ",VLOOKUP($B13,[1]Женщины!$B$1:$H$65536,5,FALSE))</f>
        <v>Калининградская-Пермский</v>
      </c>
      <c r="G13" s="42" t="str">
        <f>IF(B13=0," ",VLOOKUP($B13,[1]Женщины!$B$1:$H$65536,6,FALSE))</f>
        <v>Калининград, СДЮСШОР-4</v>
      </c>
      <c r="H13" s="22">
        <v>3.0706018518518522E-4</v>
      </c>
      <c r="I13" s="23">
        <v>3.0775462962962961E-4</v>
      </c>
      <c r="J13" s="26" t="str">
        <f>IF(H13=0," ",IF(H13&lt;=[1]Разряды!$D$31,[1]Разряды!$D$3,IF(H13&lt;=[1]Разряды!$E$31,[1]Разряды!$E$3,IF(H13&lt;=[1]Разряды!$F$31,[1]Разряды!$F$3,IF(H13&lt;=[1]Разряды!$G$31,[1]Разряды!$G$3,IF(H13&lt;=[1]Разряды!$H$31,[1]Разряды!$H$3,IF(H13&lt;=[1]Разряды!$I$31,[1]Разряды!$I$3,IF(H13&lt;=[1]Разряды!$J$31,[1]Разряды!$J$3,"б/р"))))))))</f>
        <v>1р</v>
      </c>
      <c r="K13" s="46">
        <v>17</v>
      </c>
      <c r="L13" s="42" t="str">
        <f>IF(B13=0," ",VLOOKUP($B13,[1]Женщины!$B$1:$H$65536,7,FALSE))</f>
        <v>Гадиатов С., Гидиатова Н.В.</v>
      </c>
    </row>
    <row r="14" spans="1:12">
      <c r="A14" s="17">
        <v>3</v>
      </c>
      <c r="B14" s="18">
        <v>401</v>
      </c>
      <c r="C14" s="19" t="str">
        <f>IF(B14=0," ",VLOOKUP(B14,[1]Женщины!B$1:H$65536,2,FALSE))</f>
        <v>Савина Марина</v>
      </c>
      <c r="D14" s="20" t="str">
        <f>IF(B14=0," ",VLOOKUP($B14,[1]Женщины!$B$1:$H$65536,3,FALSE))</f>
        <v>1998</v>
      </c>
      <c r="E14" s="21" t="str">
        <f>IF(B14=0," ",IF(VLOOKUP($B14,[1]Женщины!$B$1:$H$65536,4,FALSE)=0," ",VLOOKUP($B14,[1]Женщины!$B$1:$H$65536,4,FALSE)))</f>
        <v>1р</v>
      </c>
      <c r="F14" s="19" t="str">
        <f>IF(B14=0," ",VLOOKUP($B14,[1]Женщины!$B$1:$H$65536,5,FALSE))</f>
        <v>Архангельская</v>
      </c>
      <c r="G14" s="19" t="str">
        <f>IF(B14=0," ",VLOOKUP($B14,[1]Женщины!$B$1:$H$65536,6,FALSE))</f>
        <v>Коряжма, ДЮСШ</v>
      </c>
      <c r="H14" s="27">
        <v>3.0949074074074077E-4</v>
      </c>
      <c r="I14" s="23">
        <v>3.1273148148148149E-4</v>
      </c>
      <c r="J14" s="24" t="str">
        <f>IF(H14=0," ",IF(H14&lt;=[1]Разряды!$D$31,[1]Разряды!$D$3,IF(H14&lt;=[1]Разряды!$E$31,[1]Разряды!$E$3,IF(H14&lt;=[1]Разряды!$F$31,[1]Разряды!$F$3,IF(H14&lt;=[1]Разряды!$G$31,[1]Разряды!$G$3,IF(H14&lt;=[1]Разряды!$H$31,[1]Разряды!$H$3,IF(H14&lt;=[1]Разряды!$I$31,[1]Разряды!$I$3,IF(H14&lt;=[1]Разряды!$J$31,[1]Разряды!$J$3,"б/р"))))))))</f>
        <v>1р</v>
      </c>
      <c r="K14" s="13">
        <v>15</v>
      </c>
      <c r="L14" s="19" t="str">
        <f>IF(B14=0," ",VLOOKUP($B14,[1]Женщины!$B$1:$H$65536,7,FALSE))</f>
        <v>Казанцев Л.А.</v>
      </c>
    </row>
    <row r="15" spans="1:12">
      <c r="A15" s="26">
        <v>4</v>
      </c>
      <c r="B15" s="18">
        <v>282</v>
      </c>
      <c r="C15" s="19" t="str">
        <f>IF(B15=0," ",VLOOKUP(B15,[1]Женщины!B$1:H$65536,2,FALSE))</f>
        <v>Корчагина Анастасия</v>
      </c>
      <c r="D15" s="20" t="str">
        <f>IF(B15=0," ",VLOOKUP($B15,[1]Женщины!$B$1:$H$65536,3,FALSE))</f>
        <v>14.09.1998</v>
      </c>
      <c r="E15" s="21" t="str">
        <f>IF(B15=0," ",IF(VLOOKUP($B15,[1]Женщины!$B$1:$H$65536,4,FALSE)=0," ",VLOOKUP($B15,[1]Женщины!$B$1:$H$65536,4,FALSE)))</f>
        <v>КМС</v>
      </c>
      <c r="F15" s="19" t="str">
        <f>IF(B15=0," ",VLOOKUP($B15,[1]Женщины!$B$1:$H$65536,5,FALSE))</f>
        <v>Рязанская</v>
      </c>
      <c r="G15" s="19" t="str">
        <f>IF(B15=0," ",VLOOKUP($B15,[1]Женщины!$B$1:$H$65536,6,FALSE))</f>
        <v>Скопин, ЦФО ДЮСШ "Старт"</v>
      </c>
      <c r="H15" s="27">
        <v>3.1180555555555557E-4</v>
      </c>
      <c r="I15" s="23">
        <v>3.1307870370370371E-4</v>
      </c>
      <c r="J15" s="24" t="str">
        <f>IF(H15=0," ",IF(H15&lt;=[1]Разряды!$D$31,[1]Разряды!$D$3,IF(H15&lt;=[1]Разряды!$E$31,[1]Разряды!$E$3,IF(H15&lt;=[1]Разряды!$F$31,[1]Разряды!$F$3,IF(H15&lt;=[1]Разряды!$G$31,[1]Разряды!$G$3,IF(H15&lt;=[1]Разряды!$H$31,[1]Разряды!$H$3,IF(H15&lt;=[1]Разряды!$I$31,[1]Разряды!$I$3,IF(H15&lt;=[1]Разряды!$J$31,[1]Разряды!$J$3,"б/р"))))))))</f>
        <v>1р</v>
      </c>
      <c r="K15" s="13">
        <v>14</v>
      </c>
      <c r="L15" s="25" t="str">
        <f>IF(B15=0," ",VLOOKUP($B15,[1]Женщины!$B$1:$H$65536,7,FALSE))</f>
        <v>Ефремов С.А.</v>
      </c>
    </row>
    <row r="16" spans="1:12">
      <c r="A16" s="26">
        <v>5</v>
      </c>
      <c r="B16" s="18">
        <v>324</v>
      </c>
      <c r="C16" s="19" t="str">
        <f>IF(B16=0," ",VLOOKUP(B16,[1]Женщины!B$1:H$65536,2,FALSE))</f>
        <v>Жукова Марина</v>
      </c>
      <c r="D16" s="20" t="str">
        <f>IF(B16=0," ",VLOOKUP($B16,[1]Женщины!$B$1:$H$65536,3,FALSE))</f>
        <v>03.03.1998</v>
      </c>
      <c r="E16" s="21" t="str">
        <f>IF(B16=0," ",IF(VLOOKUP($B16,[1]Женщины!$B$1:$H$65536,4,FALSE)=0," ",VLOOKUP($B16,[1]Женщины!$B$1:$H$65536,4,FALSE)))</f>
        <v>КМС</v>
      </c>
      <c r="F16" s="19" t="str">
        <f>IF(B16=0," ",VLOOKUP($B16,[1]Женщины!$B$1:$H$65536,5,FALSE))</f>
        <v>Архангельская</v>
      </c>
      <c r="G16" s="19" t="str">
        <f>IF(B16=0," ",VLOOKUP($B16,[1]Женщины!$B$1:$H$65536,6,FALSE))</f>
        <v>Архангельск, ДЮСШ-1</v>
      </c>
      <c r="H16" s="27">
        <v>3.1192129629629631E-4</v>
      </c>
      <c r="I16" s="22"/>
      <c r="J16" s="24" t="str">
        <f>IF(H16=0," ",IF(H16&lt;=[1]Разряды!$D$31,[1]Разряды!$D$3,IF(H16&lt;=[1]Разряды!$E$31,[1]Разряды!$E$3,IF(H16&lt;=[1]Разряды!$F$31,[1]Разряды!$F$3,IF(H16&lt;=[1]Разряды!$G$31,[1]Разряды!$G$3,IF(H16&lt;=[1]Разряды!$H$31,[1]Разряды!$H$3,IF(H16&lt;=[1]Разряды!$I$31,[1]Разряды!$I$3,IF(H16&lt;=[1]Разряды!$J$31,[1]Разряды!$J$3,"б/р"))))))))</f>
        <v>1р</v>
      </c>
      <c r="K16" s="13">
        <v>13</v>
      </c>
      <c r="L16" s="19" t="str">
        <f>IF(B16=0," ",VLOOKUP($B16,[1]Женщины!$B$1:$H$65536,7,FALSE))</f>
        <v>Брюхова О.Б.</v>
      </c>
    </row>
    <row r="17" spans="1:12">
      <c r="A17" s="26">
        <v>6</v>
      </c>
      <c r="B17" s="18">
        <v>558</v>
      </c>
      <c r="C17" s="19" t="str">
        <f>IF(B17=0," ",VLOOKUP(B17,[1]Женщины!B$1:H$65536,2,FALSE))</f>
        <v>Романова Алина</v>
      </c>
      <c r="D17" s="20" t="str">
        <f>IF(B17=0," ",VLOOKUP($B17,[1]Женщины!$B$1:$H$65536,3,FALSE))</f>
        <v>1999</v>
      </c>
      <c r="E17" s="21" t="str">
        <f>IF(B17=0," ",IF(VLOOKUP($B17,[1]Женщины!$B$1:$H$65536,4,FALSE)=0," ",VLOOKUP($B17,[1]Женщины!$B$1:$H$65536,4,FALSE)))</f>
        <v>1р</v>
      </c>
      <c r="F17" s="19" t="str">
        <f>IF(B17=0," ",VLOOKUP($B17,[1]Женщины!$B$1:$H$65536,5,FALSE))</f>
        <v>Архангельская</v>
      </c>
      <c r="G17" s="19" t="str">
        <f>IF(B17=0," ",VLOOKUP($B17,[1]Женщины!$B$1:$H$65536,6,FALSE))</f>
        <v>Коряжма, ДЮСШ</v>
      </c>
      <c r="H17" s="27">
        <v>3.1365740740740741E-4</v>
      </c>
      <c r="I17" s="22"/>
      <c r="J17" s="24" t="str">
        <f>IF(H17=0," ",IF(H17&lt;=[1]Разряды!$D$31,[1]Разряды!$D$3,IF(H17&lt;=[1]Разряды!$E$31,[1]Разряды!$E$3,IF(H17&lt;=[1]Разряды!$F$31,[1]Разряды!$F$3,IF(H17&lt;=[1]Разряды!$G$31,[1]Разряды!$G$3,IF(H17&lt;=[1]Разряды!$H$31,[1]Разряды!$H$3,IF(H17&lt;=[1]Разряды!$I$31,[1]Разряды!$I$3,IF(H17&lt;=[1]Разряды!$J$31,[1]Разряды!$J$3,"б/р"))))))))</f>
        <v>2р</v>
      </c>
      <c r="K17" s="13" t="s">
        <v>24</v>
      </c>
      <c r="L17" s="19" t="str">
        <f>IF(B17=0," ",VLOOKUP($B17,[1]Женщины!$B$1:$H$65536,7,FALSE))</f>
        <v>Казанцев Л.А.</v>
      </c>
    </row>
    <row r="18" spans="1:12">
      <c r="A18" s="26">
        <v>7</v>
      </c>
      <c r="B18" s="18">
        <v>160</v>
      </c>
      <c r="C18" s="19" t="str">
        <f>IF(B18=0," ",VLOOKUP(B18,[1]Женщины!B$1:H$65536,2,FALSE))</f>
        <v>Васильева Ольга</v>
      </c>
      <c r="D18" s="20" t="str">
        <f>IF(B18=0," ",VLOOKUP($B18,[1]Женщины!$B$1:$H$65536,3,FALSE))</f>
        <v>1999</v>
      </c>
      <c r="E18" s="21" t="str">
        <f>IF(B18=0," ",IF(VLOOKUP($B18,[1]Женщины!$B$1:$H$65536,4,FALSE)=0," ",VLOOKUP($B18,[1]Женщины!$B$1:$H$65536,4,FALSE)))</f>
        <v>2р</v>
      </c>
      <c r="F18" s="19" t="str">
        <f>IF(B18=0," ",VLOOKUP($B18,[1]Женщины!$B$1:$H$65536,5,FALSE))</f>
        <v>Ярославская</v>
      </c>
      <c r="G18" s="19" t="str">
        <f>IF(B18=0," ",VLOOKUP($B18,[1]Женщины!$B$1:$H$65536,6,FALSE))</f>
        <v>Рыбинск, СДЮСШОР-2</v>
      </c>
      <c r="H18" s="22">
        <v>3.1655092592592596E-4</v>
      </c>
      <c r="I18" s="22"/>
      <c r="J18" s="24" t="str">
        <f>IF(H18=0," ",IF(H18&lt;=[1]Разряды!$D$31,[1]Разряды!$D$3,IF(H18&lt;=[1]Разряды!$E$31,[1]Разряды!$E$3,IF(H18&lt;=[1]Разряды!$F$31,[1]Разряды!$F$3,IF(H18&lt;=[1]Разряды!$G$31,[1]Разряды!$G$3,IF(H18&lt;=[1]Разряды!$H$31,[1]Разряды!$H$3,IF(H18&lt;=[1]Разряды!$I$31,[1]Разряды!$I$3,IF(H18&lt;=[1]Разряды!$J$31,[1]Разряды!$J$3,"б/р"))))))))</f>
        <v>2р</v>
      </c>
      <c r="K18" s="13" t="s">
        <v>24</v>
      </c>
      <c r="L18" s="25" t="str">
        <f>IF(B18=0," ",VLOOKUP($B18,[1]Женщины!$B$1:$H$65536,7,FALSE))</f>
        <v>Иванова И.М., Соколова Н.М.</v>
      </c>
    </row>
    <row r="19" spans="1:12">
      <c r="A19" s="26">
        <v>8</v>
      </c>
      <c r="B19" s="18">
        <v>246</v>
      </c>
      <c r="C19" s="19" t="str">
        <f>IF(B19=0," ",VLOOKUP(B19,[1]Женщины!B$1:H$65536,2,FALSE))</f>
        <v>Ряполова Анастасия</v>
      </c>
      <c r="D19" s="20" t="str">
        <f>IF(B19=0," ",VLOOKUP($B19,[1]Женщины!$B$1:$H$65536,3,FALSE))</f>
        <v>1998</v>
      </c>
      <c r="E19" s="21" t="str">
        <f>IF(B19=0," ",IF(VLOOKUP($B19,[1]Женщины!$B$1:$H$65536,4,FALSE)=0," ",VLOOKUP($B19,[1]Женщины!$B$1:$H$65536,4,FALSE)))</f>
        <v>2р</v>
      </c>
      <c r="F19" s="19" t="str">
        <f>IF(B19=0," ",VLOOKUP($B19,[1]Женщины!$B$1:$H$65536,5,FALSE))</f>
        <v>Владимирская</v>
      </c>
      <c r="G19" s="19" t="str">
        <f>IF(B19=0," ",VLOOKUP($B19,[1]Женщины!$B$1:$H$65536,6,FALSE))</f>
        <v>Владимир, СДЮСШОР-7</v>
      </c>
      <c r="H19" s="27">
        <v>3.1678240740740739E-4</v>
      </c>
      <c r="I19" s="22"/>
      <c r="J19" s="24" t="str">
        <f>IF(H19=0," ",IF(H19&lt;=[1]Разряды!$D$31,[1]Разряды!$D$3,IF(H19&lt;=[1]Разряды!$E$31,[1]Разряды!$E$3,IF(H19&lt;=[1]Разряды!$F$31,[1]Разряды!$F$3,IF(H19&lt;=[1]Разряды!$G$31,[1]Разряды!$G$3,IF(H19&lt;=[1]Разряды!$H$31,[1]Разряды!$H$3,IF(H19&lt;=[1]Разряды!$I$31,[1]Разряды!$I$3,IF(H19&lt;=[1]Разряды!$J$31,[1]Разряды!$J$3,"б/р"))))))))</f>
        <v>2р</v>
      </c>
      <c r="K19" s="13">
        <v>12</v>
      </c>
      <c r="L19" s="25" t="str">
        <f>IF(B19=0," ",VLOOKUP($B19,[1]Женщины!$B$1:$H$65536,7,FALSE))</f>
        <v>Судаков К.А., Бабайлова О.Л.</v>
      </c>
    </row>
    <row r="20" spans="1:12">
      <c r="A20" s="26">
        <v>9</v>
      </c>
      <c r="B20" s="18">
        <v>527</v>
      </c>
      <c r="C20" s="19" t="str">
        <f>IF(B20=0," ",VLOOKUP(B20,[1]Женщины!B$1:H$65536,2,FALSE))</f>
        <v>Зобнина Елизавета</v>
      </c>
      <c r="D20" s="20" t="str">
        <f>IF(B20=0," ",VLOOKUP($B20,[1]Женщины!$B$1:$H$65536,3,FALSE))</f>
        <v>05.03.1998</v>
      </c>
      <c r="E20" s="21" t="str">
        <f>IF(B20=0," ",IF(VLOOKUP($B20,[1]Женщины!$B$1:$H$65536,4,FALSE)=0," ",VLOOKUP($B20,[1]Женщины!$B$1:$H$65536,4,FALSE)))</f>
        <v>1р</v>
      </c>
      <c r="F20" s="19" t="str">
        <f>IF(B20=0," ",VLOOKUP($B20,[1]Женщины!$B$1:$H$65536,5,FALSE))</f>
        <v>Вологодская</v>
      </c>
      <c r="G20" s="19" t="str">
        <f>IF(B20=0," ",VLOOKUP($B20,[1]Женщины!$B$1:$H$65536,6,FALSE))</f>
        <v>Череповец, ДЮСШ-2</v>
      </c>
      <c r="H20" s="27">
        <v>3.1689814814814813E-4</v>
      </c>
      <c r="I20" s="22"/>
      <c r="J20" s="24" t="str">
        <f>IF(H20=0," ",IF(H20&lt;=[1]Разряды!$D$31,[1]Разряды!$D$3,IF(H20&lt;=[1]Разряды!$E$31,[1]Разряды!$E$3,IF(H20&lt;=[1]Разряды!$F$31,[1]Разряды!$F$3,IF(H20&lt;=[1]Разряды!$G$31,[1]Разряды!$G$3,IF(H20&lt;=[1]Разряды!$H$31,[1]Разряды!$H$3,IF(H20&lt;=[1]Разряды!$I$31,[1]Разряды!$I$3,IF(H20&lt;=[1]Разряды!$J$31,[1]Разряды!$J$3,"б/р"))))))))</f>
        <v>2р</v>
      </c>
      <c r="K20" s="13">
        <v>11</v>
      </c>
      <c r="L20" s="19" t="str">
        <f>IF(B20=0," ",VLOOKUP($B20,[1]Женщины!$B$1:$H$65536,7,FALSE))</f>
        <v>Боголюбов В.Л.</v>
      </c>
    </row>
    <row r="21" spans="1:12">
      <c r="A21" s="26">
        <v>10</v>
      </c>
      <c r="B21" s="18">
        <v>250</v>
      </c>
      <c r="C21" s="19" t="str">
        <f>IF(B21=0," ",VLOOKUP(B21,[1]Женщины!B$1:H$65536,2,FALSE))</f>
        <v>Федотова Вероника</v>
      </c>
      <c r="D21" s="20" t="str">
        <f>IF(B21=0," ",VLOOKUP($B21,[1]Женщины!$B$1:$H$65536,3,FALSE))</f>
        <v>1998</v>
      </c>
      <c r="E21" s="21" t="str">
        <f>IF(B21=0," ",IF(VLOOKUP($B21,[1]Женщины!$B$1:$H$65536,4,FALSE)=0," ",VLOOKUP($B21,[1]Женщины!$B$1:$H$65536,4,FALSE)))</f>
        <v>2р</v>
      </c>
      <c r="F21" s="19" t="str">
        <f>IF(B21=0," ",VLOOKUP($B21,[1]Женщины!$B$1:$H$65536,5,FALSE))</f>
        <v>Владимирская</v>
      </c>
      <c r="G21" s="19" t="str">
        <f>IF(B21=0," ",VLOOKUP($B21,[1]Женщины!$B$1:$H$65536,6,FALSE))</f>
        <v>Г-Хрустальный, ДЮСШ</v>
      </c>
      <c r="H21" s="27">
        <v>3.1921296296296293E-4</v>
      </c>
      <c r="I21" s="22"/>
      <c r="J21" s="24" t="str">
        <f>IF(H21=0," ",IF(H21&lt;=[1]Разряды!$D$31,[1]Разряды!$D$3,IF(H21&lt;=[1]Разряды!$E$31,[1]Разряды!$E$3,IF(H21&lt;=[1]Разряды!$F$31,[1]Разряды!$F$3,IF(H21&lt;=[1]Разряды!$G$31,[1]Разряды!$G$3,IF(H21&lt;=[1]Разряды!$H$31,[1]Разряды!$H$3,IF(H21&lt;=[1]Разряды!$I$31,[1]Разряды!$I$3,IF(H21&lt;=[1]Разряды!$J$31,[1]Разряды!$J$3,"б/р"))))))))</f>
        <v>2р</v>
      </c>
      <c r="K21" s="13" t="s">
        <v>24</v>
      </c>
      <c r="L21" s="19" t="str">
        <f>IF(B21=0," ",VLOOKUP($B21,[1]Женщины!$B$1:$H$65536,7,FALSE))</f>
        <v>Волкова Л.А.</v>
      </c>
    </row>
    <row r="22" spans="1:12">
      <c r="A22" s="26">
        <v>11</v>
      </c>
      <c r="B22" s="18">
        <v>403</v>
      </c>
      <c r="C22" s="19" t="str">
        <f>IF(B22=0," ",VLOOKUP(B22,[1]Женщины!B$1:H$65536,2,FALSE))</f>
        <v>Бойчук Ирина</v>
      </c>
      <c r="D22" s="20" t="str">
        <f>IF(B22=0," ",VLOOKUP($B22,[1]Женщины!$B$1:$H$65536,3,FALSE))</f>
        <v>16.07.1999</v>
      </c>
      <c r="E22" s="21" t="str">
        <f>IF(B22=0," ",IF(VLOOKUP($B22,[1]Женщины!$B$1:$H$65536,4,FALSE)=0," ",VLOOKUP($B22,[1]Женщины!$B$1:$H$65536,4,FALSE)))</f>
        <v>1р</v>
      </c>
      <c r="F22" s="19" t="str">
        <f>IF(B22=0," ",VLOOKUP($B22,[1]Женщины!$B$1:$H$65536,5,FALSE))</f>
        <v>Новгородская</v>
      </c>
      <c r="G22" s="19" t="str">
        <f>IF(B22=0," ",VLOOKUP($B22,[1]Женщины!$B$1:$H$65536,6,FALSE))</f>
        <v>Н Новгород, обр.</v>
      </c>
      <c r="H22" s="27">
        <v>3.2384259259259258E-4</v>
      </c>
      <c r="I22" s="22"/>
      <c r="J22" s="24" t="str">
        <f>IF(H22=0," ",IF(H22&lt;=[1]Разряды!$D$31,[1]Разряды!$D$3,IF(H22&lt;=[1]Разряды!$E$31,[1]Разряды!$E$3,IF(H22&lt;=[1]Разряды!$F$31,[1]Разряды!$F$3,IF(H22&lt;=[1]Разряды!$G$31,[1]Разряды!$G$3,IF(H22&lt;=[1]Разряды!$H$31,[1]Разряды!$H$3,IF(H22&lt;=[1]Разряды!$I$31,[1]Разряды!$I$3,IF(H22&lt;=[1]Разряды!$J$31,[1]Разряды!$J$3,"б/р"))))))))</f>
        <v>2р</v>
      </c>
      <c r="K22" s="13">
        <v>10</v>
      </c>
      <c r="L22" s="19" t="str">
        <f>IF(B22=0," ",VLOOKUP($B22,[1]Женщины!$B$1:$H$65536,7,FALSE))</f>
        <v>Савенков П.А.</v>
      </c>
    </row>
    <row r="23" spans="1:12">
      <c r="A23" s="26">
        <v>12</v>
      </c>
      <c r="B23" s="18">
        <v>533</v>
      </c>
      <c r="C23" s="19" t="str">
        <f>IF(B23=0," ",VLOOKUP(B23,[1]Женщины!B$1:H$65536,2,FALSE))</f>
        <v>Шпак Ирина</v>
      </c>
      <c r="D23" s="20" t="str">
        <f>IF(B23=0," ",VLOOKUP($B23,[1]Женщины!$B$1:$H$65536,3,FALSE))</f>
        <v>26.11.1998</v>
      </c>
      <c r="E23" s="21" t="str">
        <f>IF(B23=0," ",IF(VLOOKUP($B23,[1]Женщины!$B$1:$H$65536,4,FALSE)=0," ",VLOOKUP($B23,[1]Женщины!$B$1:$H$65536,4,FALSE)))</f>
        <v>2р</v>
      </c>
      <c r="F23" s="19" t="str">
        <f>IF(B23=0," ",VLOOKUP($B23,[1]Женщины!$B$1:$H$65536,5,FALSE))</f>
        <v>Вологодская</v>
      </c>
      <c r="G23" s="19" t="str">
        <f>IF(B23=0," ",VLOOKUP($B23,[1]Женщины!$B$1:$H$65536,6,FALSE))</f>
        <v>Череповец, ДЮСШ-2</v>
      </c>
      <c r="H23" s="27">
        <v>3.2511574074074078E-4</v>
      </c>
      <c r="I23" s="22"/>
      <c r="J23" s="24" t="str">
        <f>IF(H23=0," ",IF(H23&lt;=[1]Разряды!$D$31,[1]Разряды!$D$3,IF(H23&lt;=[1]Разряды!$E$31,[1]Разряды!$E$3,IF(H23&lt;=[1]Разряды!$F$31,[1]Разряды!$F$3,IF(H23&lt;=[1]Разряды!$G$31,[1]Разряды!$G$3,IF(H23&lt;=[1]Разряды!$H$31,[1]Разряды!$H$3,IF(H23&lt;=[1]Разряды!$I$31,[1]Разряды!$I$3,IF(H23&lt;=[1]Разряды!$J$31,[1]Разряды!$J$3,"б/р"))))))))</f>
        <v>2р</v>
      </c>
      <c r="K23" s="13">
        <v>9</v>
      </c>
      <c r="L23" s="19" t="str">
        <f>IF(B23=0," ",VLOOKUP($B23,[1]Женщины!$B$1:$H$65536,7,FALSE))</f>
        <v>Полторацкий С.В.</v>
      </c>
    </row>
    <row r="24" spans="1:12">
      <c r="A24" s="26">
        <v>13</v>
      </c>
      <c r="B24" s="18">
        <v>85</v>
      </c>
      <c r="C24" s="19" t="str">
        <f>IF(B24=0," ",VLOOKUP(B24,[1]Женщины!B$1:H$65536,2,FALSE))</f>
        <v>Антропова Юлия</v>
      </c>
      <c r="D24" s="20" t="str">
        <f>IF(B24=0," ",VLOOKUP($B24,[1]Женщины!$B$1:$H$65536,3,FALSE))</f>
        <v>02.06.1997</v>
      </c>
      <c r="E24" s="21" t="str">
        <f>IF(B24=0," ",IF(VLOOKUP($B24,[1]Женщины!$B$1:$H$65536,4,FALSE)=0," ",VLOOKUP($B24,[1]Женщины!$B$1:$H$65536,4,FALSE)))</f>
        <v>1р</v>
      </c>
      <c r="F24" s="19" t="str">
        <f>IF(B24=0," ",VLOOKUP($B24,[1]Женщины!$B$1:$H$65536,5,FALSE))</f>
        <v>Ярославская</v>
      </c>
      <c r="G24" s="19" t="str">
        <f>IF(B24=0," ",VLOOKUP($B24,[1]Женщины!$B$1:$H$65536,6,FALSE))</f>
        <v>Ярославль, ГОБУ ЯО СДЮСШОР</v>
      </c>
      <c r="H24" s="27">
        <v>3.2569444444444448E-4</v>
      </c>
      <c r="I24" s="22"/>
      <c r="J24" s="24" t="str">
        <f>IF(H24=0," ",IF(H24&lt;=[1]Разряды!$D$31,[1]Разряды!$D$3,IF(H24&lt;=[1]Разряды!$E$31,[1]Разряды!$E$3,IF(H24&lt;=[1]Разряды!$F$31,[1]Разряды!$F$3,IF(H24&lt;=[1]Разряды!$G$31,[1]Разряды!$G$3,IF(H24&lt;=[1]Разряды!$H$31,[1]Разряды!$H$3,IF(H24&lt;=[1]Разряды!$I$31,[1]Разряды!$I$3,IF(H24&lt;=[1]Разряды!$J$31,[1]Разряды!$J$3,"б/р"))))))))</f>
        <v>2р</v>
      </c>
      <c r="K24" s="14" t="s">
        <v>24</v>
      </c>
      <c r="L24" s="19" t="str">
        <f>IF(B24=0," ",VLOOKUP($B24,[1]Женщины!$B$1:$H$65536,7,FALSE))</f>
        <v>бр. Филиновой С.К.</v>
      </c>
    </row>
    <row r="25" spans="1:12">
      <c r="A25" s="26">
        <v>14</v>
      </c>
      <c r="B25" s="18">
        <v>538</v>
      </c>
      <c r="C25" s="19" t="str">
        <f>IF(B25=0," ",VLOOKUP(B25,[1]Женщины!B$1:H$65536,2,FALSE))</f>
        <v>Виноградова Вероника</v>
      </c>
      <c r="D25" s="20" t="str">
        <f>IF(B25=0," ",VLOOKUP($B25,[1]Женщины!$B$1:$H$65536,3,FALSE))</f>
        <v>06.03.1999</v>
      </c>
      <c r="E25" s="21" t="str">
        <f>IF(B25=0," ",IF(VLOOKUP($B25,[1]Женщины!$B$1:$H$65536,4,FALSE)=0," ",VLOOKUP($B25,[1]Женщины!$B$1:$H$65536,4,FALSE)))</f>
        <v>1р</v>
      </c>
      <c r="F25" s="19" t="str">
        <f>IF(B25=0," ",VLOOKUP($B25,[1]Женщины!$B$1:$H$65536,5,FALSE))</f>
        <v>Вологодская</v>
      </c>
      <c r="G25" s="19" t="str">
        <f>IF(B25=0," ",VLOOKUP($B25,[1]Женщины!$B$1:$H$65536,6,FALSE))</f>
        <v>Череповец, ДЮСШ-2</v>
      </c>
      <c r="H25" s="27">
        <v>3.2615740740740739E-4</v>
      </c>
      <c r="I25" s="22"/>
      <c r="J25" s="24" t="str">
        <f>IF(H25=0," ",IF(H25&lt;=[1]Разряды!$D$31,[1]Разряды!$D$3,IF(H25&lt;=[1]Разряды!$E$31,[1]Разряды!$E$3,IF(H25&lt;=[1]Разряды!$F$31,[1]Разряды!$F$3,IF(H25&lt;=[1]Разряды!$G$31,[1]Разряды!$G$3,IF(H25&lt;=[1]Разряды!$H$31,[1]Разряды!$H$3,IF(H25&lt;=[1]Разряды!$I$31,[1]Разряды!$I$3,IF(H25&lt;=[1]Разряды!$J$31,[1]Разряды!$J$3,"б/р"))))))))</f>
        <v>2р</v>
      </c>
      <c r="K25" s="13" t="s">
        <v>24</v>
      </c>
      <c r="L25" s="19" t="str">
        <f>IF(B25=0," ",VLOOKUP($B25,[1]Женщины!$B$1:$H$65536,7,FALSE))</f>
        <v>Боголюбов В.Л.</v>
      </c>
    </row>
    <row r="26" spans="1:12">
      <c r="A26" s="26">
        <v>15</v>
      </c>
      <c r="B26" s="18">
        <v>402</v>
      </c>
      <c r="C26" s="19" t="str">
        <f>IF(B26=0," ",VLOOKUP(B26,[1]Женщины!B$1:H$65536,2,FALSE))</f>
        <v>Баландина Елизавета</v>
      </c>
      <c r="D26" s="20" t="str">
        <f>IF(B26=0," ",VLOOKUP($B26,[1]Женщины!$B$1:$H$65536,3,FALSE))</f>
        <v>1999</v>
      </c>
      <c r="E26" s="21" t="str">
        <f>IF(B26=0," ",IF(VLOOKUP($B26,[1]Женщины!$B$1:$H$65536,4,FALSE)=0," ",VLOOKUP($B26,[1]Женщины!$B$1:$H$65536,4,FALSE)))</f>
        <v>1р</v>
      </c>
      <c r="F26" s="19" t="str">
        <f>IF(B26=0," ",VLOOKUP($B26,[1]Женщины!$B$1:$H$65536,5,FALSE))</f>
        <v>Архангельская</v>
      </c>
      <c r="G26" s="19" t="str">
        <f>IF(B26=0," ",VLOOKUP($B26,[1]Женщины!$B$1:$H$65536,6,FALSE))</f>
        <v>Архангельск, ГАУ ЦСП "Поморье"</v>
      </c>
      <c r="H26" s="27">
        <v>3.2662037037037035E-4</v>
      </c>
      <c r="I26" s="22"/>
      <c r="J26" s="24" t="str">
        <f>IF(H26=0," ",IF(H26&lt;=[1]Разряды!$D$31,[1]Разряды!$D$3,IF(H26&lt;=[1]Разряды!$E$31,[1]Разряды!$E$3,IF(H26&lt;=[1]Разряды!$F$31,[1]Разряды!$F$3,IF(H26&lt;=[1]Разряды!$G$31,[1]Разряды!$G$3,IF(H26&lt;=[1]Разряды!$H$31,[1]Разряды!$H$3,IF(H26&lt;=[1]Разряды!$I$31,[1]Разряды!$I$3,IF(H26&lt;=[1]Разряды!$J$31,[1]Разряды!$J$3,"б/р"))))))))</f>
        <v>2р</v>
      </c>
      <c r="K26" s="13" t="s">
        <v>24</v>
      </c>
      <c r="L26" s="19" t="str">
        <f>IF(B26=0," ",VLOOKUP($B26,[1]Женщины!$B$1:$H$65536,7,FALSE))</f>
        <v>Мосеев А.А.</v>
      </c>
    </row>
    <row r="27" spans="1:12" ht="22.5">
      <c r="A27" s="26">
        <v>16</v>
      </c>
      <c r="B27" s="18">
        <v>308</v>
      </c>
      <c r="C27" s="42" t="str">
        <f>IF(B27=0," ",VLOOKUP(B27,[1]Женщины!B$1:H$65536,2,FALSE))</f>
        <v>Багрова Анна</v>
      </c>
      <c r="D27" s="43" t="str">
        <f>IF(B27=0," ",VLOOKUP($B27,[1]Женщины!$B$1:$H$65536,3,FALSE))</f>
        <v>02.07.1997</v>
      </c>
      <c r="E27" s="44" t="str">
        <f>IF(B27=0," ",IF(VLOOKUP($B27,[1]Женщины!$B$1:$H$65536,4,FALSE)=0," ",VLOOKUP($B27,[1]Женщины!$B$1:$H$65536,4,FALSE)))</f>
        <v>1р</v>
      </c>
      <c r="F27" s="42" t="str">
        <f>IF(B27=0," ",VLOOKUP($B27,[1]Женщины!$B$1:$H$65536,5,FALSE))</f>
        <v>Мурманская</v>
      </c>
      <c r="G27" s="45" t="str">
        <f>IF(B27=0," ",VLOOKUP($B27,[1]Женщины!$B$1:$H$65536,6,FALSE))</f>
        <v>Североморск-Мурманск, СДЮСШОР-4, Динамо</v>
      </c>
      <c r="H27" s="22">
        <v>3.2708333333333336E-4</v>
      </c>
      <c r="I27" s="22"/>
      <c r="J27" s="26" t="str">
        <f>IF(H27=0," ",IF(H27&lt;=[1]Разряды!$D$31,[1]Разряды!$D$3,IF(H27&lt;=[1]Разряды!$E$31,[1]Разряды!$E$3,IF(H27&lt;=[1]Разряды!$F$31,[1]Разряды!$F$3,IF(H27&lt;=[1]Разряды!$G$31,[1]Разряды!$G$3,IF(H27&lt;=[1]Разряды!$H$31,[1]Разряды!$H$3,IF(H27&lt;=[1]Разряды!$I$31,[1]Разряды!$I$3,IF(H27&lt;=[1]Разряды!$J$31,[1]Разряды!$J$3,"б/р"))))))))</f>
        <v>2р</v>
      </c>
      <c r="K27" s="92">
        <v>8</v>
      </c>
      <c r="L27" s="42" t="str">
        <f>IF(B27=0," ",VLOOKUP($B27,[1]Женщины!$B$1:$H$65536,7,FALSE))</f>
        <v>Агупова О.Б., Фарутин Н.В.</v>
      </c>
    </row>
    <row r="28" spans="1:12">
      <c r="A28" s="26">
        <v>17</v>
      </c>
      <c r="B28" s="18">
        <v>25</v>
      </c>
      <c r="C28" s="19" t="str">
        <f>IF(B28=0," ",VLOOKUP(B28,[1]Женщины!B$1:H$65536,2,FALSE))</f>
        <v>Попутьева Анастасия</v>
      </c>
      <c r="D28" s="20" t="str">
        <f>IF(B28=0," ",VLOOKUP($B28,[1]Женщины!$B$1:$H$65536,3,FALSE))</f>
        <v>18.04.1997</v>
      </c>
      <c r="E28" s="21" t="str">
        <f>IF(B28=0," ",IF(VLOOKUP($B28,[1]Женщины!$B$1:$H$65536,4,FALSE)=0," ",VLOOKUP($B28,[1]Женщины!$B$1:$H$65536,4,FALSE)))</f>
        <v>1р</v>
      </c>
      <c r="F28" s="19" t="str">
        <f>IF(B28=0," ",VLOOKUP($B28,[1]Женщины!$B$1:$H$65536,5,FALSE))</f>
        <v>Ярославская</v>
      </c>
      <c r="G28" s="19" t="str">
        <f>IF(B28=0," ",VLOOKUP($B28,[1]Женщины!$B$1:$H$65536,6,FALSE))</f>
        <v>Ярославль, СДЮСШОР-19</v>
      </c>
      <c r="H28" s="27">
        <v>3.2743055555555558E-4</v>
      </c>
      <c r="I28" s="22"/>
      <c r="J28" s="24" t="str">
        <f>IF(H28=0," ",IF(H28&lt;=[1]Разряды!$D$31,[1]Разряды!$D$3,IF(H28&lt;=[1]Разряды!$E$31,[1]Разряды!$E$3,IF(H28&lt;=[1]Разряды!$F$31,[1]Разряды!$F$3,IF(H28&lt;=[1]Разряды!$G$31,[1]Разряды!$G$3,IF(H28&lt;=[1]Разряды!$H$31,[1]Разряды!$H$3,IF(H28&lt;=[1]Разряды!$I$31,[1]Разряды!$I$3,IF(H28&lt;=[1]Разряды!$J$31,[1]Разряды!$J$3,"б/р"))))))))</f>
        <v>2р</v>
      </c>
      <c r="K28" s="13" t="s">
        <v>24</v>
      </c>
      <c r="L28" s="19" t="str">
        <f>IF(B28=0," ",VLOOKUP($B28,[1]Женщины!$B$1:$H$65536,7,FALSE))</f>
        <v>Сошников А.В.</v>
      </c>
    </row>
    <row r="29" spans="1:12" ht="23.25">
      <c r="A29" s="26">
        <v>18</v>
      </c>
      <c r="B29" s="18">
        <v>286</v>
      </c>
      <c r="C29" s="19" t="str">
        <f>IF(B29=0," ",VLOOKUP(B29,[1]Женщины!B$1:H$65536,2,FALSE))</f>
        <v>Аниськина Элина</v>
      </c>
      <c r="D29" s="20" t="str">
        <f>IF(B29=0," ",VLOOKUP($B29,[1]Женщины!$B$1:$H$65536,3,FALSE))</f>
        <v>25.11.1998</v>
      </c>
      <c r="E29" s="21" t="str">
        <f>IF(B29=0," ",IF(VLOOKUP($B29,[1]Женщины!$B$1:$H$65536,4,FALSE)=0," ",VLOOKUP($B29,[1]Женщины!$B$1:$H$65536,4,FALSE)))</f>
        <v>1р</v>
      </c>
      <c r="F29" s="19" t="str">
        <f>IF(B29=0," ",VLOOKUP($B29,[1]Женщины!$B$1:$H$65536,5,FALSE))</f>
        <v>Рязанская</v>
      </c>
      <c r="G29" s="76" t="str">
        <f>IF(B29=0," ",VLOOKUP($B29,[1]Женщины!$B$1:$H$65536,6,FALSE))</f>
        <v>Рязань, ЦФО СДЮСШОР "Юность"-Юность России</v>
      </c>
      <c r="H29" s="27">
        <v>3.2916666666666668E-4</v>
      </c>
      <c r="I29" s="23"/>
      <c r="J29" s="24" t="str">
        <f>IF(H29=0," ",IF(H29&lt;=[1]Разряды!$D$31,[1]Разряды!$D$3,IF(H29&lt;=[1]Разряды!$E$31,[1]Разряды!$E$3,IF(H29&lt;=[1]Разряды!$F$31,[1]Разряды!$F$3,IF(H29&lt;=[1]Разряды!$G$31,[1]Разряды!$G$3,IF(H29&lt;=[1]Разряды!$H$31,[1]Разряды!$H$3,IF(H29&lt;=[1]Разряды!$I$31,[1]Разряды!$I$3,IF(H29&lt;=[1]Разряды!$J$31,[1]Разряды!$J$3,"б/р"))))))))</f>
        <v>2р</v>
      </c>
      <c r="K29" s="14">
        <v>7</v>
      </c>
      <c r="L29" s="19" t="str">
        <f>IF(B29=0," ",VLOOKUP($B29,[1]Женщины!$B$1:$H$65536,7,FALSE))</f>
        <v>Курбатов В.С.</v>
      </c>
    </row>
    <row r="30" spans="1:12">
      <c r="A30" s="26">
        <v>19</v>
      </c>
      <c r="B30" s="18">
        <v>316</v>
      </c>
      <c r="C30" s="19" t="str">
        <f>IF(B30=0," ",VLOOKUP(B30,[1]Женщины!B$1:H$65536,2,FALSE))</f>
        <v>Креер Валерия</v>
      </c>
      <c r="D30" s="20" t="str">
        <f>IF(B30=0," ",VLOOKUP($B30,[1]Женщины!$B$1:$H$65536,3,FALSE))</f>
        <v>10.02.1999</v>
      </c>
      <c r="E30" s="21" t="str">
        <f>IF(B30=0," ",IF(VLOOKUP($B30,[1]Женщины!$B$1:$H$65536,4,FALSE)=0," ",VLOOKUP($B30,[1]Женщины!$B$1:$H$65536,4,FALSE)))</f>
        <v>1р</v>
      </c>
      <c r="F30" s="19" t="str">
        <f>IF(B30=0," ",VLOOKUP($B30,[1]Женщины!$B$1:$H$65536,5,FALSE))</f>
        <v>Мурманская</v>
      </c>
      <c r="G30" s="19" t="str">
        <f>IF(B30=0," ",VLOOKUP($B30,[1]Женщины!$B$1:$H$65536,6,FALSE))</f>
        <v>Мурманск, СДЮСШОР-4, Динамо</v>
      </c>
      <c r="H30" s="27">
        <v>3.2916666666666668E-4</v>
      </c>
      <c r="I30" s="22"/>
      <c r="J30" s="24" t="str">
        <f>IF(H30=0," ",IF(H30&lt;=[1]Разряды!$D$31,[1]Разряды!$D$3,IF(H30&lt;=[1]Разряды!$E$31,[1]Разряды!$E$3,IF(H30&lt;=[1]Разряды!$F$31,[1]Разряды!$F$3,IF(H30&lt;=[1]Разряды!$G$31,[1]Разряды!$G$3,IF(H30&lt;=[1]Разряды!$H$31,[1]Разряды!$H$3,IF(H30&lt;=[1]Разряды!$I$31,[1]Разряды!$I$3,IF(H30&lt;=[1]Разряды!$J$31,[1]Разряды!$J$3,"б/р"))))))))</f>
        <v>2р</v>
      </c>
      <c r="K30" s="14">
        <v>6</v>
      </c>
      <c r="L30" s="19" t="str">
        <f>IF(B30=0," ",VLOOKUP($B30,[1]Женщины!$B$1:$H$65536,7,FALSE))</f>
        <v>Фарутин Н.В., Попова И.С.</v>
      </c>
    </row>
    <row r="31" spans="1:12">
      <c r="A31" s="26">
        <v>20</v>
      </c>
      <c r="B31" s="18">
        <v>141</v>
      </c>
      <c r="C31" s="19" t="str">
        <f>IF(B31=0," ",VLOOKUP(B31,[1]Женщины!B$1:H$65536,2,FALSE))</f>
        <v>Осипова Дарья</v>
      </c>
      <c r="D31" s="20" t="str">
        <f>IF(B31=0," ",VLOOKUP($B31,[1]Женщины!$B$1:$H$65536,3,FALSE))</f>
        <v>1998</v>
      </c>
      <c r="E31" s="21" t="str">
        <f>IF(B31=0," ",IF(VLOOKUP($B31,[1]Женщины!$B$1:$H$65536,4,FALSE)=0," ",VLOOKUP($B31,[1]Женщины!$B$1:$H$65536,4,FALSE)))</f>
        <v>2р</v>
      </c>
      <c r="F31" s="19" t="str">
        <f>IF(B31=0," ",VLOOKUP($B31,[1]Женщины!$B$1:$H$65536,5,FALSE))</f>
        <v>Ярославская</v>
      </c>
      <c r="G31" s="19" t="str">
        <f>IF(B31=0," ",VLOOKUP($B31,[1]Женщины!$B$1:$H$65536,6,FALSE))</f>
        <v>Рыбинск, СДЮСШОР-2</v>
      </c>
      <c r="H31" s="27">
        <v>3.295138888888889E-4</v>
      </c>
      <c r="I31" s="22"/>
      <c r="J31" s="24" t="str">
        <f>IF(H31=0," ",IF(H31&lt;=[1]Разряды!$D$31,[1]Разряды!$D$3,IF(H31&lt;=[1]Разряды!$E$31,[1]Разряды!$E$3,IF(H31&lt;=[1]Разряды!$F$31,[1]Разряды!$F$3,IF(H31&lt;=[1]Разряды!$G$31,[1]Разряды!$G$3,IF(H31&lt;=[1]Разряды!$H$31,[1]Разряды!$H$3,IF(H31&lt;=[1]Разряды!$I$31,[1]Разряды!$I$3,IF(H31&lt;=[1]Разряды!$J$31,[1]Разряды!$J$3,"б/р"))))))))</f>
        <v>2р</v>
      </c>
      <c r="K31" s="14" t="s">
        <v>24</v>
      </c>
      <c r="L31" s="19" t="str">
        <f>IF(B31=0," ",VLOOKUP($B31,[1]Женщины!$B$1:$H$65536,7,FALSE))</f>
        <v>Пивентьевы С.А., И.В.</v>
      </c>
    </row>
    <row r="32" spans="1:12">
      <c r="A32" s="26">
        <v>21</v>
      </c>
      <c r="B32" s="18">
        <v>13</v>
      </c>
      <c r="C32" s="19" t="str">
        <f>IF(B32=0," ",VLOOKUP(B32,[1]Женщины!B$1:H$65536,2,FALSE))</f>
        <v>Ковалкова Анастасия</v>
      </c>
      <c r="D32" s="20" t="str">
        <f>IF(B32=0," ",VLOOKUP($B32,[1]Женщины!$B$1:$H$65536,3,FALSE))</f>
        <v>12.03.1997</v>
      </c>
      <c r="E32" s="21" t="str">
        <f>IF(B32=0," ",IF(VLOOKUP($B32,[1]Женщины!$B$1:$H$65536,4,FALSE)=0," ",VLOOKUP($B32,[1]Женщины!$B$1:$H$65536,4,FALSE)))</f>
        <v>1р</v>
      </c>
      <c r="F32" s="19" t="str">
        <f>IF(B32=0," ",VLOOKUP($B32,[1]Женщины!$B$1:$H$65536,5,FALSE))</f>
        <v>Ярославская</v>
      </c>
      <c r="G32" s="19" t="str">
        <f>IF(B32=0," ",VLOOKUP($B32,[1]Женщины!$B$1:$H$65536,6,FALSE))</f>
        <v>Ярославль, СДЮСШОР-19</v>
      </c>
      <c r="H32" s="27">
        <v>3.2974537037037038E-4</v>
      </c>
      <c r="I32" s="27"/>
      <c r="J32" s="24" t="str">
        <f>IF(H32=0," ",IF(H32&lt;=[1]Разряды!$D$31,[1]Разряды!$D$3,IF(H32&lt;=[1]Разряды!$E$31,[1]Разряды!$E$3,IF(H32&lt;=[1]Разряды!$F$31,[1]Разряды!$F$3,IF(H32&lt;=[1]Разряды!$G$31,[1]Разряды!$G$3,IF(H32&lt;=[1]Разряды!$H$31,[1]Разряды!$H$3,IF(H32&lt;=[1]Разряды!$I$31,[1]Разряды!$I$3,IF(H32&lt;=[1]Разряды!$J$31,[1]Разряды!$J$3,"б/р"))))))))</f>
        <v>2р</v>
      </c>
      <c r="K32" s="14" t="s">
        <v>24</v>
      </c>
      <c r="L32" s="19" t="str">
        <f>IF(B32=0," ",VLOOKUP($B32,[1]Женщины!$B$1:$H$65536,7,FALSE))</f>
        <v>Тюленев С.А.</v>
      </c>
    </row>
    <row r="33" spans="1:12">
      <c r="A33" s="26">
        <v>22</v>
      </c>
      <c r="B33" s="18">
        <v>556</v>
      </c>
      <c r="C33" s="19" t="str">
        <f>IF(B33=0," ",VLOOKUP(B33,[1]Женщины!B$1:H$65536,2,FALSE))</f>
        <v>Бебякина Яна</v>
      </c>
      <c r="D33" s="20" t="str">
        <f>IF(B33=0," ",VLOOKUP($B33,[1]Женщины!$B$1:$H$65536,3,FALSE))</f>
        <v>1998</v>
      </c>
      <c r="E33" s="21" t="str">
        <f>IF(B33=0," ",IF(VLOOKUP($B33,[1]Женщины!$B$1:$H$65536,4,FALSE)=0," ",VLOOKUP($B33,[1]Женщины!$B$1:$H$65536,4,FALSE)))</f>
        <v>2р</v>
      </c>
      <c r="F33" s="19" t="str">
        <f>IF(B33=0," ",VLOOKUP($B33,[1]Женщины!$B$1:$H$65536,5,FALSE))</f>
        <v>Архангельская</v>
      </c>
      <c r="G33" s="19" t="str">
        <f>IF(B33=0," ",VLOOKUP($B33,[1]Женщины!$B$1:$H$65536,6,FALSE))</f>
        <v>Коряжма, ДЮСШ</v>
      </c>
      <c r="H33" s="27">
        <v>3.2997685185185186E-4</v>
      </c>
      <c r="I33" s="22"/>
      <c r="J33" s="24" t="str">
        <f>IF(H33=0," ",IF(H33&lt;=[1]Разряды!$D$31,[1]Разряды!$D$3,IF(H33&lt;=[1]Разряды!$E$31,[1]Разряды!$E$3,IF(H33&lt;=[1]Разряды!$F$31,[1]Разряды!$F$3,IF(H33&lt;=[1]Разряды!$G$31,[1]Разряды!$G$3,IF(H33&lt;=[1]Разряды!$H$31,[1]Разряды!$H$3,IF(H33&lt;=[1]Разряды!$I$31,[1]Разряды!$I$3,IF(H33&lt;=[1]Разряды!$J$31,[1]Разряды!$J$3,"б/р"))))))))</f>
        <v>2р</v>
      </c>
      <c r="K33" s="13" t="s">
        <v>24</v>
      </c>
      <c r="L33" s="19" t="str">
        <f>IF(B33=0," ",VLOOKUP($B33,[1]Женщины!$B$1:$H$65536,7,FALSE))</f>
        <v>Казанцев Л.А.</v>
      </c>
    </row>
    <row r="34" spans="1:12">
      <c r="A34" s="26">
        <v>23</v>
      </c>
      <c r="B34" s="18">
        <v>319</v>
      </c>
      <c r="C34" s="19" t="str">
        <f>IF(B34=0," ",VLOOKUP(B34,[1]Женщины!B$1:H$65536,2,FALSE))</f>
        <v>Шпилевая Варвара</v>
      </c>
      <c r="D34" s="20" t="str">
        <f>IF(B34=0," ",VLOOKUP($B34,[1]Женщины!$B$1:$H$65536,3,FALSE))</f>
        <v>22.10.1999</v>
      </c>
      <c r="E34" s="21" t="str">
        <f>IF(B34=0," ",IF(VLOOKUP($B34,[1]Женщины!$B$1:$H$65536,4,FALSE)=0," ",VLOOKUP($B34,[1]Женщины!$B$1:$H$65536,4,FALSE)))</f>
        <v>1р</v>
      </c>
      <c r="F34" s="19" t="str">
        <f>IF(B34=0," ",VLOOKUP($B34,[1]Женщины!$B$1:$H$65536,5,FALSE))</f>
        <v>Мурманская</v>
      </c>
      <c r="G34" s="19" t="str">
        <f>IF(B34=0," ",VLOOKUP($B34,[1]Женщины!$B$1:$H$65536,6,FALSE))</f>
        <v xml:space="preserve">Мурманск, СДЮСШОР-4 </v>
      </c>
      <c r="H34" s="27">
        <v>3.3032407407407403E-4</v>
      </c>
      <c r="I34" s="22"/>
      <c r="J34" s="24" t="str">
        <f>IF(H34=0," ",IF(H34&lt;=[1]Разряды!$D$31,[1]Разряды!$D$3,IF(H34&lt;=[1]Разряды!$E$31,[1]Разряды!$E$3,IF(H34&lt;=[1]Разряды!$F$31,[1]Разряды!$F$3,IF(H34&lt;=[1]Разряды!$G$31,[1]Разряды!$G$3,IF(H34&lt;=[1]Разряды!$H$31,[1]Разряды!$H$3,IF(H34&lt;=[1]Разряды!$I$31,[1]Разряды!$I$3,IF(H34&lt;=[1]Разряды!$J$31,[1]Разряды!$J$3,"б/р"))))))))</f>
        <v>2р</v>
      </c>
      <c r="K34" s="14">
        <v>5</v>
      </c>
      <c r="L34" s="25" t="str">
        <f>IF(B34=0," ",VLOOKUP($B34,[1]Женщины!$B$1:$H$65536,7,FALSE))</f>
        <v>Шаверина В.Н., Савенков П.В.</v>
      </c>
    </row>
    <row r="35" spans="1:12">
      <c r="A35" s="26">
        <v>24</v>
      </c>
      <c r="B35" s="59">
        <v>318</v>
      </c>
      <c r="C35" s="19" t="str">
        <f>IF(B35=0," ",VLOOKUP(B35,[1]Женщины!B$1:H$65536,2,FALSE))</f>
        <v>Фирсова Екатерина</v>
      </c>
      <c r="D35" s="20" t="str">
        <f>IF(B35=0," ",VLOOKUP($B35,[1]Женщины!$B$1:$H$65536,3,FALSE))</f>
        <v>05.05.1999</v>
      </c>
      <c r="E35" s="21" t="str">
        <f>IF(B35=0," ",IF(VLOOKUP($B35,[1]Женщины!$B$1:$H$65536,4,FALSE)=0," ",VLOOKUP($B35,[1]Женщины!$B$1:$H$65536,4,FALSE)))</f>
        <v>1р</v>
      </c>
      <c r="F35" s="19" t="str">
        <f>IF(B35=0," ",VLOOKUP($B35,[1]Женщины!$B$1:$H$65536,5,FALSE))</f>
        <v>Мурманская</v>
      </c>
      <c r="G35" s="19" t="str">
        <f>IF(B35=0," ",VLOOKUP($B35,[1]Женщины!$B$1:$H$65536,6,FALSE))</f>
        <v xml:space="preserve">Мурманск, СДЮСШОР-4 </v>
      </c>
      <c r="H35" s="27">
        <v>3.3379629629629628E-4</v>
      </c>
      <c r="I35" s="23"/>
      <c r="J35" s="24" t="str">
        <f>IF(H35=0," ",IF(H35&lt;=[1]Разряды!$D$31,[1]Разряды!$D$3,IF(H35&lt;=[1]Разряды!$E$31,[1]Разряды!$E$3,IF(H35&lt;=[1]Разряды!$F$31,[1]Разряды!$F$3,IF(H35&lt;=[1]Разряды!$G$31,[1]Разряды!$G$3,IF(H35&lt;=[1]Разряды!$H$31,[1]Разряды!$H$3,IF(H35&lt;=[1]Разряды!$I$31,[1]Разряды!$I$3,IF(H35&lt;=[1]Разряды!$J$31,[1]Разряды!$J$3,"б/р"))))))))</f>
        <v>3р</v>
      </c>
      <c r="K35" s="14" t="s">
        <v>24</v>
      </c>
      <c r="L35" s="19" t="str">
        <f>IF(B35=0," ",VLOOKUP($B35,[1]Женщины!$B$1:$H$65536,7,FALSE))</f>
        <v>Кацан В.В., Т.Н.</v>
      </c>
    </row>
    <row r="36" spans="1:12">
      <c r="A36" s="26">
        <v>25</v>
      </c>
      <c r="B36" s="59">
        <v>555</v>
      </c>
      <c r="C36" s="19" t="str">
        <f>IF(B36=0," ",VLOOKUP(B36,[1]Женщины!B$1:H$65536,2,FALSE))</f>
        <v>Кузьмина Анастасия</v>
      </c>
      <c r="D36" s="20" t="str">
        <f>IF(B36=0," ",VLOOKUP($B36,[1]Женщины!$B$1:$H$65536,3,FALSE))</f>
        <v>1999</v>
      </c>
      <c r="E36" s="21" t="str">
        <f>IF(B36=0," ",IF(VLOOKUP($B36,[1]Женщины!$B$1:$H$65536,4,FALSE)=0," ",VLOOKUP($B36,[1]Женщины!$B$1:$H$65536,4,FALSE)))</f>
        <v>2р</v>
      </c>
      <c r="F36" s="19" t="str">
        <f>IF(B36=0," ",VLOOKUP($B36,[1]Женщины!$B$1:$H$65536,5,FALSE))</f>
        <v>Архангельская</v>
      </c>
      <c r="G36" s="19" t="str">
        <f>IF(B36=0," ",VLOOKUP($B36,[1]Женщины!$B$1:$H$65536,6,FALSE))</f>
        <v>Коряжма, ДЮСШ</v>
      </c>
      <c r="H36" s="27">
        <v>3.3738425925925922E-4</v>
      </c>
      <c r="I36" s="22"/>
      <c r="J36" s="24" t="str">
        <f>IF(H36=0," ",IF(H36&lt;=[1]Разряды!$D$31,[1]Разряды!$D$3,IF(H36&lt;=[1]Разряды!$E$31,[1]Разряды!$E$3,IF(H36&lt;=[1]Разряды!$F$31,[1]Разряды!$F$3,IF(H36&lt;=[1]Разряды!$G$31,[1]Разряды!$G$3,IF(H36&lt;=[1]Разряды!$H$31,[1]Разряды!$H$3,IF(H36&lt;=[1]Разряды!$I$31,[1]Разряды!$I$3,IF(H36&lt;=[1]Разряды!$J$31,[1]Разряды!$J$3,"б/р"))))))))</f>
        <v>3р</v>
      </c>
      <c r="K36" s="13" t="s">
        <v>24</v>
      </c>
      <c r="L36" s="19" t="str">
        <f>IF(B36=0," ",VLOOKUP($B36,[1]Женщины!$B$1:$H$65536,7,FALSE))</f>
        <v>Казанцев Л.А.</v>
      </c>
    </row>
    <row r="37" spans="1:12">
      <c r="A37" s="26">
        <v>26</v>
      </c>
      <c r="B37" s="59">
        <v>449</v>
      </c>
      <c r="C37" s="19" t="str">
        <f>IF(B37=0," ",VLOOKUP(B37,[1]Женщины!B$1:H$65536,2,FALSE))</f>
        <v>Кудряшова Анастасия</v>
      </c>
      <c r="D37" s="20" t="str">
        <f>IF(B37=0," ",VLOOKUP($B37,[1]Женщины!$B$1:$H$65536,3,FALSE))</f>
        <v>1997</v>
      </c>
      <c r="E37" s="21" t="str">
        <f>IF(B37=0," ",IF(VLOOKUP($B37,[1]Женщины!$B$1:$H$65536,4,FALSE)=0," ",VLOOKUP($B37,[1]Женщины!$B$1:$H$65536,4,FALSE)))</f>
        <v>1р</v>
      </c>
      <c r="F37" s="19" t="str">
        <f>IF(B37=0," ",VLOOKUP($B37,[1]Женщины!$B$1:$H$65536,5,FALSE))</f>
        <v>Р-ка Коми</v>
      </c>
      <c r="G37" s="19" t="str">
        <f>IF(B37=0," ",VLOOKUP($B37,[1]Женщины!$B$1:$H$65536,6,FALSE))</f>
        <v>Сыктывкар</v>
      </c>
      <c r="H37" s="27">
        <v>3.4097222222222216E-4</v>
      </c>
      <c r="I37" s="22"/>
      <c r="J37" s="24" t="str">
        <f>IF(H37=0," ",IF(H37&lt;=[1]Разряды!$D$31,[1]Разряды!$D$3,IF(H37&lt;=[1]Разряды!$E$31,[1]Разряды!$E$3,IF(H37&lt;=[1]Разряды!$F$31,[1]Разряды!$F$3,IF(H37&lt;=[1]Разряды!$G$31,[1]Разряды!$G$3,IF(H37&lt;=[1]Разряды!$H$31,[1]Разряды!$H$3,IF(H37&lt;=[1]Разряды!$I$31,[1]Разряды!$I$3,IF(H37&lt;=[1]Разряды!$J$31,[1]Разряды!$J$3,"б/р"))))))))</f>
        <v>3р</v>
      </c>
      <c r="K37" s="13">
        <v>4</v>
      </c>
      <c r="L37" s="19" t="str">
        <f>IF(B37=0," ",VLOOKUP($B37,[1]Женщины!$B$1:$H$65536,7,FALSE))</f>
        <v xml:space="preserve">Панюкова М.А. </v>
      </c>
    </row>
    <row r="38" spans="1:12">
      <c r="A38" s="26">
        <v>27</v>
      </c>
      <c r="B38" s="18">
        <v>452</v>
      </c>
      <c r="C38" s="19" t="str">
        <f>IF(B38=0," ",VLOOKUP(B38,[1]Женщины!B$1:H$65536,2,FALSE))</f>
        <v>Жуковская Ксения</v>
      </c>
      <c r="D38" s="20" t="str">
        <f>IF(B38=0," ",VLOOKUP($B38,[1]Женщины!$B$1:$H$65536,3,FALSE))</f>
        <v>1998</v>
      </c>
      <c r="E38" s="21" t="str">
        <f>IF(B38=0," ",IF(VLOOKUP($B38,[1]Женщины!$B$1:$H$65536,4,FALSE)=0," ",VLOOKUP($B38,[1]Женщины!$B$1:$H$65536,4,FALSE)))</f>
        <v>1р</v>
      </c>
      <c r="F38" s="19" t="str">
        <f>IF(B38=0," ",VLOOKUP($B38,[1]Женщины!$B$1:$H$65536,5,FALSE))</f>
        <v>Р-ка Коми</v>
      </c>
      <c r="G38" s="19" t="str">
        <f>IF(B38=0," ",VLOOKUP($B38,[1]Женщины!$B$1:$H$65536,6,FALSE))</f>
        <v>Сыктывкар</v>
      </c>
      <c r="H38" s="27">
        <v>3.429398148148148E-4</v>
      </c>
      <c r="I38" s="22"/>
      <c r="J38" s="24" t="str">
        <f>IF(H38=0," ",IF(H38&lt;=[1]Разряды!$D$31,[1]Разряды!$D$3,IF(H38&lt;=[1]Разряды!$E$31,[1]Разряды!$E$3,IF(H38&lt;=[1]Разряды!$F$31,[1]Разряды!$F$3,IF(H38&lt;=[1]Разряды!$G$31,[1]Разряды!$G$3,IF(H38&lt;=[1]Разряды!$H$31,[1]Разряды!$H$3,IF(H38&lt;=[1]Разряды!$I$31,[1]Разряды!$I$3,IF(H38&lt;=[1]Разряды!$J$31,[1]Разряды!$J$3,"б/р"))))))))</f>
        <v>3р</v>
      </c>
      <c r="K38" s="13">
        <v>3</v>
      </c>
      <c r="L38" s="19" t="str">
        <f>IF(B38=0," ",VLOOKUP($B38,[1]Женщины!$B$1:$H$65536,7,FALSE))</f>
        <v xml:space="preserve">Панюкова М.А. </v>
      </c>
    </row>
    <row r="39" spans="1:12">
      <c r="A39" s="26">
        <v>28</v>
      </c>
      <c r="B39" s="59">
        <v>314</v>
      </c>
      <c r="C39" s="19" t="str">
        <f>IF(B39=0," ",VLOOKUP(B39,[1]Женщины!B$1:H$65536,2,FALSE))</f>
        <v>Третьякова Юлия</v>
      </c>
      <c r="D39" s="20" t="str">
        <f>IF(B39=0," ",VLOOKUP($B39,[1]Женщины!$B$1:$H$65536,3,FALSE))</f>
        <v>10.03.1998</v>
      </c>
      <c r="E39" s="21" t="str">
        <f>IF(B39=0," ",IF(VLOOKUP($B39,[1]Женщины!$B$1:$H$65536,4,FALSE)=0," ",VLOOKUP($B39,[1]Женщины!$B$1:$H$65536,4,FALSE)))</f>
        <v>2р</v>
      </c>
      <c r="F39" s="19" t="str">
        <f>IF(B39=0," ",VLOOKUP($B39,[1]Женщины!$B$1:$H$65536,5,FALSE))</f>
        <v>Мурманская</v>
      </c>
      <c r="G39" s="19" t="str">
        <f>IF(B39=0," ",VLOOKUP($B39,[1]Женщины!$B$1:$H$65536,6,FALSE))</f>
        <v xml:space="preserve">Мурманск, СДЮСШОР-4 </v>
      </c>
      <c r="H39" s="27">
        <v>3.4363425925925924E-4</v>
      </c>
      <c r="I39" s="22"/>
      <c r="J39" s="24" t="str">
        <f>IF(H39=0," ",IF(H39&lt;=[1]Разряды!$D$31,[1]Разряды!$D$3,IF(H39&lt;=[1]Разряды!$E$31,[1]Разряды!$E$3,IF(H39&lt;=[1]Разряды!$F$31,[1]Разряды!$F$3,IF(H39&lt;=[1]Разряды!$G$31,[1]Разряды!$G$3,IF(H39&lt;=[1]Разряды!$H$31,[1]Разряды!$H$3,IF(H39&lt;=[1]Разряды!$I$31,[1]Разряды!$I$3,IF(H39&lt;=[1]Разряды!$J$31,[1]Разряды!$J$3,"б/р"))))))))</f>
        <v>3р</v>
      </c>
      <c r="K39" s="14" t="s">
        <v>24</v>
      </c>
      <c r="L39" s="25" t="str">
        <f>IF(B39=0," ",VLOOKUP($B39,[1]Женщины!$B$1:$H$65536,7,FALSE))</f>
        <v>Шаверина В.Н., Савенков П.В.</v>
      </c>
    </row>
    <row r="40" spans="1:12">
      <c r="A40" s="26">
        <v>29</v>
      </c>
      <c r="B40" s="18">
        <v>10</v>
      </c>
      <c r="C40" s="19" t="str">
        <f>IF(B40=0," ",VLOOKUP(B40,[1]Женщины!B$1:H$65536,2,FALSE))</f>
        <v>Садова Мария</v>
      </c>
      <c r="D40" s="20" t="str">
        <f>IF(B40=0," ",VLOOKUP($B40,[1]Женщины!$B$1:$H$65536,3,FALSE))</f>
        <v>28.03.1998</v>
      </c>
      <c r="E40" s="21" t="str">
        <f>IF(B40=0," ",IF(VLOOKUP($B40,[1]Женщины!$B$1:$H$65536,4,FALSE)=0," ",VLOOKUP($B40,[1]Женщины!$B$1:$H$65536,4,FALSE)))</f>
        <v>3р</v>
      </c>
      <c r="F40" s="19" t="str">
        <f>IF(B40=0," ",VLOOKUP($B40,[1]Женщины!$B$1:$H$65536,5,FALSE))</f>
        <v>Ярославская</v>
      </c>
      <c r="G40" s="19" t="str">
        <f>IF(B40=0," ",VLOOKUP($B40,[1]Женщины!$B$1:$H$65536,6,FALSE))</f>
        <v>Ярославль, СДЮСШОР-19</v>
      </c>
      <c r="H40" s="27">
        <v>3.4733796296296292E-4</v>
      </c>
      <c r="I40" s="22"/>
      <c r="J40" s="24" t="str">
        <f>IF(H40=0," ",IF(H40&lt;=[1]Разряды!$D$31,[1]Разряды!$D$3,IF(H40&lt;=[1]Разряды!$E$31,[1]Разряды!$E$3,IF(H40&lt;=[1]Разряды!$F$31,[1]Разряды!$F$3,IF(H40&lt;=[1]Разряды!$G$31,[1]Разряды!$G$3,IF(H40&lt;=[1]Разряды!$H$31,[1]Разряды!$H$3,IF(H40&lt;=[1]Разряды!$I$31,[1]Разряды!$I$3,IF(H40&lt;=[1]Разряды!$J$31,[1]Разряды!$J$3,"б/р"))))))))</f>
        <v>3р</v>
      </c>
      <c r="K40" s="14" t="s">
        <v>24</v>
      </c>
      <c r="L40" s="19" t="str">
        <f>IF(B40=0," ",VLOOKUP($B40,[1]Женщины!$B$1:$H$65536,7,FALSE))</f>
        <v>Таракановы Ю.Ф., А.В.</v>
      </c>
    </row>
    <row r="41" spans="1:12">
      <c r="A41" s="26">
        <v>30</v>
      </c>
      <c r="B41" s="59">
        <v>11</v>
      </c>
      <c r="C41" s="19" t="str">
        <f>IF(B41=0," ",VLOOKUP(B41,[1]Женщины!B$1:H$65536,2,FALSE))</f>
        <v>Попова Дарья</v>
      </c>
      <c r="D41" s="20" t="str">
        <f>IF(B41=0," ",VLOOKUP($B41,[1]Женщины!$B$1:$H$65536,3,FALSE))</f>
        <v>29.04.1998</v>
      </c>
      <c r="E41" s="21" t="str">
        <f>IF(B41=0," ",IF(VLOOKUP($B41,[1]Женщины!$B$1:$H$65536,4,FALSE)=0," ",VLOOKUP($B41,[1]Женщины!$B$1:$H$65536,4,FALSE)))</f>
        <v>3р</v>
      </c>
      <c r="F41" s="19" t="str">
        <f>IF(B41=0," ",VLOOKUP($B41,[1]Женщины!$B$1:$H$65536,5,FALSE))</f>
        <v>Ярославская</v>
      </c>
      <c r="G41" s="19" t="str">
        <f>IF(B41=0," ",VLOOKUP($B41,[1]Женщины!$B$1:$H$65536,6,FALSE))</f>
        <v>Ярославль, СДЮСШОР-19</v>
      </c>
      <c r="H41" s="22">
        <v>3.4837962962962969E-4</v>
      </c>
      <c r="I41" s="29"/>
      <c r="J41" s="24" t="str">
        <f>IF(H41=0," ",IF(H41&lt;=[1]Разряды!$D$31,[1]Разряды!$D$3,IF(H41&lt;=[1]Разряды!$E$31,[1]Разряды!$E$3,IF(H41&lt;=[1]Разряды!$F$31,[1]Разряды!$F$3,IF(H41&lt;=[1]Разряды!$G$31,[1]Разряды!$G$3,IF(H41&lt;=[1]Разряды!$H$31,[1]Разряды!$H$3,IF(H41&lt;=[1]Разряды!$I$31,[1]Разряды!$I$3,IF(H41&lt;=[1]Разряды!$J$31,[1]Разряды!$J$3,"б/р"))))))))</f>
        <v>3р</v>
      </c>
      <c r="K41" s="13" t="s">
        <v>24</v>
      </c>
      <c r="L41" s="25" t="str">
        <f>IF(B41=0," ",VLOOKUP($B41,[1]Женщины!$B$1:$H$65536,7,FALSE))</f>
        <v>Таракановы Ю.Ф., А.В.</v>
      </c>
    </row>
    <row r="42" spans="1:12">
      <c r="A42" s="26">
        <v>31</v>
      </c>
      <c r="B42" s="59">
        <v>539</v>
      </c>
      <c r="C42" s="19" t="str">
        <f>IF(B42=0," ",VLOOKUP(B42,[1]Женщины!B$1:H$65536,2,FALSE))</f>
        <v>Ровкина Вероника</v>
      </c>
      <c r="D42" s="20" t="str">
        <f>IF(B42=0," ",VLOOKUP($B42,[1]Женщины!$B$1:$H$65536,3,FALSE))</f>
        <v>30.08.1999</v>
      </c>
      <c r="E42" s="21" t="str">
        <f>IF(B42=0," ",IF(VLOOKUP($B42,[1]Женщины!$B$1:$H$65536,4,FALSE)=0," ",VLOOKUP($B42,[1]Женщины!$B$1:$H$65536,4,FALSE)))</f>
        <v>2р</v>
      </c>
      <c r="F42" s="19" t="str">
        <f>IF(B42=0," ",VLOOKUP($B42,[1]Женщины!$B$1:$H$65536,5,FALSE))</f>
        <v>Вологодская</v>
      </c>
      <c r="G42" s="19" t="str">
        <f>IF(B42=0," ",VLOOKUP($B42,[1]Женщины!$B$1:$H$65536,6,FALSE))</f>
        <v>Череповец, ДЮСШ-2</v>
      </c>
      <c r="H42" s="27">
        <v>3.5300925925925924E-4</v>
      </c>
      <c r="I42" s="22"/>
      <c r="J42" s="24" t="str">
        <f>IF(H42=0," ",IF(H42&lt;=[1]Разряды!$D$31,[1]Разряды!$D$3,IF(H42&lt;=[1]Разряды!$E$31,[1]Разряды!$E$3,IF(H42&lt;=[1]Разряды!$F$31,[1]Разряды!$F$3,IF(H42&lt;=[1]Разряды!$G$31,[1]Разряды!$G$3,IF(H42&lt;=[1]Разряды!$H$31,[1]Разряды!$H$3,IF(H42&lt;=[1]Разряды!$I$31,[1]Разряды!$I$3,IF(H42&lt;=[1]Разряды!$J$31,[1]Разряды!$J$3,"б/р"))))))))</f>
        <v>3р</v>
      </c>
      <c r="K42" s="13" t="s">
        <v>24</v>
      </c>
      <c r="L42" s="19" t="str">
        <f>IF(B42=0," ",VLOOKUP($B42,[1]Женщины!$B$1:$H$65536,7,FALSE))</f>
        <v>Боголюбов В.Л.</v>
      </c>
    </row>
    <row r="43" spans="1:12">
      <c r="A43" s="26">
        <v>32</v>
      </c>
      <c r="B43" s="59">
        <v>547</v>
      </c>
      <c r="C43" s="19" t="str">
        <f>IF(B43=0," ",VLOOKUP(B43,[1]Женщины!B$1:H$65536,2,FALSE))</f>
        <v>Полякова Елизавета</v>
      </c>
      <c r="D43" s="20" t="str">
        <f>IF(B43=0," ",VLOOKUP($B43,[1]Женщины!$B$1:$H$65536,3,FALSE))</f>
        <v>12.04.1997</v>
      </c>
      <c r="E43" s="21" t="str">
        <f>IF(B43=0," ",IF(VLOOKUP($B43,[1]Женщины!$B$1:$H$65536,4,FALSE)=0," ",VLOOKUP($B43,[1]Женщины!$B$1:$H$65536,4,FALSE)))</f>
        <v>3р</v>
      </c>
      <c r="F43" s="19" t="str">
        <f>IF(B43=0," ",VLOOKUP($B43,[1]Женщины!$B$1:$H$65536,5,FALSE))</f>
        <v>Ярославская</v>
      </c>
      <c r="G43" s="19" t="str">
        <f>IF(B43=0," ",VLOOKUP($B43,[1]Женщины!$B$1:$H$65536,6,FALSE))</f>
        <v>Рыбинск, СДЮСШОР-8</v>
      </c>
      <c r="H43" s="27">
        <v>3.5763888888888889E-4</v>
      </c>
      <c r="I43" s="22"/>
      <c r="J43" s="24" t="str">
        <f>IF(H43=0," ",IF(H43&lt;=[1]Разряды!$D$31,[1]Разряды!$D$3,IF(H43&lt;=[1]Разряды!$E$31,[1]Разряды!$E$3,IF(H43&lt;=[1]Разряды!$F$31,[1]Разряды!$F$3,IF(H43&lt;=[1]Разряды!$G$31,[1]Разряды!$G$3,IF(H43&lt;=[1]Разряды!$H$31,[1]Разряды!$H$3,IF(H43&lt;=[1]Разряды!$I$31,[1]Разряды!$I$3,IF(H43&lt;=[1]Разряды!$J$31,[1]Разряды!$J$3,"б/р"))))))))</f>
        <v>3р</v>
      </c>
      <c r="K43" s="13" t="s">
        <v>24</v>
      </c>
      <c r="L43" s="19" t="str">
        <f>IF(B43=0," ",VLOOKUP($B43,[1]Женщины!$B$1:$H$65536,7,FALSE))</f>
        <v>Зверев В.Н.</v>
      </c>
    </row>
    <row r="44" spans="1:12">
      <c r="A44" s="26">
        <v>33</v>
      </c>
      <c r="B44" s="59">
        <v>87</v>
      </c>
      <c r="C44" s="19" t="str">
        <f>IF(B44=0," ",VLOOKUP(B44,[1]Женщины!B$1:H$65536,2,FALSE))</f>
        <v>Пахарукова Мария</v>
      </c>
      <c r="D44" s="20" t="str">
        <f>IF(B44=0," ",VLOOKUP($B44,[1]Женщины!$B$1:$H$65536,3,FALSE))</f>
        <v>08.02.1999</v>
      </c>
      <c r="E44" s="21" t="str">
        <f>IF(B44=0," ",IF(VLOOKUP($B44,[1]Женщины!$B$1:$H$65536,4,FALSE)=0," ",VLOOKUP($B44,[1]Женщины!$B$1:$H$65536,4,FALSE)))</f>
        <v>3р</v>
      </c>
      <c r="F44" s="19" t="str">
        <f>IF(B44=0," ",VLOOKUP($B44,[1]Женщины!$B$1:$H$65536,5,FALSE))</f>
        <v>Ярославская</v>
      </c>
      <c r="G44" s="19" t="str">
        <f>IF(B44=0," ",VLOOKUP($B44,[1]Женщины!$B$1:$H$65536,6,FALSE))</f>
        <v>Ярославль, ГОБУ ЯО СДЮСШОР</v>
      </c>
      <c r="H44" s="22">
        <v>3.7476851851851858E-4</v>
      </c>
      <c r="I44" s="22"/>
      <c r="J44" s="24" t="str">
        <f>IF(H44=0," ",IF(H44&lt;=[1]Разряды!$D$31,[1]Разряды!$D$3,IF(H44&lt;=[1]Разряды!$E$31,[1]Разряды!$E$3,IF(H44&lt;=[1]Разряды!$F$31,[1]Разряды!$F$3,IF(H44&lt;=[1]Разряды!$G$31,[1]Разряды!$G$3,IF(H44&lt;=[1]Разряды!$H$31,[1]Разряды!$H$3,IF(H44&lt;=[1]Разряды!$I$31,[1]Разряды!$I$3,IF(H44&lt;=[1]Разряды!$J$31,[1]Разряды!$J$3,"б/р"))))))))</f>
        <v>1юр</v>
      </c>
      <c r="K44" s="14" t="s">
        <v>24</v>
      </c>
      <c r="L44" s="19" t="str">
        <f>IF(B44=0," ",VLOOKUP($B44,[1]Женщины!$B$1:$H$65536,7,FALSE))</f>
        <v>бр. Филиновой С.К.</v>
      </c>
    </row>
    <row r="45" spans="1:12">
      <c r="A45" s="26"/>
      <c r="B45" s="59">
        <v>369</v>
      </c>
      <c r="C45" s="19" t="str">
        <f>IF(B45=0," ",VLOOKUP(B45,[1]Женщины!B$1:H$65536,2,FALSE))</f>
        <v>Сошилова Александра</v>
      </c>
      <c r="D45" s="20" t="str">
        <f>IF(B45=0," ",VLOOKUP($B45,[1]Женщины!$B$1:$H$65536,3,FALSE))</f>
        <v>20.05.1998</v>
      </c>
      <c r="E45" s="21" t="str">
        <f>IF(B45=0," ",IF(VLOOKUP($B45,[1]Женщины!$B$1:$H$65536,4,FALSE)=0," ",VLOOKUP($B45,[1]Женщины!$B$1:$H$65536,4,FALSE)))</f>
        <v>1р</v>
      </c>
      <c r="F45" s="19" t="str">
        <f>IF(B45=0," ",VLOOKUP($B45,[1]Женщины!$B$1:$H$65536,5,FALSE))</f>
        <v>Архангельская</v>
      </c>
      <c r="G45" s="19" t="str">
        <f>IF(B45=0," ",VLOOKUP($B45,[1]Женщины!$B$1:$H$65536,6,FALSE))</f>
        <v>Архангельск, ДЮСШ-1</v>
      </c>
      <c r="H45" s="106" t="s">
        <v>177</v>
      </c>
      <c r="I45" s="22"/>
      <c r="J45" s="24"/>
      <c r="K45" s="21">
        <v>0</v>
      </c>
      <c r="L45" s="19" t="str">
        <f>IF(B45=0," ",VLOOKUP($B45,[1]Женщины!$B$1:$H$65536,7,FALSE))</f>
        <v>Брюхова О.Б.</v>
      </c>
    </row>
    <row r="46" spans="1:12">
      <c r="A46" s="26"/>
      <c r="B46" s="18">
        <v>557</v>
      </c>
      <c r="C46" s="19" t="str">
        <f>IF(B46=0," ",VLOOKUP(B46,[1]Женщины!B$1:H$65536,2,FALSE))</f>
        <v>Кибалина Ольга</v>
      </c>
      <c r="D46" s="20" t="str">
        <f>IF(B46=0," ",VLOOKUP($B46,[1]Женщины!$B$1:$H$65536,3,FALSE))</f>
        <v>1997</v>
      </c>
      <c r="E46" s="21" t="str">
        <f>IF(B46=0," ",IF(VLOOKUP($B46,[1]Женщины!$B$1:$H$65536,4,FALSE)=0," ",VLOOKUP($B46,[1]Женщины!$B$1:$H$65536,4,FALSE)))</f>
        <v>1р</v>
      </c>
      <c r="F46" s="19" t="str">
        <f>IF(B46=0," ",VLOOKUP($B46,[1]Женщины!$B$1:$H$65536,5,FALSE))</f>
        <v>Архангельская</v>
      </c>
      <c r="G46" s="19" t="str">
        <f>IF(B46=0," ",VLOOKUP($B46,[1]Женщины!$B$1:$H$65536,6,FALSE))</f>
        <v>Коряжма, ДЮСШ</v>
      </c>
      <c r="H46" s="106" t="s">
        <v>177</v>
      </c>
      <c r="I46" s="22"/>
      <c r="J46" s="24"/>
      <c r="K46" s="21" t="s">
        <v>24</v>
      </c>
      <c r="L46" s="19" t="str">
        <f>IF(B46=0," ",VLOOKUP($B46,[1]Женщины!$B$1:$H$65536,7,FALSE))</f>
        <v>Казанцев Л.А.</v>
      </c>
    </row>
    <row r="47" spans="1:12">
      <c r="A47" s="85"/>
      <c r="B47" s="86"/>
      <c r="C47" s="86"/>
      <c r="D47" s="86"/>
      <c r="E47" s="85"/>
      <c r="F47" s="85"/>
      <c r="G47" s="85"/>
      <c r="H47" s="89"/>
      <c r="I47" s="329" t="s">
        <v>9</v>
      </c>
      <c r="J47" s="329"/>
      <c r="K47" s="38"/>
      <c r="L47" s="51" t="s">
        <v>178</v>
      </c>
    </row>
    <row r="48" spans="1:12">
      <c r="A48" s="13"/>
      <c r="B48" s="13"/>
      <c r="C48" s="13"/>
      <c r="D48" s="14"/>
      <c r="E48" s="13"/>
      <c r="F48" s="330" t="s">
        <v>159</v>
      </c>
      <c r="G48" s="330"/>
      <c r="H48" s="29"/>
      <c r="I48" s="38" t="s">
        <v>10</v>
      </c>
      <c r="J48" s="38"/>
      <c r="K48" s="38"/>
      <c r="L48" s="51" t="s">
        <v>179</v>
      </c>
    </row>
    <row r="49" spans="1:12">
      <c r="A49" s="17">
        <v>1</v>
      </c>
      <c r="B49" s="18">
        <v>300</v>
      </c>
      <c r="C49" s="19" t="str">
        <f>IF(B49=0," ",VLOOKUP(B49,[1]Женщины!B$1:H$65536,2,FALSE))</f>
        <v>Сазанова Екатерина</v>
      </c>
      <c r="D49" s="20" t="str">
        <f>IF(B49=0," ",VLOOKUP($B49,[1]Женщины!$B$1:$H$65536,3,FALSE))</f>
        <v>28.05.1996</v>
      </c>
      <c r="E49" s="21" t="str">
        <f>IF(B49=0," ",IF(VLOOKUP($B49,[1]Женщины!$B$1:$H$65536,4,FALSE)=0," ",VLOOKUP($B49,[1]Женщины!$B$1:$H$65536,4,FALSE)))</f>
        <v>КМС</v>
      </c>
      <c r="F49" s="19" t="str">
        <f>IF(B49=0," ",VLOOKUP($B49,[1]Женщины!$B$1:$H$65536,5,FALSE))</f>
        <v>Мурманская</v>
      </c>
      <c r="G49" s="19" t="str">
        <f>IF(B49=0," ",VLOOKUP($B49,[1]Женщины!$B$1:$H$65536,6,FALSE))</f>
        <v>Мурманск, СДЮСШОР-4, Динамо</v>
      </c>
      <c r="H49" s="40">
        <v>2.9178240740740743E-4</v>
      </c>
      <c r="I49" s="41">
        <v>2.9363425925925927E-4</v>
      </c>
      <c r="J49" s="14" t="str">
        <f>IF(H49=0," ",IF(H49&lt;=[1]Разряды!$D$31,[1]Разряды!$D$3,IF(H49&lt;=[1]Разряды!$E$31,[1]Разряды!$E$3,IF(H49&lt;=[1]Разряды!$F$31,[1]Разряды!$F$3,IF(H49&lt;=[1]Разряды!$G$31,[1]Разряды!$G$3,IF(H49&lt;=[1]Разряды!$H$31,[1]Разряды!$H$3,IF(H49&lt;=[1]Разряды!$I$31,[1]Разряды!$I$3,IF(H49&lt;=[1]Разряды!$J$31,[1]Разряды!$J$3,"б/р"))))))))</f>
        <v>кмс</v>
      </c>
      <c r="K49" s="13">
        <v>20</v>
      </c>
      <c r="L49" s="54" t="str">
        <f>IF(B49=0," ",VLOOKUP($B49,[1]Женщины!$B$1:$H$65536,7,FALSE))</f>
        <v>Фарутин Н.В.</v>
      </c>
    </row>
    <row r="50" spans="1:12">
      <c r="A50" s="17">
        <v>2</v>
      </c>
      <c r="B50" s="18">
        <v>517</v>
      </c>
      <c r="C50" s="19" t="str">
        <f>IF(B50=0," ",VLOOKUP(B50,[1]Женщины!B$1:H$65536,2,FALSE))</f>
        <v>Киселева Валентина</v>
      </c>
      <c r="D50" s="20" t="str">
        <f>IF(B50=0," ",VLOOKUP($B50,[1]Женщины!$B$1:$H$65536,3,FALSE))</f>
        <v>16.07.1995</v>
      </c>
      <c r="E50" s="21" t="str">
        <f>IF(B50=0," ",IF(VLOOKUP($B50,[1]Женщины!$B$1:$H$65536,4,FALSE)=0," ",VLOOKUP($B50,[1]Женщины!$B$1:$H$65536,4,FALSE)))</f>
        <v>КМС</v>
      </c>
      <c r="F50" s="19" t="str">
        <f>IF(B50=0," ",VLOOKUP($B50,[1]Женщины!$B$1:$H$65536,5,FALSE))</f>
        <v>Вологодская</v>
      </c>
      <c r="G50" s="19" t="str">
        <f>IF(B50=0," ",VLOOKUP($B50,[1]Женщины!$B$1:$H$65536,6,FALSE))</f>
        <v>Череповец, ДЮСШ-2</v>
      </c>
      <c r="H50" s="22">
        <v>3.0520833333333333E-4</v>
      </c>
      <c r="I50" s="23">
        <v>2.9953703703703701E-4</v>
      </c>
      <c r="J50" s="24" t="str">
        <f>IF(H50=0," ",IF(H50&lt;=[1]Разряды!$D$31,[1]Разряды!$D$3,IF(H50&lt;=[1]Разряды!$E$31,[1]Разряды!$E$3,IF(H50&lt;=[1]Разряды!$F$31,[1]Разряды!$F$3,IF(H50&lt;=[1]Разряды!$G$31,[1]Разряды!$G$3,IF(H50&lt;=[1]Разряды!$H$31,[1]Разряды!$H$3,IF(H50&lt;=[1]Разряды!$I$31,[1]Разряды!$I$3,IF(H50&lt;=[1]Разряды!$J$31,[1]Разряды!$J$3,"б/р"))))))))</f>
        <v>1р</v>
      </c>
      <c r="K50" s="13">
        <v>17</v>
      </c>
      <c r="L50" s="19" t="str">
        <f>IF(B50=0," ",VLOOKUP($B50,[1]Женщины!$B$1:$H$65536,7,FALSE))</f>
        <v>Полторацкий С.В.</v>
      </c>
    </row>
    <row r="51" spans="1:12" ht="22.5">
      <c r="A51" s="17">
        <v>3</v>
      </c>
      <c r="B51" s="44">
        <v>274</v>
      </c>
      <c r="C51" s="42" t="str">
        <f>IF(B51=0," ",VLOOKUP(B51,[1]Женщины!B$1:H$65536,2,FALSE))</f>
        <v>Ровенских Ульяна</v>
      </c>
      <c r="D51" s="43" t="str">
        <f>IF(B51=0," ",VLOOKUP($B51,[1]Женщины!$B$1:$H$65536,3,FALSE))</f>
        <v>07.12.1996</v>
      </c>
      <c r="E51" s="44" t="str">
        <f>IF(B51=0," ",IF(VLOOKUP($B51,[1]Женщины!$B$1:$H$65536,4,FALSE)=0," ",VLOOKUP($B51,[1]Женщины!$B$1:$H$65536,4,FALSE)))</f>
        <v>КМС</v>
      </c>
      <c r="F51" s="42" t="str">
        <f>IF(B51=0," ",VLOOKUP($B51,[1]Женщины!$B$1:$H$65536,5,FALSE))</f>
        <v>Рязанская</v>
      </c>
      <c r="G51" s="45" t="str">
        <f>IF(B51=0," ",VLOOKUP($B51,[1]Женщины!$B$1:$H$65536,6,FALSE))</f>
        <v>Рязань, ЦФО СДЮСШОР "Юность"-Юность России</v>
      </c>
      <c r="H51" s="22">
        <v>3.1006944444444447E-4</v>
      </c>
      <c r="I51" s="23">
        <v>3.0821759259259257E-4</v>
      </c>
      <c r="J51" s="26" t="str">
        <f>IF(H51=0," ",IF(H51&lt;=[1]Разряды!$D$31,[1]Разряды!$D$3,IF(H51&lt;=[1]Разряды!$E$31,[1]Разряды!$E$3,IF(H51&lt;=[1]Разряды!$F$31,[1]Разряды!$F$3,IF(H51&lt;=[1]Разряды!$G$31,[1]Разряды!$G$3,IF(H51&lt;=[1]Разряды!$H$31,[1]Разряды!$H$3,IF(H51&lt;=[1]Разряды!$I$31,[1]Разряды!$I$3,IF(H51&lt;=[1]Разряды!$J$31,[1]Разряды!$J$3,"б/р"))))))))</f>
        <v>1р</v>
      </c>
      <c r="K51" s="46">
        <v>15</v>
      </c>
      <c r="L51" s="42" t="str">
        <f>IF(B51=0," ",VLOOKUP($B51,[1]Женщины!$B$1:$H$65536,7,FALSE))</f>
        <v>Красавина Н.В.</v>
      </c>
    </row>
    <row r="52" spans="1:12">
      <c r="A52" s="44">
        <v>4</v>
      </c>
      <c r="B52" s="44">
        <v>518</v>
      </c>
      <c r="C52" s="19" t="str">
        <f>IF(B52=0," ",VLOOKUP(B52,[1]Женщины!B$1:H$65536,2,FALSE))</f>
        <v>Аверина Ульяна</v>
      </c>
      <c r="D52" s="20" t="str">
        <f>IF(B52=0," ",VLOOKUP($B52,[1]Женщины!$B$1:$H$65536,3,FALSE))</f>
        <v>10.10.1996</v>
      </c>
      <c r="E52" s="21" t="str">
        <f>IF(B52=0," ",IF(VLOOKUP($B52,[1]Женщины!$B$1:$H$65536,4,FALSE)=0," ",VLOOKUP($B52,[1]Женщины!$B$1:$H$65536,4,FALSE)))</f>
        <v>КМС</v>
      </c>
      <c r="F52" s="19" t="str">
        <f>IF(B52=0," ",VLOOKUP($B52,[1]Женщины!$B$1:$H$65536,5,FALSE))</f>
        <v>Вологодская</v>
      </c>
      <c r="G52" s="19" t="str">
        <f>IF(B52=0," ",VLOOKUP($B52,[1]Женщины!$B$1:$H$65536,6,FALSE))</f>
        <v>Череповец, ДЮСШ-2</v>
      </c>
      <c r="H52" s="22">
        <v>3.1030092592592589E-4</v>
      </c>
      <c r="I52" s="23">
        <v>3.1319444444444445E-4</v>
      </c>
      <c r="J52" s="24" t="str">
        <f>IF(H52=0," ",IF(H52&lt;=[1]Разряды!$D$31,[1]Разряды!$D$3,IF(H52&lt;=[1]Разряды!$E$31,[1]Разряды!$E$3,IF(H52&lt;=[1]Разряды!$F$31,[1]Разряды!$F$3,IF(H52&lt;=[1]Разряды!$G$31,[1]Разряды!$G$3,IF(H52&lt;=[1]Разряды!$H$31,[1]Разряды!$H$3,IF(H52&lt;=[1]Разряды!$I$31,[1]Разряды!$I$3,IF(H52&lt;=[1]Разряды!$J$31,[1]Разряды!$J$3,"б/р"))))))))</f>
        <v>1р</v>
      </c>
      <c r="K52" s="13">
        <v>14</v>
      </c>
      <c r="L52" s="19" t="str">
        <f>IF(B52=0," ",VLOOKUP($B52,[1]Женщины!$B$1:$H$65536,7,FALSE))</f>
        <v>Лебедев А.В.</v>
      </c>
    </row>
    <row r="53" spans="1:12">
      <c r="A53" s="26">
        <v>5</v>
      </c>
      <c r="B53" s="18">
        <v>407</v>
      </c>
      <c r="C53" s="19" t="str">
        <f>IF(B53=0," ",VLOOKUP(B53,[1]Женщины!B$1:H$65536,2,FALSE))</f>
        <v>Иванова Алина</v>
      </c>
      <c r="D53" s="20" t="str">
        <f>IF(B53=0," ",VLOOKUP($B53,[1]Женщины!$B$1:$H$65536,3,FALSE))</f>
        <v>05.06.1996</v>
      </c>
      <c r="E53" s="21" t="str">
        <f>IF(B53=0," ",IF(VLOOKUP($B53,[1]Женщины!$B$1:$H$65536,4,FALSE)=0," ",VLOOKUP($B53,[1]Женщины!$B$1:$H$65536,4,FALSE)))</f>
        <v>КМС</v>
      </c>
      <c r="F53" s="19" t="str">
        <f>IF(B53=0," ",VLOOKUP($B53,[1]Женщины!$B$1:$H$65536,5,FALSE))</f>
        <v>Новгородская</v>
      </c>
      <c r="G53" s="19" t="str">
        <f>IF(B53=0," ",VLOOKUP($B53,[1]Женщины!$B$1:$H$65536,6,FALSE))</f>
        <v>Н Новгород, обр.</v>
      </c>
      <c r="H53" s="27">
        <v>3.1087962962962965E-4</v>
      </c>
      <c r="I53" s="23"/>
      <c r="J53" s="24" t="str">
        <f>IF(H53=0," ",IF(H53&lt;=[1]Разряды!$D$31,[1]Разряды!$D$3,IF(H53&lt;=[1]Разряды!$E$31,[1]Разряды!$E$3,IF(H53&lt;=[1]Разряды!$F$31,[1]Разряды!$F$3,IF(H53&lt;=[1]Разряды!$G$31,[1]Разряды!$G$3,IF(H53&lt;=[1]Разряды!$H$31,[1]Разряды!$H$3,IF(H53&lt;=[1]Разряды!$I$31,[1]Разряды!$I$3,IF(H53&lt;=[1]Разряды!$J$31,[1]Разряды!$J$3,"б/р"))))))))</f>
        <v>1р</v>
      </c>
      <c r="K53" s="13">
        <v>13</v>
      </c>
      <c r="L53" s="19" t="str">
        <f>IF(B53=0," ",VLOOKUP($B53,[1]Женщины!$B$1:$H$65536,7,FALSE))</f>
        <v>Савенков П.А.</v>
      </c>
    </row>
    <row r="54" spans="1:12">
      <c r="A54" s="26">
        <v>6</v>
      </c>
      <c r="B54" s="18">
        <v>482</v>
      </c>
      <c r="C54" s="19" t="str">
        <f>IF(B54=0," ",VLOOKUP(B54,[1]Женщины!B$1:H$65536,2,FALSE))</f>
        <v>Землянкина Инна</v>
      </c>
      <c r="D54" s="20" t="str">
        <f>IF(B54=0," ",VLOOKUP($B54,[1]Женщины!$B$1:$H$65536,3,FALSE))</f>
        <v>1995</v>
      </c>
      <c r="E54" s="21" t="str">
        <f>IF(B54=0," ",IF(VLOOKUP($B54,[1]Женщины!$B$1:$H$65536,4,FALSE)=0," ",VLOOKUP($B54,[1]Женщины!$B$1:$H$65536,4,FALSE)))</f>
        <v>1р</v>
      </c>
      <c r="F54" s="19" t="str">
        <f>IF(B54=0," ",VLOOKUP($B54,[1]Женщины!$B$1:$H$65536,5,FALSE))</f>
        <v>Ивановская</v>
      </c>
      <c r="G54" s="19" t="str">
        <f>IF(B54=0," ",VLOOKUP($B54,[1]Женщины!$B$1:$H$65536,6,FALSE))</f>
        <v>Иваново, ИГЭУ</v>
      </c>
      <c r="H54" s="22">
        <v>3.1562499999999999E-4</v>
      </c>
      <c r="I54" s="23"/>
      <c r="J54" s="24" t="str">
        <f>IF(H54=0," ",IF(H54&lt;=[1]Разряды!$D$31,[1]Разряды!$D$3,IF(H54&lt;=[1]Разряды!$E$31,[1]Разряды!$E$3,IF(H54&lt;=[1]Разряды!$F$31,[1]Разряды!$F$3,IF(H54&lt;=[1]Разряды!$G$31,[1]Разряды!$G$3,IF(H54&lt;=[1]Разряды!$H$31,[1]Разряды!$H$3,IF(H54&lt;=[1]Разряды!$I$31,[1]Разряды!$I$3,IF(H54&lt;=[1]Разряды!$J$31,[1]Разряды!$J$3,"б/р"))))))))</f>
        <v>2р</v>
      </c>
      <c r="K54" s="13">
        <v>12</v>
      </c>
      <c r="L54" s="19" t="str">
        <f>IF(B54=0," ",VLOOKUP($B54,[1]Женщины!$B$1:$H$65536,7,FALSE))</f>
        <v xml:space="preserve">Торгов Е.Н. </v>
      </c>
    </row>
    <row r="55" spans="1:12">
      <c r="A55" s="26">
        <v>7</v>
      </c>
      <c r="B55" s="18">
        <v>409</v>
      </c>
      <c r="C55" s="19" t="str">
        <f>IF(B55=0," ",VLOOKUP(B55,[1]Женщины!B$1:H$65536,2,FALSE))</f>
        <v>Осина Анастасия</v>
      </c>
      <c r="D55" s="20" t="str">
        <f>IF(B55=0," ",VLOOKUP($B55,[1]Женщины!$B$1:$H$65536,3,FALSE))</f>
        <v>07.06.1996</v>
      </c>
      <c r="E55" s="21" t="str">
        <f>IF(B55=0," ",IF(VLOOKUP($B55,[1]Женщины!$B$1:$H$65536,4,FALSE)=0," ",VLOOKUP($B55,[1]Женщины!$B$1:$H$65536,4,FALSE)))</f>
        <v>1р</v>
      </c>
      <c r="F55" s="19" t="str">
        <f>IF(B55=0," ",VLOOKUP($B55,[1]Женщины!$B$1:$H$65536,5,FALSE))</f>
        <v>Новгородская</v>
      </c>
      <c r="G55" s="25" t="str">
        <f>IF(B55=0," ",VLOOKUP($B55,[1]Женщины!$B$1:$H$65536,6,FALSE))</f>
        <v>Н Новгород, обр.</v>
      </c>
      <c r="H55" s="27">
        <v>3.2175925925925926E-4</v>
      </c>
      <c r="I55" s="23"/>
      <c r="J55" s="24" t="str">
        <f>IF(H55=0," ",IF(H55&lt;=[1]Разряды!$D$31,[1]Разряды!$D$3,IF(H55&lt;=[1]Разряды!$E$31,[1]Разряды!$E$3,IF(H55&lt;=[1]Разряды!$F$31,[1]Разряды!$F$3,IF(H55&lt;=[1]Разряды!$G$31,[1]Разряды!$G$3,IF(H55&lt;=[1]Разряды!$H$31,[1]Разряды!$H$3,IF(H55&lt;=[1]Разряды!$I$31,[1]Разряды!$I$3,IF(H55&lt;=[1]Разряды!$J$31,[1]Разряды!$J$3,"б/р"))))))))</f>
        <v>2р</v>
      </c>
      <c r="K55" s="14">
        <v>11</v>
      </c>
      <c r="L55" s="19" t="str">
        <f>IF(B55=0," ",VLOOKUP($B55,[1]Женщины!$B$1:$H$65536,7,FALSE))</f>
        <v>Савенков П.А.</v>
      </c>
    </row>
    <row r="56" spans="1:12">
      <c r="A56" s="26">
        <v>8</v>
      </c>
      <c r="B56" s="18">
        <v>181</v>
      </c>
      <c r="C56" s="19" t="str">
        <f>IF(B56=0," ",VLOOKUP(B56,[1]Женщины!B$1:H$65536,2,FALSE))</f>
        <v>Цветкова Елизавета</v>
      </c>
      <c r="D56" s="20" t="str">
        <f>IF(B56=0," ",VLOOKUP($B56,[1]Женщины!$B$1:$H$65536,3,FALSE))</f>
        <v>1996</v>
      </c>
      <c r="E56" s="21" t="str">
        <f>IF(B56=0," ",IF(VLOOKUP($B56,[1]Женщины!$B$1:$H$65536,4,FALSE)=0," ",VLOOKUP($B56,[1]Женщины!$B$1:$H$65536,4,FALSE)))</f>
        <v>1р</v>
      </c>
      <c r="F56" s="19" t="str">
        <f>IF(B56=0," ",VLOOKUP($B56,[1]Женщины!$B$1:$H$65536,5,FALSE))</f>
        <v>Ярославская</v>
      </c>
      <c r="G56" s="19" t="str">
        <f>IF(B56=0," ",VLOOKUP($B56,[1]Женщины!$B$1:$H$65536,6,FALSE))</f>
        <v>Рыбинск, СДЮСШОР-2</v>
      </c>
      <c r="H56" s="22">
        <v>3.2395833333333332E-4</v>
      </c>
      <c r="I56" s="28"/>
      <c r="J56" s="24" t="str">
        <f>IF(H56=0," ",IF(H56&lt;=[1]Разряды!$D$31,[1]Разряды!$D$3,IF(H56&lt;=[1]Разряды!$E$31,[1]Разряды!$E$3,IF(H56&lt;=[1]Разряды!$F$31,[1]Разряды!$F$3,IF(H56&lt;=[1]Разряды!$G$31,[1]Разряды!$G$3,IF(H56&lt;=[1]Разряды!$H$31,[1]Разряды!$H$3,IF(H56&lt;=[1]Разряды!$I$31,[1]Разряды!$I$3,IF(H56&lt;=[1]Разряды!$J$31,[1]Разряды!$J$3,"б/р"))))))))</f>
        <v>2р</v>
      </c>
      <c r="K56" s="14" t="s">
        <v>24</v>
      </c>
      <c r="L56" s="19" t="str">
        <f>IF(B56=0," ",VLOOKUP($B56,[1]Женщины!$B$1:$H$65536,7,FALSE))</f>
        <v>Кузнецова А.Л.</v>
      </c>
    </row>
    <row r="57" spans="1:12">
      <c r="A57" s="26">
        <v>9</v>
      </c>
      <c r="B57" s="18">
        <v>382</v>
      </c>
      <c r="C57" s="19" t="str">
        <f>IF(B57=0," ",VLOOKUP(B57,[1]Женщины!B$1:H$65536,2,FALSE))</f>
        <v>Милевская Полина</v>
      </c>
      <c r="D57" s="20" t="str">
        <f>IF(B57=0," ",VLOOKUP($B57,[1]Женщины!$B$1:$H$65536,3,FALSE))</f>
        <v>01.07.1996</v>
      </c>
      <c r="E57" s="21" t="str">
        <f>IF(B57=0," ",IF(VLOOKUP($B57,[1]Женщины!$B$1:$H$65536,4,FALSE)=0," ",VLOOKUP($B57,[1]Женщины!$B$1:$H$65536,4,FALSE)))</f>
        <v>1р</v>
      </c>
      <c r="F57" s="19" t="str">
        <f>IF(B57=0," ",VLOOKUP($B57,[1]Женщины!$B$1:$H$65536,5,FALSE))</f>
        <v>Архангельская</v>
      </c>
      <c r="G57" s="19" t="str">
        <f>IF(B57=0," ",VLOOKUP($B57,[1]Женщины!$B$1:$H$65536,6,FALSE))</f>
        <v>Архангельск, ДЮСШ-1</v>
      </c>
      <c r="H57" s="22">
        <v>3.2592592592592591E-4</v>
      </c>
      <c r="I57" s="23"/>
      <c r="J57" s="24" t="str">
        <f>IF(H57=0," ",IF(H57&lt;=[1]Разряды!$D$31,[1]Разряды!$D$3,IF(H57&lt;=[1]Разряды!$E$31,[1]Разряды!$E$3,IF(H57&lt;=[1]Разряды!$F$31,[1]Разряды!$F$3,IF(H57&lt;=[1]Разряды!$G$31,[1]Разряды!$G$3,IF(H57&lt;=[1]Разряды!$H$31,[1]Разряды!$H$3,IF(H57&lt;=[1]Разряды!$I$31,[1]Разряды!$I$3,IF(H57&lt;=[1]Разряды!$J$31,[1]Разряды!$J$3,"б/р"))))))))</f>
        <v>2р</v>
      </c>
      <c r="K57" s="21">
        <v>10</v>
      </c>
      <c r="L57" s="19" t="str">
        <f>IF(B57=0," ",VLOOKUP($B57,[1]Женщины!$B$1:$H$65536,7,FALSE))</f>
        <v>Брюхова О.Б.</v>
      </c>
    </row>
    <row r="58" spans="1:12" ht="18.75">
      <c r="A58" s="85"/>
      <c r="B58" s="87"/>
      <c r="C58" s="87"/>
      <c r="D58" s="85"/>
      <c r="E58" s="85"/>
      <c r="F58" s="85"/>
      <c r="G58" s="85"/>
      <c r="H58" s="88"/>
      <c r="I58" s="329" t="s">
        <v>9</v>
      </c>
      <c r="J58" s="329"/>
      <c r="K58" s="38"/>
      <c r="L58" s="51" t="s">
        <v>180</v>
      </c>
    </row>
    <row r="59" spans="1:12">
      <c r="A59" s="13"/>
      <c r="B59" s="13"/>
      <c r="C59" s="13"/>
      <c r="D59" s="14"/>
      <c r="E59" s="13"/>
      <c r="F59" s="330" t="s">
        <v>164</v>
      </c>
      <c r="G59" s="330"/>
      <c r="H59" s="89"/>
      <c r="I59" s="38" t="s">
        <v>10</v>
      </c>
      <c r="J59" s="38"/>
      <c r="K59" s="38"/>
      <c r="L59" s="51" t="s">
        <v>181</v>
      </c>
    </row>
    <row r="60" spans="1:12" ht="22.5">
      <c r="A60" s="17">
        <v>1</v>
      </c>
      <c r="B60" s="18">
        <v>468</v>
      </c>
      <c r="C60" s="42" t="str">
        <f>IF(B60=0," ",VLOOKUP(B60,[1]Женщины!B$1:H$65536,2,FALSE))</f>
        <v>Некрасова Татьяна</v>
      </c>
      <c r="D60" s="43" t="str">
        <f>IF(B60=0," ",VLOOKUP($B60,[1]Женщины!$B$1:$H$65536,3,FALSE))</f>
        <v>1994</v>
      </c>
      <c r="E60" s="44" t="str">
        <f>IF(B60=0," ",IF(VLOOKUP($B60,[1]Женщины!$B$1:$H$65536,4,FALSE)=0," ",VLOOKUP($B60,[1]Женщины!$B$1:$H$65536,4,FALSE)))</f>
        <v>КМС</v>
      </c>
      <c r="F60" s="45" t="str">
        <f>IF(B60=0," ",VLOOKUP($B60,[1]Женщины!$B$1:$H$65536,5,FALSE))</f>
        <v>Ивановская-Московская</v>
      </c>
      <c r="G60" s="45" t="str">
        <f>IF(B60=0," ",VLOOKUP($B60,[1]Женщины!$B$1:$H$65536,6,FALSE))</f>
        <v>Иваново-Подольск, СДЮСШОР-6, ИГЭУ, СДЮСШОР</v>
      </c>
      <c r="H60" s="58">
        <v>3.0775462962962961E-4</v>
      </c>
      <c r="I60" s="41">
        <v>2.9652777777777777E-4</v>
      </c>
      <c r="J60" s="46" t="str">
        <f>IF(H60=0," ",IF(H60&lt;=[1]Разряды!$D$31,[1]Разряды!$D$3,IF(H60&lt;=[1]Разряды!$E$31,[1]Разряды!$E$3,IF(H60&lt;=[1]Разряды!$F$31,[1]Разряды!$F$3,IF(H60&lt;=[1]Разряды!$G$31,[1]Разряды!$G$3,IF(H60&lt;=[1]Разряды!$H$31,[1]Разряды!$H$3,IF(H60&lt;=[1]Разряды!$I$31,[1]Разряды!$I$3,IF(H60&lt;=[1]Разряды!$J$31,[1]Разряды!$J$3,"б/р"))))))))</f>
        <v>1р</v>
      </c>
      <c r="K60" s="46">
        <v>20</v>
      </c>
      <c r="L60" s="291" t="str">
        <f>IF(B60=0," ",VLOOKUP($B60,[1]Женщины!$B$1:$H$65536,7,FALSE))</f>
        <v>Магницкий М.В., Иванова Е.Ю.</v>
      </c>
    </row>
    <row r="61" spans="1:12">
      <c r="A61" s="17">
        <v>2</v>
      </c>
      <c r="B61" s="18">
        <v>467</v>
      </c>
      <c r="C61" s="42" t="str">
        <f>IF(B61=0," ",VLOOKUP(B61,[1]Женщины!B$1:H$65536,2,FALSE))</f>
        <v>Сенникова Дарья</v>
      </c>
      <c r="D61" s="43" t="str">
        <f>IF(B61=0," ",VLOOKUP($B61,[1]Женщины!$B$1:$H$65536,3,FALSE))</f>
        <v>1992</v>
      </c>
      <c r="E61" s="44" t="str">
        <f>IF(B61=0," ",IF(VLOOKUP($B61,[1]Женщины!$B$1:$H$65536,4,FALSE)=0," ",VLOOKUP($B61,[1]Женщины!$B$1:$H$65536,4,FALSE)))</f>
        <v>КМС</v>
      </c>
      <c r="F61" s="42" t="str">
        <f>IF(B61=0," ",VLOOKUP($B61,[1]Женщины!$B$1:$H$65536,5,FALSE))</f>
        <v>Ивановская</v>
      </c>
      <c r="G61" s="42" t="str">
        <f>IF(B61=0," ",VLOOKUP($B61,[1]Женщины!$B$1:$H$65536,6,FALSE))</f>
        <v>Иваново, СДЮСШОР-6, ИГЭУ</v>
      </c>
      <c r="H61" s="22">
        <v>3.0543981481481486E-4</v>
      </c>
      <c r="I61" s="23">
        <v>3.0335648148148149E-4</v>
      </c>
      <c r="J61" s="24" t="str">
        <f>IF(H61=0," ",IF(H61&lt;=[1]Разряды!$D$31,[1]Разряды!$D$3,IF(H61&lt;=[1]Разряды!$E$31,[1]Разряды!$E$3,IF(H61&lt;=[1]Разряды!$F$31,[1]Разряды!$F$3,IF(H61&lt;=[1]Разряды!$G$31,[1]Разряды!$G$3,IF(H61&lt;=[1]Разряды!$H$31,[1]Разряды!$H$3,IF(H61&lt;=[1]Разряды!$I$31,[1]Разряды!$I$3,IF(H61&lt;=[1]Разряды!$J$31,[1]Разряды!$J$3,"б/р"))))))))</f>
        <v>1р</v>
      </c>
      <c r="K61" s="46">
        <v>17</v>
      </c>
      <c r="L61" s="76" t="str">
        <f>IF(B61=0," ",VLOOKUP($B61,[1]Женщины!$B$1:$H$65536,7,FALSE))</f>
        <v>Магницкий М.В.</v>
      </c>
    </row>
    <row r="62" spans="1:12">
      <c r="A62" s="17">
        <v>3</v>
      </c>
      <c r="B62" s="18">
        <v>260</v>
      </c>
      <c r="C62" s="19" t="str">
        <f>IF(B62=0," ",VLOOKUP(B62,[1]Женщины!B$1:H$65536,2,FALSE))</f>
        <v>Гурина Кристина</v>
      </c>
      <c r="D62" s="20" t="str">
        <f>IF(B62=0," ",VLOOKUP($B62,[1]Женщины!$B$1:$H$65536,3,FALSE))</f>
        <v>05.09.1992</v>
      </c>
      <c r="E62" s="21" t="str">
        <f>IF(B62=0," ",IF(VLOOKUP($B62,[1]Женщины!$B$1:$H$65536,4,FALSE)=0," ",VLOOKUP($B62,[1]Женщины!$B$1:$H$65536,4,FALSE)))</f>
        <v>КМС</v>
      </c>
      <c r="F62" s="19" t="str">
        <f>IF(B62=0," ",VLOOKUP($B62,[1]Женщины!$B$1:$H$65536,5,FALSE))</f>
        <v>Рязанская</v>
      </c>
      <c r="G62" s="19" t="str">
        <f>IF(B62=0," ",VLOOKUP($B62,[1]Женщины!$B$1:$H$65536,6,FALSE))</f>
        <v>Рязань, ЦФО СДЮСШОР "Юность"-Профсоюзы</v>
      </c>
      <c r="H62" s="49">
        <v>3.0405092592592593E-4</v>
      </c>
      <c r="I62" s="28">
        <v>3.0439814814814815E-4</v>
      </c>
      <c r="J62" s="21" t="str">
        <f>IF(H62=0," ",IF(H62&lt;=[1]Разряды!$D$31,[1]Разряды!$D$3,IF(H62&lt;=[1]Разряды!$E$31,[1]Разряды!$E$3,IF(H62&lt;=[1]Разряды!$F$31,[1]Разряды!$F$3,IF(H62&lt;=[1]Разряды!$G$31,[1]Разряды!$G$3,IF(H62&lt;=[1]Разряды!$H$31,[1]Разряды!$H$3,IF(H62&lt;=[1]Разряды!$I$31,[1]Разряды!$I$3,IF(H62&lt;=[1]Разряды!$J$31,[1]Разряды!$J$3,"б/р"))))))))</f>
        <v>1р</v>
      </c>
      <c r="K62" s="13">
        <v>15</v>
      </c>
      <c r="L62" s="25" t="str">
        <f>IF(B62=0," ",VLOOKUP($B62,[1]Женщины!$B$1:$H$65536,7,FALSE))</f>
        <v>Варнаков А.В., Трусова Е.А.</v>
      </c>
    </row>
    <row r="63" spans="1:12">
      <c r="A63" s="26">
        <v>4</v>
      </c>
      <c r="B63" s="18">
        <v>443</v>
      </c>
      <c r="C63" s="19" t="str">
        <f>IF(B63=0," ",VLOOKUP(B63,[1]Женщины!B$1:H$65536,2,FALSE))</f>
        <v>Деревцова Варвара</v>
      </c>
      <c r="D63" s="20" t="str">
        <f>IF(B63=0," ",VLOOKUP($B63,[1]Женщины!$B$1:$H$65536,3,FALSE))</f>
        <v>1993</v>
      </c>
      <c r="E63" s="21" t="str">
        <f>IF(B63=0," ",IF(VLOOKUP($B63,[1]Женщины!$B$1:$H$65536,4,FALSE)=0," ",VLOOKUP($B63,[1]Женщины!$B$1:$H$65536,4,FALSE)))</f>
        <v>КМС</v>
      </c>
      <c r="F63" s="19" t="str">
        <f>IF(B63=0," ",VLOOKUP($B63,[1]Женщины!$B$1:$H$65536,5,FALSE))</f>
        <v>Р-ка Коми</v>
      </c>
      <c r="G63" s="19" t="str">
        <f>IF(B63=0," ",VLOOKUP($B63,[1]Женщины!$B$1:$H$65536,6,FALSE))</f>
        <v>Сыктывкар</v>
      </c>
      <c r="H63" s="22">
        <v>3.0706018518518522E-4</v>
      </c>
      <c r="I63" s="23">
        <v>3.078703703703704E-4</v>
      </c>
      <c r="J63" s="24" t="str">
        <f>IF(H63=0," ",IF(H63&lt;=[1]Разряды!$D$31,[1]Разряды!$D$3,IF(H63&lt;=[1]Разряды!$E$31,[1]Разряды!$E$3,IF(H63&lt;=[1]Разряды!$F$31,[1]Разряды!$F$3,IF(H63&lt;=[1]Разряды!$G$31,[1]Разряды!$G$3,IF(H63&lt;=[1]Разряды!$H$31,[1]Разряды!$H$3,IF(H63&lt;=[1]Разряды!$I$31,[1]Разряды!$I$3,IF(H63&lt;=[1]Разряды!$J$31,[1]Разряды!$J$3,"б/р"))))))))</f>
        <v>1р</v>
      </c>
      <c r="K63" s="14">
        <v>14</v>
      </c>
      <c r="L63" s="19" t="str">
        <f>IF(B63=0," ",VLOOKUP($B63,[1]Женщины!$B$1:$H$65536,7,FALSE))</f>
        <v xml:space="preserve">Панюкова М.А. </v>
      </c>
    </row>
    <row r="64" spans="1:12">
      <c r="A64" s="26">
        <v>5</v>
      </c>
      <c r="B64" s="18">
        <v>442</v>
      </c>
      <c r="C64" s="19" t="str">
        <f>IF(B64=0," ",VLOOKUP(B64,[1]Женщины!B$1:H$65536,2,FALSE))</f>
        <v>Скрипина Юлия</v>
      </c>
      <c r="D64" s="20" t="str">
        <f>IF(B64=0," ",VLOOKUP($B64,[1]Женщины!$B$1:$H$65536,3,FALSE))</f>
        <v>1993</v>
      </c>
      <c r="E64" s="21" t="str">
        <f>IF(B64=0," ",IF(VLOOKUP($B64,[1]Женщины!$B$1:$H$65536,4,FALSE)=0," ",VLOOKUP($B64,[1]Женщины!$B$1:$H$65536,4,FALSE)))</f>
        <v>КМС</v>
      </c>
      <c r="F64" s="19" t="str">
        <f>IF(B64=0," ",VLOOKUP($B64,[1]Женщины!$B$1:$H$65536,5,FALSE))</f>
        <v>Р-ка Коми</v>
      </c>
      <c r="G64" s="19" t="str">
        <f>IF(B64=0," ",VLOOKUP($B64,[1]Женщины!$B$1:$H$65536,6,FALSE))</f>
        <v>Сыктывкар</v>
      </c>
      <c r="H64" s="22">
        <v>3.1203703703703705E-4</v>
      </c>
      <c r="I64" s="27"/>
      <c r="J64" s="24" t="str">
        <f>IF(H64=0," ",IF(H64&lt;=[1]Разряды!$D$31,[1]Разряды!$D$3,IF(H64&lt;=[1]Разряды!$E$31,[1]Разряды!$E$3,IF(H64&lt;=[1]Разряды!$F$31,[1]Разряды!$F$3,IF(H64&lt;=[1]Разряды!$G$31,[1]Разряды!$G$3,IF(H64&lt;=[1]Разряды!$H$31,[1]Разряды!$H$3,IF(H64&lt;=[1]Разряды!$I$31,[1]Разряды!$I$3,IF(H64&lt;=[1]Разряды!$J$31,[1]Разряды!$J$3,"б/р"))))))))</f>
        <v>1р</v>
      </c>
      <c r="K64" s="14">
        <v>13</v>
      </c>
      <c r="L64" s="19" t="str">
        <f>IF(B64=0," ",VLOOKUP($B64,[1]Женщины!$B$1:$H$65536,7,FALSE))</f>
        <v xml:space="preserve">Панюкова М.А. </v>
      </c>
    </row>
    <row r="65" spans="1:12">
      <c r="A65" s="26">
        <v>6</v>
      </c>
      <c r="B65" s="44">
        <v>230</v>
      </c>
      <c r="C65" s="19" t="str">
        <f>IF(B65=0," ",VLOOKUP(B65,[1]Женщины!B$1:H$65536,2,FALSE))</f>
        <v>Тарасова Мария</v>
      </c>
      <c r="D65" s="20" t="str">
        <f>IF(B65=0," ",VLOOKUP($B65,[1]Женщины!$B$1:$H$65536,3,FALSE))</f>
        <v>1994</v>
      </c>
      <c r="E65" s="21" t="str">
        <f>IF(B65=0," ",IF(VLOOKUP($B65,[1]Женщины!$B$1:$H$65536,4,FALSE)=0," ",VLOOKUP($B65,[1]Женщины!$B$1:$H$65536,4,FALSE)))</f>
        <v>1р</v>
      </c>
      <c r="F65" s="19" t="str">
        <f>IF(B65=0," ",VLOOKUP($B65,[1]Женщины!$B$1:$H$65536,5,FALSE))</f>
        <v>Владимирская</v>
      </c>
      <c r="G65" s="19" t="str">
        <f>IF(B65=0," ",VLOOKUP($B65,[1]Женщины!$B$1:$H$65536,6,FALSE))</f>
        <v>Владимир, СДЮСШОР-7</v>
      </c>
      <c r="H65" s="27">
        <v>3.1585648148148147E-4</v>
      </c>
      <c r="I65" s="28"/>
      <c r="J65" s="24" t="str">
        <f>IF(H65=0," ",IF(H65&lt;=[1]Разряды!$D$31,[1]Разряды!$D$3,IF(H65&lt;=[1]Разряды!$E$31,[1]Разряды!$E$3,IF(H65&lt;=[1]Разряды!$F$31,[1]Разряды!$F$3,IF(H65&lt;=[1]Разряды!$G$31,[1]Разряды!$G$3,IF(H65&lt;=[1]Разряды!$H$31,[1]Разряды!$H$3,IF(H65&lt;=[1]Разряды!$I$31,[1]Разряды!$I$3,IF(H65&lt;=[1]Разряды!$J$31,[1]Разряды!$J$3,"б/р"))))))))</f>
        <v>2р</v>
      </c>
      <c r="K65" s="14">
        <v>0</v>
      </c>
      <c r="L65" s="19" t="str">
        <f>IF(B65=0," ",VLOOKUP($B65,[1]Женщины!$B$1:$H$65536,7,FALSE))</f>
        <v>Морочко М.А.</v>
      </c>
    </row>
    <row r="66" spans="1:12">
      <c r="A66" s="26">
        <v>7</v>
      </c>
      <c r="B66" s="18">
        <v>444</v>
      </c>
      <c r="C66" s="19" t="str">
        <f>IF(B66=0," ",VLOOKUP(B66,[1]Женщины!B$1:H$65536,2,FALSE))</f>
        <v>Русинова Екатерина</v>
      </c>
      <c r="D66" s="20" t="str">
        <f>IF(B66=0," ",VLOOKUP($B66,[1]Женщины!$B$1:$H$65536,3,FALSE))</f>
        <v>1993</v>
      </c>
      <c r="E66" s="21" t="str">
        <f>IF(B66=0," ",IF(VLOOKUP($B66,[1]Женщины!$B$1:$H$65536,4,FALSE)=0," ",VLOOKUP($B66,[1]Женщины!$B$1:$H$65536,4,FALSE)))</f>
        <v>КМС</v>
      </c>
      <c r="F66" s="19" t="str">
        <f>IF(B66=0," ",VLOOKUP($B66,[1]Женщины!$B$1:$H$65536,5,FALSE))</f>
        <v>Р-ка Коми</v>
      </c>
      <c r="G66" s="19" t="str">
        <f>IF(B66=0," ",VLOOKUP($B66,[1]Женщины!$B$1:$H$65536,6,FALSE))</f>
        <v>Сыктывкар</v>
      </c>
      <c r="H66" s="22">
        <v>3.1712962962962961E-4</v>
      </c>
      <c r="I66" s="22"/>
      <c r="J66" s="24" t="str">
        <f>IF(H66=0," ",IF(H66&lt;=[1]Разряды!$D$31,[1]Разряды!$D$3,IF(H66&lt;=[1]Разряды!$E$31,[1]Разряды!$E$3,IF(H66&lt;=[1]Разряды!$F$31,[1]Разряды!$F$3,IF(H66&lt;=[1]Разряды!$G$31,[1]Разряды!$G$3,IF(H66&lt;=[1]Разряды!$H$31,[1]Разряды!$H$3,IF(H66&lt;=[1]Разряды!$I$31,[1]Разряды!$I$3,IF(H66&lt;=[1]Разряды!$J$31,[1]Разряды!$J$3,"б/р"))))))))</f>
        <v>2р</v>
      </c>
      <c r="K66" s="14">
        <v>0</v>
      </c>
      <c r="L66" s="19" t="str">
        <f>IF(B66=0," ",VLOOKUP($B66,[1]Женщины!$B$1:$H$65536,7,FALSE))</f>
        <v xml:space="preserve">Панюкова М.А. </v>
      </c>
    </row>
    <row r="67" spans="1:12">
      <c r="A67" s="26">
        <v>8</v>
      </c>
      <c r="B67" s="18">
        <v>439</v>
      </c>
      <c r="C67" s="19" t="str">
        <f>IF(B67=0," ",VLOOKUP(B67,[1]Женщины!B$1:H$65536,2,FALSE))</f>
        <v>Вавилова Анастасия</v>
      </c>
      <c r="D67" s="20" t="str">
        <f>IF(B67=0," ",VLOOKUP($B67,[1]Женщины!$B$1:$H$65536,3,FALSE))</f>
        <v>1992</v>
      </c>
      <c r="E67" s="21" t="str">
        <f>IF(B67=0," ",IF(VLOOKUP($B67,[1]Женщины!$B$1:$H$65536,4,FALSE)=0," ",VLOOKUP($B67,[1]Женщины!$B$1:$H$65536,4,FALSE)))</f>
        <v>КМС</v>
      </c>
      <c r="F67" s="19" t="str">
        <f>IF(B67=0," ",VLOOKUP($B67,[1]Женщины!$B$1:$H$65536,5,FALSE))</f>
        <v>Р-ка Коми</v>
      </c>
      <c r="G67" s="19" t="str">
        <f>IF(B67=0," ",VLOOKUP($B67,[1]Женщины!$B$1:$H$65536,6,FALSE))</f>
        <v>Сыктывкар</v>
      </c>
      <c r="H67" s="27">
        <v>3.2291666666666661E-4</v>
      </c>
      <c r="I67" s="27"/>
      <c r="J67" s="24" t="str">
        <f>IF(H67=0," ",IF(H67&lt;=[1]Разряды!$D$31,[1]Разряды!$D$3,IF(H67&lt;=[1]Разряды!$E$31,[1]Разряды!$E$3,IF(H67&lt;=[1]Разряды!$F$31,[1]Разряды!$F$3,IF(H67&lt;=[1]Разряды!$G$31,[1]Разряды!$G$3,IF(H67&lt;=[1]Разряды!$H$31,[1]Разряды!$H$3,IF(H67&lt;=[1]Разряды!$I$31,[1]Разряды!$I$3,IF(H67&lt;=[1]Разряды!$J$31,[1]Разряды!$J$3,"б/р"))))))))</f>
        <v>2р</v>
      </c>
      <c r="K67" s="14">
        <v>0</v>
      </c>
      <c r="L67" s="19" t="str">
        <f>IF(B67=0," ",VLOOKUP($B67,[1]Женщины!$B$1:$H$65536,7,FALSE))</f>
        <v>Панюкова М.А.</v>
      </c>
    </row>
    <row r="68" spans="1:12">
      <c r="A68" s="26">
        <v>9</v>
      </c>
      <c r="B68" s="18">
        <v>561</v>
      </c>
      <c r="C68" s="19" t="str">
        <f>IF(B68=0," ",VLOOKUP(B68,[1]Женщины!B$1:H$65536,2,FALSE))</f>
        <v>Бабаева Надежда</v>
      </c>
      <c r="D68" s="20" t="str">
        <f>IF(B68=0," ",VLOOKUP($B68,[1]Женщины!$B$1:$H$65536,3,FALSE))</f>
        <v>1993</v>
      </c>
      <c r="E68" s="21" t="str">
        <f>IF(B68=0," ",IF(VLOOKUP($B68,[1]Женщины!$B$1:$H$65536,4,FALSE)=0," ",VLOOKUP($B68,[1]Женщины!$B$1:$H$65536,4,FALSE)))</f>
        <v>1р</v>
      </c>
      <c r="F68" s="19" t="str">
        <f>IF(B68=0," ",VLOOKUP($B68,[1]Женщины!$B$1:$H$65536,5,FALSE))</f>
        <v>Вологодская</v>
      </c>
      <c r="G68" s="19" t="str">
        <f>IF(B68=0," ",VLOOKUP($B68,[1]Женщины!$B$1:$H$65536,6,FALSE))</f>
        <v>Вологда, ДЮСШ-2</v>
      </c>
      <c r="H68" s="22">
        <v>3.2685185185185183E-4</v>
      </c>
      <c r="I68" s="22"/>
      <c r="J68" s="24" t="str">
        <f>IF(H68=0," ",IF(H68&lt;=[1]Разряды!$D$31,[1]Разряды!$D$3,IF(H68&lt;=[1]Разряды!$E$31,[1]Разряды!$E$3,IF(H68&lt;=[1]Разряды!$F$31,[1]Разряды!$F$3,IF(H68&lt;=[1]Разряды!$G$31,[1]Разряды!$G$3,IF(H68&lt;=[1]Разряды!$H$31,[1]Разряды!$H$3,IF(H68&lt;=[1]Разряды!$I$31,[1]Разряды!$I$3,IF(H68&lt;=[1]Разряды!$J$31,[1]Разряды!$J$3,"б/р"))))))))</f>
        <v>2р</v>
      </c>
      <c r="K68" s="14" t="s">
        <v>166</v>
      </c>
      <c r="L68" s="19" t="str">
        <f>IF(B68=0," ",VLOOKUP($B68,[1]Женщины!$B$1:$H$65536,7,FALSE))</f>
        <v>Купцова Е.Н.</v>
      </c>
    </row>
    <row r="69" spans="1:12">
      <c r="A69" s="26">
        <v>10</v>
      </c>
      <c r="B69" s="18">
        <v>445</v>
      </c>
      <c r="C69" s="19" t="str">
        <f>IF(B69=0," ",VLOOKUP(B69,[1]Женщины!B$1:H$65536,2,FALSE))</f>
        <v>Гайсина Гульнара</v>
      </c>
      <c r="D69" s="20" t="str">
        <f>IF(B69=0," ",VLOOKUP($B69,[1]Женщины!$B$1:$H$65536,3,FALSE))</f>
        <v>1994</v>
      </c>
      <c r="E69" s="21" t="str">
        <f>IF(B69=0," ",IF(VLOOKUP($B69,[1]Женщины!$B$1:$H$65536,4,FALSE)=0," ",VLOOKUP($B69,[1]Женщины!$B$1:$H$65536,4,FALSE)))</f>
        <v>1р</v>
      </c>
      <c r="F69" s="19" t="str">
        <f>IF(B69=0," ",VLOOKUP($B69,[1]Женщины!$B$1:$H$65536,5,FALSE))</f>
        <v>Р-ка Коми</v>
      </c>
      <c r="G69" s="19" t="str">
        <f>IF(B69=0," ",VLOOKUP($B69,[1]Женщины!$B$1:$H$65536,6,FALSE))</f>
        <v>Сыктывкар</v>
      </c>
      <c r="H69" s="27">
        <v>3.2743055555555558E-4</v>
      </c>
      <c r="I69" s="77"/>
      <c r="J69" s="24" t="str">
        <f>IF(H69=0," ",IF(H69&lt;=[1]Разряды!$D$31,[1]Разряды!$D$3,IF(H69&lt;=[1]Разряды!$E$31,[1]Разряды!$E$3,IF(H69&lt;=[1]Разряды!$F$31,[1]Разряды!$F$3,IF(H69&lt;=[1]Разряды!$G$31,[1]Разряды!$G$3,IF(H69&lt;=[1]Разряды!$H$31,[1]Разряды!$H$3,IF(H69&lt;=[1]Разряды!$I$31,[1]Разряды!$I$3,IF(H69&lt;=[1]Разряды!$J$31,[1]Разряды!$J$3,"б/р"))))))))</f>
        <v>2р</v>
      </c>
      <c r="K69" s="14" t="s">
        <v>24</v>
      </c>
      <c r="L69" s="19" t="str">
        <f>IF(B69=0," ",VLOOKUP($B69,[1]Женщины!$B$1:$H$65536,7,FALSE))</f>
        <v xml:space="preserve">Панюкова М.А. </v>
      </c>
    </row>
    <row r="70" spans="1:12">
      <c r="A70" s="26">
        <v>11</v>
      </c>
      <c r="B70" s="18">
        <v>74</v>
      </c>
      <c r="C70" s="19" t="str">
        <f>IF(B70=0," ",VLOOKUP(B70,[1]Женщины!B$1:H$65536,2,FALSE))</f>
        <v>Петрова Олеся</v>
      </c>
      <c r="D70" s="20" t="str">
        <f>IF(B70=0," ",VLOOKUP($B70,[1]Женщины!$B$1:$H$65536,3,FALSE))</f>
        <v>20.09.1992</v>
      </c>
      <c r="E70" s="21" t="str">
        <f>IF(B70=0," ",IF(VLOOKUP($B70,[1]Женщины!$B$1:$H$65536,4,FALSE)=0," ",VLOOKUP($B70,[1]Женщины!$B$1:$H$65536,4,FALSE)))</f>
        <v>2р</v>
      </c>
      <c r="F70" s="19" t="str">
        <f>IF(B70=0," ",VLOOKUP($B70,[1]Женщины!$B$1:$H$65536,5,FALSE))</f>
        <v>Ярославская</v>
      </c>
      <c r="G70" s="19" t="str">
        <f>IF(B70=0," ",VLOOKUP($B70,[1]Женщины!$B$1:$H$65536,6,FALSE))</f>
        <v>Ярославль, ГОБУ ЯО СДЮСШОР</v>
      </c>
      <c r="H70" s="22">
        <v>3.289351851851852E-4</v>
      </c>
      <c r="I70" s="23"/>
      <c r="J70" s="24" t="str">
        <f>IF(H70=0," ",IF(H70&lt;=[1]Разряды!$D$31,[1]Разряды!$D$3,IF(H70&lt;=[1]Разряды!$E$31,[1]Разряды!$E$3,IF(H70&lt;=[1]Разряды!$F$31,[1]Разряды!$F$3,IF(H70&lt;=[1]Разряды!$G$31,[1]Разряды!$G$3,IF(H70&lt;=[1]Разряды!$H$31,[1]Разряды!$H$3,IF(H70&lt;=[1]Разряды!$I$31,[1]Разряды!$I$3,IF(H70&lt;=[1]Разряды!$J$31,[1]Разряды!$J$3,"б/р"))))))))</f>
        <v>2р</v>
      </c>
      <c r="K70" s="14" t="s">
        <v>24</v>
      </c>
      <c r="L70" s="19" t="str">
        <f>IF(B70=0," ",VLOOKUP($B70,[1]Женщины!$B$1:$H$65536,7,FALSE))</f>
        <v>Клейменов А.Н.</v>
      </c>
    </row>
    <row r="71" spans="1:12">
      <c r="A71" s="26">
        <v>12</v>
      </c>
      <c r="B71" s="48">
        <v>50</v>
      </c>
      <c r="C71" s="19" t="str">
        <f>IF(B71=0," ",VLOOKUP(B71,[1]Женщины!B$1:H$65536,2,FALSE))</f>
        <v>Маханова Ксения</v>
      </c>
      <c r="D71" s="20" t="str">
        <f>IF(B71=0," ",VLOOKUP($B71,[1]Женщины!$B$1:$H$65536,3,FALSE))</f>
        <v>24.06.1993</v>
      </c>
      <c r="E71" s="21" t="str">
        <f>IF(B71=0," ",IF(VLOOKUP($B71,[1]Женщины!$B$1:$H$65536,4,FALSE)=0," ",VLOOKUP($B71,[1]Женщины!$B$1:$H$65536,4,FALSE)))</f>
        <v>2р</v>
      </c>
      <c r="F71" s="19" t="str">
        <f>IF(B71=0," ",VLOOKUP($B71,[1]Женщины!$B$1:$H$65536,5,FALSE))</f>
        <v>Ярославская</v>
      </c>
      <c r="G71" s="19" t="str">
        <f>IF(B71=0," ",VLOOKUP($B71,[1]Женщины!$B$1:$H$65536,6,FALSE))</f>
        <v>Ярославль, СДЮСШОР-19</v>
      </c>
      <c r="H71" s="27">
        <v>3.3368055555555554E-4</v>
      </c>
      <c r="I71" s="23"/>
      <c r="J71" s="24" t="str">
        <f>IF(H71=0," ",IF(H71&lt;=[1]Разряды!$D$31,[1]Разряды!$D$3,IF(H71&lt;=[1]Разряды!$E$31,[1]Разряды!$E$3,IF(H71&lt;=[1]Разряды!$F$31,[1]Разряды!$F$3,IF(H71&lt;=[1]Разряды!$G$31,[1]Разряды!$G$3,IF(H71&lt;=[1]Разряды!$H$31,[1]Разряды!$H$3,IF(H71&lt;=[1]Разряды!$I$31,[1]Разряды!$I$3,IF(H71&lt;=[1]Разряды!$J$31,[1]Разряды!$J$3,"б/р"))))))))</f>
        <v>3р</v>
      </c>
      <c r="K71" s="14" t="s">
        <v>24</v>
      </c>
      <c r="L71" s="19" t="str">
        <f>IF(B71=0," ",VLOOKUP($B71,[1]Женщины!$B$1:$H$65536,7,FALSE))</f>
        <v>Станкевич В.А.</v>
      </c>
    </row>
    <row r="72" spans="1:12" ht="15.75">
      <c r="A72" s="26"/>
      <c r="B72" s="18"/>
      <c r="C72" s="19"/>
      <c r="D72" s="20"/>
      <c r="E72" s="21"/>
      <c r="F72" s="19"/>
      <c r="G72" s="19"/>
      <c r="H72" s="22"/>
      <c r="I72" s="340" t="s">
        <v>9</v>
      </c>
      <c r="J72" s="340"/>
      <c r="K72" s="38"/>
      <c r="L72" s="51" t="s">
        <v>182</v>
      </c>
    </row>
    <row r="73" spans="1:12">
      <c r="A73" s="13"/>
      <c r="B73" s="13"/>
      <c r="C73" s="13"/>
      <c r="D73" s="57"/>
      <c r="E73" s="13"/>
      <c r="F73" s="330" t="s">
        <v>26</v>
      </c>
      <c r="G73" s="330"/>
      <c r="H73" s="78"/>
      <c r="I73" s="329" t="s">
        <v>10</v>
      </c>
      <c r="J73" s="329"/>
      <c r="K73" s="12"/>
      <c r="L73" s="6" t="s">
        <v>183</v>
      </c>
    </row>
    <row r="74" spans="1:12">
      <c r="A74" s="17">
        <v>1</v>
      </c>
      <c r="B74" s="44">
        <v>385</v>
      </c>
      <c r="C74" s="19" t="str">
        <f>IF(B74=0," ",VLOOKUP(B74,[1]Женщины!B$1:H$65536,2,FALSE))</f>
        <v>Головина Анна</v>
      </c>
      <c r="D74" s="20" t="str">
        <f>IF(B74=0," ",VLOOKUP($B74,[1]Женщины!$B$1:$H$65536,3,FALSE))</f>
        <v>1989</v>
      </c>
      <c r="E74" s="21" t="str">
        <f>IF(B74=0," ",IF(VLOOKUP($B74,[1]Женщины!$B$1:$H$65536,4,FALSE)=0," ",VLOOKUP($B74,[1]Женщины!$B$1:$H$65536,4,FALSE)))</f>
        <v>МС</v>
      </c>
      <c r="F74" s="19" t="str">
        <f>IF(B74=0," ",VLOOKUP($B74,[1]Женщины!$B$1:$H$65536,5,FALSE))</f>
        <v>Архангельская</v>
      </c>
      <c r="G74" s="19" t="str">
        <f>IF(B74=0," ",VLOOKUP($B74,[1]Женщины!$B$1:$H$65536,6,FALSE))</f>
        <v>Архангельск, ГАУ ЦСП "Поморье"</v>
      </c>
      <c r="H74" s="40">
        <v>2.8460648148148149E-4</v>
      </c>
      <c r="I74" s="53">
        <v>2.8310185185185187E-4</v>
      </c>
      <c r="J74" s="14" t="str">
        <f>IF(H74=0," ",IF(H74&lt;=[1]Разряды!$D$31,[1]Разряды!$D$3,IF(H74&lt;=[1]Разряды!$E$31,[1]Разряды!$E$3,IF(H74&lt;=[1]Разряды!$F$31,[1]Разряды!$F$3,IF(H74&lt;=[1]Разряды!$G$31,[1]Разряды!$G$3,IF(H74&lt;=[1]Разряды!$H$31,[1]Разряды!$H$3,IF(H74&lt;=[1]Разряды!$I$31,[1]Разряды!$I$3,IF(H74&lt;=[1]Разряды!$J$31,[1]Разряды!$J$3,"б/р"))))))))</f>
        <v>кмс</v>
      </c>
      <c r="K74" s="24">
        <v>20</v>
      </c>
      <c r="L74" s="19" t="str">
        <f>IF(B74=0," ",VLOOKUP($B74,[1]Женщины!$B$1:$H$65536,7,FALSE))</f>
        <v>Смирнов А.Б., Солодов А.В.</v>
      </c>
    </row>
    <row r="75" spans="1:12">
      <c r="A75" s="17">
        <v>2</v>
      </c>
      <c r="B75" s="18">
        <v>295</v>
      </c>
      <c r="C75" s="19" t="str">
        <f>IF(B75=0," ",VLOOKUP(B75,[1]Женщины!B$1:H$65536,2,FALSE))</f>
        <v>Шаверина Елена</v>
      </c>
      <c r="D75" s="20" t="str">
        <f>IF(B75=0," ",VLOOKUP($B75,[1]Женщины!$B$1:$H$65536,3,FALSE))</f>
        <v>01.04.1987</v>
      </c>
      <c r="E75" s="21" t="str">
        <f>IF(B75=0," ",IF(VLOOKUP($B75,[1]Женщины!$B$1:$H$65536,4,FALSE)=0," ",VLOOKUP($B75,[1]Женщины!$B$1:$H$65536,4,FALSE)))</f>
        <v>КМС</v>
      </c>
      <c r="F75" s="19" t="str">
        <f>IF(B75=0," ",VLOOKUP($B75,[1]Женщины!$B$1:$H$65536,5,FALSE))</f>
        <v>Мурманская</v>
      </c>
      <c r="G75" s="19" t="str">
        <f>IF(B75=0," ",VLOOKUP($B75,[1]Женщины!$B$1:$H$65536,6,FALSE))</f>
        <v>Мурманск, ШВСМ</v>
      </c>
      <c r="H75" s="22">
        <v>2.9837962962962967E-4</v>
      </c>
      <c r="I75" s="23">
        <v>2.9675925925925925E-4</v>
      </c>
      <c r="J75" s="24" t="str">
        <f>IF(H75=0," ",IF(H75&lt;=[1]Разряды!$D$31,[1]Разряды!$D$3,IF(H75&lt;=[1]Разряды!$E$31,[1]Разряды!$E$3,IF(H75&lt;=[1]Разряды!$F$31,[1]Разряды!$F$3,IF(H75&lt;=[1]Разряды!$G$31,[1]Разряды!$G$3,IF(H75&lt;=[1]Разряды!$H$31,[1]Разряды!$H$3,IF(H75&lt;=[1]Разряды!$I$31,[1]Разряды!$I$3,IF(H75&lt;=[1]Разряды!$J$31,[1]Разряды!$J$3,"б/р"))))))))</f>
        <v>1р</v>
      </c>
      <c r="K75" s="14">
        <v>0</v>
      </c>
      <c r="L75" s="19" t="str">
        <f>IF(B75=0," ",VLOOKUP($B75,[1]Женщины!$B$1:$H$65536,7,FALSE))</f>
        <v>ЗТР Савенков П.В.</v>
      </c>
    </row>
    <row r="76" spans="1:12">
      <c r="A76" s="17">
        <v>3</v>
      </c>
      <c r="B76" s="18">
        <v>455</v>
      </c>
      <c r="C76" s="19" t="str">
        <f>IF(B76=0," ",VLOOKUP(B76,[1]Женщины!B$1:H$65536,2,FALSE))</f>
        <v>Пантелеева Екатерина</v>
      </c>
      <c r="D76" s="20" t="str">
        <f>IF(B76=0," ",VLOOKUP($B76,[1]Женщины!$B$1:$H$65536,3,FALSE))</f>
        <v>1990</v>
      </c>
      <c r="E76" s="21" t="str">
        <f>IF(B76=0," ",IF(VLOOKUP($B76,[1]Женщины!$B$1:$H$65536,4,FALSE)=0," ",VLOOKUP($B76,[1]Женщины!$B$1:$H$65536,4,FALSE)))</f>
        <v>КМС</v>
      </c>
      <c r="F76" s="19" t="str">
        <f>IF(B76=0," ",VLOOKUP($B76,[1]Женщины!$B$1:$H$65536,5,FALSE))</f>
        <v>Ивановская</v>
      </c>
      <c r="G76" s="19" t="str">
        <f>IF(B76=0," ",VLOOKUP($B76,[1]Женщины!$B$1:$H$65536,6,FALSE))</f>
        <v>Иваново, ИГЭУ</v>
      </c>
      <c r="H76" s="22">
        <v>3.0277777777777779E-4</v>
      </c>
      <c r="I76" s="23">
        <v>3.0254629629629631E-4</v>
      </c>
      <c r="J76" s="24" t="str">
        <f>IF(H76=0," ",IF(H76&lt;=[1]Разряды!$D$31,[1]Разряды!$D$3,IF(H76&lt;=[1]Разряды!$E$31,[1]Разряды!$E$3,IF(H76&lt;=[1]Разряды!$F$31,[1]Разряды!$F$3,IF(H76&lt;=[1]Разряды!$G$31,[1]Разряды!$G$3,IF(H76&lt;=[1]Разряды!$H$31,[1]Разряды!$H$3,IF(H76&lt;=[1]Разряды!$I$31,[1]Разряды!$I$3,IF(H76&lt;=[1]Разряды!$J$31,[1]Разряды!$J$3,"б/р"))))))))</f>
        <v>1р</v>
      </c>
      <c r="K76" s="14">
        <v>0</v>
      </c>
      <c r="L76" s="19" t="str">
        <f>IF(B76=0," ",VLOOKUP($B76,[1]Женщины!$B$1:$H$65536,7,FALSE))</f>
        <v>Сафина Н.Ю., Рябова И.Д.</v>
      </c>
    </row>
    <row r="77" spans="1:12">
      <c r="A77" s="26">
        <v>4</v>
      </c>
      <c r="B77" s="44">
        <v>386</v>
      </c>
      <c r="C77" s="19" t="str">
        <f>IF(B77=0," ",VLOOKUP(B77,[1]Женщины!B$1:H$65536,2,FALSE))</f>
        <v>Мингалева Анна</v>
      </c>
      <c r="D77" s="20" t="str">
        <f>IF(B77=0," ",VLOOKUP($B77,[1]Женщины!$B$1:$H$65536,3,FALSE))</f>
        <v>1987</v>
      </c>
      <c r="E77" s="21" t="str">
        <f>IF(B77=0," ",IF(VLOOKUP($B77,[1]Женщины!$B$1:$H$65536,4,FALSE)=0," ",VLOOKUP($B77,[1]Женщины!$B$1:$H$65536,4,FALSE)))</f>
        <v>КМС</v>
      </c>
      <c r="F77" s="19" t="str">
        <f>IF(B77=0," ",VLOOKUP($B77,[1]Женщины!$B$1:$H$65536,5,FALSE))</f>
        <v>Архангельская</v>
      </c>
      <c r="G77" s="19" t="str">
        <f>IF(B77=0," ",VLOOKUP($B77,[1]Женщины!$B$1:$H$65536,6,FALSE))</f>
        <v>Архангельск, ГАУ ЦСП "Поморье"</v>
      </c>
      <c r="H77" s="27">
        <v>3.0601851851851856E-4</v>
      </c>
      <c r="I77" s="28">
        <v>3.0520833333333333E-4</v>
      </c>
      <c r="J77" s="24" t="str">
        <f>IF(H77=0," ",IF(H77&lt;=[1]Разряды!$D$31,[1]Разряды!$D$3,IF(H77&lt;=[1]Разряды!$E$31,[1]Разряды!$E$3,IF(H77&lt;=[1]Разряды!$F$31,[1]Разряды!$F$3,IF(H77&lt;=[1]Разряды!$G$31,[1]Разряды!$G$3,IF(H77&lt;=[1]Разряды!$H$31,[1]Разряды!$H$3,IF(H77&lt;=[1]Разряды!$I$31,[1]Разряды!$I$3,IF(H77&lt;=[1]Разряды!$J$31,[1]Разряды!$J$3,"б/р"))))))))</f>
        <v>1р</v>
      </c>
      <c r="K77" s="14">
        <v>0</v>
      </c>
      <c r="L77" s="19" t="str">
        <f>IF(B77=0," ",VLOOKUP($B77,[1]Женщины!$B$1:$H$65536,7,FALSE))</f>
        <v>Мингалев А.Ю.</v>
      </c>
    </row>
    <row r="78" spans="1:12">
      <c r="A78" s="26">
        <v>5</v>
      </c>
      <c r="B78" s="18">
        <v>435</v>
      </c>
      <c r="C78" s="19" t="str">
        <f>IF(B78=0," ",VLOOKUP(B78,[1]Женщины!B$1:H$65536,2,FALSE))</f>
        <v>Дудалева Ольга</v>
      </c>
      <c r="D78" s="20" t="str">
        <f>IF(B78=0," ",VLOOKUP($B78,[1]Женщины!$B$1:$H$65536,3,FALSE))</f>
        <v>1991</v>
      </c>
      <c r="E78" s="21" t="str">
        <f>IF(B78=0," ",IF(VLOOKUP($B78,[1]Женщины!$B$1:$H$65536,4,FALSE)=0," ",VLOOKUP($B78,[1]Женщины!$B$1:$H$65536,4,FALSE)))</f>
        <v>КМС</v>
      </c>
      <c r="F78" s="19" t="str">
        <f>IF(B78=0," ",VLOOKUP($B78,[1]Женщины!$B$1:$H$65536,5,FALSE))</f>
        <v>Р-ка Коми</v>
      </c>
      <c r="G78" s="19" t="str">
        <f>IF(B78=0," ",VLOOKUP($B78,[1]Женщины!$B$1:$H$65536,6,FALSE))</f>
        <v>Сыктывкар</v>
      </c>
      <c r="H78" s="22">
        <v>3.2199074074074074E-4</v>
      </c>
      <c r="I78" s="23"/>
      <c r="J78" s="24" t="str">
        <f>IF(H78=0," ",IF(H78&lt;=[1]Разряды!$D$31,[1]Разряды!$D$3,IF(H78&lt;=[1]Разряды!$E$31,[1]Разряды!$E$3,IF(H78&lt;=[1]Разряды!$F$31,[1]Разряды!$F$3,IF(H78&lt;=[1]Разряды!$G$31,[1]Разряды!$G$3,IF(H78&lt;=[1]Разряды!$H$31,[1]Разряды!$H$3,IF(H78&lt;=[1]Разряды!$I$31,[1]Разряды!$I$3,IF(H78&lt;=[1]Разряды!$J$31,[1]Разряды!$J$3,"б/р"))))))))</f>
        <v>2р</v>
      </c>
      <c r="K78" s="14">
        <v>0</v>
      </c>
      <c r="L78" s="19" t="str">
        <f>IF(B78=0," ",VLOOKUP($B78,[1]Женщины!$B$1:$H$65536,7,FALSE))</f>
        <v>Панюкова М.А.</v>
      </c>
    </row>
    <row r="79" spans="1:12" ht="15.75" thickBot="1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</row>
    <row r="80" spans="1:12" ht="15.75" thickTop="1">
      <c r="H80"/>
      <c r="I80"/>
    </row>
    <row r="81" spans="8:9">
      <c r="H81"/>
      <c r="I81"/>
    </row>
    <row r="82" spans="8:9">
      <c r="H82"/>
      <c r="I82"/>
    </row>
    <row r="83" spans="8:9">
      <c r="H83"/>
      <c r="I83"/>
    </row>
    <row r="84" spans="8:9">
      <c r="H84"/>
      <c r="I84"/>
    </row>
    <row r="85" spans="8:9">
      <c r="H85"/>
      <c r="I85"/>
    </row>
    <row r="86" spans="8:9">
      <c r="H86"/>
      <c r="I86"/>
    </row>
    <row r="87" spans="8:9">
      <c r="H87"/>
      <c r="I87"/>
    </row>
    <row r="88" spans="8:9">
      <c r="H88"/>
      <c r="I88"/>
    </row>
    <row r="89" spans="8:9">
      <c r="H89"/>
      <c r="I89"/>
    </row>
    <row r="90" spans="8:9">
      <c r="H90"/>
      <c r="I90"/>
    </row>
    <row r="91" spans="8:9">
      <c r="H91"/>
      <c r="I91"/>
    </row>
    <row r="92" spans="8:9">
      <c r="H92"/>
      <c r="I92"/>
    </row>
    <row r="93" spans="8:9">
      <c r="H93"/>
      <c r="I93"/>
    </row>
    <row r="94" spans="8:9">
      <c r="H94"/>
      <c r="I94"/>
    </row>
  </sheetData>
  <mergeCells count="25">
    <mergeCell ref="I8:J8"/>
    <mergeCell ref="A9:A10"/>
    <mergeCell ref="B9:B10"/>
    <mergeCell ref="H9:I9"/>
    <mergeCell ref="J9:J10"/>
    <mergeCell ref="A1:L1"/>
    <mergeCell ref="A2:L2"/>
    <mergeCell ref="A3:L3"/>
    <mergeCell ref="F5:G5"/>
    <mergeCell ref="I7:J7"/>
    <mergeCell ref="F48:G48"/>
    <mergeCell ref="L9:L10"/>
    <mergeCell ref="F11:G11"/>
    <mergeCell ref="C9:C10"/>
    <mergeCell ref="D9:D10"/>
    <mergeCell ref="E9:E10"/>
    <mergeCell ref="F9:F10"/>
    <mergeCell ref="G9:G10"/>
    <mergeCell ref="K9:K10"/>
    <mergeCell ref="I47:J47"/>
    <mergeCell ref="F59:G59"/>
    <mergeCell ref="I72:J72"/>
    <mergeCell ref="F73:G73"/>
    <mergeCell ref="I73:J73"/>
    <mergeCell ref="I58:J5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97"/>
  <sheetViews>
    <sheetView topLeftCell="A49" workbookViewId="0">
      <selection sqref="A1:L4"/>
    </sheetView>
  </sheetViews>
  <sheetFormatPr defaultRowHeight="15"/>
  <cols>
    <col min="1" max="1" width="4.85546875" customWidth="1"/>
    <col min="2" max="2" width="6.140625" customWidth="1"/>
    <col min="3" max="3" width="21.7109375" customWidth="1"/>
    <col min="4" max="4" width="11" customWidth="1"/>
    <col min="5" max="5" width="6.42578125" customWidth="1"/>
    <col min="6" max="6" width="16.7109375" customWidth="1"/>
    <col min="7" max="7" width="30.140625" customWidth="1"/>
    <col min="8" max="8" width="6.28515625" style="70" customWidth="1"/>
    <col min="9" max="9" width="7.42578125" style="70" customWidth="1"/>
    <col min="10" max="10" width="6.5703125" customWidth="1"/>
    <col min="11" max="11" width="8.42578125" customWidth="1"/>
    <col min="12" max="12" width="27.2851562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">
      <c r="A5" s="1" t="s">
        <v>37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38</v>
      </c>
      <c r="B6" s="3"/>
      <c r="C6" s="3"/>
      <c r="D6" s="3"/>
      <c r="E6" s="3"/>
      <c r="F6" s="339" t="s">
        <v>39</v>
      </c>
      <c r="G6" s="339"/>
      <c r="H6" s="3"/>
      <c r="I6"/>
      <c r="K6" s="4" t="s">
        <v>6</v>
      </c>
    </row>
    <row r="7" spans="1:12">
      <c r="A7" s="1" t="s">
        <v>40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8.75">
      <c r="A8" s="7" t="s">
        <v>41</v>
      </c>
      <c r="B8" s="4"/>
      <c r="C8" s="4"/>
      <c r="E8" s="8"/>
      <c r="F8" s="1"/>
      <c r="G8" s="1"/>
      <c r="H8" s="8"/>
    </row>
    <row r="9" spans="1:12">
      <c r="A9" s="1" t="s">
        <v>187</v>
      </c>
      <c r="B9" s="4"/>
      <c r="C9" s="4"/>
      <c r="D9" s="10"/>
      <c r="E9" s="10"/>
      <c r="F9" s="1"/>
      <c r="G9" s="1"/>
      <c r="H9" s="11"/>
      <c r="I9" s="341"/>
      <c r="J9" s="341"/>
      <c r="K9" s="12"/>
      <c r="L9" s="6"/>
    </row>
    <row r="10" spans="1:12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344" t="s">
        <v>22</v>
      </c>
      <c r="I11" s="345"/>
      <c r="J11" s="334"/>
      <c r="K11" s="334"/>
      <c r="L11" s="332"/>
    </row>
    <row r="12" spans="1:12">
      <c r="A12" s="13"/>
      <c r="B12" s="13"/>
      <c r="C12" s="13"/>
      <c r="D12" s="14"/>
      <c r="E12" s="13"/>
      <c r="F12" s="330" t="s">
        <v>156</v>
      </c>
      <c r="G12" s="330"/>
      <c r="H12" s="15"/>
      <c r="I12" s="340" t="s">
        <v>42</v>
      </c>
      <c r="J12" s="340"/>
      <c r="K12" s="9"/>
      <c r="L12" s="271" t="s">
        <v>186</v>
      </c>
    </row>
    <row r="13" spans="1:12">
      <c r="A13" s="17">
        <v>1</v>
      </c>
      <c r="B13" s="18">
        <v>307</v>
      </c>
      <c r="C13" s="19" t="str">
        <f>IF(B13=0," ",VLOOKUP(B13,[1]Женщины!B$1:H$65536,2,FALSE))</f>
        <v>Толмачева Екатерина</v>
      </c>
      <c r="D13" s="20" t="str">
        <f>IF(B13=0," ",VLOOKUP($B13,[1]Женщины!$B$1:$H$65536,3,FALSE))</f>
        <v>13.11.1997</v>
      </c>
      <c r="E13" s="21" t="str">
        <f>IF(B13=0," ",IF(VLOOKUP($B13,[1]Женщины!$B$1:$H$65536,4,FALSE)=0," ",VLOOKUP($B13,[1]Женщины!$B$1:$H$65536,4,FALSE)))</f>
        <v>КМС</v>
      </c>
      <c r="F13" s="19" t="str">
        <f>IF(B13=0," ",VLOOKUP($B13,[1]Женщины!$B$1:$H$65536,5,FALSE))</f>
        <v>Мурманская</v>
      </c>
      <c r="G13" s="19" t="str">
        <f>IF(B13=0," ",VLOOKUP($B13,[1]Женщины!$B$1:$H$65536,6,FALSE))</f>
        <v>Мурманск, СДЮСШОР-4, ШВСМ</v>
      </c>
      <c r="H13" s="27"/>
      <c r="I13" s="27">
        <v>6.7245370370370375E-4</v>
      </c>
      <c r="J13" s="24" t="str">
        <f>IF(I13=0," ",IF(I13&lt;=[1]Разряды!$D$32,[1]Разряды!$D$3,IF(I13&lt;=[1]Разряды!$E$32,[1]Разряды!$E$3,IF(I13&lt;=[1]Разряды!$F$32,[1]Разряды!$F$3,IF(I13&lt;=[1]Разряды!$G$32,[1]Разряды!$G$3,IF(I13&lt;=[1]Разряды!$H$32,[1]Разряды!$H$3,IF(I13&lt;=[1]Разряды!$I$32,[1]Разряды!$I$3,IF(I13&lt;=[1]Разряды!$J$32,[1]Разряды!$J$3,"б/р"))))))))</f>
        <v>кмс</v>
      </c>
      <c r="K13" s="24">
        <v>20</v>
      </c>
      <c r="L13" s="19" t="str">
        <f>IF(B13=0," ",VLOOKUP($B13,[1]Женщины!$B$1:$H$65536,7,FALSE))</f>
        <v>Толмачев А.С.</v>
      </c>
    </row>
    <row r="14" spans="1:12">
      <c r="A14" s="17">
        <v>2</v>
      </c>
      <c r="B14" s="18">
        <v>341</v>
      </c>
      <c r="C14" s="19" t="str">
        <f>IF(B14=0," ",VLOOKUP(B14,[1]Женщины!B$1:H$65536,2,FALSE))</f>
        <v>Матова Марина</v>
      </c>
      <c r="D14" s="20" t="str">
        <f>IF(B14=0," ",VLOOKUP($B14,[1]Женщины!$B$1:$H$65536,3,FALSE))</f>
        <v>23.10.1997</v>
      </c>
      <c r="E14" s="21" t="str">
        <f>IF(B14=0," ",IF(VLOOKUP($B14,[1]Женщины!$B$1:$H$65536,4,FALSE)=0," ",VLOOKUP($B14,[1]Женщины!$B$1:$H$65536,4,FALSE)))</f>
        <v>1р</v>
      </c>
      <c r="F14" s="19" t="str">
        <f>IF(B14=0," ",VLOOKUP($B14,[1]Женщины!$B$1:$H$65536,5,FALSE))</f>
        <v>Архангельская</v>
      </c>
      <c r="G14" s="19" t="str">
        <f>IF(B14=0," ",VLOOKUP($B14,[1]Женщины!$B$1:$H$65536,6,FALSE))</f>
        <v>Архангельск, ДЮСШ-1</v>
      </c>
      <c r="H14" s="27"/>
      <c r="I14" s="27">
        <v>6.7916666666666657E-4</v>
      </c>
      <c r="J14" s="24" t="str">
        <f>IF(I14=0," ",IF(I14&lt;=[1]Разряды!$D$32,[1]Разряды!$D$3,IF(I14&lt;=[1]Разряды!$E$32,[1]Разряды!$E$3,IF(I14&lt;=[1]Разряды!$F$32,[1]Разряды!$F$3,IF(I14&lt;=[1]Разряды!$G$32,[1]Разряды!$G$3,IF(I14&lt;=[1]Разряды!$H$32,[1]Разряды!$H$3,IF(I14&lt;=[1]Разряды!$I$32,[1]Разряды!$I$3,IF(I14&lt;=[1]Разряды!$J$32,[1]Разряды!$J$3,"б/р"))))))))</f>
        <v>1р</v>
      </c>
      <c r="K14" s="13">
        <v>17</v>
      </c>
      <c r="L14" s="19" t="str">
        <f>IF(B14=0," ",VLOOKUP($B14,[1]Женщины!$B$1:$H$65536,7,FALSE))</f>
        <v>Брюхова О.Б.</v>
      </c>
    </row>
    <row r="15" spans="1:12">
      <c r="A15" s="17">
        <v>3</v>
      </c>
      <c r="B15" s="18">
        <v>28</v>
      </c>
      <c r="C15" s="19" t="str">
        <f>IF(B15=0," ",VLOOKUP(B15,[1]Женщины!B$1:H$65536,2,FALSE))</f>
        <v>Суслова Алена</v>
      </c>
      <c r="D15" s="20" t="str">
        <f>IF(B15=0," ",VLOOKUP($B15,[1]Женщины!$B$1:$H$65536,3,FALSE))</f>
        <v>18.04.1997</v>
      </c>
      <c r="E15" s="21" t="str">
        <f>IF(B15=0," ",IF(VLOOKUP($B15,[1]Женщины!$B$1:$H$65536,4,FALSE)=0," ",VLOOKUP($B15,[1]Женщины!$B$1:$H$65536,4,FALSE)))</f>
        <v>1р</v>
      </c>
      <c r="F15" s="19" t="str">
        <f>IF(B15=0," ",VLOOKUP($B15,[1]Женщины!$B$1:$H$65536,5,FALSE))</f>
        <v>Ярославская</v>
      </c>
      <c r="G15" s="19" t="str">
        <f>IF(B15=0," ",VLOOKUP($B15,[1]Женщины!$B$1:$H$65536,6,FALSE))</f>
        <v>Ярославль, СДЮСШОР-19</v>
      </c>
      <c r="H15" s="27"/>
      <c r="I15" s="90">
        <v>6.9953703703703714E-4</v>
      </c>
      <c r="J15" s="24" t="str">
        <f>IF(I15=0," ",IF(I15&lt;=[1]Разряды!$D$32,[1]Разряды!$D$3,IF(I15&lt;=[1]Разряды!$E$32,[1]Разряды!$E$3,IF(I15&lt;=[1]Разряды!$F$32,[1]Разряды!$F$3,IF(I15&lt;=[1]Разряды!$G$32,[1]Разряды!$G$3,IF(I15&lt;=[1]Разряды!$H$32,[1]Разряды!$H$3,IF(I15&lt;=[1]Разряды!$I$32,[1]Разряды!$I$3,IF(I15&lt;=[1]Разряды!$J$32,[1]Разряды!$J$3,"б/р"))))))))</f>
        <v>1р</v>
      </c>
      <c r="K15" s="14">
        <v>15</v>
      </c>
      <c r="L15" s="19" t="str">
        <f>IF(B15=0," ",VLOOKUP($B15,[1]Женщины!$B$1:$H$65536,7,FALSE))</f>
        <v>Сошников А.В.</v>
      </c>
    </row>
    <row r="16" spans="1:12" ht="22.5">
      <c r="A16" s="26">
        <v>4</v>
      </c>
      <c r="B16" s="18">
        <v>284</v>
      </c>
      <c r="C16" s="42" t="str">
        <f>IF(B16=0," ",VLOOKUP(B16,[1]Женщины!B$1:H$65536,2,FALSE))</f>
        <v>Поцелуева Любовь</v>
      </c>
      <c r="D16" s="43" t="str">
        <f>IF(B16=0," ",VLOOKUP($B16,[1]Женщины!$B$1:$H$65536,3,FALSE))</f>
        <v>30.01.1998</v>
      </c>
      <c r="E16" s="44" t="str">
        <f>IF(B16=0," ",IF(VLOOKUP($B16,[1]Женщины!$B$1:$H$65536,4,FALSE)=0," ",VLOOKUP($B16,[1]Женщины!$B$1:$H$65536,4,FALSE)))</f>
        <v>1р</v>
      </c>
      <c r="F16" s="42" t="str">
        <f>IF(B16=0," ",VLOOKUP($B16,[1]Женщины!$B$1:$H$65536,5,FALSE))</f>
        <v>Рязанская</v>
      </c>
      <c r="G16" s="45" t="str">
        <f>IF(B16=0," ",VLOOKUP($B16,[1]Женщины!$B$1:$H$65536,6,FALSE))</f>
        <v>Рязань, ЦФО СДЮСШОР "Юность"-Юность России</v>
      </c>
      <c r="H16" s="22"/>
      <c r="I16" s="94">
        <v>7.0416666666666674E-4</v>
      </c>
      <c r="J16" s="26" t="str">
        <f>IF(I16=0," ",IF(I16&lt;=[1]Разряды!$D$32,[1]Разряды!$D$3,IF(I16&lt;=[1]Разряды!$E$32,[1]Разряды!$E$3,IF(I16&lt;=[1]Разряды!$F$32,[1]Разряды!$F$3,IF(I16&lt;=[1]Разряды!$G$32,[1]Разряды!$G$3,IF(I16&lt;=[1]Разряды!$H$32,[1]Разряды!$H$3,IF(I16&lt;=[1]Разряды!$I$32,[1]Разряды!$I$3,IF(I16&lt;=[1]Разряды!$J$32,[1]Разряды!$J$3,"б/р"))))))))</f>
        <v>1р</v>
      </c>
      <c r="K16" s="92">
        <v>14</v>
      </c>
      <c r="L16" s="42" t="str">
        <f>IF(B16=0," ",VLOOKUP($B16,[1]Женщины!$B$1:$H$65536,7,FALSE))</f>
        <v xml:space="preserve">Филипцов Ю.Ф. </v>
      </c>
    </row>
    <row r="17" spans="1:12">
      <c r="A17" s="26">
        <v>5</v>
      </c>
      <c r="B17" s="18">
        <v>530</v>
      </c>
      <c r="C17" s="19" t="str">
        <f>IF(B17=0," ",VLOOKUP(B17,[1]Женщины!B$1:H$65536,2,FALSE))</f>
        <v>Глухова Милена</v>
      </c>
      <c r="D17" s="20" t="str">
        <f>IF(B17=0," ",VLOOKUP($B17,[1]Женщины!$B$1:$H$65536,3,FALSE))</f>
        <v>25.07.1998</v>
      </c>
      <c r="E17" s="21" t="str">
        <f>IF(B17=0," ",IF(VLOOKUP($B17,[1]Женщины!$B$1:$H$65536,4,FALSE)=0," ",VLOOKUP($B17,[1]Женщины!$B$1:$H$65536,4,FALSE)))</f>
        <v>1р</v>
      </c>
      <c r="F17" s="19" t="str">
        <f>IF(B17=0," ",VLOOKUP($B17,[1]Женщины!$B$1:$H$65536,5,FALSE))</f>
        <v>Вологодская</v>
      </c>
      <c r="G17" s="19" t="str">
        <f>IF(B17=0," ",VLOOKUP($B17,[1]Женщины!$B$1:$H$65536,6,FALSE))</f>
        <v>Череповец, ДЮСШ-2</v>
      </c>
      <c r="H17" s="27"/>
      <c r="I17" s="90">
        <v>7.0972222222222226E-4</v>
      </c>
      <c r="J17" s="24" t="str">
        <f>IF(I17=0," ",IF(I17&lt;=[1]Разряды!$D$32,[1]Разряды!$D$3,IF(I17&lt;=[1]Разряды!$E$32,[1]Разряды!$E$3,IF(I17&lt;=[1]Разряды!$F$32,[1]Разряды!$F$3,IF(I17&lt;=[1]Разряды!$G$32,[1]Разряды!$G$3,IF(I17&lt;=[1]Разряды!$H$32,[1]Разряды!$H$3,IF(I17&lt;=[1]Разряды!$I$32,[1]Разряды!$I$3,IF(I17&lt;=[1]Разряды!$J$32,[1]Разряды!$J$3,"б/р"))))))))</f>
        <v>1р</v>
      </c>
      <c r="K17" s="13">
        <v>13</v>
      </c>
      <c r="L17" s="19" t="str">
        <f>IF(B17=0," ",VLOOKUP($B17,[1]Женщины!$B$1:$H$65536,7,FALSE))</f>
        <v>Лебедев А.В.</v>
      </c>
    </row>
    <row r="18" spans="1:12">
      <c r="A18" s="26">
        <v>6</v>
      </c>
      <c r="B18" s="18">
        <v>250</v>
      </c>
      <c r="C18" s="19" t="str">
        <f>IF(B18=0," ",VLOOKUP(B18,[1]Женщины!B$1:H$65536,2,FALSE))</f>
        <v>Федотова Вероника</v>
      </c>
      <c r="D18" s="20" t="str">
        <f>IF(B18=0," ",VLOOKUP($B18,[1]Женщины!$B$1:$H$65536,3,FALSE))</f>
        <v>1998</v>
      </c>
      <c r="E18" s="21" t="str">
        <f>IF(B18=0," ",IF(VLOOKUP($B18,[1]Женщины!$B$1:$H$65536,4,FALSE)=0," ",VLOOKUP($B18,[1]Женщины!$B$1:$H$65536,4,FALSE)))</f>
        <v>2р</v>
      </c>
      <c r="F18" s="19" t="str">
        <f>IF(B18=0," ",VLOOKUP($B18,[1]Женщины!$B$1:$H$65536,5,FALSE))</f>
        <v>Владимирская</v>
      </c>
      <c r="G18" s="19" t="str">
        <f>IF(B18=0," ",VLOOKUP($B18,[1]Женщины!$B$1:$H$65536,6,FALSE))</f>
        <v>Г-Хрустальный, ДЮСШ</v>
      </c>
      <c r="H18" s="27"/>
      <c r="I18" s="90">
        <v>7.1284722222222225E-4</v>
      </c>
      <c r="J18" s="24" t="str">
        <f>IF(I18=0," ",IF(I18&lt;=[1]Разряды!$D$32,[1]Разряды!$D$3,IF(I18&lt;=[1]Разряды!$E$32,[1]Разряды!$E$3,IF(I18&lt;=[1]Разряды!$F$32,[1]Разряды!$F$3,IF(I18&lt;=[1]Разряды!$G$32,[1]Разряды!$G$3,IF(I18&lt;=[1]Разряды!$H$32,[1]Разряды!$H$3,IF(I18&lt;=[1]Разряды!$I$32,[1]Разряды!$I$3,IF(I18&lt;=[1]Разряды!$J$32,[1]Разряды!$J$3,"б/р"))))))))</f>
        <v>1р</v>
      </c>
      <c r="K18" s="13" t="s">
        <v>24</v>
      </c>
      <c r="L18" s="19" t="str">
        <f>IF(B18=0," ",VLOOKUP($B18,[1]Женщины!$B$1:$H$65536,7,FALSE))</f>
        <v>Волкова Л.А.</v>
      </c>
    </row>
    <row r="19" spans="1:12">
      <c r="A19" s="26">
        <v>7</v>
      </c>
      <c r="B19" s="18">
        <v>494</v>
      </c>
      <c r="C19" s="19" t="str">
        <f>IF(B19=0," ",VLOOKUP(B19,[1]Женщины!B$1:H$65536,2,FALSE))</f>
        <v>Панкрушина Людмила</v>
      </c>
      <c r="D19" s="20" t="str">
        <f>IF(B19=0," ",VLOOKUP($B19,[1]Женщины!$B$1:$H$65536,3,FALSE))</f>
        <v>26.06.1998</v>
      </c>
      <c r="E19" s="21" t="str">
        <f>IF(B19=0," ",IF(VLOOKUP($B19,[1]Женщины!$B$1:$H$65536,4,FALSE)=0," ",VLOOKUP($B19,[1]Женщины!$B$1:$H$65536,4,FALSE)))</f>
        <v>2р</v>
      </c>
      <c r="F19" s="19" t="str">
        <f>IF(B19=0," ",VLOOKUP($B19,[1]Женщины!$B$1:$H$65536,5,FALSE))</f>
        <v>Ивановская</v>
      </c>
      <c r="G19" s="19" t="str">
        <f>IF(B19=0," ",VLOOKUP($B19,[1]Женщины!$B$1:$H$65536,6,FALSE))</f>
        <v>Кинешма, СДЮСШОР</v>
      </c>
      <c r="H19" s="27"/>
      <c r="I19" s="90">
        <v>7.1828703703703714E-4</v>
      </c>
      <c r="J19" s="24" t="str">
        <f>IF(I19=0," ",IF(I19&lt;=[1]Разряды!$D$32,[1]Разряды!$D$3,IF(I19&lt;=[1]Разряды!$E$32,[1]Разряды!$E$3,IF(I19&lt;=[1]Разряды!$F$32,[1]Разряды!$F$3,IF(I19&lt;=[1]Разряды!$G$32,[1]Разряды!$G$3,IF(I19&lt;=[1]Разряды!$H$32,[1]Разряды!$H$3,IF(I19&lt;=[1]Разряды!$I$32,[1]Разряды!$I$3,IF(I19&lt;=[1]Разряды!$J$32,[1]Разряды!$J$3,"б/р"))))))))</f>
        <v>1р</v>
      </c>
      <c r="K19" s="14" t="s">
        <v>24</v>
      </c>
      <c r="L19" s="19" t="str">
        <f>IF(B19=0," ",VLOOKUP($B19,[1]Женщины!$B$1:$H$65536,7,FALSE))</f>
        <v>Голубева М.А.</v>
      </c>
    </row>
    <row r="20" spans="1:12">
      <c r="A20" s="26">
        <v>8</v>
      </c>
      <c r="B20" s="18">
        <v>246</v>
      </c>
      <c r="C20" s="19" t="str">
        <f>IF(B20=0," ",VLOOKUP(B20,[1]Женщины!B$1:H$65536,2,FALSE))</f>
        <v>Ряполова Анастасия</v>
      </c>
      <c r="D20" s="20" t="str">
        <f>IF(B20=0," ",VLOOKUP($B20,[1]Женщины!$B$1:$H$65536,3,FALSE))</f>
        <v>1998</v>
      </c>
      <c r="E20" s="21" t="str">
        <f>IF(B20=0," ",IF(VLOOKUP($B20,[1]Женщины!$B$1:$H$65536,4,FALSE)=0," ",VLOOKUP($B20,[1]Женщины!$B$1:$H$65536,4,FALSE)))</f>
        <v>2р</v>
      </c>
      <c r="F20" s="19" t="str">
        <f>IF(B20=0," ",VLOOKUP($B20,[1]Женщины!$B$1:$H$65536,5,FALSE))</f>
        <v>Владимирская</v>
      </c>
      <c r="G20" s="19" t="str">
        <f>IF(B20=0," ",VLOOKUP($B20,[1]Женщины!$B$1:$H$65536,6,FALSE))</f>
        <v>Владимир, СДЮСШОР-7</v>
      </c>
      <c r="H20" s="27"/>
      <c r="I20" s="90">
        <v>7.193287037037038E-4</v>
      </c>
      <c r="J20" s="24" t="str">
        <f>IF(I20=0," ",IF(I20&lt;=[1]Разряды!$D$32,[1]Разряды!$D$3,IF(I20&lt;=[1]Разряды!$E$32,[1]Разряды!$E$3,IF(I20&lt;=[1]Разряды!$F$32,[1]Разряды!$F$3,IF(I20&lt;=[1]Разряды!$G$32,[1]Разряды!$G$3,IF(I20&lt;=[1]Разряды!$H$32,[1]Разряды!$H$3,IF(I20&lt;=[1]Разряды!$I$32,[1]Разряды!$I$3,IF(I20&lt;=[1]Разряды!$J$32,[1]Разряды!$J$3,"б/р"))))))))</f>
        <v>1р</v>
      </c>
      <c r="K20" s="14">
        <v>12</v>
      </c>
      <c r="L20" s="19" t="str">
        <f>IF(B20=0," ",VLOOKUP($B20,[1]Женщины!$B$1:$H$65536,7,FALSE))</f>
        <v>Судаков К.А., Бабайлова О.Л.</v>
      </c>
    </row>
    <row r="21" spans="1:12">
      <c r="A21" s="26">
        <v>9</v>
      </c>
      <c r="B21" s="18">
        <v>370</v>
      </c>
      <c r="C21" s="19" t="str">
        <f>IF(B21=0," ",VLOOKUP(B21,[1]Женщины!B$1:H$65536,2,FALSE))</f>
        <v>Еремина Светлана</v>
      </c>
      <c r="D21" s="20" t="str">
        <f>IF(B21=0," ",VLOOKUP($B21,[1]Женщины!$B$1:$H$65536,3,FALSE))</f>
        <v>15.08.1998</v>
      </c>
      <c r="E21" s="21" t="str">
        <f>IF(B21=0," ",IF(VLOOKUP($B21,[1]Женщины!$B$1:$H$65536,4,FALSE)=0," ",VLOOKUP($B21,[1]Женщины!$B$1:$H$65536,4,FALSE)))</f>
        <v>2р</v>
      </c>
      <c r="F21" s="19" t="str">
        <f>IF(B21=0," ",VLOOKUP($B21,[1]Женщины!$B$1:$H$65536,5,FALSE))</f>
        <v>Архангельская</v>
      </c>
      <c r="G21" s="19" t="str">
        <f>IF(B21=0," ",VLOOKUP($B21,[1]Женщины!$B$1:$H$65536,6,FALSE))</f>
        <v>Архангельск, ДЮСШ-1</v>
      </c>
      <c r="H21" s="27"/>
      <c r="I21" s="90">
        <v>7.2013888888888876E-4</v>
      </c>
      <c r="J21" s="24" t="str">
        <f>IF(I21=0," ",IF(I21&lt;=[1]Разряды!$D$32,[1]Разряды!$D$3,IF(I21&lt;=[1]Разряды!$E$32,[1]Разряды!$E$3,IF(I21&lt;=[1]Разряды!$F$32,[1]Разряды!$F$3,IF(I21&lt;=[1]Разряды!$G$32,[1]Разряды!$G$3,IF(I21&lt;=[1]Разряды!$H$32,[1]Разряды!$H$3,IF(I21&lt;=[1]Разряды!$I$32,[1]Разряды!$I$3,IF(I21&lt;=[1]Разряды!$J$32,[1]Разряды!$J$3,"б/р"))))))))</f>
        <v>2р</v>
      </c>
      <c r="K21" s="13">
        <v>11</v>
      </c>
      <c r="L21" s="19" t="str">
        <f>IF(B21=0," ",VLOOKUP($B21,[1]Женщины!$B$1:$H$65536,7,FALSE))</f>
        <v>Брюхова О.Б.</v>
      </c>
    </row>
    <row r="22" spans="1:12">
      <c r="A22" s="26">
        <v>10</v>
      </c>
      <c r="B22" s="18">
        <v>224</v>
      </c>
      <c r="C22" s="19" t="str">
        <f>IF(B22=0," ",VLOOKUP(B22,[1]Женщины!B$1:H$65536,2,FALSE))</f>
        <v>Спиглазова Мария</v>
      </c>
      <c r="D22" s="20" t="str">
        <f>IF(B22=0," ",VLOOKUP($B22,[1]Женщины!$B$1:$H$65536,3,FALSE))</f>
        <v>06.02.1998</v>
      </c>
      <c r="E22" s="21" t="str">
        <f>IF(B22=0," ",IF(VLOOKUP($B22,[1]Женщины!$B$1:$H$65536,4,FALSE)=0," ",VLOOKUP($B22,[1]Женщины!$B$1:$H$65536,4,FALSE)))</f>
        <v>2р</v>
      </c>
      <c r="F22" s="19" t="str">
        <f>IF(B22=0," ",VLOOKUP($B22,[1]Женщины!$B$1:$H$65536,5,FALSE))</f>
        <v>Владимирская</v>
      </c>
      <c r="G22" s="19" t="str">
        <f>IF(B22=0," ",VLOOKUP($B22,[1]Женщины!$B$1:$H$65536,6,FALSE))</f>
        <v>Г-Хрустальный, ДЮСШ</v>
      </c>
      <c r="H22" s="27"/>
      <c r="I22" s="90">
        <v>7.280092592592593E-4</v>
      </c>
      <c r="J22" s="24" t="str">
        <f>IF(I22=0," ",IF(I22&lt;=[1]Разряды!$D$32,[1]Разряды!$D$3,IF(I22&lt;=[1]Разряды!$E$32,[1]Разряды!$E$3,IF(I22&lt;=[1]Разряды!$F$32,[1]Разряды!$F$3,IF(I22&lt;=[1]Разряды!$G$32,[1]Разряды!$G$3,IF(I22&lt;=[1]Разряды!$H$32,[1]Разряды!$H$3,IF(I22&lt;=[1]Разряды!$I$32,[1]Разряды!$I$3,IF(I22&lt;=[1]Разряды!$J$32,[1]Разряды!$J$3,"б/р"))))))))</f>
        <v>2р</v>
      </c>
      <c r="K22" s="14" t="s">
        <v>24</v>
      </c>
      <c r="L22" s="19" t="str">
        <f>IF(B22=0," ",VLOOKUP($B22,[1]Женщины!$B$1:$H$65536,7,FALSE))</f>
        <v>Щербакова В.В.</v>
      </c>
    </row>
    <row r="23" spans="1:12">
      <c r="A23" s="26">
        <v>11</v>
      </c>
      <c r="B23" s="18">
        <v>320</v>
      </c>
      <c r="C23" s="19" t="str">
        <f>IF(B23=0," ",VLOOKUP(B23,[1]Женщины!B$1:H$65536,2,FALSE))</f>
        <v>Сергеева Юлия</v>
      </c>
      <c r="D23" s="20" t="str">
        <f>IF(B23=0," ",VLOOKUP($B23,[1]Женщины!$B$1:$H$65536,3,FALSE))</f>
        <v>11.05.1999</v>
      </c>
      <c r="E23" s="21" t="str">
        <f>IF(B23=0," ",IF(VLOOKUP($B23,[1]Женщины!$B$1:$H$65536,4,FALSE)=0," ",VLOOKUP($B23,[1]Женщины!$B$1:$H$65536,4,FALSE)))</f>
        <v>1р</v>
      </c>
      <c r="F23" s="19" t="str">
        <f>IF(B23=0," ",VLOOKUP($B23,[1]Женщины!$B$1:$H$65536,5,FALSE))</f>
        <v>Мурманская</v>
      </c>
      <c r="G23" s="19" t="str">
        <f>IF(B23=0," ",VLOOKUP($B23,[1]Женщины!$B$1:$H$65536,6,FALSE))</f>
        <v xml:space="preserve">Мурманск, СДЮСШОР-4 </v>
      </c>
      <c r="H23" s="27"/>
      <c r="I23" s="90">
        <v>7.2928240740740733E-4</v>
      </c>
      <c r="J23" s="24" t="str">
        <f>IF(I23=0," ",IF(I23&lt;=[1]Разряды!$D$32,[1]Разряды!$D$3,IF(I23&lt;=[1]Разряды!$E$32,[1]Разряды!$E$3,IF(I23&lt;=[1]Разряды!$F$32,[1]Разряды!$F$3,IF(I23&lt;=[1]Разряды!$G$32,[1]Разряды!$G$3,IF(I23&lt;=[1]Разряды!$H$32,[1]Разряды!$H$3,IF(I23&lt;=[1]Разряды!$I$32,[1]Разряды!$I$3,IF(I23&lt;=[1]Разряды!$J$32,[1]Разряды!$J$3,"б/р"))))))))</f>
        <v>2р</v>
      </c>
      <c r="K23" s="21">
        <v>10</v>
      </c>
      <c r="L23" s="19" t="str">
        <f>IF(B23=0," ",VLOOKUP($B23,[1]Женщины!$B$1:$H$65536,7,FALSE))</f>
        <v>Шаверина В.Н., Савенков П.В.</v>
      </c>
    </row>
    <row r="24" spans="1:12">
      <c r="A24" s="26">
        <v>12</v>
      </c>
      <c r="B24" s="18">
        <v>85</v>
      </c>
      <c r="C24" s="19" t="str">
        <f>IF(B24=0," ",VLOOKUP(B24,[1]Женщины!B$1:H$65536,2,FALSE))</f>
        <v>Антропова Юлия</v>
      </c>
      <c r="D24" s="20" t="str">
        <f>IF(B24=0," ",VLOOKUP($B24,[1]Женщины!$B$1:$H$65536,3,FALSE))</f>
        <v>02.06.1997</v>
      </c>
      <c r="E24" s="21" t="str">
        <f>IF(B24=0," ",IF(VLOOKUP($B24,[1]Женщины!$B$1:$H$65536,4,FALSE)=0," ",VLOOKUP($B24,[1]Женщины!$B$1:$H$65536,4,FALSE)))</f>
        <v>1р</v>
      </c>
      <c r="F24" s="19" t="str">
        <f>IF(B24=0," ",VLOOKUP($B24,[1]Женщины!$B$1:$H$65536,5,FALSE))</f>
        <v>Ярославская</v>
      </c>
      <c r="G24" s="19" t="str">
        <f>IF(B24=0," ",VLOOKUP($B24,[1]Женщины!$B$1:$H$65536,6,FALSE))</f>
        <v>Ярославль, ГОБУ ЯО СДЮСШОР</v>
      </c>
      <c r="H24" s="27"/>
      <c r="I24" s="90">
        <v>7.3344907407407419E-4</v>
      </c>
      <c r="J24" s="24" t="str">
        <f>IF(I24=0," ",IF(I24&lt;=[1]Разряды!$D$32,[1]Разряды!$D$3,IF(I24&lt;=[1]Разряды!$E$32,[1]Разряды!$E$3,IF(I24&lt;=[1]Разряды!$F$32,[1]Разряды!$F$3,IF(I24&lt;=[1]Разряды!$G$32,[1]Разряды!$G$3,IF(I24&lt;=[1]Разряды!$H$32,[1]Разряды!$H$3,IF(I24&lt;=[1]Разряды!$I$32,[1]Разряды!$I$3,IF(I24&lt;=[1]Разряды!$J$32,[1]Разряды!$J$3,"б/р"))))))))</f>
        <v>2р</v>
      </c>
      <c r="K24" s="21" t="s">
        <v>24</v>
      </c>
      <c r="L24" s="19" t="str">
        <f>IF(B24=0," ",VLOOKUP($B24,[1]Женщины!$B$1:$H$65536,7,FALSE))</f>
        <v>бр. Филиновой С.К.</v>
      </c>
    </row>
    <row r="25" spans="1:12">
      <c r="A25" s="26">
        <v>13</v>
      </c>
      <c r="B25" s="18">
        <v>451</v>
      </c>
      <c r="C25" s="19" t="str">
        <f>IF(B25=0," ",VLOOKUP(B25,[1]Женщины!B$1:H$65536,2,FALSE))</f>
        <v>Мишарина Ирина</v>
      </c>
      <c r="D25" s="20" t="str">
        <f>IF(B25=0," ",VLOOKUP($B25,[1]Женщины!$B$1:$H$65536,3,FALSE))</f>
        <v>1998</v>
      </c>
      <c r="E25" s="21" t="str">
        <f>IF(B25=0," ",IF(VLOOKUP($B25,[1]Женщины!$B$1:$H$65536,4,FALSE)=0," ",VLOOKUP($B25,[1]Женщины!$B$1:$H$65536,4,FALSE)))</f>
        <v>1р</v>
      </c>
      <c r="F25" s="19" t="str">
        <f>IF(B25=0," ",VLOOKUP($B25,[1]Женщины!$B$1:$H$65536,5,FALSE))</f>
        <v>Р-ка Коми</v>
      </c>
      <c r="G25" s="19" t="str">
        <f>IF(B25=0," ",VLOOKUP($B25,[1]Женщины!$B$1:$H$65536,6,FALSE))</f>
        <v>Сыктывкар</v>
      </c>
      <c r="H25" s="27"/>
      <c r="I25" s="90">
        <v>7.3449074074074085E-4</v>
      </c>
      <c r="J25" s="24" t="str">
        <f>IF(I25=0," ",IF(I25&lt;=[1]Разряды!$D$32,[1]Разряды!$D$3,IF(I25&lt;=[1]Разряды!$E$32,[1]Разряды!$E$3,IF(I25&lt;=[1]Разряды!$F$32,[1]Разряды!$F$3,IF(I25&lt;=[1]Разряды!$G$32,[1]Разряды!$G$3,IF(I25&lt;=[1]Разряды!$H$32,[1]Разряды!$H$3,IF(I25&lt;=[1]Разряды!$I$32,[1]Разряды!$I$3,IF(I25&lt;=[1]Разряды!$J$32,[1]Разряды!$J$3,"б/р"))))))))</f>
        <v>2р</v>
      </c>
      <c r="K25" s="24" t="s">
        <v>24</v>
      </c>
      <c r="L25" s="19" t="str">
        <f>IF(B25=0," ",VLOOKUP($B25,[1]Женщины!$B$1:$H$65536,7,FALSE))</f>
        <v xml:space="preserve">Панюкова М.А. </v>
      </c>
    </row>
    <row r="26" spans="1:12">
      <c r="A26" s="26">
        <v>14</v>
      </c>
      <c r="B26" s="18">
        <v>182</v>
      </c>
      <c r="C26" s="19" t="str">
        <f>IF(B26=0," ",VLOOKUP(B26,[1]Женщины!B$1:H$65536,2,FALSE))</f>
        <v>Ланцова Мария</v>
      </c>
      <c r="D26" s="20" t="str">
        <f>IF(B26=0," ",VLOOKUP($B26,[1]Женщины!$B$1:$H$65536,3,FALSE))</f>
        <v>1997</v>
      </c>
      <c r="E26" s="21" t="str">
        <f>IF(B26=0," ",IF(VLOOKUP($B26,[1]Женщины!$B$1:$H$65536,4,FALSE)=0," ",VLOOKUP($B26,[1]Женщины!$B$1:$H$65536,4,FALSE)))</f>
        <v>2р</v>
      </c>
      <c r="F26" s="19" t="str">
        <f>IF(B26=0," ",VLOOKUP($B26,[1]Женщины!$B$1:$H$65536,5,FALSE))</f>
        <v>Ярославская</v>
      </c>
      <c r="G26" s="19" t="str">
        <f>IF(B26=0," ",VLOOKUP($B26,[1]Женщины!$B$1:$H$65536,6,FALSE))</f>
        <v>Рыбинск, СДЮСШОР-2</v>
      </c>
      <c r="H26" s="27"/>
      <c r="I26" s="90">
        <v>7.3668981481481469E-4</v>
      </c>
      <c r="J26" s="24" t="str">
        <f>IF(I26=0," ",IF(I26&lt;=[1]Разряды!$D$32,[1]Разряды!$D$3,IF(I26&lt;=[1]Разряды!$E$32,[1]Разряды!$E$3,IF(I26&lt;=[1]Разряды!$F$32,[1]Разряды!$F$3,IF(I26&lt;=[1]Разряды!$G$32,[1]Разряды!$G$3,IF(I26&lt;=[1]Разряды!$H$32,[1]Разряды!$H$3,IF(I26&lt;=[1]Разряды!$I$32,[1]Разряды!$I$3,IF(I26&lt;=[1]Разряды!$J$32,[1]Разряды!$J$3,"б/р"))))))))</f>
        <v>2р</v>
      </c>
      <c r="K26" s="24" t="s">
        <v>24</v>
      </c>
      <c r="L26" s="25" t="str">
        <f>IF(B26=0," ",VLOOKUP($B26,[1]Женщины!$B$1:$H$65536,7,FALSE))</f>
        <v>Кузнецова А.Л.</v>
      </c>
    </row>
    <row r="27" spans="1:12">
      <c r="A27" s="26">
        <v>15</v>
      </c>
      <c r="B27" s="18">
        <v>344</v>
      </c>
      <c r="C27" s="19" t="str">
        <f>IF(B27=0," ",VLOOKUP(B27,[1]Женщины!B$1:H$65536,2,FALSE))</f>
        <v>Горевалова Ксения</v>
      </c>
      <c r="D27" s="20" t="str">
        <f>IF(B27=0," ",VLOOKUP($B27,[1]Женщины!$B$1:$H$65536,3,FALSE))</f>
        <v>11.11.1997</v>
      </c>
      <c r="E27" s="21" t="str">
        <f>IF(B27=0," ",IF(VLOOKUP($B27,[1]Женщины!$B$1:$H$65536,4,FALSE)=0," ",VLOOKUP($B27,[1]Женщины!$B$1:$H$65536,4,FALSE)))</f>
        <v>2р</v>
      </c>
      <c r="F27" s="19" t="str">
        <f>IF(B27=0," ",VLOOKUP($B27,[1]Женщины!$B$1:$H$65536,5,FALSE))</f>
        <v>Костромская</v>
      </c>
      <c r="G27" s="19" t="str">
        <f>IF(B27=0," ",VLOOKUP($B27,[1]Женщины!$B$1:$H$65536,6,FALSE))</f>
        <v>Буй, КОСДЮСШОР</v>
      </c>
      <c r="H27" s="27"/>
      <c r="I27" s="90">
        <v>7.4062499999999996E-4</v>
      </c>
      <c r="J27" s="24" t="str">
        <f>IF(I27=0," ",IF(I27&lt;=[1]Разряды!$D$32,[1]Разряды!$D$3,IF(I27&lt;=[1]Разряды!$E$32,[1]Разряды!$E$3,IF(I27&lt;=[1]Разряды!$F$32,[1]Разряды!$F$3,IF(I27&lt;=[1]Разряды!$G$32,[1]Разряды!$G$3,IF(I27&lt;=[1]Разряды!$H$32,[1]Разряды!$H$3,IF(I27&lt;=[1]Разряды!$I$32,[1]Разряды!$I$3,IF(I27&lt;=[1]Разряды!$J$32,[1]Разряды!$J$3,"б/р"))))))))</f>
        <v>2р</v>
      </c>
      <c r="K27" s="24">
        <v>9</v>
      </c>
      <c r="L27" s="19" t="str">
        <f>IF(B27=0," ",VLOOKUP($B27,[1]Женщины!$B$1:$H$65536,7,FALSE))</f>
        <v>Виноградов Н.А.</v>
      </c>
    </row>
    <row r="28" spans="1:12">
      <c r="A28" s="26">
        <v>16</v>
      </c>
      <c r="B28" s="18">
        <v>317</v>
      </c>
      <c r="C28" s="19" t="str">
        <f>IF(B28=0," ",VLOOKUP(B28,[1]Женщины!B$1:H$65536,2,FALSE))</f>
        <v>Сорочинская Анна</v>
      </c>
      <c r="D28" s="20" t="str">
        <f>IF(B28=0," ",VLOOKUP($B28,[1]Женщины!$B$1:$H$65536,3,FALSE))</f>
        <v>20.08.1999</v>
      </c>
      <c r="E28" s="21" t="str">
        <f>IF(B28=0," ",IF(VLOOKUP($B28,[1]Женщины!$B$1:$H$65536,4,FALSE)=0," ",VLOOKUP($B28,[1]Женщины!$B$1:$H$65536,4,FALSE)))</f>
        <v>1р</v>
      </c>
      <c r="F28" s="19" t="str">
        <f>IF(B28=0," ",VLOOKUP($B28,[1]Женщины!$B$1:$H$65536,5,FALSE))</f>
        <v>Мурманская</v>
      </c>
      <c r="G28" s="19" t="str">
        <f>IF(B28=0," ",VLOOKUP($B28,[1]Женщины!$B$1:$H$65536,6,FALSE))</f>
        <v xml:space="preserve">Мурманск, СДЮСШОР-4 </v>
      </c>
      <c r="H28" s="27"/>
      <c r="I28" s="90">
        <v>7.4421296296296301E-4</v>
      </c>
      <c r="J28" s="24" t="str">
        <f>IF(I28=0," ",IF(I28&lt;=[1]Разряды!$D$32,[1]Разряды!$D$3,IF(I28&lt;=[1]Разряды!$E$32,[1]Разряды!$E$3,IF(I28&lt;=[1]Разряды!$F$32,[1]Разряды!$F$3,IF(I28&lt;=[1]Разряды!$G$32,[1]Разряды!$G$3,IF(I28&lt;=[1]Разряды!$H$32,[1]Разряды!$H$3,IF(I28&lt;=[1]Разряды!$I$32,[1]Разряды!$I$3,IF(I28&lt;=[1]Разряды!$J$32,[1]Разряды!$J$3,"б/р"))))))))</f>
        <v>2р</v>
      </c>
      <c r="K28" s="24">
        <v>8</v>
      </c>
      <c r="L28" s="19" t="str">
        <f>IF(B28=0," ",VLOOKUP($B28,[1]Женщины!$B$1:$H$65536,7,FALSE))</f>
        <v>Кацан В.В., Т.Н.</v>
      </c>
    </row>
    <row r="29" spans="1:12">
      <c r="A29" s="26">
        <v>17</v>
      </c>
      <c r="B29" s="18">
        <v>452</v>
      </c>
      <c r="C29" s="19" t="str">
        <f>IF(B29=0," ",VLOOKUP(B29,[1]Женщины!B$1:H$65536,2,FALSE))</f>
        <v>Жуковская Ксения</v>
      </c>
      <c r="D29" s="20" t="str">
        <f>IF(B29=0," ",VLOOKUP($B29,[1]Женщины!$B$1:$H$65536,3,FALSE))</f>
        <v>1998</v>
      </c>
      <c r="E29" s="21" t="str">
        <f>IF(B29=0," ",IF(VLOOKUP($B29,[1]Женщины!$B$1:$H$65536,4,FALSE)=0," ",VLOOKUP($B29,[1]Женщины!$B$1:$H$65536,4,FALSE)))</f>
        <v>1р</v>
      </c>
      <c r="F29" s="19" t="str">
        <f>IF(B29=0," ",VLOOKUP($B29,[1]Женщины!$B$1:$H$65536,5,FALSE))</f>
        <v>Р-ка Коми</v>
      </c>
      <c r="G29" s="19" t="str">
        <f>IF(B29=0," ",VLOOKUP($B29,[1]Женщины!$B$1:$H$65536,6,FALSE))</f>
        <v>Сыктывкар</v>
      </c>
      <c r="H29" s="27"/>
      <c r="I29" s="90">
        <v>7.4467592592592597E-4</v>
      </c>
      <c r="J29" s="24" t="str">
        <f>IF(I29=0," ",IF(I29&lt;=[1]Разряды!$D$32,[1]Разряды!$D$3,IF(I29&lt;=[1]Разряды!$E$32,[1]Разряды!$E$3,IF(I29&lt;=[1]Разряды!$F$32,[1]Разряды!$F$3,IF(I29&lt;=[1]Разряды!$G$32,[1]Разряды!$G$3,IF(I29&lt;=[1]Разряды!$H$32,[1]Разряды!$H$3,IF(I29&lt;=[1]Разряды!$I$32,[1]Разряды!$I$3,IF(I29&lt;=[1]Разряды!$J$32,[1]Разряды!$J$3,"б/р"))))))))</f>
        <v>2р</v>
      </c>
      <c r="K29" s="21">
        <v>7</v>
      </c>
      <c r="L29" s="19" t="str">
        <f>IF(B29=0," ",VLOOKUP($B29,[1]Женщины!$B$1:$H$65536,7,FALSE))</f>
        <v xml:space="preserve">Панюкова М.А. </v>
      </c>
    </row>
    <row r="30" spans="1:12">
      <c r="A30" s="26">
        <v>18</v>
      </c>
      <c r="B30" s="18">
        <v>533</v>
      </c>
      <c r="C30" s="19" t="str">
        <f>IF(B30=0," ",VLOOKUP(B30,[1]Женщины!B$1:H$65536,2,FALSE))</f>
        <v>Шпак Ирина</v>
      </c>
      <c r="D30" s="20" t="str">
        <f>IF(B30=0," ",VLOOKUP($B30,[1]Женщины!$B$1:$H$65536,3,FALSE))</f>
        <v>26.11.1998</v>
      </c>
      <c r="E30" s="21" t="str">
        <f>IF(B30=0," ",IF(VLOOKUP($B30,[1]Женщины!$B$1:$H$65536,4,FALSE)=0," ",VLOOKUP($B30,[1]Женщины!$B$1:$H$65536,4,FALSE)))</f>
        <v>2р</v>
      </c>
      <c r="F30" s="19" t="str">
        <f>IF(B30=0," ",VLOOKUP($B30,[1]Женщины!$B$1:$H$65536,5,FALSE))</f>
        <v>Вологодская</v>
      </c>
      <c r="G30" s="19" t="str">
        <f>IF(B30=0," ",VLOOKUP($B30,[1]Женщины!$B$1:$H$65536,6,FALSE))</f>
        <v>Череповец, ДЮСШ-2</v>
      </c>
      <c r="H30" s="27"/>
      <c r="I30" s="90">
        <v>7.5752314814814812E-4</v>
      </c>
      <c r="J30" s="24" t="str">
        <f>IF(I30=0," ",IF(I30&lt;=[1]Разряды!$D$32,[1]Разряды!$D$3,IF(I30&lt;=[1]Разряды!$E$32,[1]Разряды!$E$3,IF(I30&lt;=[1]Разряды!$F$32,[1]Разряды!$F$3,IF(I30&lt;=[1]Разряды!$G$32,[1]Разряды!$G$3,IF(I30&lt;=[1]Разряды!$H$32,[1]Разряды!$H$3,IF(I30&lt;=[1]Разряды!$I$32,[1]Разряды!$I$3,IF(I30&lt;=[1]Разряды!$J$32,[1]Разряды!$J$3,"б/р"))))))))</f>
        <v>2р</v>
      </c>
      <c r="K30" s="24">
        <v>6</v>
      </c>
      <c r="L30" s="19" t="str">
        <f>IF(B30=0," ",VLOOKUP($B30,[1]Женщины!$B$1:$H$65536,7,FALSE))</f>
        <v>Полторацкий С.В.</v>
      </c>
    </row>
    <row r="31" spans="1:12">
      <c r="A31" s="26">
        <v>19</v>
      </c>
      <c r="B31" s="18">
        <v>172</v>
      </c>
      <c r="C31" s="19" t="str">
        <f>IF(B31=0," ",VLOOKUP(B31,[1]Женщины!B$1:H$65536,2,FALSE))</f>
        <v>Смолинова Юлия</v>
      </c>
      <c r="D31" s="20" t="str">
        <f>IF(B31=0," ",VLOOKUP($B31,[1]Женщины!$B$1:$H$65536,3,FALSE))</f>
        <v>1998</v>
      </c>
      <c r="E31" s="21" t="str">
        <f>IF(B31=0," ",IF(VLOOKUP($B31,[1]Женщины!$B$1:$H$65536,4,FALSE)=0," ",VLOOKUP($B31,[1]Женщины!$B$1:$H$65536,4,FALSE)))</f>
        <v>2р</v>
      </c>
      <c r="F31" s="19" t="str">
        <f>IF(B31=0," ",VLOOKUP($B31,[1]Женщины!$B$1:$H$65536,5,FALSE))</f>
        <v>Ярославская</v>
      </c>
      <c r="G31" s="19" t="str">
        <f>IF(B31=0," ",VLOOKUP($B31,[1]Женщины!$B$1:$H$65536,6,FALSE))</f>
        <v>Рыбинск, СДЮСШОР-2</v>
      </c>
      <c r="H31" s="27"/>
      <c r="I31" s="90">
        <v>7.6990740740740741E-4</v>
      </c>
      <c r="J31" s="24" t="str">
        <f>IF(I31=0," ",IF(I31&lt;=[1]Разряды!$D$32,[1]Разряды!$D$3,IF(I31&lt;=[1]Разряды!$E$32,[1]Разряды!$E$3,IF(I31&lt;=[1]Разряды!$F$32,[1]Разряды!$F$3,IF(I31&lt;=[1]Разряды!$G$32,[1]Разряды!$G$3,IF(I31&lt;=[1]Разряды!$H$32,[1]Разряды!$H$3,IF(I31&lt;=[1]Разряды!$I$32,[1]Разряды!$I$3,IF(I31&lt;=[1]Разряды!$J$32,[1]Разряды!$J$3,"б/р"))))))))</f>
        <v>3р</v>
      </c>
      <c r="K31" s="24" t="s">
        <v>24</v>
      </c>
      <c r="L31" s="19" t="str">
        <f>IF(B31=0," ",VLOOKUP($B31,[1]Женщины!$B$1:$H$65536,7,FALSE))</f>
        <v>Шалонов В.Л.</v>
      </c>
    </row>
    <row r="32" spans="1:12">
      <c r="A32" s="26">
        <v>20</v>
      </c>
      <c r="B32" s="48">
        <v>315</v>
      </c>
      <c r="C32" s="19" t="str">
        <f>IF(B32=0," ",VLOOKUP(B32,[1]Женщины!B$1:H$65536,2,FALSE))</f>
        <v>Чужинова Алина</v>
      </c>
      <c r="D32" s="20" t="str">
        <f>IF(B32=0," ",VLOOKUP($B32,[1]Женщины!$B$1:$H$65536,3,FALSE))</f>
        <v>26.12.1999</v>
      </c>
      <c r="E32" s="21" t="str">
        <f>IF(B32=0," ",IF(VLOOKUP($B32,[1]Женщины!$B$1:$H$65536,4,FALSE)=0," ",VLOOKUP($B32,[1]Женщины!$B$1:$H$65536,4,FALSE)))</f>
        <v>2р</v>
      </c>
      <c r="F32" s="19" t="str">
        <f>IF(B32=0," ",VLOOKUP($B32,[1]Женщины!$B$1:$H$65536,5,FALSE))</f>
        <v>Мурманская</v>
      </c>
      <c r="G32" s="19" t="str">
        <f>IF(B32=0," ",VLOOKUP($B32,[1]Женщины!$B$1:$H$65536,6,FALSE))</f>
        <v>Мурманск, СДЮСШОР-4, Динамо</v>
      </c>
      <c r="H32" s="27"/>
      <c r="I32" s="90">
        <v>7.7025462962962952E-4</v>
      </c>
      <c r="J32" s="24" t="str">
        <f>IF(I32=0," ",IF(I32&lt;=[1]Разряды!$D$32,[1]Разряды!$D$3,IF(I32&lt;=[1]Разряды!$E$32,[1]Разряды!$E$3,IF(I32&lt;=[1]Разряды!$F$32,[1]Разряды!$F$3,IF(I32&lt;=[1]Разряды!$G$32,[1]Разряды!$G$3,IF(I32&lt;=[1]Разряды!$H$32,[1]Разряды!$H$3,IF(I32&lt;=[1]Разряды!$I$32,[1]Разряды!$I$3,IF(I32&lt;=[1]Разряды!$J$32,[1]Разряды!$J$3,"б/р"))))))))</f>
        <v>3р</v>
      </c>
      <c r="K32" s="21">
        <v>5</v>
      </c>
      <c r="L32" s="19" t="str">
        <f>IF(B32=0," ",VLOOKUP($B32,[1]Женщины!$B$1:$H$65536,7,FALSE))</f>
        <v>Фарутин Н.В.</v>
      </c>
    </row>
    <row r="33" spans="1:12">
      <c r="A33" s="26">
        <v>21</v>
      </c>
      <c r="B33" s="18">
        <v>540</v>
      </c>
      <c r="C33" s="19" t="str">
        <f>IF(B33=0," ",VLOOKUP(B33,[1]Женщины!B$1:H$65536,2,FALSE))</f>
        <v>Лысакова Елизавета</v>
      </c>
      <c r="D33" s="20" t="str">
        <f>IF(B33=0," ",VLOOKUP($B33,[1]Женщины!$B$1:$H$65536,3,FALSE))</f>
        <v>22.03.1999</v>
      </c>
      <c r="E33" s="21" t="str">
        <f>IF(B33=0," ",IF(VLOOKUP($B33,[1]Женщины!$B$1:$H$65536,4,FALSE)=0," ",VLOOKUP($B33,[1]Женщины!$B$1:$H$65536,4,FALSE)))</f>
        <v>2р</v>
      </c>
      <c r="F33" s="19" t="str">
        <f>IF(B33=0," ",VLOOKUP($B33,[1]Женщины!$B$1:$H$65536,5,FALSE))</f>
        <v>Вологодская</v>
      </c>
      <c r="G33" s="19" t="str">
        <f>IF(B33=0," ",VLOOKUP($B33,[1]Женщины!$B$1:$H$65536,6,FALSE))</f>
        <v>Череповец, ДЮСШ-2</v>
      </c>
      <c r="H33" s="27"/>
      <c r="I33" s="90">
        <v>7.7523148148148145E-4</v>
      </c>
      <c r="J33" s="24" t="str">
        <f>IF(I33=0," ",IF(I33&lt;=[1]Разряды!$D$32,[1]Разряды!$D$3,IF(I33&lt;=[1]Разряды!$E$32,[1]Разряды!$E$3,IF(I33&lt;=[1]Разряды!$F$32,[1]Разряды!$F$3,IF(I33&lt;=[1]Разряды!$G$32,[1]Разряды!$G$3,IF(I33&lt;=[1]Разряды!$H$32,[1]Разряды!$H$3,IF(I33&lt;=[1]Разряды!$I$32,[1]Разряды!$I$3,IF(I33&lt;=[1]Разряды!$J$32,[1]Разряды!$J$3,"б/р"))))))))</f>
        <v>3р</v>
      </c>
      <c r="K33" s="24" t="s">
        <v>24</v>
      </c>
      <c r="L33" s="19" t="str">
        <f>IF(B33=0," ",VLOOKUP($B33,[1]Женщины!$B$1:$H$65536,7,FALSE))</f>
        <v>Боголюбов В.Л.</v>
      </c>
    </row>
    <row r="34" spans="1:12">
      <c r="A34" s="26">
        <v>22</v>
      </c>
      <c r="B34" s="18">
        <v>11</v>
      </c>
      <c r="C34" s="19" t="str">
        <f>IF(B34=0," ",VLOOKUP(B34,[1]Женщины!B$1:H$65536,2,FALSE))</f>
        <v>Попова Дарья</v>
      </c>
      <c r="D34" s="20" t="str">
        <f>IF(B34=0," ",VLOOKUP($B34,[1]Женщины!$B$1:$H$65536,3,FALSE))</f>
        <v>29.04.1998</v>
      </c>
      <c r="E34" s="21" t="str">
        <f>IF(B34=0," ",IF(VLOOKUP($B34,[1]Женщины!$B$1:$H$65536,4,FALSE)=0," ",VLOOKUP($B34,[1]Женщины!$B$1:$H$65536,4,FALSE)))</f>
        <v>3р</v>
      </c>
      <c r="F34" s="19" t="str">
        <f>IF(B34=0," ",VLOOKUP($B34,[1]Женщины!$B$1:$H$65536,5,FALSE))</f>
        <v>Ярославская</v>
      </c>
      <c r="G34" s="19" t="str">
        <f>IF(B34=0," ",VLOOKUP($B34,[1]Женщины!$B$1:$H$65536,6,FALSE))</f>
        <v>Ярославль, СДЮСШОР-19</v>
      </c>
      <c r="H34" s="27"/>
      <c r="I34" s="90">
        <v>8.0023148148148152E-4</v>
      </c>
      <c r="J34" s="24" t="str">
        <f>IF(I34=0," ",IF(I34&lt;=[1]Разряды!$D$32,[1]Разряды!$D$3,IF(I34&lt;=[1]Разряды!$E$32,[1]Разряды!$E$3,IF(I34&lt;=[1]Разряды!$F$32,[1]Разряды!$F$3,IF(I34&lt;=[1]Разряды!$G$32,[1]Разряды!$G$3,IF(I34&lt;=[1]Разряды!$H$32,[1]Разряды!$H$3,IF(I34&lt;=[1]Разряды!$I$32,[1]Разряды!$I$3,IF(I34&lt;=[1]Разряды!$J$32,[1]Разряды!$J$3,"б/р"))))))))</f>
        <v>3р</v>
      </c>
      <c r="K34" s="24" t="s">
        <v>24</v>
      </c>
      <c r="L34" s="19" t="str">
        <f>IF(B34=0," ",VLOOKUP($B34,[1]Женщины!$B$1:$H$65536,7,FALSE))</f>
        <v>Таракановы Ю.Ф., А.В.</v>
      </c>
    </row>
    <row r="35" spans="1:12">
      <c r="A35" s="26">
        <v>23</v>
      </c>
      <c r="B35" s="18">
        <v>10</v>
      </c>
      <c r="C35" s="19" t="str">
        <f>IF(B35=0," ",VLOOKUP(B35,[1]Женщины!B$1:H$65536,2,FALSE))</f>
        <v>Садова Мария</v>
      </c>
      <c r="D35" s="20" t="str">
        <f>IF(B35=0," ",VLOOKUP($B35,[1]Женщины!$B$1:$H$65536,3,FALSE))</f>
        <v>28.03.1998</v>
      </c>
      <c r="E35" s="21" t="str">
        <f>IF(B35=0," ",IF(VLOOKUP($B35,[1]Женщины!$B$1:$H$65536,4,FALSE)=0," ",VLOOKUP($B35,[1]Женщины!$B$1:$H$65536,4,FALSE)))</f>
        <v>3р</v>
      </c>
      <c r="F35" s="19" t="str">
        <f>IF(B35=0," ",VLOOKUP($B35,[1]Женщины!$B$1:$H$65536,5,FALSE))</f>
        <v>Ярославская</v>
      </c>
      <c r="G35" s="19" t="str">
        <f>IF(B35=0," ",VLOOKUP($B35,[1]Женщины!$B$1:$H$65536,6,FALSE))</f>
        <v>Ярославль, СДЮСШОР-19</v>
      </c>
      <c r="H35" s="27"/>
      <c r="I35" s="90">
        <v>8.0960648148148146E-4</v>
      </c>
      <c r="J35" s="24" t="str">
        <f>IF(I35=0," ",IF(I35&lt;=[1]Разряды!$D$32,[1]Разряды!$D$3,IF(I35&lt;=[1]Разряды!$E$32,[1]Разряды!$E$3,IF(I35&lt;=[1]Разряды!$F$32,[1]Разряды!$F$3,IF(I35&lt;=[1]Разряды!$G$32,[1]Разряды!$G$3,IF(I35&lt;=[1]Разряды!$H$32,[1]Разряды!$H$3,IF(I35&lt;=[1]Разряды!$I$32,[1]Разряды!$I$3,IF(I35&lt;=[1]Разряды!$J$32,[1]Разряды!$J$3,"б/р"))))))))</f>
        <v>3р</v>
      </c>
      <c r="K35" s="21" t="s">
        <v>24</v>
      </c>
      <c r="L35" s="19" t="str">
        <f>IF(B35=0," ",VLOOKUP($B35,[1]Женщины!$B$1:$H$65536,7,FALSE))</f>
        <v>Таракановы Ю.Ф., А.В.</v>
      </c>
    </row>
    <row r="36" spans="1:12">
      <c r="A36" s="26">
        <v>24</v>
      </c>
      <c r="B36" s="18">
        <v>371</v>
      </c>
      <c r="C36" s="19" t="str">
        <f>IF(B36=0," ",VLOOKUP(B36,[1]Женщины!B$1:H$65536,2,FALSE))</f>
        <v>Богаева Мария</v>
      </c>
      <c r="D36" s="20" t="str">
        <f>IF(B36=0," ",VLOOKUP($B36,[1]Женщины!$B$1:$H$65536,3,FALSE))</f>
        <v>17.10.1999</v>
      </c>
      <c r="E36" s="21" t="str">
        <f>IF(B36=0," ",IF(VLOOKUP($B36,[1]Женщины!$B$1:$H$65536,4,FALSE)=0," ",VLOOKUP($B36,[1]Женщины!$B$1:$H$65536,4,FALSE)))</f>
        <v>2р</v>
      </c>
      <c r="F36" s="19" t="str">
        <f>IF(B36=0," ",VLOOKUP($B36,[1]Женщины!$B$1:$H$65536,5,FALSE))</f>
        <v>Архангельская</v>
      </c>
      <c r="G36" s="19" t="str">
        <f>IF(B36=0," ",VLOOKUP($B36,[1]Женщины!$B$1:$H$65536,6,FALSE))</f>
        <v>Архангельск, ДЮСШ-1</v>
      </c>
      <c r="H36" s="27"/>
      <c r="I36" s="90">
        <v>8.1168981481481489E-4</v>
      </c>
      <c r="J36" s="24" t="str">
        <f>IF(I36=0," ",IF(I36&lt;=[1]Разряды!$D$32,[1]Разряды!$D$3,IF(I36&lt;=[1]Разряды!$E$32,[1]Разряды!$E$3,IF(I36&lt;=[1]Разряды!$F$32,[1]Разряды!$F$3,IF(I36&lt;=[1]Разряды!$G$32,[1]Разряды!$G$3,IF(I36&lt;=[1]Разряды!$H$32,[1]Разряды!$H$3,IF(I36&lt;=[1]Разряды!$I$32,[1]Разряды!$I$3,IF(I36&lt;=[1]Разряды!$J$32,[1]Разряды!$J$3,"б/р"))))))))</f>
        <v>3р</v>
      </c>
      <c r="K36" s="21" t="s">
        <v>24</v>
      </c>
      <c r="L36" s="19" t="str">
        <f>IF(B36=0," ",VLOOKUP($B36,[1]Женщины!$B$1:$H$65536,7,FALSE))</f>
        <v>Ушанов С.А.</v>
      </c>
    </row>
    <row r="37" spans="1:12">
      <c r="A37" s="26">
        <v>25</v>
      </c>
      <c r="B37" s="18">
        <v>86</v>
      </c>
      <c r="C37" s="19" t="str">
        <f>IF(B37=0," ",VLOOKUP(B37,[1]Женщины!B$1:H$65536,2,FALSE))</f>
        <v>Яшина Евгения</v>
      </c>
      <c r="D37" s="20" t="str">
        <f>IF(B37=0," ",VLOOKUP($B37,[1]Женщины!$B$1:$H$65536,3,FALSE))</f>
        <v>11.11.1998</v>
      </c>
      <c r="E37" s="21" t="str">
        <f>IF(B37=0," ",IF(VLOOKUP($B37,[1]Женщины!$B$1:$H$65536,4,FALSE)=0," ",VLOOKUP($B37,[1]Женщины!$B$1:$H$65536,4,FALSE)))</f>
        <v>3р</v>
      </c>
      <c r="F37" s="19" t="str">
        <f>IF(B37=0," ",VLOOKUP($B37,[1]Женщины!$B$1:$H$65536,5,FALSE))</f>
        <v>Ярославская</v>
      </c>
      <c r="G37" s="19" t="str">
        <f>IF(B37=0," ",VLOOKUP($B37,[1]Женщины!$B$1:$H$65536,6,FALSE))</f>
        <v>Ярославль, ГОБУ ЯО СДЮСШОР</v>
      </c>
      <c r="H37" s="27"/>
      <c r="I37" s="90">
        <v>8.1354166666666673E-4</v>
      </c>
      <c r="J37" s="24" t="str">
        <f>IF(I37=0," ",IF(I37&lt;=[1]Разряды!$D$32,[1]Разряды!$D$3,IF(I37&lt;=[1]Разряды!$E$32,[1]Разряды!$E$3,IF(I37&lt;=[1]Разряды!$F$32,[1]Разряды!$F$3,IF(I37&lt;=[1]Разряды!$G$32,[1]Разряды!$G$3,IF(I37&lt;=[1]Разряды!$H$32,[1]Разряды!$H$3,IF(I37&lt;=[1]Разряды!$I$32,[1]Разряды!$I$3,IF(I37&lt;=[1]Разряды!$J$32,[1]Разряды!$J$3,"б/р"))))))))</f>
        <v>3р</v>
      </c>
      <c r="K37" s="21" t="s">
        <v>24</v>
      </c>
      <c r="L37" s="19" t="str">
        <f>IF(B37=0," ",VLOOKUP($B37,[1]Женщины!$B$1:$H$65536,7,FALSE))</f>
        <v>бр. Филиновой С.К.</v>
      </c>
    </row>
    <row r="38" spans="1:12">
      <c r="A38" s="26">
        <v>26</v>
      </c>
      <c r="B38" s="18">
        <v>176</v>
      </c>
      <c r="C38" s="19" t="str">
        <f>IF(B38=0," ",VLOOKUP(B38,[1]Женщины!B$1:H$65536,2,FALSE))</f>
        <v>Ястребова Кристина</v>
      </c>
      <c r="D38" s="20" t="str">
        <f>IF(B38=0," ",VLOOKUP($B38,[1]Женщины!$B$1:$H$65536,3,FALSE))</f>
        <v>1998</v>
      </c>
      <c r="E38" s="21" t="str">
        <f>IF(B38=0," ",IF(VLOOKUP($B38,[1]Женщины!$B$1:$H$65536,4,FALSE)=0," ",VLOOKUP($B38,[1]Женщины!$B$1:$H$65536,4,FALSE)))</f>
        <v>3р</v>
      </c>
      <c r="F38" s="19" t="str">
        <f>IF(B38=0," ",VLOOKUP($B38,[1]Женщины!$B$1:$H$65536,5,FALSE))</f>
        <v>Ярославская</v>
      </c>
      <c r="G38" s="19" t="str">
        <f>IF(B38=0," ",VLOOKUP($B38,[1]Женщины!$B$1:$H$65536,6,FALSE))</f>
        <v>Рыбинск, СДЮСШОР-2</v>
      </c>
      <c r="H38" s="27"/>
      <c r="I38" s="90">
        <v>8.6215277777777777E-4</v>
      </c>
      <c r="J38" s="24" t="str">
        <f>IF(I38=0," ",IF(I38&lt;=[1]Разряды!$D$32,[1]Разряды!$D$3,IF(I38&lt;=[1]Разряды!$E$32,[1]Разряды!$E$3,IF(I38&lt;=[1]Разряды!$F$32,[1]Разряды!$F$3,IF(I38&lt;=[1]Разряды!$G$32,[1]Разряды!$G$3,IF(I38&lt;=[1]Разряды!$H$32,[1]Разряды!$H$3,IF(I38&lt;=[1]Разряды!$I$32,[1]Разряды!$I$3,IF(I38&lt;=[1]Разряды!$J$32,[1]Разряды!$J$3,"б/р"))))))))</f>
        <v>1юр</v>
      </c>
      <c r="K38" s="21" t="s">
        <v>24</v>
      </c>
      <c r="L38" s="19" t="str">
        <f>IF(B38=0," ",VLOOKUP($B38,[1]Женщины!$B$1:$H$65536,7,FALSE))</f>
        <v>Коротков М.Э.</v>
      </c>
    </row>
    <row r="39" spans="1:12">
      <c r="A39" s="26"/>
      <c r="B39" s="59">
        <v>90</v>
      </c>
      <c r="C39" s="19" t="str">
        <f>IF(B39=0," ",VLOOKUP(B39,[1]Женщины!B$1:H$65536,2,FALSE))</f>
        <v>Шлейникова Милена</v>
      </c>
      <c r="D39" s="20" t="str">
        <f>IF(B39=0," ",VLOOKUP($B39,[1]Женщины!$B$1:$H$65536,3,FALSE))</f>
        <v>09.09.1997</v>
      </c>
      <c r="E39" s="21" t="str">
        <f>IF(B39=0," ",IF(VLOOKUP($B39,[1]Женщины!$B$1:$H$65536,4,FALSE)=0," ",VLOOKUP($B39,[1]Женщины!$B$1:$H$65536,4,FALSE)))</f>
        <v>3р</v>
      </c>
      <c r="F39" s="19" t="str">
        <f>IF(B39=0," ",VLOOKUP($B39,[1]Женщины!$B$1:$H$65536,5,FALSE))</f>
        <v>Ярославская</v>
      </c>
      <c r="G39" s="19" t="str">
        <f>IF(B39=0," ",VLOOKUP($B39,[1]Женщины!$B$1:$H$65536,6,FALSE))</f>
        <v>Ярославль, ГОБУ ЯО СДЮСШОР</v>
      </c>
      <c r="H39" s="27"/>
      <c r="I39" s="106" t="s">
        <v>177</v>
      </c>
      <c r="J39" s="24"/>
      <c r="K39" s="21" t="s">
        <v>24</v>
      </c>
      <c r="L39" s="19" t="str">
        <f>IF(B39=0," ",VLOOKUP($B39,[1]Женщины!$B$1:$H$65536,7,FALSE))</f>
        <v>бр. Филиновой С.К.</v>
      </c>
    </row>
    <row r="40" spans="1:12">
      <c r="A40" s="13"/>
      <c r="B40" s="13"/>
      <c r="C40" s="13"/>
      <c r="D40" s="14"/>
      <c r="E40" s="13"/>
      <c r="F40" s="330" t="s">
        <v>159</v>
      </c>
      <c r="G40" s="330"/>
      <c r="H40" s="29"/>
      <c r="I40" s="329" t="s">
        <v>42</v>
      </c>
      <c r="J40" s="329"/>
      <c r="K40" s="38"/>
      <c r="L40" s="51" t="s">
        <v>188</v>
      </c>
    </row>
    <row r="41" spans="1:12">
      <c r="A41" s="17">
        <v>1</v>
      </c>
      <c r="B41" s="44">
        <v>407</v>
      </c>
      <c r="C41" s="42" t="str">
        <f>IF(B41=0," ",VLOOKUP(B41,[1]Женщины!B$1:H$65536,2,FALSE))</f>
        <v>Иванова Алина</v>
      </c>
      <c r="D41" s="43" t="str">
        <f>IF(B41=0," ",VLOOKUP($B41,[1]Женщины!$B$1:$H$65536,3,FALSE))</f>
        <v>05.06.1996</v>
      </c>
      <c r="E41" s="44" t="str">
        <f>IF(B41=0," ",IF(VLOOKUP($B41,[1]Женщины!$B$1:$H$65536,4,FALSE)=0," ",VLOOKUP($B41,[1]Женщины!$B$1:$H$65536,4,FALSE)))</f>
        <v>КМС</v>
      </c>
      <c r="F41" s="42" t="str">
        <f>IF(B41=0," ",VLOOKUP($B41,[1]Женщины!$B$1:$H$65536,5,FALSE))</f>
        <v>Новгородская</v>
      </c>
      <c r="G41" s="42" t="str">
        <f>IF(B41=0," ",VLOOKUP($B41,[1]Женщины!$B$1:$H$65536,6,FALSE))</f>
        <v>Н Новгород, обр.</v>
      </c>
      <c r="H41" s="49"/>
      <c r="I41" s="40">
        <v>6.7928240740740742E-4</v>
      </c>
      <c r="J41" s="14" t="str">
        <f>IF(I41=0," ",IF(I41&lt;=[1]Разряды!$D$32,[1]Разряды!$D$3,IF(I41&lt;=[1]Разряды!$E$32,[1]Разряды!$E$3,IF(I41&lt;=[1]Разряды!$F$32,[1]Разряды!$F$3,IF(I41&lt;=[1]Разряды!$G$32,[1]Разряды!$G$3,IF(I41&lt;=[1]Разряды!$H$32,[1]Разряды!$H$3,IF(I41&lt;=[1]Разряды!$I$32,[1]Разряды!$I$3,IF(I41&lt;=[1]Разряды!$J$32,[1]Разряды!$J$3,"б/р"))))))))</f>
        <v>1р</v>
      </c>
      <c r="K41" s="92">
        <v>20</v>
      </c>
      <c r="L41" s="294" t="str">
        <f>IF(B41=0," ",VLOOKUP($B41,[1]Женщины!$B$1:$H$65536,7,FALSE))</f>
        <v>Савенков П.А.</v>
      </c>
    </row>
    <row r="42" spans="1:12">
      <c r="A42" s="17">
        <v>2</v>
      </c>
      <c r="B42" s="44">
        <v>232</v>
      </c>
      <c r="C42" s="19" t="str">
        <f>IF(B42=0," ",VLOOKUP(B42,[1]Женщины!B$1:H$65536,2,FALSE))</f>
        <v>Беднова Анастасия</v>
      </c>
      <c r="D42" s="20" t="str">
        <f>IF(B42=0," ",VLOOKUP($B42,[1]Женщины!$B$1:$H$65536,3,FALSE))</f>
        <v>1996</v>
      </c>
      <c r="E42" s="21" t="str">
        <f>IF(B42=0," ",IF(VLOOKUP($B42,[1]Женщины!$B$1:$H$65536,4,FALSE)=0," ",VLOOKUP($B42,[1]Женщины!$B$1:$H$65536,4,FALSE)))</f>
        <v>КМС</v>
      </c>
      <c r="F42" s="19" t="str">
        <f>IF(B42=0," ",VLOOKUP($B42,[1]Женщины!$B$1:$H$65536,5,FALSE))</f>
        <v>Владимирская</v>
      </c>
      <c r="G42" s="19" t="str">
        <f>IF(B42=0," ",VLOOKUP($B42,[1]Женщины!$B$1:$H$65536,6,FALSE))</f>
        <v>Владимир, ШВСМ</v>
      </c>
      <c r="H42" s="29"/>
      <c r="I42" s="27">
        <v>6.7939814814814816E-4</v>
      </c>
      <c r="J42" s="24" t="str">
        <f>IF(I42=0," ",IF(I42&lt;=[1]Разряды!$D$32,[1]Разряды!$D$3,IF(I42&lt;=[1]Разряды!$E$32,[1]Разряды!$E$3,IF(I42&lt;=[1]Разряды!$F$32,[1]Разряды!$F$3,IF(I42&lt;=[1]Разряды!$G$32,[1]Разряды!$G$3,IF(I42&lt;=[1]Разряды!$H$32,[1]Разряды!$H$3,IF(I42&lt;=[1]Разряды!$I$32,[1]Разряды!$I$3,IF(I42&lt;=[1]Разряды!$J$32,[1]Разряды!$J$3,"б/р"))))))))</f>
        <v>1р</v>
      </c>
      <c r="K42" s="13">
        <v>17</v>
      </c>
      <c r="L42" s="19" t="str">
        <f>IF(B42=0," ",VLOOKUP($B42,[1]Женщины!$B$1:$H$65536,7,FALSE))</f>
        <v>Саков А.П., Салов С.Г.</v>
      </c>
    </row>
    <row r="43" spans="1:12">
      <c r="A43" s="17">
        <v>3</v>
      </c>
      <c r="B43" s="18">
        <v>35</v>
      </c>
      <c r="C43" s="19" t="str">
        <f>IF(B43=0," ",VLOOKUP(B43,[1]Женщины!B$1:H$65536,2,FALSE))</f>
        <v>Виноградова Полина</v>
      </c>
      <c r="D43" s="20" t="str">
        <f>IF(B43=0," ",VLOOKUP($B43,[1]Женщины!$B$1:$H$65536,3,FALSE))</f>
        <v>25.09.1996</v>
      </c>
      <c r="E43" s="21" t="str">
        <f>IF(B43=0," ",IF(VLOOKUP($B43,[1]Женщины!$B$1:$H$65536,4,FALSE)=0," ",VLOOKUP($B43,[1]Женщины!$B$1:$H$65536,4,FALSE)))</f>
        <v>1р</v>
      </c>
      <c r="F43" s="19" t="str">
        <f>IF(B43=0," ",VLOOKUP($B43,[1]Женщины!$B$1:$H$65536,5,FALSE))</f>
        <v>Ярославская</v>
      </c>
      <c r="G43" s="19" t="str">
        <f>IF(B43=0," ",VLOOKUP($B43,[1]Женщины!$B$1:$H$65536,6,FALSE))</f>
        <v>Ярославль, СДЮСШОР-19</v>
      </c>
      <c r="H43" s="27"/>
      <c r="I43" s="27">
        <v>6.8715277777777774E-4</v>
      </c>
      <c r="J43" s="24" t="str">
        <f>IF(I43=0," ",IF(I43&lt;=[1]Разряды!$D$32,[1]Разряды!$D$3,IF(I43&lt;=[1]Разряды!$E$32,[1]Разряды!$E$3,IF(I43&lt;=[1]Разряды!$F$32,[1]Разряды!$F$3,IF(I43&lt;=[1]Разряды!$G$32,[1]Разряды!$G$3,IF(I43&lt;=[1]Разряды!$H$32,[1]Разряды!$H$3,IF(I43&lt;=[1]Разряды!$I$32,[1]Разряды!$I$3,IF(I43&lt;=[1]Разряды!$J$32,[1]Разряды!$J$3,"б/р"))))))))</f>
        <v>1р</v>
      </c>
      <c r="K43" s="13" t="s">
        <v>24</v>
      </c>
      <c r="L43" s="19" t="str">
        <f>IF(B43=0," ",VLOOKUP($B43,[1]Женщины!$B$1:$H$65536,7,FALSE))</f>
        <v>Тюленев С.А.</v>
      </c>
    </row>
    <row r="44" spans="1:12">
      <c r="A44" s="26">
        <v>4</v>
      </c>
      <c r="B44" s="44">
        <v>518</v>
      </c>
      <c r="C44" s="19" t="str">
        <f>IF(B44=0," ",VLOOKUP(B44,[1]Женщины!B$1:H$65536,2,FALSE))</f>
        <v>Аверина Ульяна</v>
      </c>
      <c r="D44" s="20" t="str">
        <f>IF(B44=0," ",VLOOKUP($B44,[1]Женщины!$B$1:$H$65536,3,FALSE))</f>
        <v>10.10.1996</v>
      </c>
      <c r="E44" s="21" t="str">
        <f>IF(B44=0," ",IF(VLOOKUP($B44,[1]Женщины!$B$1:$H$65536,4,FALSE)=0," ",VLOOKUP($B44,[1]Женщины!$B$1:$H$65536,4,FALSE)))</f>
        <v>КМС</v>
      </c>
      <c r="F44" s="19" t="str">
        <f>IF(B44=0," ",VLOOKUP($B44,[1]Женщины!$B$1:$H$65536,5,FALSE))</f>
        <v>Вологодская</v>
      </c>
      <c r="G44" s="19" t="str">
        <f>IF(B44=0," ",VLOOKUP($B44,[1]Женщины!$B$1:$H$65536,6,FALSE))</f>
        <v>Череповец, ДЮСШ-2</v>
      </c>
      <c r="H44" s="29"/>
      <c r="I44" s="27">
        <v>6.899305555555555E-4</v>
      </c>
      <c r="J44" s="24" t="str">
        <f>IF(I44=0," ",IF(I44&lt;=[1]Разряды!$D$32,[1]Разряды!$D$3,IF(I44&lt;=[1]Разряды!$E$32,[1]Разряды!$E$3,IF(I44&lt;=[1]Разряды!$F$32,[1]Разряды!$F$3,IF(I44&lt;=[1]Разряды!$G$32,[1]Разряды!$G$3,IF(I44&lt;=[1]Разряды!$H$32,[1]Разряды!$H$3,IF(I44&lt;=[1]Разряды!$I$32,[1]Разряды!$I$3,IF(I44&lt;=[1]Разряды!$J$32,[1]Разряды!$J$3,"б/р"))))))))</f>
        <v>1р</v>
      </c>
      <c r="K44" s="13">
        <v>15</v>
      </c>
      <c r="L44" s="19" t="str">
        <f>IF(B44=0," ",VLOOKUP($B44,[1]Женщины!$B$1:$H$65536,7,FALSE))</f>
        <v>Лебедев А.В.</v>
      </c>
    </row>
    <row r="45" spans="1:12">
      <c r="A45" s="26">
        <v>5</v>
      </c>
      <c r="B45" s="18">
        <v>33</v>
      </c>
      <c r="C45" s="19" t="str">
        <f>IF(B45=0," ",VLOOKUP(B45,[1]Женщины!B$1:H$65536,2,FALSE))</f>
        <v>Третьякова Наталия</v>
      </c>
      <c r="D45" s="20" t="str">
        <f>IF(B45=0," ",VLOOKUP($B45,[1]Женщины!$B$1:$H$65536,3,FALSE))</f>
        <v>14.12.1995</v>
      </c>
      <c r="E45" s="21" t="str">
        <f>IF(B45=0," ",IF(VLOOKUP($B45,[1]Женщины!$B$1:$H$65536,4,FALSE)=0," ",VLOOKUP($B45,[1]Женщины!$B$1:$H$65536,4,FALSE)))</f>
        <v>1р</v>
      </c>
      <c r="F45" s="19" t="str">
        <f>IF(B45=0," ",VLOOKUP($B45,[1]Женщины!$B$1:$H$65536,5,FALSE))</f>
        <v>Ярославская</v>
      </c>
      <c r="G45" s="19" t="str">
        <f>IF(B45=0," ",VLOOKUP($B45,[1]Женщины!$B$1:$H$65536,6,FALSE))</f>
        <v>Ярославль, СДЮСШОР-19</v>
      </c>
      <c r="H45" s="27"/>
      <c r="I45" s="90">
        <v>7.1712962962962963E-4</v>
      </c>
      <c r="J45" s="24" t="str">
        <f>IF(I45=0," ",IF(I45&lt;=[1]Разряды!$D$32,[1]Разряды!$D$3,IF(I45&lt;=[1]Разряды!$E$32,[1]Разряды!$E$3,IF(I45&lt;=[1]Разряды!$F$32,[1]Разряды!$F$3,IF(I45&lt;=[1]Разряды!$G$32,[1]Разряды!$G$3,IF(I45&lt;=[1]Разряды!$H$32,[1]Разряды!$H$3,IF(I45&lt;=[1]Разряды!$I$32,[1]Разряды!$I$3,IF(I45&lt;=[1]Разряды!$J$32,[1]Разряды!$J$3,"б/р"))))))))</f>
        <v>1р</v>
      </c>
      <c r="K45" s="13" t="s">
        <v>24</v>
      </c>
      <c r="L45" s="19" t="str">
        <f>IF(B45=0," ",VLOOKUP($B45,[1]Женщины!$B$1:$H$65536,7,FALSE))</f>
        <v>Тюленев С.А.</v>
      </c>
    </row>
    <row r="46" spans="1:12">
      <c r="A46" s="26">
        <v>6</v>
      </c>
      <c r="B46" s="18">
        <v>31</v>
      </c>
      <c r="C46" s="19" t="str">
        <f>IF(B46=0," ",VLOOKUP(B46,[1]Женщины!B$1:H$65536,2,FALSE))</f>
        <v>Герасина Елизавета</v>
      </c>
      <c r="D46" s="20" t="str">
        <f>IF(B46=0," ",VLOOKUP($B46,[1]Женщины!$B$1:$H$65536,3,FALSE))</f>
        <v>23.04.1995</v>
      </c>
      <c r="E46" s="21" t="str">
        <f>IF(B46=0," ",IF(VLOOKUP($B46,[1]Женщины!$B$1:$H$65536,4,FALSE)=0," ",VLOOKUP($B46,[1]Женщины!$B$1:$H$65536,4,FALSE)))</f>
        <v>1р</v>
      </c>
      <c r="F46" s="19" t="str">
        <f>IF(B46=0," ",VLOOKUP($B46,[1]Женщины!$B$1:$H$65536,5,FALSE))</f>
        <v>Ярославская</v>
      </c>
      <c r="G46" s="19" t="str">
        <f>IF(B46=0," ",VLOOKUP($B46,[1]Женщины!$B$1:$H$65536,6,FALSE))</f>
        <v>Ярославль, СДЮСШОР-19</v>
      </c>
      <c r="H46" s="27"/>
      <c r="I46" s="90">
        <v>7.17361111111111E-4</v>
      </c>
      <c r="J46" s="24" t="str">
        <f>IF(I46=0," ",IF(I46&lt;=[1]Разряды!$D$32,[1]Разряды!$D$3,IF(I46&lt;=[1]Разряды!$E$32,[1]Разряды!$E$3,IF(I46&lt;=[1]Разряды!$F$32,[1]Разряды!$F$3,IF(I46&lt;=[1]Разряды!$G$32,[1]Разряды!$G$3,IF(I46&lt;=[1]Разряды!$H$32,[1]Разряды!$H$3,IF(I46&lt;=[1]Разряды!$I$32,[1]Разряды!$I$3,IF(I46&lt;=[1]Разряды!$J$32,[1]Разряды!$J$3,"б/р"))))))))</f>
        <v>1р</v>
      </c>
      <c r="K46" s="14" t="s">
        <v>24</v>
      </c>
      <c r="L46" s="19" t="str">
        <f>IF(B46=0," ",VLOOKUP($B46,[1]Женщины!$B$1:$H$65536,7,FALSE))</f>
        <v>Тюленев С.А.</v>
      </c>
    </row>
    <row r="47" spans="1:12">
      <c r="A47" s="26">
        <v>7</v>
      </c>
      <c r="B47" s="44">
        <v>382</v>
      </c>
      <c r="C47" s="19" t="str">
        <f>IF(B47=0," ",VLOOKUP(B47,[1]Женщины!B$1:H$65536,2,FALSE))</f>
        <v>Милевская Полина</v>
      </c>
      <c r="D47" s="20" t="str">
        <f>IF(B47=0," ",VLOOKUP($B47,[1]Женщины!$B$1:$H$65536,3,FALSE))</f>
        <v>01.07.1996</v>
      </c>
      <c r="E47" s="21" t="str">
        <f>IF(B47=0," ",IF(VLOOKUP($B47,[1]Женщины!$B$1:$H$65536,4,FALSE)=0," ",VLOOKUP($B47,[1]Женщины!$B$1:$H$65536,4,FALSE)))</f>
        <v>1р</v>
      </c>
      <c r="F47" s="19" t="str">
        <f>IF(B47=0," ",VLOOKUP($B47,[1]Женщины!$B$1:$H$65536,5,FALSE))</f>
        <v>Архангельская</v>
      </c>
      <c r="G47" s="19" t="str">
        <f>IF(B47=0," ",VLOOKUP($B47,[1]Женщины!$B$1:$H$65536,6,FALSE))</f>
        <v>Архангельск, ДЮСШ-1</v>
      </c>
      <c r="H47" s="29"/>
      <c r="I47" s="90">
        <v>7.2152777777777764E-4</v>
      </c>
      <c r="J47" s="24" t="str">
        <f>IF(I47=0," ",IF(I47&lt;=[1]Разряды!$D$32,[1]Разряды!$D$3,IF(I47&lt;=[1]Разряды!$E$32,[1]Разряды!$E$3,IF(I47&lt;=[1]Разряды!$F$32,[1]Разряды!$F$3,IF(I47&lt;=[1]Разряды!$G$32,[1]Разряды!$G$3,IF(I47&lt;=[1]Разряды!$H$32,[1]Разряды!$H$3,IF(I47&lt;=[1]Разряды!$I$32,[1]Разряды!$I$3,IF(I47&lt;=[1]Разряды!$J$32,[1]Разряды!$J$3,"б/р"))))))))</f>
        <v>2р</v>
      </c>
      <c r="K47" s="13">
        <v>14</v>
      </c>
      <c r="L47" s="19" t="str">
        <f>IF(B47=0," ",VLOOKUP($B47,[1]Женщины!$B$1:$H$65536,7,FALSE))</f>
        <v>Брюхова О.Б.</v>
      </c>
    </row>
    <row r="48" spans="1:12">
      <c r="A48" s="26">
        <v>8</v>
      </c>
      <c r="B48" s="18">
        <v>81</v>
      </c>
      <c r="C48" s="19" t="str">
        <f>IF(B48=0," ",VLOOKUP(B48,[1]Женщины!B$1:H$65536,2,FALSE))</f>
        <v>Кириллова Надежда</v>
      </c>
      <c r="D48" s="20" t="str">
        <f>IF(B48=0," ",VLOOKUP($B48,[1]Женщины!$B$1:$H$65536,3,FALSE))</f>
        <v>24.10.1995</v>
      </c>
      <c r="E48" s="21" t="str">
        <f>IF(B48=0," ",IF(VLOOKUP($B48,[1]Женщины!$B$1:$H$65536,4,FALSE)=0," ",VLOOKUP($B48,[1]Женщины!$B$1:$H$65536,4,FALSE)))</f>
        <v>1р</v>
      </c>
      <c r="F48" s="19" t="str">
        <f>IF(B48=0," ",VLOOKUP($B48,[1]Женщины!$B$1:$H$65536,5,FALSE))</f>
        <v>Ярославская</v>
      </c>
      <c r="G48" s="19" t="str">
        <f>IF(B48=0," ",VLOOKUP($B48,[1]Женщины!$B$1:$H$65536,6,FALSE))</f>
        <v>Ярославль, ГОБУ ЯО СДЮСШОР</v>
      </c>
      <c r="H48" s="27"/>
      <c r="I48" s="90">
        <v>7.2708333333333338E-4</v>
      </c>
      <c r="J48" s="24" t="str">
        <f>IF(I48=0," ",IF(I48&lt;=[1]Разряды!$D$32,[1]Разряды!$D$3,IF(I48&lt;=[1]Разряды!$E$32,[1]Разряды!$E$3,IF(I48&lt;=[1]Разряды!$F$32,[1]Разряды!$F$3,IF(I48&lt;=[1]Разряды!$G$32,[1]Разряды!$G$3,IF(I48&lt;=[1]Разряды!$H$32,[1]Разряды!$H$3,IF(I48&lt;=[1]Разряды!$I$32,[1]Разряды!$I$3,IF(I48&lt;=[1]Разряды!$J$32,[1]Разряды!$J$3,"б/р"))))))))</f>
        <v>2р</v>
      </c>
      <c r="K48" s="14" t="s">
        <v>24</v>
      </c>
      <c r="L48" s="19" t="str">
        <f>IF(B48=0," ",VLOOKUP($B48,[1]Женщины!$B$1:$H$65536,7,FALSE))</f>
        <v>бр. Филиновой С.К.</v>
      </c>
    </row>
    <row r="49" spans="1:12">
      <c r="A49" s="26">
        <v>9</v>
      </c>
      <c r="B49" s="18">
        <v>424</v>
      </c>
      <c r="C49" s="19" t="str">
        <f>IF(B49=0," ",VLOOKUP(B49,[1]Женщины!B$1:H$65536,2,FALSE))</f>
        <v>Погудо Елизавета</v>
      </c>
      <c r="D49" s="20" t="str">
        <f>IF(B49=0," ",VLOOKUP($B49,[1]Женщины!$B$1:$H$65536,3,FALSE))</f>
        <v>06.12.1996</v>
      </c>
      <c r="E49" s="21" t="str">
        <f>IF(B49=0," ",IF(VLOOKUP($B49,[1]Женщины!$B$1:$H$65536,4,FALSE)=0," ",VLOOKUP($B49,[1]Женщины!$B$1:$H$65536,4,FALSE)))</f>
        <v>1р</v>
      </c>
      <c r="F49" s="19" t="str">
        <f>IF(B49=0," ",VLOOKUP($B49,[1]Женщины!$B$1:$H$65536,5,FALSE))</f>
        <v>Калининградская</v>
      </c>
      <c r="G49" s="19" t="str">
        <f>IF(B49=0," ",VLOOKUP($B49,[1]Женщины!$B$1:$H$65536,6,FALSE))</f>
        <v>Калининград, СДЮСШОР-4</v>
      </c>
      <c r="H49" s="27"/>
      <c r="I49" s="90">
        <v>7.2777777777777782E-4</v>
      </c>
      <c r="J49" s="24" t="str">
        <f>IF(I49=0," ",IF(I49&lt;=[1]Разряды!$D$32,[1]Разряды!$D$3,IF(I49&lt;=[1]Разряды!$E$32,[1]Разряды!$E$3,IF(I49&lt;=[1]Разряды!$F$32,[1]Разряды!$F$3,IF(I49&lt;=[1]Разряды!$G$32,[1]Разряды!$G$3,IF(I49&lt;=[1]Разряды!$H$32,[1]Разряды!$H$3,IF(I49&lt;=[1]Разряды!$I$32,[1]Разряды!$I$3,IF(I49&lt;=[1]Разряды!$J$32,[1]Разряды!$J$3,"б/р"))))))))</f>
        <v>2р</v>
      </c>
      <c r="K49" s="14">
        <v>13</v>
      </c>
      <c r="L49" s="19" t="str">
        <f>IF(B49=0," ",VLOOKUP($B49,[1]Женщины!$B$1:$H$65536,7,FALSE))</f>
        <v>Шабанов В.В.</v>
      </c>
    </row>
    <row r="50" spans="1:12">
      <c r="A50" s="26">
        <v>10</v>
      </c>
      <c r="B50" s="59">
        <v>159</v>
      </c>
      <c r="C50" s="19" t="str">
        <f>IF(B50=0," ",VLOOKUP(B50,[1]Женщины!B$1:H$65536,2,FALSE))</f>
        <v>Бойцева Дарья</v>
      </c>
      <c r="D50" s="20" t="str">
        <f>IF(B50=0," ",VLOOKUP($B50,[1]Женщины!$B$1:$H$65536,3,FALSE))</f>
        <v>1995</v>
      </c>
      <c r="E50" s="21" t="str">
        <f>IF(B50=0," ",IF(VLOOKUP($B50,[1]Женщины!$B$1:$H$65536,4,FALSE)=0," ",VLOOKUP($B50,[1]Женщины!$B$1:$H$65536,4,FALSE)))</f>
        <v>1р</v>
      </c>
      <c r="F50" s="19" t="str">
        <f>IF(B50=0," ",VLOOKUP($B50,[1]Женщины!$B$1:$H$65536,5,FALSE))</f>
        <v>Ярославская</v>
      </c>
      <c r="G50" s="19" t="str">
        <f>IF(B50=0," ",VLOOKUP($B50,[1]Женщины!$B$1:$H$65536,6,FALSE))</f>
        <v>Рыбинск, СДЮСШОР-2</v>
      </c>
      <c r="H50" s="27"/>
      <c r="I50" s="90">
        <v>7.3078703703703706E-4</v>
      </c>
      <c r="J50" s="24" t="str">
        <f>IF(I50=0," ",IF(I50&lt;=[1]Разряды!$D$32,[1]Разряды!$D$3,IF(I50&lt;=[1]Разряды!$E$32,[1]Разряды!$E$3,IF(I50&lt;=[1]Разряды!$F$32,[1]Разряды!$F$3,IF(I50&lt;=[1]Разряды!$G$32,[1]Разряды!$G$3,IF(I50&lt;=[1]Разряды!$H$32,[1]Разряды!$H$3,IF(I50&lt;=[1]Разряды!$I$32,[1]Разряды!$I$3,IF(I50&lt;=[1]Разряды!$J$32,[1]Разряды!$J$3,"б/р"))))))))</f>
        <v>2р</v>
      </c>
      <c r="K50" s="13" t="s">
        <v>24</v>
      </c>
      <c r="L50" s="19" t="str">
        <f>IF(B50=0," ",VLOOKUP($B50,[1]Женщины!$B$1:$H$65536,7,FALSE))</f>
        <v>Иванова И.М., Соколова Н.М.</v>
      </c>
    </row>
    <row r="51" spans="1:12">
      <c r="A51" s="26">
        <v>11</v>
      </c>
      <c r="B51" s="59">
        <v>82</v>
      </c>
      <c r="C51" s="19" t="str">
        <f>IF(B51=0," ",VLOOKUP(B51,[1]Женщины!B$1:H$65536,2,FALSE))</f>
        <v>Попова Валерия</v>
      </c>
      <c r="D51" s="20" t="str">
        <f>IF(B51=0," ",VLOOKUP($B51,[1]Женщины!$B$1:$H$65536,3,FALSE))</f>
        <v>04.07.1996</v>
      </c>
      <c r="E51" s="21" t="str">
        <f>IF(B51=0," ",IF(VLOOKUP($B51,[1]Женщины!$B$1:$H$65536,4,FALSE)=0," ",VLOOKUP($B51,[1]Женщины!$B$1:$H$65536,4,FALSE)))</f>
        <v>2р</v>
      </c>
      <c r="F51" s="19" t="str">
        <f>IF(B51=0," ",VLOOKUP($B51,[1]Женщины!$B$1:$H$65536,5,FALSE))</f>
        <v>Ярославская</v>
      </c>
      <c r="G51" s="19" t="str">
        <f>IF(B51=0," ",VLOOKUP($B51,[1]Женщины!$B$1:$H$65536,6,FALSE))</f>
        <v>Ярославль, ГОБУ ЯО СДЮСШОР</v>
      </c>
      <c r="H51" s="27"/>
      <c r="I51" s="90">
        <v>7.4699074074074077E-4</v>
      </c>
      <c r="J51" s="24" t="str">
        <f>IF(I51=0," ",IF(I51&lt;=[1]Разряды!$D$32,[1]Разряды!$D$3,IF(I51&lt;=[1]Разряды!$E$32,[1]Разряды!$E$3,IF(I51&lt;=[1]Разряды!$F$32,[1]Разряды!$F$3,IF(I51&lt;=[1]Разряды!$G$32,[1]Разряды!$G$3,IF(I51&lt;=[1]Разряды!$H$32,[1]Разряды!$H$3,IF(I51&lt;=[1]Разряды!$I$32,[1]Разряды!$I$3,IF(I51&lt;=[1]Разряды!$J$32,[1]Разряды!$J$3,"б/р"))))))))</f>
        <v>2р</v>
      </c>
      <c r="K51" s="14" t="s">
        <v>24</v>
      </c>
      <c r="L51" s="19" t="str">
        <f>IF(B51=0," ",VLOOKUP($B51,[1]Женщины!$B$1:$H$65536,7,FALSE))</f>
        <v>бр. Филиновой С.К.</v>
      </c>
    </row>
    <row r="52" spans="1:12">
      <c r="A52" s="13"/>
      <c r="B52" s="13"/>
      <c r="C52" s="13"/>
      <c r="D52" s="14"/>
      <c r="E52" s="13"/>
      <c r="F52" s="330" t="s">
        <v>164</v>
      </c>
      <c r="G52" s="330"/>
      <c r="H52" s="15"/>
      <c r="I52" s="340" t="s">
        <v>42</v>
      </c>
      <c r="J52" s="340"/>
      <c r="K52" s="9"/>
      <c r="L52" s="271" t="s">
        <v>189</v>
      </c>
    </row>
    <row r="53" spans="1:12">
      <c r="A53" s="17">
        <v>1</v>
      </c>
      <c r="B53" s="18">
        <v>211</v>
      </c>
      <c r="C53" s="19" t="str">
        <f>IF(B53=0," ",VLOOKUP(B53,[1]Женщины!B$1:H$65536,2,FALSE))</f>
        <v>Данилова Анастасия</v>
      </c>
      <c r="D53" s="20" t="str">
        <f>IF(B53=0," ",VLOOKUP($B53,[1]Женщины!$B$1:$H$65536,3,FALSE))</f>
        <v>1994</v>
      </c>
      <c r="E53" s="21" t="str">
        <f>IF(B53=0," ",IF(VLOOKUP($B53,[1]Женщины!$B$1:$H$65536,4,FALSE)=0," ",VLOOKUP($B53,[1]Женщины!$B$1:$H$65536,4,FALSE)))</f>
        <v>КМС</v>
      </c>
      <c r="F53" s="19" t="str">
        <f>IF(B53=0," ",VLOOKUP($B53,[1]Женщины!$B$1:$H$65536,5,FALSE))</f>
        <v>Московская</v>
      </c>
      <c r="G53" s="19" t="str">
        <f>IF(B53=0," ",VLOOKUP($B53,[1]Женщины!$B$1:$H$65536,6,FALSE))</f>
        <v>Жуковский, СК "Метеор"</v>
      </c>
      <c r="H53" s="27"/>
      <c r="I53" s="27">
        <v>6.596064814814815E-4</v>
      </c>
      <c r="J53" s="24" t="str">
        <f>IF(I53=0," ",IF(I53&lt;=[1]Разряды!$D$32,[1]Разряды!$D$3,IF(I53&lt;=[1]Разряды!$E$32,[1]Разряды!$E$3,IF(I53&lt;=[1]Разряды!$F$32,[1]Разряды!$F$3,IF(I53&lt;=[1]Разряды!$G$32,[1]Разряды!$G$3,IF(I53&lt;=[1]Разряды!$H$32,[1]Разряды!$H$3,IF(I53&lt;=[1]Разряды!$I$32,[1]Разряды!$I$3,IF(I53&lt;=[1]Разряды!$J$32,[1]Разряды!$J$3,"б/р"))))))))</f>
        <v>кмс</v>
      </c>
      <c r="K53" s="106" t="s">
        <v>24</v>
      </c>
      <c r="L53" s="19" t="str">
        <f>IF(B53=0," ",VLOOKUP($B53,[1]Женщины!$B$1:$H$65536,7,FALSE))</f>
        <v>Юдакова Н.А.</v>
      </c>
    </row>
    <row r="54" spans="1:12" ht="22.5">
      <c r="A54" s="17">
        <v>2</v>
      </c>
      <c r="B54" s="18">
        <v>260</v>
      </c>
      <c r="C54" s="42" t="str">
        <f>IF(B54=0," ",VLOOKUP(B54,[1]Женщины!B$1:H$65536,2,FALSE))</f>
        <v>Гурина Кристина</v>
      </c>
      <c r="D54" s="43" t="str">
        <f>IF(B54=0," ",VLOOKUP($B54,[1]Женщины!$B$1:$H$65536,3,FALSE))</f>
        <v>05.09.1992</v>
      </c>
      <c r="E54" s="44" t="str">
        <f>IF(B54=0," ",IF(VLOOKUP($B54,[1]Женщины!$B$1:$H$65536,4,FALSE)=0," ",VLOOKUP($B54,[1]Женщины!$B$1:$H$65536,4,FALSE)))</f>
        <v>КМС</v>
      </c>
      <c r="F54" s="42" t="str">
        <f>IF(B54=0," ",VLOOKUP($B54,[1]Женщины!$B$1:$H$65536,5,FALSE))</f>
        <v>Рязанская</v>
      </c>
      <c r="G54" s="45" t="str">
        <f>IF(B54=0," ",VLOOKUP($B54,[1]Женщины!$B$1:$H$65536,6,FALSE))</f>
        <v>Рязань, ЦФО СДЮСШОР "Юность"-Профсоюзы</v>
      </c>
      <c r="H54" s="22"/>
      <c r="I54" s="49">
        <v>6.7013888888888885E-4</v>
      </c>
      <c r="J54" s="26" t="str">
        <f>IF(I54=0," ",IF(I54&lt;=[1]Разряды!$D$32,[1]Разряды!$D$3,IF(I54&lt;=[1]Разряды!$E$32,[1]Разряды!$E$3,IF(I54&lt;=[1]Разряды!$F$32,[1]Разряды!$F$3,IF(I54&lt;=[1]Разряды!$G$32,[1]Разряды!$G$3,IF(I54&lt;=[1]Разряды!$H$32,[1]Разряды!$H$3,IF(I54&lt;=[1]Разряды!$I$32,[1]Разряды!$I$3,IF(I54&lt;=[1]Разряды!$J$32,[1]Разряды!$J$3,"б/р"))))))))</f>
        <v>кмс</v>
      </c>
      <c r="K54" s="43">
        <v>20</v>
      </c>
      <c r="L54" s="42" t="str">
        <f>IF(B54=0," ",VLOOKUP($B54,[1]Женщины!$B$1:$H$65536,7,FALSE))</f>
        <v>Варнаков А.В., Трусова Е.А.</v>
      </c>
    </row>
    <row r="55" spans="1:12">
      <c r="A55" s="17">
        <v>3</v>
      </c>
      <c r="B55" s="18">
        <v>442</v>
      </c>
      <c r="C55" s="42" t="str">
        <f>IF(B55=0," ",VLOOKUP(B55,[1]Женщины!B$1:H$65536,2,FALSE))</f>
        <v>Скрипина Юлия</v>
      </c>
      <c r="D55" s="43" t="str">
        <f>IF(B55=0," ",VLOOKUP($B55,[1]Женщины!$B$1:$H$65536,3,FALSE))</f>
        <v>1993</v>
      </c>
      <c r="E55" s="44" t="str">
        <f>IF(B55=0," ",IF(VLOOKUP($B55,[1]Женщины!$B$1:$H$65536,4,FALSE)=0," ",VLOOKUP($B55,[1]Женщины!$B$1:$H$65536,4,FALSE)))</f>
        <v>КМС</v>
      </c>
      <c r="F55" s="42" t="str">
        <f>IF(B55=0," ",VLOOKUP($B55,[1]Женщины!$B$1:$H$65536,5,FALSE))</f>
        <v>Р-ка Коми</v>
      </c>
      <c r="G55" s="42" t="str">
        <f>IF(B55=0," ",VLOOKUP($B55,[1]Женщины!$B$1:$H$65536,6,FALSE))</f>
        <v>Сыктывкар</v>
      </c>
      <c r="H55" s="22"/>
      <c r="I55" s="58">
        <v>6.795138888888889E-4</v>
      </c>
      <c r="J55" s="26" t="str">
        <f>IF(I55=0," ",IF(I55&lt;=[1]Разряды!$D$32,[1]Разряды!$D$3,IF(I55&lt;=[1]Разряды!$E$32,[1]Разряды!$E$3,IF(I55&lt;=[1]Разряды!$F$32,[1]Разряды!$F$3,IF(I55&lt;=[1]Разряды!$G$32,[1]Разряды!$G$3,IF(I55&lt;=[1]Разряды!$H$32,[1]Разряды!$H$3,IF(I55&lt;=[1]Разряды!$I$32,[1]Разряды!$I$3,IF(I55&lt;=[1]Разряды!$J$32,[1]Разряды!$J$3,"б/р"))))))))</f>
        <v>1р</v>
      </c>
      <c r="K55" s="20">
        <v>17</v>
      </c>
      <c r="L55" s="152" t="str">
        <f>IF(B55=0," ",VLOOKUP($B55,[1]Женщины!$B$1:$H$65536,7,FALSE))</f>
        <v xml:space="preserve">Панюкова М.А. </v>
      </c>
    </row>
    <row r="56" spans="1:12">
      <c r="A56" s="26">
        <v>4</v>
      </c>
      <c r="B56" s="18">
        <v>469</v>
      </c>
      <c r="C56" s="19" t="str">
        <f>IF(B56=0," ",VLOOKUP(B56,[1]Женщины!B$1:H$65536,2,FALSE))</f>
        <v>Батраева Юлия</v>
      </c>
      <c r="D56" s="20" t="str">
        <f>IF(B56=0," ",VLOOKUP($B56,[1]Женщины!$B$1:$H$65536,3,FALSE))</f>
        <v>1994</v>
      </c>
      <c r="E56" s="21" t="str">
        <f>IF(B56=0," ",IF(VLOOKUP($B56,[1]Женщины!$B$1:$H$65536,4,FALSE)=0," ",VLOOKUP($B56,[1]Женщины!$B$1:$H$65536,4,FALSE)))</f>
        <v>КМС</v>
      </c>
      <c r="F56" s="19" t="str">
        <f>IF(B56=0," ",VLOOKUP($B56,[1]Женщины!$B$1:$H$65536,5,FALSE))</f>
        <v>Ивановская</v>
      </c>
      <c r="G56" s="19" t="str">
        <f>IF(B56=0," ",VLOOKUP($B56,[1]Женщины!$B$1:$H$65536,6,FALSE))</f>
        <v>Иваново, СДЮСШОР-6, ИГЭУ</v>
      </c>
      <c r="H56" s="27"/>
      <c r="I56" s="109">
        <v>7.0590277777777784E-4</v>
      </c>
      <c r="J56" s="24" t="str">
        <f>IF(I56=0," ",IF(I56&lt;=[1]Разряды!$D$32,[1]Разряды!$D$3,IF(I56&lt;=[1]Разряды!$E$32,[1]Разряды!$E$3,IF(I56&lt;=[1]Разряды!$F$32,[1]Разряды!$F$3,IF(I56&lt;=[1]Разряды!$G$32,[1]Разряды!$G$3,IF(I56&lt;=[1]Разряды!$H$32,[1]Разряды!$H$3,IF(I56&lt;=[1]Разряды!$I$32,[1]Разряды!$I$3,IF(I56&lt;=[1]Разряды!$J$32,[1]Разряды!$J$3,"б/р"))))))))</f>
        <v>1р</v>
      </c>
      <c r="K56" s="20" t="s">
        <v>190</v>
      </c>
      <c r="L56" s="19" t="str">
        <f>IF(B56=0," ",VLOOKUP($B56,[1]Женщины!$B$1:$H$65536,7,FALSE))</f>
        <v>Торгов Е.Н., Лукичёв А.В.</v>
      </c>
    </row>
    <row r="57" spans="1:12">
      <c r="A57" s="26">
        <v>5</v>
      </c>
      <c r="B57" s="18">
        <v>444</v>
      </c>
      <c r="C57" s="19" t="str">
        <f>IF(B57=0," ",VLOOKUP(B57,[1]Женщины!B$1:H$65536,2,FALSE))</f>
        <v>Русинова Екатерина</v>
      </c>
      <c r="D57" s="20" t="str">
        <f>IF(B57=0," ",VLOOKUP($B57,[1]Женщины!$B$1:$H$65536,3,FALSE))</f>
        <v>1993</v>
      </c>
      <c r="E57" s="21" t="str">
        <f>IF(B57=0," ",IF(VLOOKUP($B57,[1]Женщины!$B$1:$H$65536,4,FALSE)=0," ",VLOOKUP($B57,[1]Женщины!$B$1:$H$65536,4,FALSE)))</f>
        <v>КМС</v>
      </c>
      <c r="F57" s="19" t="str">
        <f>IF(B57=0," ",VLOOKUP($B57,[1]Женщины!$B$1:$H$65536,5,FALSE))</f>
        <v>Р-ка Коми</v>
      </c>
      <c r="G57" s="19" t="str">
        <f>IF(B57=0," ",VLOOKUP($B57,[1]Женщины!$B$1:$H$65536,6,FALSE))</f>
        <v>Сыктывкар</v>
      </c>
      <c r="H57" s="27"/>
      <c r="I57" s="293">
        <v>7.0659722222222228E-4</v>
      </c>
      <c r="J57" s="24" t="str">
        <f>IF(I57=0," ",IF(I57&lt;=[1]Разряды!$D$32,[1]Разряды!$D$3,IF(I57&lt;=[1]Разряды!$E$32,[1]Разряды!$E$3,IF(I57&lt;=[1]Разряды!$F$32,[1]Разряды!$F$3,IF(I57&lt;=[1]Разряды!$G$32,[1]Разряды!$G$3,IF(I57&lt;=[1]Разряды!$H$32,[1]Разряды!$H$3,IF(I57&lt;=[1]Разряды!$I$32,[1]Разряды!$I$3,IF(I57&lt;=[1]Разряды!$J$32,[1]Разряды!$J$3,"б/р"))))))))</f>
        <v>1р</v>
      </c>
      <c r="K57" s="20" t="s">
        <v>191</v>
      </c>
      <c r="L57" s="25" t="str">
        <f>IF(B57=0," ",VLOOKUP($B57,[1]Женщины!$B$1:$H$65536,7,FALSE))</f>
        <v xml:space="preserve">Панюкова М.А. </v>
      </c>
    </row>
    <row r="58" spans="1:12">
      <c r="A58" s="26">
        <v>6</v>
      </c>
      <c r="B58" s="18">
        <v>439</v>
      </c>
      <c r="C58" s="19" t="str">
        <f>IF(B58=0," ",VLOOKUP(B58,[1]Женщины!B$1:H$65536,2,FALSE))</f>
        <v>Вавилова Анастасия</v>
      </c>
      <c r="D58" s="20" t="str">
        <f>IF(B58=0," ",VLOOKUP($B58,[1]Женщины!$B$1:$H$65536,3,FALSE))</f>
        <v>1992</v>
      </c>
      <c r="E58" s="21" t="str">
        <f>IF(B58=0," ",IF(VLOOKUP($B58,[1]Женщины!$B$1:$H$65536,4,FALSE)=0," ",VLOOKUP($B58,[1]Женщины!$B$1:$H$65536,4,FALSE)))</f>
        <v>КМС</v>
      </c>
      <c r="F58" s="19" t="str">
        <f>IF(B58=0," ",VLOOKUP($B58,[1]Женщины!$B$1:$H$65536,5,FALSE))</f>
        <v>Р-ка Коми</v>
      </c>
      <c r="G58" s="19" t="str">
        <f>IF(B58=0," ",VLOOKUP($B58,[1]Женщины!$B$1:$H$65536,6,FALSE))</f>
        <v>Сыктывкар</v>
      </c>
      <c r="H58" s="27"/>
      <c r="I58" s="109">
        <v>7.1331018518518521E-4</v>
      </c>
      <c r="J58" s="24" t="str">
        <f>IF(I58=0," ",IF(I58&lt;=[1]Разряды!$D$32,[1]Разряды!$D$3,IF(I58&lt;=[1]Разряды!$E$32,[1]Разряды!$E$3,IF(I58&lt;=[1]Разряды!$F$32,[1]Разряды!$F$3,IF(I58&lt;=[1]Разряды!$G$32,[1]Разряды!$G$3,IF(I58&lt;=[1]Разряды!$H$32,[1]Разряды!$H$3,IF(I58&lt;=[1]Разряды!$I$32,[1]Разряды!$I$3,IF(I58&lt;=[1]Разряды!$J$32,[1]Разряды!$J$3,"б/р"))))))))</f>
        <v>1р</v>
      </c>
      <c r="K58" s="20" t="s">
        <v>192</v>
      </c>
      <c r="L58" s="19" t="str">
        <f>IF(B58=0," ",VLOOKUP($B58,[1]Женщины!$B$1:$H$65536,7,FALSE))</f>
        <v>Панюкова М.А.</v>
      </c>
    </row>
    <row r="59" spans="1:12">
      <c r="A59" s="26">
        <v>7</v>
      </c>
      <c r="B59" s="18">
        <v>445</v>
      </c>
      <c r="C59" s="19" t="str">
        <f>IF(B59=0," ",VLOOKUP(B59,[1]Женщины!B$1:H$65536,2,FALSE))</f>
        <v>Гайсина Гульнара</v>
      </c>
      <c r="D59" s="20" t="str">
        <f>IF(B59=0," ",VLOOKUP($B59,[1]Женщины!$B$1:$H$65536,3,FALSE))</f>
        <v>1994</v>
      </c>
      <c r="E59" s="21" t="str">
        <f>IF(B59=0," ",IF(VLOOKUP($B59,[1]Женщины!$B$1:$H$65536,4,FALSE)=0," ",VLOOKUP($B59,[1]Женщины!$B$1:$H$65536,4,FALSE)))</f>
        <v>1р</v>
      </c>
      <c r="F59" s="19" t="str">
        <f>IF(B59=0," ",VLOOKUP($B59,[1]Женщины!$B$1:$H$65536,5,FALSE))</f>
        <v>Р-ка Коми</v>
      </c>
      <c r="G59" s="42" t="str">
        <f>IF(B59=0," ",VLOOKUP($B59,[1]Женщины!$B$1:$H$65536,6,FALSE))</f>
        <v>Сыктывкар</v>
      </c>
      <c r="H59" s="27"/>
      <c r="I59" s="293">
        <v>7.2777777777777782E-4</v>
      </c>
      <c r="J59" s="24" t="str">
        <f>IF(I59=0," ",IF(I59&lt;=[1]Разряды!$D$32,[1]Разряды!$D$3,IF(I59&lt;=[1]Разряды!$E$32,[1]Разряды!$E$3,IF(I59&lt;=[1]Разряды!$F$32,[1]Разряды!$F$3,IF(I59&lt;=[1]Разряды!$G$32,[1]Разряды!$G$3,IF(I59&lt;=[1]Разряды!$H$32,[1]Разряды!$H$3,IF(I59&lt;=[1]Разряды!$I$32,[1]Разряды!$I$3,IF(I59&lt;=[1]Разряды!$J$32,[1]Разряды!$J$3,"б/р"))))))))</f>
        <v>2р</v>
      </c>
      <c r="K59" s="20" t="s">
        <v>193</v>
      </c>
      <c r="L59" s="19" t="str">
        <f>IF(B59=0," ",VLOOKUP($B59,[1]Женщины!$B$1:$H$65536,7,FALSE))</f>
        <v xml:space="preserve">Панюкова М.А. </v>
      </c>
    </row>
    <row r="60" spans="1:12">
      <c r="A60" s="26">
        <v>8</v>
      </c>
      <c r="B60" s="48">
        <v>74</v>
      </c>
      <c r="C60" s="19" t="str">
        <f>IF(B60=0," ",VLOOKUP(B60,[1]Женщины!B$1:H$65536,2,FALSE))</f>
        <v>Петрова Олеся</v>
      </c>
      <c r="D60" s="20" t="str">
        <f>IF(B60=0," ",VLOOKUP($B60,[1]Женщины!$B$1:$H$65536,3,FALSE))</f>
        <v>20.09.1992</v>
      </c>
      <c r="E60" s="21" t="str">
        <f>IF(B60=0," ",IF(VLOOKUP($B60,[1]Женщины!$B$1:$H$65536,4,FALSE)=0," ",VLOOKUP($B60,[1]Женщины!$B$1:$H$65536,4,FALSE)))</f>
        <v>2р</v>
      </c>
      <c r="F60" s="19" t="str">
        <f>IF(B60=0," ",VLOOKUP($B60,[1]Женщины!$B$1:$H$65536,5,FALSE))</f>
        <v>Ярославская</v>
      </c>
      <c r="G60" s="19" t="str">
        <f>IF(B60=0," ",VLOOKUP($B60,[1]Женщины!$B$1:$H$65536,6,FALSE))</f>
        <v>Ярославль, ГОБУ ЯО СДЮСШОР</v>
      </c>
      <c r="H60" s="27"/>
      <c r="I60" s="106">
        <v>7.2824074074074067E-4</v>
      </c>
      <c r="J60" s="24" t="str">
        <f>IF(I60=0," ",IF(I60&lt;=[1]Разряды!$D$32,[1]Разряды!$D$3,IF(I60&lt;=[1]Разряды!$E$32,[1]Разряды!$E$3,IF(I60&lt;=[1]Разряды!$F$32,[1]Разряды!$F$3,IF(I60&lt;=[1]Разряды!$G$32,[1]Разряды!$G$3,IF(I60&lt;=[1]Разряды!$H$32,[1]Разряды!$H$3,IF(I60&lt;=[1]Разряды!$I$32,[1]Разряды!$I$3,IF(I60&lt;=[1]Разряды!$J$32,[1]Разряды!$J$3,"б/р"))))))))</f>
        <v>2р</v>
      </c>
      <c r="K60" s="20" t="s">
        <v>24</v>
      </c>
      <c r="L60" s="19" t="str">
        <f>IF(B60=0," ",VLOOKUP($B60,[1]Женщины!$B$1:$H$65536,7,FALSE))</f>
        <v>Клейменов А.Н.</v>
      </c>
    </row>
    <row r="61" spans="1:12">
      <c r="A61" s="26">
        <v>9</v>
      </c>
      <c r="B61" s="18">
        <v>561</v>
      </c>
      <c r="C61" s="19" t="str">
        <f>IF(B61=0," ",VLOOKUP(B61,[1]Женщины!B$1:H$65536,2,FALSE))</f>
        <v>Бабаева Надежда</v>
      </c>
      <c r="D61" s="20" t="str">
        <f>IF(B61=0," ",VLOOKUP($B61,[1]Женщины!$B$1:$H$65536,3,FALSE))</f>
        <v>1993</v>
      </c>
      <c r="E61" s="21" t="str">
        <f>IF(B61=0," ",IF(VLOOKUP($B61,[1]Женщины!$B$1:$H$65536,4,FALSE)=0," ",VLOOKUP($B61,[1]Женщины!$B$1:$H$65536,4,FALSE)))</f>
        <v>1р</v>
      </c>
      <c r="F61" s="19" t="str">
        <f>IF(B61=0," ",VLOOKUP($B61,[1]Женщины!$B$1:$H$65536,5,FALSE))</f>
        <v>Вологодская</v>
      </c>
      <c r="G61" s="19" t="str">
        <f>IF(B61=0," ",VLOOKUP($B61,[1]Женщины!$B$1:$H$65536,6,FALSE))</f>
        <v>Вологда, ДЮСШ-2</v>
      </c>
      <c r="H61" s="27"/>
      <c r="I61" s="106">
        <v>7.2986111111111114E-4</v>
      </c>
      <c r="J61" s="24" t="str">
        <f>IF(I61=0," ",IF(I61&lt;=[1]Разряды!$D$32,[1]Разряды!$D$3,IF(I61&lt;=[1]Разряды!$E$32,[1]Разряды!$E$3,IF(I61&lt;=[1]Разряды!$F$32,[1]Разряды!$F$3,IF(I61&lt;=[1]Разряды!$G$32,[1]Разряды!$G$3,IF(I61&lt;=[1]Разряды!$H$32,[1]Разряды!$H$3,IF(I61&lt;=[1]Разряды!$I$32,[1]Разряды!$I$3,IF(I61&lt;=[1]Разряды!$J$32,[1]Разряды!$J$3,"б/р"))))))))</f>
        <v>2р</v>
      </c>
      <c r="K61" s="20" t="s">
        <v>24</v>
      </c>
      <c r="L61" s="19" t="str">
        <f>IF(B61=0," ",VLOOKUP($B61,[1]Женщины!$B$1:$H$65536,7,FALSE))</f>
        <v>Купцова Е.Н.</v>
      </c>
    </row>
    <row r="62" spans="1:12">
      <c r="A62" s="26">
        <v>10</v>
      </c>
      <c r="B62" s="44">
        <v>54</v>
      </c>
      <c r="C62" s="19" t="str">
        <f>IF(B62=0," ",VLOOKUP(B62,[1]Женщины!B$1:H$65536,2,FALSE))</f>
        <v>Цветкова Елена</v>
      </c>
      <c r="D62" s="20" t="str">
        <f>IF(B62=0," ",VLOOKUP($B62,[1]Женщины!$B$1:$H$65536,3,FALSE))</f>
        <v>27.09.1992</v>
      </c>
      <c r="E62" s="21" t="str">
        <f>IF(B62=0," ",IF(VLOOKUP($B62,[1]Женщины!$B$1:$H$65536,4,FALSE)=0," ",VLOOKUP($B62,[1]Женщины!$B$1:$H$65536,4,FALSE)))</f>
        <v>2р</v>
      </c>
      <c r="F62" s="19" t="str">
        <f>IF(B62=0," ",VLOOKUP($B62,[1]Женщины!$B$1:$H$65536,5,FALSE))</f>
        <v>Ярославская</v>
      </c>
      <c r="G62" s="19" t="str">
        <f>IF(B62=0," ",VLOOKUP($B62,[1]Женщины!$B$1:$H$65536,6,FALSE))</f>
        <v>Ярославль, СДЮСШОР-19</v>
      </c>
      <c r="H62" s="27"/>
      <c r="I62" s="90">
        <v>7.693287037037036E-4</v>
      </c>
      <c r="J62" s="24" t="str">
        <f>IF(I62=0," ",IF(I62&lt;=[1]Разряды!$D$32,[1]Разряды!$D$3,IF(I62&lt;=[1]Разряды!$E$32,[1]Разряды!$E$3,IF(I62&lt;=[1]Разряды!$F$32,[1]Разряды!$F$3,IF(I62&lt;=[1]Разряды!$G$32,[1]Разряды!$G$3,IF(I62&lt;=[1]Разряды!$H$32,[1]Разряды!$H$3,IF(I62&lt;=[1]Разряды!$I$32,[1]Разряды!$I$3,IF(I62&lt;=[1]Разряды!$J$32,[1]Разряды!$J$3,"б/р"))))))))</f>
        <v>3р</v>
      </c>
      <c r="K62" s="20" t="s">
        <v>24</v>
      </c>
      <c r="L62" s="19" t="str">
        <f>IF(B62=0," ",VLOOKUP($B62,[1]Женщины!$B$1:$H$65536,7,FALSE))</f>
        <v>Хрущева Л.В.</v>
      </c>
    </row>
    <row r="63" spans="1:12">
      <c r="A63" s="13"/>
      <c r="B63" s="13"/>
      <c r="C63" s="13"/>
      <c r="D63" s="57"/>
      <c r="E63" s="13"/>
      <c r="F63" s="330" t="s">
        <v>26</v>
      </c>
      <c r="G63" s="330"/>
      <c r="H63" s="78"/>
      <c r="I63" s="340" t="s">
        <v>42</v>
      </c>
      <c r="J63" s="340"/>
      <c r="K63" s="79"/>
      <c r="L63" s="51" t="s">
        <v>194</v>
      </c>
    </row>
    <row r="64" spans="1:12">
      <c r="A64" s="17">
        <v>1</v>
      </c>
      <c r="B64" s="44">
        <v>432</v>
      </c>
      <c r="C64" s="19" t="str">
        <f>IF(B64=0," ",VLOOKUP(B64,[1]Женщины!B$1:H$65536,2,FALSE))</f>
        <v>Антоненко Юлия</v>
      </c>
      <c r="D64" s="20" t="str">
        <f>IF(B64=0," ",VLOOKUP($B64,[1]Женщины!$B$1:$H$65536,3,FALSE))</f>
        <v>1986</v>
      </c>
      <c r="E64" s="21" t="str">
        <f>IF(B64=0," ",IF(VLOOKUP($B64,[1]Женщины!$B$1:$H$65536,4,FALSE)=0," ",VLOOKUP($B64,[1]Женщины!$B$1:$H$65536,4,FALSE)))</f>
        <v>КМС</v>
      </c>
      <c r="F64" s="19" t="str">
        <f>IF(B64=0," ",VLOOKUP($B64,[1]Женщины!$B$1:$H$65536,5,FALSE))</f>
        <v>Р-ка Коми</v>
      </c>
      <c r="G64" s="19" t="str">
        <f>IF(B64=0," ",VLOOKUP($B64,[1]Женщины!$B$1:$H$65536,6,FALSE))</f>
        <v>Сыктывкар</v>
      </c>
      <c r="H64" s="27"/>
      <c r="I64" s="29">
        <v>6.659722222222222E-4</v>
      </c>
      <c r="J64" s="24" t="str">
        <f>IF(I64=0," ",IF(I64&lt;=[1]Разряды!$D$32,[1]Разряды!$D$3,IF(I64&lt;=[1]Разряды!$E$32,[1]Разряды!$E$3,IF(I64&lt;=[1]Разряды!$F$32,[1]Разряды!$F$3,IF(I64&lt;=[1]Разряды!$G$32,[1]Разряды!$G$3,IF(I64&lt;=[1]Разряды!$H$32,[1]Разряды!$H$3,IF(I64&lt;=[1]Разряды!$I$32,[1]Разряды!$I$3,IF(I64&lt;=[1]Разряды!$J$32,[1]Разряды!$J$3,"б/р"))))))))</f>
        <v>кмс</v>
      </c>
      <c r="K64" s="14">
        <v>20</v>
      </c>
      <c r="L64" s="54" t="str">
        <f>IF(B64=0," ",VLOOKUP($B64,[1]Женщины!$B$1:$H$65536,7,FALSE))</f>
        <v>Панюкова М.А.</v>
      </c>
    </row>
    <row r="65" spans="1:12">
      <c r="A65" s="17">
        <v>2</v>
      </c>
      <c r="B65" s="18">
        <v>296</v>
      </c>
      <c r="C65" s="19" t="str">
        <f>IF(B65=0," ",VLOOKUP(B65,[1]Женщины!B$1:H$65536,2,FALSE))</f>
        <v>Маркелова Татьяна</v>
      </c>
      <c r="D65" s="20" t="str">
        <f>IF(B65=0," ",VLOOKUP($B65,[1]Женщины!$B$1:$H$65536,3,FALSE))</f>
        <v>09.12.1988</v>
      </c>
      <c r="E65" s="21" t="str">
        <f>IF(B65=0," ",IF(VLOOKUP($B65,[1]Женщины!$B$1:$H$65536,4,FALSE)=0," ",VLOOKUP($B65,[1]Женщины!$B$1:$H$65536,4,FALSE)))</f>
        <v>МСМК</v>
      </c>
      <c r="F65" s="19" t="str">
        <f>IF(B65=0," ",VLOOKUP($B65,[1]Женщины!$B$1:$H$65536,5,FALSE))</f>
        <v>Мурманская</v>
      </c>
      <c r="G65" s="19" t="str">
        <f>IF(B65=0," ",VLOOKUP($B65,[1]Женщины!$B$1:$H$65536,6,FALSE))</f>
        <v>Мурманск, ШВСМ</v>
      </c>
      <c r="H65" s="27"/>
      <c r="I65" s="27">
        <v>6.6863425925925933E-4</v>
      </c>
      <c r="J65" s="24" t="str">
        <f>IF(I65=0," ",IF(I65&lt;=[1]Разряды!$D$32,[1]Разряды!$D$3,IF(I65&lt;=[1]Разряды!$E$32,[1]Разряды!$E$3,IF(I65&lt;=[1]Разряды!$F$32,[1]Разряды!$F$3,IF(I65&lt;=[1]Разряды!$G$32,[1]Разряды!$G$3,IF(I65&lt;=[1]Разряды!$H$32,[1]Разряды!$H$3,IF(I65&lt;=[1]Разряды!$I$32,[1]Разряды!$I$3,IF(I65&lt;=[1]Разряды!$J$32,[1]Разряды!$J$3,"б/р"))))))))</f>
        <v>кмс</v>
      </c>
      <c r="K65" s="14">
        <v>17</v>
      </c>
      <c r="L65" s="19" t="str">
        <f>IF(B65=0," ",VLOOKUP($B65,[1]Женщины!$B$1:$H$65536,7,FALSE))</f>
        <v>ЗТР Савенков П.В.</v>
      </c>
    </row>
    <row r="66" spans="1:12">
      <c r="A66" s="17">
        <v>3</v>
      </c>
      <c r="B66" s="48">
        <v>223</v>
      </c>
      <c r="C66" s="19" t="str">
        <f>IF(B66=0," ",VLOOKUP(B66,[1]Женщины!B$1:H$65536,2,FALSE))</f>
        <v>Гаврикова Евгения</v>
      </c>
      <c r="D66" s="20" t="str">
        <f>IF(B66=0," ",VLOOKUP($B66,[1]Женщины!$B$1:$H$65536,3,FALSE))</f>
        <v>1986</v>
      </c>
      <c r="E66" s="21" t="str">
        <f>IF(B66=0," ",IF(VLOOKUP($B66,[1]Женщины!$B$1:$H$65536,4,FALSE)=0," ",VLOOKUP($B66,[1]Женщины!$B$1:$H$65536,4,FALSE)))</f>
        <v>МС</v>
      </c>
      <c r="F66" s="19" t="str">
        <f>IF(B66=0," ",VLOOKUP($B66,[1]Женщины!$B$1:$H$65536,5,FALSE))</f>
        <v>Владимирская</v>
      </c>
      <c r="G66" s="19" t="str">
        <f>IF(B66=0," ",VLOOKUP($B66,[1]Женщины!$B$1:$H$65536,6,FALSE))</f>
        <v>Владимир, СДЮСШОР-7</v>
      </c>
      <c r="H66" s="27"/>
      <c r="I66" s="27">
        <v>6.6967592592592599E-4</v>
      </c>
      <c r="J66" s="24" t="str">
        <f>IF(I66=0," ",IF(I66&lt;=[1]Разряды!$D$32,[1]Разряды!$D$3,IF(I66&lt;=[1]Разряды!$E$32,[1]Разряды!$E$3,IF(I66&lt;=[1]Разряды!$F$32,[1]Разряды!$F$3,IF(I66&lt;=[1]Разряды!$G$32,[1]Разряды!$G$3,IF(I66&lt;=[1]Разряды!$H$32,[1]Разряды!$H$3,IF(I66&lt;=[1]Разряды!$I$32,[1]Разряды!$I$3,IF(I66&lt;=[1]Разряды!$J$32,[1]Разряды!$J$3,"б/р"))))))))</f>
        <v>кмс</v>
      </c>
      <c r="K66" s="13">
        <v>15</v>
      </c>
      <c r="L66" s="54" t="str">
        <f>IF(B66=0," ",VLOOKUP($B66,[1]Женщины!$B$1:$H$65536,7,FALSE))</f>
        <v>Морочко М.А.</v>
      </c>
    </row>
    <row r="67" spans="1:12">
      <c r="A67" s="26">
        <v>4</v>
      </c>
      <c r="B67" s="44">
        <v>455</v>
      </c>
      <c r="C67" s="19" t="str">
        <f>IF(B67=0," ",VLOOKUP(B67,[1]Женщины!B$1:H$65536,2,FALSE))</f>
        <v>Пантелеева Екатерина</v>
      </c>
      <c r="D67" s="20" t="str">
        <f>IF(B67=0," ",VLOOKUP($B67,[1]Женщины!$B$1:$H$65536,3,FALSE))</f>
        <v>1990</v>
      </c>
      <c r="E67" s="21" t="str">
        <f>IF(B67=0," ",IF(VLOOKUP($B67,[1]Женщины!$B$1:$H$65536,4,FALSE)=0," ",VLOOKUP($B67,[1]Женщины!$B$1:$H$65536,4,FALSE)))</f>
        <v>КМС</v>
      </c>
      <c r="F67" s="19" t="str">
        <f>IF(B67=0," ",VLOOKUP($B67,[1]Женщины!$B$1:$H$65536,5,FALSE))</f>
        <v>Ивановская</v>
      </c>
      <c r="G67" s="19" t="str">
        <f>IF(B67=0," ",VLOOKUP($B67,[1]Женщины!$B$1:$H$65536,6,FALSE))</f>
        <v>Иваново, ИГЭУ</v>
      </c>
      <c r="H67" s="27"/>
      <c r="I67" s="27">
        <v>6.8032407407407408E-4</v>
      </c>
      <c r="J67" s="24" t="str">
        <f>IF(I67=0," ",IF(I67&lt;=[1]Разряды!$D$32,[1]Разряды!$D$3,IF(I67&lt;=[1]Разряды!$E$32,[1]Разряды!$E$3,IF(I67&lt;=[1]Разряды!$F$32,[1]Разряды!$F$3,IF(I67&lt;=[1]Разряды!$G$32,[1]Разряды!$G$3,IF(I67&lt;=[1]Разряды!$H$32,[1]Разряды!$H$3,IF(I67&lt;=[1]Разряды!$I$32,[1]Разряды!$I$3,IF(I67&lt;=[1]Разряды!$J$32,[1]Разряды!$J$3,"б/р"))))))))</f>
        <v>1р</v>
      </c>
      <c r="K67" s="14">
        <v>0</v>
      </c>
      <c r="L67" s="19" t="str">
        <f>IF(B67=0," ",VLOOKUP($B67,[1]Женщины!$B$1:$H$65536,7,FALSE))</f>
        <v>Сафина Н.Ю., Рябова И.Д.</v>
      </c>
    </row>
    <row r="68" spans="1:12">
      <c r="A68" s="26">
        <v>5</v>
      </c>
      <c r="B68" s="44">
        <v>136</v>
      </c>
      <c r="C68" s="19" t="str">
        <f>IF(B68=0," ",VLOOKUP(B68,[1]Женщины!B$1:H$65536,2,FALSE))</f>
        <v>Лебедева Светлана</v>
      </c>
      <c r="D68" s="20" t="str">
        <f>IF(B68=0," ",VLOOKUP($B68,[1]Женщины!$B$1:$H$65536,3,FALSE))</f>
        <v>1984</v>
      </c>
      <c r="E68" s="21" t="str">
        <f>IF(B68=0," ",IF(VLOOKUP($B68,[1]Женщины!$B$1:$H$65536,4,FALSE)=0," ",VLOOKUP($B68,[1]Женщины!$B$1:$H$65536,4,FALSE)))</f>
        <v>МС</v>
      </c>
      <c r="F68" s="19" t="str">
        <f>IF(B68=0," ",VLOOKUP($B68,[1]Женщины!$B$1:$H$65536,5,FALSE))</f>
        <v>Ярославская</v>
      </c>
      <c r="G68" s="19" t="str">
        <f>IF(B68=0," ",VLOOKUP($B68,[1]Женщины!$B$1:$H$65536,6,FALSE))</f>
        <v>Рыбинск, СДЮСШОР-2</v>
      </c>
      <c r="H68" s="27"/>
      <c r="I68" s="29">
        <v>6.8148148148148159E-4</v>
      </c>
      <c r="J68" s="24" t="str">
        <f>IF(I68=0," ",IF(I68&lt;=[1]Разряды!$D$32,[1]Разряды!$D$3,IF(I68&lt;=[1]Разряды!$E$32,[1]Разряды!$E$3,IF(I68&lt;=[1]Разряды!$F$32,[1]Разряды!$F$3,IF(I68&lt;=[1]Разряды!$G$32,[1]Разряды!$G$3,IF(I68&lt;=[1]Разряды!$H$32,[1]Разряды!$H$3,IF(I68&lt;=[1]Разряды!$I$32,[1]Разряды!$I$3,IF(I68&lt;=[1]Разряды!$J$32,[1]Разряды!$J$3,"б/р"))))))))</f>
        <v>1р</v>
      </c>
      <c r="K68" s="13" t="s">
        <v>24</v>
      </c>
      <c r="L68" s="19" t="str">
        <f>IF(B68=0," ",VLOOKUP($B68,[1]Женщины!$B$1:$H$65536,7,FALSE))</f>
        <v>Пивентьевы С.А., И.В.</v>
      </c>
    </row>
    <row r="69" spans="1:12">
      <c r="A69" s="26">
        <v>6</v>
      </c>
      <c r="B69" s="18">
        <v>386</v>
      </c>
      <c r="C69" s="19" t="str">
        <f>IF(B69=0," ",VLOOKUP(B69,[1]Женщины!B$1:H$65536,2,FALSE))</f>
        <v>Мингалева Анна</v>
      </c>
      <c r="D69" s="20" t="str">
        <f>IF(B69=0," ",VLOOKUP($B69,[1]Женщины!$B$1:$H$65536,3,FALSE))</f>
        <v>1987</v>
      </c>
      <c r="E69" s="21" t="str">
        <f>IF(B69=0," ",IF(VLOOKUP($B69,[1]Женщины!$B$1:$H$65536,4,FALSE)=0," ",VLOOKUP($B69,[1]Женщины!$B$1:$H$65536,4,FALSE)))</f>
        <v>КМС</v>
      </c>
      <c r="F69" s="19" t="str">
        <f>IF(B69=0," ",VLOOKUP($B69,[1]Женщины!$B$1:$H$65536,5,FALSE))</f>
        <v>Архангельская</v>
      </c>
      <c r="G69" s="19" t="str">
        <f>IF(B69=0," ",VLOOKUP($B69,[1]Женщины!$B$1:$H$65536,6,FALSE))</f>
        <v>Архангельск, ГАУ ЦСП "Поморье"</v>
      </c>
      <c r="H69" s="27"/>
      <c r="I69" s="27">
        <v>6.8229166666666666E-4</v>
      </c>
      <c r="J69" s="24" t="str">
        <f>IF(I69=0," ",IF(I69&lt;=[1]Разряды!$D$32,[1]Разряды!$D$3,IF(I69&lt;=[1]Разряды!$E$32,[1]Разряды!$E$3,IF(I69&lt;=[1]Разряды!$F$32,[1]Разряды!$F$3,IF(I69&lt;=[1]Разряды!$G$32,[1]Разряды!$G$3,IF(I69&lt;=[1]Разряды!$H$32,[1]Разряды!$H$3,IF(I69&lt;=[1]Разряды!$I$32,[1]Разряды!$I$3,IF(I69&lt;=[1]Разряды!$J$32,[1]Разряды!$J$3,"б/р"))))))))</f>
        <v>1р</v>
      </c>
      <c r="K69" s="13">
        <v>0</v>
      </c>
      <c r="L69" s="19" t="str">
        <f>IF(B69=0," ",VLOOKUP($B69,[1]Женщины!$B$1:$H$65536,7,FALSE))</f>
        <v>Мингалев А.Ю.</v>
      </c>
    </row>
    <row r="70" spans="1:12">
      <c r="A70" s="26">
        <v>7</v>
      </c>
      <c r="B70" s="18">
        <v>389</v>
      </c>
      <c r="C70" s="19" t="str">
        <f>IF(B70=0," ",VLOOKUP(B70,[1]Женщины!B$1:H$65536,2,FALSE))</f>
        <v>Пахтусова Дина</v>
      </c>
      <c r="D70" s="20" t="str">
        <f>IF(B70=0," ",VLOOKUP($B70,[1]Женщины!$B$1:$H$65536,3,FALSE))</f>
        <v>1991</v>
      </c>
      <c r="E70" s="21" t="str">
        <f>IF(B70=0," ",IF(VLOOKUP($B70,[1]Женщины!$B$1:$H$65536,4,FALSE)=0," ",VLOOKUP($B70,[1]Женщины!$B$1:$H$65536,4,FALSE)))</f>
        <v>1р</v>
      </c>
      <c r="F70" s="19" t="str">
        <f>IF(B70=0," ",VLOOKUP($B70,[1]Женщины!$B$1:$H$65536,5,FALSE))</f>
        <v>Архангельская</v>
      </c>
      <c r="G70" s="19" t="str">
        <f>IF(B70=0," ",VLOOKUP($B70,[1]Женщины!$B$1:$H$65536,6,FALSE))</f>
        <v xml:space="preserve">Архангельск, С(А)ФУ </v>
      </c>
      <c r="H70" s="27"/>
      <c r="I70" s="90">
        <v>7.1168981481481474E-4</v>
      </c>
      <c r="J70" s="24" t="str">
        <f>IF(I70=0," ",IF(I70&lt;=[1]Разряды!$D$32,[1]Разряды!$D$3,IF(I70&lt;=[1]Разряды!$E$32,[1]Разряды!$E$3,IF(I70&lt;=[1]Разряды!$F$32,[1]Разряды!$F$3,IF(I70&lt;=[1]Разряды!$G$32,[1]Разряды!$G$3,IF(I70&lt;=[1]Разряды!$H$32,[1]Разряды!$H$3,IF(I70&lt;=[1]Разряды!$I$32,[1]Разряды!$I$3,IF(I70&lt;=[1]Разряды!$J$32,[1]Разряды!$J$3,"б/р"))))))))</f>
        <v>1р</v>
      </c>
      <c r="K70" s="13">
        <v>0</v>
      </c>
      <c r="L70" s="19" t="str">
        <f>IF(B70=0," ",VLOOKUP($B70,[1]Женщины!$B$1:$H$65536,7,FALSE))</f>
        <v>Водовозов В.А., Ушанов С.А.</v>
      </c>
    </row>
    <row r="71" spans="1:12">
      <c r="A71" s="26">
        <v>8</v>
      </c>
      <c r="B71" s="18">
        <v>504</v>
      </c>
      <c r="C71" s="19" t="str">
        <f>IF(B71=0," ",VLOOKUP(B71,[1]Женщины!B$1:H$65536,2,FALSE))</f>
        <v>Довгун Юлия</v>
      </c>
      <c r="D71" s="20" t="str">
        <f>IF(B71=0," ",VLOOKUP($B71,[1]Женщины!$B$1:$H$65536,3,FALSE))</f>
        <v>1991</v>
      </c>
      <c r="E71" s="21" t="str">
        <f>IF(B71=0," ",IF(VLOOKUP($B71,[1]Женщины!$B$1:$H$65536,4,FALSE)=0," ",VLOOKUP($B71,[1]Женщины!$B$1:$H$65536,4,FALSE)))</f>
        <v>2р</v>
      </c>
      <c r="F71" s="19" t="str">
        <f>IF(B71=0," ",VLOOKUP($B71,[1]Женщины!$B$1:$H$65536,5,FALSE))</f>
        <v>Ивановская</v>
      </c>
      <c r="G71" s="19" t="str">
        <f>IF(B71=0," ",VLOOKUP($B71,[1]Женщины!$B$1:$H$65536,6,FALSE))</f>
        <v>Иваново, ИГХТУ</v>
      </c>
      <c r="H71" s="27"/>
      <c r="I71" s="90">
        <v>7.1631944444444445E-4</v>
      </c>
      <c r="J71" s="24" t="str">
        <f>IF(I71=0," ",IF(I71&lt;=[1]Разряды!$D$32,[1]Разряды!$D$3,IF(I71&lt;=[1]Разряды!$E$32,[1]Разряды!$E$3,IF(I71&lt;=[1]Разряды!$F$32,[1]Разряды!$F$3,IF(I71&lt;=[1]Разряды!$G$32,[1]Разряды!$G$3,IF(I71&lt;=[1]Разряды!$H$32,[1]Разряды!$H$3,IF(I71&lt;=[1]Разряды!$I$32,[1]Разряды!$I$3,IF(I71&lt;=[1]Разряды!$J$32,[1]Разряды!$J$3,"б/р"))))))))</f>
        <v>1р</v>
      </c>
      <c r="K71" s="13" t="s">
        <v>24</v>
      </c>
      <c r="L71" s="19" t="str">
        <f>IF(B71=0," ",VLOOKUP($B71,[1]Женщины!$B$1:$H$65536,7,FALSE))</f>
        <v>Газизова И.В.</v>
      </c>
    </row>
    <row r="72" spans="1:12">
      <c r="A72" s="26">
        <v>9</v>
      </c>
      <c r="B72" s="59">
        <v>256</v>
      </c>
      <c r="C72" s="19" t="str">
        <f>IF(B72=0," ",VLOOKUP(B72,[1]Женщины!B$1:H$65536,2,FALSE))</f>
        <v>Дементьева Маргарита</v>
      </c>
      <c r="D72" s="20" t="str">
        <f>IF(B72=0," ",VLOOKUP($B72,[1]Женщины!$B$1:$H$65536,3,FALSE))</f>
        <v>1988</v>
      </c>
      <c r="E72" s="21" t="str">
        <f>IF(B72=0," ",IF(VLOOKUP($B72,[1]Женщины!$B$1:$H$65536,4,FALSE)=0," ",VLOOKUP($B72,[1]Женщины!$B$1:$H$65536,4,FALSE)))</f>
        <v>1р</v>
      </c>
      <c r="F72" s="19" t="str">
        <f>IF(B72=0," ",VLOOKUP($B72,[1]Женщины!$B$1:$H$65536,5,FALSE))</f>
        <v>Владимирская</v>
      </c>
      <c r="G72" s="19" t="str">
        <f>IF(B72=0," ",VLOOKUP($B72,[1]Женщины!$B$1:$H$65536,6,FALSE))</f>
        <v>Владимир, СДЮСШОР-4</v>
      </c>
      <c r="H72" s="27"/>
      <c r="I72" s="90">
        <v>7.1886574074074073E-4</v>
      </c>
      <c r="J72" s="24" t="str">
        <f>IF(I72=0," ",IF(I72&lt;=[1]Разряды!$D$32,[1]Разряды!$D$3,IF(I72&lt;=[1]Разряды!$E$32,[1]Разряды!$E$3,IF(I72&lt;=[1]Разряды!$F$32,[1]Разряды!$F$3,IF(I72&lt;=[1]Разряды!$G$32,[1]Разряды!$G$3,IF(I72&lt;=[1]Разряды!$H$32,[1]Разряды!$H$3,IF(I72&lt;=[1]Разряды!$I$32,[1]Разряды!$I$3,IF(I72&lt;=[1]Разряды!$J$32,[1]Разряды!$J$3,"б/р"))))))))</f>
        <v>1р</v>
      </c>
      <c r="K72" s="13" t="s">
        <v>24</v>
      </c>
      <c r="L72" s="19" t="str">
        <f>IF(B72=0," ",VLOOKUP($B72,[1]Женщины!$B$1:$H$65536,7,FALSE))</f>
        <v>Герцен Е.А.</v>
      </c>
    </row>
    <row r="73" spans="1:12" ht="15.75" thickBot="1">
      <c r="A73" s="30"/>
      <c r="B73" s="31"/>
      <c r="C73" s="32" t="str">
        <f>IF(B73=0," ",VLOOKUP(B73,[1]Женщины!B$1:H$65536,2,FALSE))</f>
        <v xml:space="preserve"> </v>
      </c>
      <c r="D73" s="60" t="str">
        <f>IF(B73=0," ",VLOOKUP($B73,[1]Женщины!$B$1:$H$65536,3,FALSE))</f>
        <v xml:space="preserve"> </v>
      </c>
      <c r="E73" s="34" t="str">
        <f>IF(B73=0," ",IF(VLOOKUP($B73,[1]Женщины!$B$1:$H$65536,4,FALSE)=0," ",VLOOKUP($B73,[1]Женщины!$B$1:$H$65536,4,FALSE)))</f>
        <v xml:space="preserve"> </v>
      </c>
      <c r="F73" s="32" t="str">
        <f>IF(B73=0," ",VLOOKUP($B73,[1]Женщины!$B$1:$H$65536,5,FALSE))</f>
        <v xml:space="preserve"> </v>
      </c>
      <c r="G73" s="32" t="str">
        <f>IF(B73=0," ",VLOOKUP($B73,[1]Женщины!$B$1:$H$65536,6,FALSE))</f>
        <v xml:space="preserve"> </v>
      </c>
      <c r="H73" s="75"/>
      <c r="I73" s="93"/>
      <c r="J73" s="36" t="str">
        <f>IF(I73=0," ",IF(I73&lt;=[1]Разряды!$D$32,[1]Разряды!$D$3,IF(I73&lt;=[1]Разряды!$E$32,[1]Разряды!$E$3,IF(I73&lt;=[1]Разряды!$F$32,[1]Разряды!$F$3,IF(I73&lt;=[1]Разряды!$G$32,[1]Разряды!$G$3,IF(I73&lt;=[1]Разряды!$H$32,[1]Разряды!$H$3,IF(I73&lt;=[1]Разряды!$I$32,[1]Разряды!$I$3,IF(I73&lt;=[1]Разряды!$J$32,[1]Разряды!$J$3,"б/р"))))))))</f>
        <v xml:space="preserve"> </v>
      </c>
      <c r="K73" s="36"/>
      <c r="L73" s="32" t="str">
        <f>IF(B73=0," ",VLOOKUP($B73,[1]Женщины!$B$1:$H$65536,7,FALSE))</f>
        <v xml:space="preserve"> </v>
      </c>
    </row>
    <row r="74" spans="1:12" ht="15.75" thickTop="1">
      <c r="A74" s="217"/>
      <c r="B74" s="62"/>
      <c r="C74" s="63"/>
      <c r="D74" s="97"/>
      <c r="E74" s="65"/>
      <c r="F74" s="63"/>
      <c r="G74" s="63"/>
      <c r="H74" s="98"/>
      <c r="I74" s="99"/>
      <c r="J74" s="66"/>
      <c r="K74" s="66"/>
      <c r="L74" s="63"/>
    </row>
    <row r="75" spans="1:12">
      <c r="A75" s="217"/>
      <c r="B75" s="62"/>
      <c r="C75" s="63"/>
      <c r="D75" s="97"/>
      <c r="E75" s="65"/>
      <c r="F75" s="63"/>
      <c r="G75" s="63"/>
      <c r="H75" s="98"/>
      <c r="I75" s="99"/>
      <c r="J75" s="66"/>
      <c r="K75" s="66"/>
      <c r="L75" s="63"/>
    </row>
    <row r="76" spans="1:12">
      <c r="A76" s="217"/>
      <c r="B76" s="62"/>
      <c r="C76" s="63"/>
      <c r="D76" s="97"/>
      <c r="E76" s="65"/>
      <c r="F76" s="63"/>
      <c r="G76" s="63"/>
      <c r="H76" s="98"/>
      <c r="I76" s="99"/>
      <c r="J76" s="66"/>
      <c r="K76" s="66"/>
      <c r="L76" s="63"/>
    </row>
    <row r="77" spans="1:12">
      <c r="A77" s="217"/>
      <c r="B77" s="62"/>
      <c r="C77" s="63"/>
      <c r="D77" s="97"/>
      <c r="E77" s="65"/>
      <c r="F77" s="63"/>
      <c r="G77" s="63"/>
      <c r="H77" s="98"/>
      <c r="I77" s="99"/>
      <c r="J77" s="66"/>
      <c r="K77" s="66"/>
      <c r="L77" s="63"/>
    </row>
    <row r="78" spans="1:12">
      <c r="A78" s="217"/>
      <c r="B78" s="62"/>
      <c r="C78" s="63"/>
      <c r="D78" s="97"/>
      <c r="E78" s="65"/>
      <c r="F78" s="63"/>
      <c r="G78" s="63"/>
      <c r="H78" s="98"/>
      <c r="I78" s="99"/>
      <c r="J78" s="66"/>
      <c r="K78" s="66"/>
      <c r="L78" s="63"/>
    </row>
    <row r="79" spans="1:12">
      <c r="A79" s="217"/>
      <c r="B79" s="62"/>
      <c r="C79" s="63"/>
      <c r="D79" s="97"/>
      <c r="E79" s="65"/>
      <c r="F79" s="63"/>
      <c r="G79" s="63"/>
      <c r="H79" s="98"/>
      <c r="I79" s="99"/>
      <c r="J79" s="66"/>
      <c r="K79" s="66"/>
      <c r="L79" s="63"/>
    </row>
    <row r="80" spans="1:12">
      <c r="A80" s="217"/>
      <c r="B80" s="62"/>
      <c r="C80" s="63"/>
      <c r="D80" s="97"/>
      <c r="E80" s="65"/>
      <c r="F80" s="63"/>
      <c r="G80" s="63"/>
      <c r="H80" s="98"/>
      <c r="I80" s="99"/>
      <c r="J80" s="66"/>
      <c r="K80" s="66"/>
      <c r="L80" s="63"/>
    </row>
    <row r="81" spans="1:12">
      <c r="A81" s="217"/>
      <c r="B81" s="62"/>
      <c r="C81" s="63"/>
      <c r="D81" s="97"/>
      <c r="E81" s="65"/>
      <c r="F81" s="63"/>
      <c r="G81" s="63"/>
      <c r="H81" s="98"/>
      <c r="I81" s="99"/>
      <c r="J81" s="66"/>
      <c r="K81" s="66"/>
      <c r="L81" s="63"/>
    </row>
    <row r="82" spans="1:12">
      <c r="A82" s="217"/>
      <c r="B82" s="62"/>
      <c r="C82" s="63"/>
      <c r="D82" s="97"/>
      <c r="E82" s="65"/>
      <c r="F82" s="63"/>
      <c r="G82" s="63"/>
      <c r="H82" s="98"/>
      <c r="I82" s="99"/>
      <c r="J82" s="66"/>
      <c r="K82" s="66"/>
      <c r="L82" s="63"/>
    </row>
    <row r="83" spans="1:12">
      <c r="A83" s="67"/>
      <c r="B83" s="67"/>
      <c r="C83" s="67"/>
      <c r="D83" s="67"/>
      <c r="E83" s="67"/>
      <c r="F83" s="67"/>
      <c r="G83" s="67"/>
      <c r="H83" s="84"/>
      <c r="I83" s="84"/>
    </row>
    <row r="84" spans="1:12">
      <c r="A84" s="67"/>
      <c r="B84" s="67"/>
      <c r="C84" s="67"/>
      <c r="D84" s="67"/>
      <c r="E84" s="67"/>
      <c r="F84" s="67"/>
      <c r="G84" s="67"/>
      <c r="H84" s="84"/>
      <c r="I84" s="84"/>
    </row>
    <row r="85" spans="1:12">
      <c r="A85" s="67"/>
      <c r="B85" s="67"/>
      <c r="C85" s="67"/>
      <c r="D85" s="67"/>
      <c r="E85" s="67"/>
      <c r="F85" s="67"/>
      <c r="G85" s="67"/>
      <c r="H85" s="84"/>
      <c r="I85" s="84"/>
    </row>
    <row r="86" spans="1:12">
      <c r="A86" s="67"/>
      <c r="B86" s="67"/>
      <c r="C86" s="67"/>
      <c r="D86" s="67"/>
      <c r="E86" s="67"/>
      <c r="F86" s="67"/>
      <c r="G86" s="67"/>
      <c r="H86" s="84"/>
      <c r="I86" s="84"/>
    </row>
    <row r="87" spans="1:12">
      <c r="A87" s="67"/>
      <c r="B87" s="67"/>
      <c r="C87" s="67"/>
      <c r="D87" s="67"/>
      <c r="E87" s="67"/>
      <c r="F87" s="67"/>
      <c r="G87" s="67"/>
      <c r="H87" s="84"/>
      <c r="I87" s="84"/>
    </row>
    <row r="88" spans="1:12">
      <c r="A88" s="67"/>
      <c r="B88" s="67"/>
      <c r="C88" s="67"/>
      <c r="D88" s="67"/>
      <c r="E88" s="67"/>
      <c r="F88" s="67"/>
      <c r="G88" s="67"/>
      <c r="H88" s="84"/>
      <c r="I88" s="84"/>
    </row>
    <row r="89" spans="1:12">
      <c r="A89" s="67"/>
      <c r="B89" s="67"/>
      <c r="C89" s="67"/>
      <c r="D89" s="67"/>
      <c r="E89" s="67"/>
      <c r="F89" s="67"/>
      <c r="G89" s="67"/>
      <c r="H89" s="84"/>
      <c r="I89" s="84"/>
    </row>
    <row r="90" spans="1:12">
      <c r="A90" s="67"/>
      <c r="B90" s="67"/>
      <c r="C90" s="67"/>
      <c r="D90" s="67"/>
      <c r="E90" s="67"/>
      <c r="F90" s="67"/>
      <c r="G90" s="67"/>
      <c r="H90" s="84"/>
      <c r="I90" s="84"/>
    </row>
    <row r="91" spans="1:12">
      <c r="A91" s="67"/>
      <c r="B91" s="67"/>
      <c r="C91" s="67"/>
      <c r="D91" s="67"/>
      <c r="E91" s="67"/>
      <c r="F91" s="67"/>
      <c r="G91" s="67"/>
      <c r="H91" s="84"/>
      <c r="I91" s="84"/>
    </row>
    <row r="92" spans="1:12">
      <c r="A92" s="67"/>
      <c r="B92" s="67"/>
      <c r="C92" s="67"/>
      <c r="D92" s="67"/>
      <c r="E92" s="67"/>
      <c r="F92" s="67"/>
      <c r="G92" s="67"/>
      <c r="H92" s="84"/>
      <c r="I92" s="84"/>
    </row>
    <row r="93" spans="1:12">
      <c r="A93" s="67"/>
      <c r="B93" s="67"/>
      <c r="C93" s="67"/>
      <c r="D93" s="67"/>
      <c r="E93" s="67"/>
      <c r="F93" s="67"/>
      <c r="G93" s="67"/>
      <c r="H93" s="84"/>
      <c r="I93" s="84"/>
    </row>
    <row r="94" spans="1:12">
      <c r="A94" s="67"/>
      <c r="B94" s="67"/>
      <c r="C94" s="67"/>
      <c r="D94" s="67"/>
      <c r="E94" s="67"/>
      <c r="F94" s="67"/>
      <c r="G94" s="67"/>
      <c r="H94" s="84"/>
      <c r="I94" s="84"/>
    </row>
    <row r="95" spans="1:12">
      <c r="A95" s="67"/>
      <c r="B95" s="67"/>
      <c r="C95" s="67"/>
      <c r="D95" s="67"/>
      <c r="E95" s="67"/>
      <c r="F95" s="67"/>
      <c r="G95" s="67"/>
      <c r="H95" s="84"/>
      <c r="I95" s="84"/>
    </row>
    <row r="96" spans="1:12">
      <c r="A96" s="67"/>
      <c r="B96" s="67"/>
      <c r="C96" s="67"/>
      <c r="D96" s="67"/>
      <c r="E96" s="67"/>
      <c r="F96" s="67"/>
      <c r="G96" s="67"/>
      <c r="H96" s="84"/>
      <c r="I96" s="84"/>
    </row>
    <row r="97" spans="1:9">
      <c r="A97" s="67"/>
      <c r="B97" s="67"/>
      <c r="C97" s="67"/>
      <c r="D97" s="67"/>
      <c r="E97" s="67"/>
      <c r="F97" s="67"/>
      <c r="G97" s="67"/>
      <c r="H97" s="84"/>
      <c r="I97" s="84"/>
    </row>
  </sheetData>
  <mergeCells count="26">
    <mergeCell ref="A1:L1"/>
    <mergeCell ref="A2:L2"/>
    <mergeCell ref="A3:L3"/>
    <mergeCell ref="A4:L4"/>
    <mergeCell ref="I40:J40"/>
    <mergeCell ref="A10:A11"/>
    <mergeCell ref="B10:B11"/>
    <mergeCell ref="C10:C11"/>
    <mergeCell ref="D10:D11"/>
    <mergeCell ref="E10:E11"/>
    <mergeCell ref="K10:K11"/>
    <mergeCell ref="L10:L11"/>
    <mergeCell ref="H11:I11"/>
    <mergeCell ref="F12:G12"/>
    <mergeCell ref="F6:G6"/>
    <mergeCell ref="I12:J12"/>
    <mergeCell ref="I9:J9"/>
    <mergeCell ref="F10:F11"/>
    <mergeCell ref="G10:G11"/>
    <mergeCell ref="H10:I10"/>
    <mergeCell ref="J10:J11"/>
    <mergeCell ref="F52:G52"/>
    <mergeCell ref="F63:G63"/>
    <mergeCell ref="I63:J63"/>
    <mergeCell ref="I52:J52"/>
    <mergeCell ref="F40:G4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79"/>
  <sheetViews>
    <sheetView topLeftCell="A43" workbookViewId="0">
      <selection activeCell="J84" sqref="J84"/>
    </sheetView>
  </sheetViews>
  <sheetFormatPr defaultRowHeight="15"/>
  <cols>
    <col min="1" max="1" width="3.85546875" customWidth="1"/>
    <col min="2" max="2" width="7.42578125" customWidth="1"/>
    <col min="3" max="3" width="20.28515625" customWidth="1"/>
    <col min="4" max="4" width="11" customWidth="1"/>
    <col min="5" max="5" width="6.5703125" customWidth="1"/>
    <col min="6" max="6" width="17.42578125" customWidth="1"/>
    <col min="7" max="7" width="32.7109375" customWidth="1"/>
    <col min="8" max="8" width="4.42578125" style="70" customWidth="1"/>
    <col min="9" max="9" width="7.42578125" style="70" customWidth="1"/>
    <col min="10" max="10" width="5.42578125" customWidth="1"/>
    <col min="11" max="11" width="7.42578125" customWidth="1"/>
    <col min="12" max="12" width="31.2851562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">
      <c r="A5" s="1" t="s">
        <v>43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44</v>
      </c>
      <c r="B6" s="3"/>
      <c r="C6" s="3"/>
      <c r="D6" s="3"/>
      <c r="E6" s="3"/>
      <c r="F6" s="339" t="s">
        <v>45</v>
      </c>
      <c r="G6" s="339"/>
      <c r="H6" s="3"/>
      <c r="I6"/>
      <c r="K6" s="4" t="s">
        <v>6</v>
      </c>
    </row>
    <row r="7" spans="1:12">
      <c r="A7" s="1" t="s">
        <v>46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8.75">
      <c r="A8" s="7" t="s">
        <v>47</v>
      </c>
      <c r="B8" s="4"/>
      <c r="C8" s="4"/>
      <c r="E8" s="8"/>
      <c r="F8" s="1"/>
      <c r="G8" s="1"/>
      <c r="H8" s="8"/>
    </row>
    <row r="9" spans="1:12">
      <c r="A9" s="1" t="s">
        <v>48</v>
      </c>
      <c r="B9" s="73"/>
      <c r="C9" s="73"/>
      <c r="D9" s="74"/>
      <c r="E9" s="10"/>
      <c r="F9" s="1"/>
      <c r="G9" s="1"/>
      <c r="H9" s="11"/>
      <c r="I9" s="341"/>
      <c r="J9" s="341"/>
      <c r="K9" s="12"/>
      <c r="L9" s="6"/>
    </row>
    <row r="10" spans="1:12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344" t="s">
        <v>22</v>
      </c>
      <c r="I11" s="345"/>
      <c r="J11" s="334"/>
      <c r="K11" s="334"/>
      <c r="L11" s="332"/>
    </row>
    <row r="12" spans="1:12">
      <c r="A12" s="13"/>
      <c r="B12" s="13"/>
      <c r="C12" s="13"/>
      <c r="D12" s="14"/>
      <c r="E12" s="13"/>
      <c r="F12" s="330" t="s">
        <v>156</v>
      </c>
      <c r="G12" s="330"/>
      <c r="H12" s="15"/>
      <c r="I12" s="340" t="s">
        <v>42</v>
      </c>
      <c r="J12" s="340"/>
      <c r="K12" s="9"/>
      <c r="L12" s="6" t="s">
        <v>195</v>
      </c>
    </row>
    <row r="13" spans="1:12">
      <c r="A13" s="17">
        <v>1</v>
      </c>
      <c r="B13" s="18">
        <v>307</v>
      </c>
      <c r="C13" s="19" t="str">
        <f>IF(B13=0," ",VLOOKUP(B13,[1]Женщины!B$1:H$65536,2,FALSE))</f>
        <v>Толмачева Екатерина</v>
      </c>
      <c r="D13" s="20" t="str">
        <f>IF(B13=0," ",VLOOKUP($B13,[1]Женщины!$B$1:$H$65536,3,FALSE))</f>
        <v>13.11.1997</v>
      </c>
      <c r="E13" s="21" t="str">
        <f>IF(B13=0," ",IF(VLOOKUP($B13,[1]Женщины!$B$1:$H$65536,4,FALSE)=0," ",VLOOKUP($B13,[1]Женщины!$B$1:$H$65536,4,FALSE)))</f>
        <v>КМС</v>
      </c>
      <c r="F13" s="19" t="str">
        <f>IF(B13=0," ",VLOOKUP($B13,[1]Женщины!$B$1:$H$65536,5,FALSE))</f>
        <v>Мурманская</v>
      </c>
      <c r="G13" s="19" t="str">
        <f>IF(B13=0," ",VLOOKUP($B13,[1]Женщины!$B$1:$H$65536,6,FALSE))</f>
        <v>Мурманск, СДЮСШОР-4, ШВСМ</v>
      </c>
      <c r="H13" s="27"/>
      <c r="I13" s="90">
        <v>1.5302083333333333E-3</v>
      </c>
      <c r="J13" s="24" t="str">
        <f>IF(I13=0," ",IF(I13&lt;=[1]Разряды!$D$33,[1]Разряды!$D$3,IF(I13&lt;=[1]Разряды!$E$33,[1]Разряды!$E$3,IF(I13&lt;=[1]Разряды!$F$33,[1]Разряды!$F$3,IF(I13&lt;=[1]Разряды!$G$33,[1]Разряды!$G$3,IF(I13&lt;=[1]Разряды!$H$33,[1]Разряды!$H$3,IF(I13&lt;=[1]Разряды!$I$33,[1]Разряды!$I$3,IF(I13&lt;=[1]Разряды!$J$33,[1]Разряды!$J$3,"б/р"))))))))</f>
        <v>кмс</v>
      </c>
      <c r="K13" s="21">
        <v>20</v>
      </c>
      <c r="L13" s="19" t="str">
        <f>IF(B13=0," ",VLOOKUP($B13,[1]Женщины!$B$1:$H$65536,7,FALSE))</f>
        <v>Толмачев А.С.</v>
      </c>
    </row>
    <row r="14" spans="1:12">
      <c r="A14" s="17">
        <v>2</v>
      </c>
      <c r="B14" s="18">
        <v>333</v>
      </c>
      <c r="C14" s="19" t="str">
        <f>IF(B14=0," ",VLOOKUP(B14,[1]Женщины!B$1:H$65536,2,FALSE))</f>
        <v>Сверчкова Полина</v>
      </c>
      <c r="D14" s="20" t="str">
        <f>IF(B14=0," ",VLOOKUP($B14,[1]Женщины!$B$1:$H$65536,3,FALSE))</f>
        <v>14.03.1997</v>
      </c>
      <c r="E14" s="21" t="str">
        <f>IF(B14=0," ",IF(VLOOKUP($B14,[1]Женщины!$B$1:$H$65536,4,FALSE)=0," ",VLOOKUP($B14,[1]Женщины!$B$1:$H$65536,4,FALSE)))</f>
        <v>1р</v>
      </c>
      <c r="F14" s="19" t="str">
        <f>IF(B14=0," ",VLOOKUP($B14,[1]Женщины!$B$1:$H$65536,5,FALSE))</f>
        <v>Костромская</v>
      </c>
      <c r="G14" s="19" t="str">
        <f>IF(B14=0," ",VLOOKUP($B14,[1]Женщины!$B$1:$H$65536,6,FALSE))</f>
        <v>Кострома, КОСДЮСШОР</v>
      </c>
      <c r="H14" s="27"/>
      <c r="I14" s="90">
        <v>1.6118055555555556E-3</v>
      </c>
      <c r="J14" s="24" t="str">
        <f>IF(I14=0," ",IF(I14&lt;=[1]Разряды!$D$33,[1]Разряды!$D$3,IF(I14&lt;=[1]Разряды!$E$33,[1]Разряды!$E$3,IF(I14&lt;=[1]Разряды!$F$33,[1]Разряды!$F$3,IF(I14&lt;=[1]Разряды!$G$33,[1]Разряды!$G$3,IF(I14&lt;=[1]Разряды!$H$33,[1]Разряды!$H$3,IF(I14&lt;=[1]Разряды!$I$33,[1]Разряды!$I$3,IF(I14&lt;=[1]Разряды!$J$33,[1]Разряды!$J$3,"б/р"))))))))</f>
        <v>1р</v>
      </c>
      <c r="K14" s="14">
        <v>17</v>
      </c>
      <c r="L14" s="19" t="str">
        <f>IF(B14=0," ",VLOOKUP($B14,[1]Женщины!$B$1:$H$65536,7,FALSE))</f>
        <v>Дружков А.Н.</v>
      </c>
    </row>
    <row r="15" spans="1:12">
      <c r="A15" s="17">
        <v>3</v>
      </c>
      <c r="B15" s="18">
        <v>494</v>
      </c>
      <c r="C15" s="19" t="str">
        <f>IF(B15=0," ",VLOOKUP(B15,[1]Женщины!B$1:H$65536,2,FALSE))</f>
        <v>Панкрушина Людмила</v>
      </c>
      <c r="D15" s="20" t="str">
        <f>IF(B15=0," ",VLOOKUP($B15,[1]Женщины!$B$1:$H$65536,3,FALSE))</f>
        <v>26.06.1998</v>
      </c>
      <c r="E15" s="21" t="str">
        <f>IF(B15=0," ",IF(VLOOKUP($B15,[1]Женщины!$B$1:$H$65536,4,FALSE)=0," ",VLOOKUP($B15,[1]Женщины!$B$1:$H$65536,4,FALSE)))</f>
        <v>2р</v>
      </c>
      <c r="F15" s="19" t="str">
        <f>IF(B15=0," ",VLOOKUP($B15,[1]Женщины!$B$1:$H$65536,5,FALSE))</f>
        <v>Ивановская</v>
      </c>
      <c r="G15" s="19" t="str">
        <f>IF(B15=0," ",VLOOKUP($B15,[1]Женщины!$B$1:$H$65536,6,FALSE))</f>
        <v>Кинешма, СДЮСШОР</v>
      </c>
      <c r="H15" s="27"/>
      <c r="I15" s="90">
        <v>1.6452546296296295E-3</v>
      </c>
      <c r="J15" s="24" t="str">
        <f>IF(I15=0," ",IF(I15&lt;=[1]Разряды!$D$33,[1]Разряды!$D$3,IF(I15&lt;=[1]Разряды!$E$33,[1]Разряды!$E$3,IF(I15&lt;=[1]Разряды!$F$33,[1]Разряды!$F$3,IF(I15&lt;=[1]Разряды!$G$33,[1]Разряды!$G$3,IF(I15&lt;=[1]Разряды!$H$33,[1]Разряды!$H$3,IF(I15&lt;=[1]Разряды!$I$33,[1]Разряды!$I$3,IF(I15&lt;=[1]Разряды!$J$33,[1]Разряды!$J$3,"б/р"))))))))</f>
        <v>1р</v>
      </c>
      <c r="K15" s="13" t="s">
        <v>24</v>
      </c>
      <c r="L15" s="19" t="str">
        <f>IF(B15=0," ",VLOOKUP($B15,[1]Женщины!$B$1:$H$65536,7,FALSE))</f>
        <v>Голубева М.А.</v>
      </c>
    </row>
    <row r="16" spans="1:12">
      <c r="A16" s="26">
        <v>4</v>
      </c>
      <c r="B16" s="18">
        <v>530</v>
      </c>
      <c r="C16" s="19" t="str">
        <f>IF(B16=0," ",VLOOKUP(B16,[1]Женщины!B$1:H$65536,2,FALSE))</f>
        <v>Глухова Милена</v>
      </c>
      <c r="D16" s="20" t="str">
        <f>IF(B16=0," ",VLOOKUP($B16,[1]Женщины!$B$1:$H$65536,3,FALSE))</f>
        <v>25.07.1998</v>
      </c>
      <c r="E16" s="21" t="str">
        <f>IF(B16=0," ",IF(VLOOKUP($B16,[1]Женщины!$B$1:$H$65536,4,FALSE)=0," ",VLOOKUP($B16,[1]Женщины!$B$1:$H$65536,4,FALSE)))</f>
        <v>1р</v>
      </c>
      <c r="F16" s="19" t="str">
        <f>IF(B16=0," ",VLOOKUP($B16,[1]Женщины!$B$1:$H$65536,5,FALSE))</f>
        <v>Вологодская</v>
      </c>
      <c r="G16" s="19" t="str">
        <f>IF(B16=0," ",VLOOKUP($B16,[1]Женщины!$B$1:$H$65536,6,FALSE))</f>
        <v>Череповец, ДЮСШ-2</v>
      </c>
      <c r="H16" s="27"/>
      <c r="I16" s="90">
        <v>1.6525462962962963E-3</v>
      </c>
      <c r="J16" s="24" t="str">
        <f>IF(I16=0," ",IF(I16&lt;=[1]Разряды!$D$33,[1]Разряды!$D$3,IF(I16&lt;=[1]Разряды!$E$33,[1]Разряды!$E$3,IF(I16&lt;=[1]Разряды!$F$33,[1]Разряды!$F$3,IF(I16&lt;=[1]Разряды!$G$33,[1]Разряды!$G$3,IF(I16&lt;=[1]Разряды!$H$33,[1]Разряды!$H$3,IF(I16&lt;=[1]Разряды!$I$33,[1]Разряды!$I$3,IF(I16&lt;=[1]Разряды!$J$33,[1]Разряды!$J$3,"б/р"))))))))</f>
        <v>1р</v>
      </c>
      <c r="K16" s="13">
        <v>15</v>
      </c>
      <c r="L16" s="19" t="str">
        <f>IF(B16=0," ",VLOOKUP($B16,[1]Женщины!$B$1:$H$65536,7,FALSE))</f>
        <v>Лебедев А.В.</v>
      </c>
    </row>
    <row r="17" spans="1:12">
      <c r="A17" s="26">
        <v>5</v>
      </c>
      <c r="B17" s="18">
        <v>491</v>
      </c>
      <c r="C17" s="19" t="str">
        <f>IF(B17=0," ",VLOOKUP(B17,[1]Женщины!B$1:H$65536,2,FALSE))</f>
        <v>Дудина Екатерина</v>
      </c>
      <c r="D17" s="20" t="str">
        <f>IF(B17=0," ",VLOOKUP($B17,[1]Женщины!$B$1:$H$65536,3,FALSE))</f>
        <v>1997</v>
      </c>
      <c r="E17" s="21" t="str">
        <f>IF(B17=0," ",IF(VLOOKUP($B17,[1]Женщины!$B$1:$H$65536,4,FALSE)=0," ",VLOOKUP($B17,[1]Женщины!$B$1:$H$65536,4,FALSE)))</f>
        <v>1р</v>
      </c>
      <c r="F17" s="19" t="str">
        <f>IF(B17=0," ",VLOOKUP($B17,[1]Женщины!$B$1:$H$65536,5,FALSE))</f>
        <v>Ивановская</v>
      </c>
      <c r="G17" s="19" t="str">
        <f>IF(B17=0," ",VLOOKUP($B17,[1]Женщины!$B$1:$H$65536,6,FALSE))</f>
        <v>Фурманов, СДЮСШОР-8</v>
      </c>
      <c r="H17" s="27"/>
      <c r="I17" s="90">
        <v>1.663310185185185E-3</v>
      </c>
      <c r="J17" s="24" t="str">
        <f>IF(I17=0," ",IF(I17&lt;=[1]Разряды!$D$33,[1]Разряды!$D$3,IF(I17&lt;=[1]Разряды!$E$33,[1]Разряды!$E$3,IF(I17&lt;=[1]Разряды!$F$33,[1]Разряды!$F$3,IF(I17&lt;=[1]Разряды!$G$33,[1]Разряды!$G$3,IF(I17&lt;=[1]Разряды!$H$33,[1]Разряды!$H$3,IF(I17&lt;=[1]Разряды!$I$33,[1]Разряды!$I$3,IF(I17&lt;=[1]Разряды!$J$33,[1]Разряды!$J$3,"б/р"))))))))</f>
        <v>1р</v>
      </c>
      <c r="K17" s="13">
        <v>14</v>
      </c>
      <c r="L17" s="19" t="str">
        <f>IF(B17=0," ",VLOOKUP($B17,[1]Женщины!$B$1:$H$65536,7,FALSE))</f>
        <v>Лукичёв А.В.</v>
      </c>
    </row>
    <row r="18" spans="1:12">
      <c r="A18" s="26">
        <v>6</v>
      </c>
      <c r="B18" s="18">
        <v>317</v>
      </c>
      <c r="C18" s="19" t="str">
        <f>IF(B18=0," ",VLOOKUP(B18,[1]Женщины!B$1:H$65536,2,FALSE))</f>
        <v>Сорочинская Анна</v>
      </c>
      <c r="D18" s="20" t="str">
        <f>IF(B18=0," ",VLOOKUP($B18,[1]Женщины!$B$1:$H$65536,3,FALSE))</f>
        <v>20.08.1999</v>
      </c>
      <c r="E18" s="21" t="str">
        <f>IF(B18=0," ",IF(VLOOKUP($B18,[1]Женщины!$B$1:$H$65536,4,FALSE)=0," ",VLOOKUP($B18,[1]Женщины!$B$1:$H$65536,4,FALSE)))</f>
        <v>1р</v>
      </c>
      <c r="F18" s="19" t="str">
        <f>IF(B18=0," ",VLOOKUP($B18,[1]Женщины!$B$1:$H$65536,5,FALSE))</f>
        <v>Мурманская</v>
      </c>
      <c r="G18" s="19" t="str">
        <f>IF(B18=0," ",VLOOKUP($B18,[1]Женщины!$B$1:$H$65536,6,FALSE))</f>
        <v xml:space="preserve">Мурманск, СДЮСШОР-4 </v>
      </c>
      <c r="H18" s="27"/>
      <c r="I18" s="90">
        <v>1.6807870370370371E-3</v>
      </c>
      <c r="J18" s="24" t="str">
        <f>IF(I18=0," ",IF(I18&lt;=[1]Разряды!$D$33,[1]Разряды!$D$3,IF(I18&lt;=[1]Разряды!$E$33,[1]Разряды!$E$3,IF(I18&lt;=[1]Разряды!$F$33,[1]Разряды!$F$3,IF(I18&lt;=[1]Разряды!$G$33,[1]Разряды!$G$3,IF(I18&lt;=[1]Разряды!$H$33,[1]Разряды!$H$3,IF(I18&lt;=[1]Разряды!$I$33,[1]Разряды!$I$3,IF(I18&lt;=[1]Разряды!$J$33,[1]Разряды!$J$3,"б/р"))))))))</f>
        <v>1р</v>
      </c>
      <c r="K18" s="14">
        <v>13</v>
      </c>
      <c r="L18" s="19" t="str">
        <f>IF(B18=0," ",VLOOKUP($B18,[1]Женщины!$B$1:$H$65536,7,FALSE))</f>
        <v>Кацан В.В., Т.Н.</v>
      </c>
    </row>
    <row r="19" spans="1:12">
      <c r="A19" s="26">
        <v>7</v>
      </c>
      <c r="B19" s="18">
        <v>27</v>
      </c>
      <c r="C19" s="19" t="str">
        <f>IF(B19=0," ",VLOOKUP(B19,[1]Женщины!B$1:H$65536,2,FALSE))</f>
        <v>Хачатрян Анастасия</v>
      </c>
      <c r="D19" s="20" t="str">
        <f>IF(B19=0," ",VLOOKUP($B19,[1]Женщины!$B$1:$H$65536,3,FALSE))</f>
        <v>19.04.1998</v>
      </c>
      <c r="E19" s="21" t="str">
        <f>IF(B19=0," ",IF(VLOOKUP($B19,[1]Женщины!$B$1:$H$65536,4,FALSE)=0," ",VLOOKUP($B19,[1]Женщины!$B$1:$H$65536,4,FALSE)))</f>
        <v>1р</v>
      </c>
      <c r="F19" s="19" t="str">
        <f>IF(B19=0," ",VLOOKUP($B19,[1]Женщины!$B$1:$H$65536,5,FALSE))</f>
        <v>Ярославская</v>
      </c>
      <c r="G19" s="19" t="str">
        <f>IF(B19=0," ",VLOOKUP($B19,[1]Женщины!$B$1:$H$65536,6,FALSE))</f>
        <v>Ярославль, СДЮСШОР-19</v>
      </c>
      <c r="H19" s="27"/>
      <c r="I19" s="90">
        <v>1.6880787037037036E-3</v>
      </c>
      <c r="J19" s="24" t="str">
        <f>IF(I19=0," ",IF(I19&lt;=[1]Разряды!$D$33,[1]Разряды!$D$3,IF(I19&lt;=[1]Разряды!$E$33,[1]Разряды!$E$3,IF(I19&lt;=[1]Разряды!$F$33,[1]Разряды!$F$3,IF(I19&lt;=[1]Разряды!$G$33,[1]Разряды!$G$3,IF(I19&lt;=[1]Разряды!$H$33,[1]Разряды!$H$3,IF(I19&lt;=[1]Разряды!$I$33,[1]Разряды!$I$3,IF(I19&lt;=[1]Разряды!$J$33,[1]Разряды!$J$3,"б/р"))))))))</f>
        <v>1р</v>
      </c>
      <c r="K19" s="13" t="s">
        <v>24</v>
      </c>
      <c r="L19" s="19" t="str">
        <f>IF(B19=0," ",VLOOKUP($B19,[1]Женщины!$B$1:$H$65536,7,FALSE))</f>
        <v>Сошников А.В.</v>
      </c>
    </row>
    <row r="20" spans="1:12">
      <c r="A20" s="26">
        <v>8</v>
      </c>
      <c r="B20" s="18">
        <v>157</v>
      </c>
      <c r="C20" s="19" t="str">
        <f>IF(B20=0," ",VLOOKUP(B20,[1]Женщины!B$1:H$65536,2,FALSE))</f>
        <v>Ламова Виктория</v>
      </c>
      <c r="D20" s="20" t="str">
        <f>IF(B20=0," ",VLOOKUP($B20,[1]Женщины!$B$1:$H$65536,3,FALSE))</f>
        <v>1998</v>
      </c>
      <c r="E20" s="21" t="str">
        <f>IF(B20=0," ",IF(VLOOKUP($B20,[1]Женщины!$B$1:$H$65536,4,FALSE)=0," ",VLOOKUP($B20,[1]Женщины!$B$1:$H$65536,4,FALSE)))</f>
        <v>1р</v>
      </c>
      <c r="F20" s="19" t="str">
        <f>IF(B20=0," ",VLOOKUP($B20,[1]Женщины!$B$1:$H$65536,5,FALSE))</f>
        <v>Ярославская</v>
      </c>
      <c r="G20" s="19" t="str">
        <f>IF(B20=0," ",VLOOKUP($B20,[1]Женщины!$B$1:$H$65536,6,FALSE))</f>
        <v>Рыбинск, СДЮСШОР-2</v>
      </c>
      <c r="H20" s="27"/>
      <c r="I20" s="90">
        <v>1.6902777777777777E-3</v>
      </c>
      <c r="J20" s="24" t="str">
        <f>IF(I20=0," ",IF(I20&lt;=[1]Разряды!$D$33,[1]Разряды!$D$3,IF(I20&lt;=[1]Разряды!$E$33,[1]Разряды!$E$3,IF(I20&lt;=[1]Разряды!$F$33,[1]Разряды!$F$3,IF(I20&lt;=[1]Разряды!$G$33,[1]Разряды!$G$3,IF(I20&lt;=[1]Разряды!$H$33,[1]Разряды!$H$3,IF(I20&lt;=[1]Разряды!$I$33,[1]Разряды!$I$3,IF(I20&lt;=[1]Разряды!$J$33,[1]Разряды!$J$3,"б/р"))))))))</f>
        <v>1р</v>
      </c>
      <c r="K20" s="13" t="s">
        <v>24</v>
      </c>
      <c r="L20" s="19" t="str">
        <f>IF(B20=0," ",VLOOKUP($B20,[1]Женщины!$B$1:$H$65536,7,FALSE))</f>
        <v>Иванова И.М., Соколова Н.М.</v>
      </c>
    </row>
    <row r="21" spans="1:12" ht="22.5">
      <c r="A21" s="26">
        <v>9</v>
      </c>
      <c r="B21" s="18">
        <v>284</v>
      </c>
      <c r="C21" s="42" t="str">
        <f>IF(B21=0," ",VLOOKUP(B21,[1]Женщины!B$1:H$65536,2,FALSE))</f>
        <v>Поцелуева Любовь</v>
      </c>
      <c r="D21" s="43" t="str">
        <f>IF(B21=0," ",VLOOKUP($B21,[1]Женщины!$B$1:$H$65536,3,FALSE))</f>
        <v>30.01.1998</v>
      </c>
      <c r="E21" s="44" t="str">
        <f>IF(B21=0," ",IF(VLOOKUP($B21,[1]Женщины!$B$1:$H$65536,4,FALSE)=0," ",VLOOKUP($B21,[1]Женщины!$B$1:$H$65536,4,FALSE)))</f>
        <v>1р</v>
      </c>
      <c r="F21" s="42" t="str">
        <f>IF(B21=0," ",VLOOKUP($B21,[1]Женщины!$B$1:$H$65536,5,FALSE))</f>
        <v>Рязанская</v>
      </c>
      <c r="G21" s="45" t="str">
        <f>IF(B21=0," ",VLOOKUP($B21,[1]Женщины!$B$1:$H$65536,6,FALSE))</f>
        <v>Рязань, ЦФО СДЮСШОР "Юность"-Юность России</v>
      </c>
      <c r="H21" s="22"/>
      <c r="I21" s="94">
        <v>1.6945601851851852E-3</v>
      </c>
      <c r="J21" s="26" t="str">
        <f>IF(I21=0," ",IF(I21&lt;=[1]Разряды!$D$33,[1]Разряды!$D$3,IF(I21&lt;=[1]Разряды!$E$33,[1]Разряды!$E$3,IF(I21&lt;=[1]Разряды!$F$33,[1]Разряды!$F$3,IF(I21&lt;=[1]Разряды!$G$33,[1]Разряды!$G$3,IF(I21&lt;=[1]Разряды!$H$33,[1]Разряды!$H$3,IF(I21&lt;=[1]Разряды!$I$33,[1]Разряды!$I$3,IF(I21&lt;=[1]Разряды!$J$33,[1]Разряды!$J$3,"б/р"))))))))</f>
        <v>2р</v>
      </c>
      <c r="K21" s="46">
        <v>12</v>
      </c>
      <c r="L21" s="42" t="str">
        <f>IF(B21=0," ",VLOOKUP($B21,[1]Женщины!$B$1:$H$65536,7,FALSE))</f>
        <v xml:space="preserve">Филипцов Ю.Ф. </v>
      </c>
    </row>
    <row r="22" spans="1:12">
      <c r="A22" s="26">
        <v>10</v>
      </c>
      <c r="B22" s="18">
        <v>370</v>
      </c>
      <c r="C22" s="19" t="str">
        <f>IF(B22=0," ",VLOOKUP(B22,[1]Женщины!B$1:H$65536,2,FALSE))</f>
        <v>Еремина Светлана</v>
      </c>
      <c r="D22" s="20" t="str">
        <f>IF(B22=0," ",VLOOKUP($B22,[1]Женщины!$B$1:$H$65536,3,FALSE))</f>
        <v>15.08.1998</v>
      </c>
      <c r="E22" s="21" t="str">
        <f>IF(B22=0," ",IF(VLOOKUP($B22,[1]Женщины!$B$1:$H$65536,4,FALSE)=0," ",VLOOKUP($B22,[1]Женщины!$B$1:$H$65536,4,FALSE)))</f>
        <v>2р</v>
      </c>
      <c r="F22" s="19" t="str">
        <f>IF(B22=0," ",VLOOKUP($B22,[1]Женщины!$B$1:$H$65536,5,FALSE))</f>
        <v>Архангельская</v>
      </c>
      <c r="G22" s="19" t="str">
        <f>IF(B22=0," ",VLOOKUP($B22,[1]Женщины!$B$1:$H$65536,6,FALSE))</f>
        <v>Архангельск, ДЮСШ-1</v>
      </c>
      <c r="H22" s="27"/>
      <c r="I22" s="90">
        <v>1.7048611111111112E-3</v>
      </c>
      <c r="J22" s="24" t="str">
        <f>IF(I22=0," ",IF(I22&lt;=[1]Разряды!$D$33,[1]Разряды!$D$3,IF(I22&lt;=[1]Разряды!$E$33,[1]Разряды!$E$3,IF(I22&lt;=[1]Разряды!$F$33,[1]Разряды!$F$3,IF(I22&lt;=[1]Разряды!$G$33,[1]Разряды!$G$3,IF(I22&lt;=[1]Разряды!$H$33,[1]Разряды!$H$3,IF(I22&lt;=[1]Разряды!$I$33,[1]Разряды!$I$3,IF(I22&lt;=[1]Разряды!$J$33,[1]Разряды!$J$3,"б/р"))))))))</f>
        <v>2р</v>
      </c>
      <c r="K22" s="14">
        <v>11</v>
      </c>
      <c r="L22" s="19" t="str">
        <f>IF(B22=0," ",VLOOKUP($B22,[1]Женщины!$B$1:$H$65536,7,FALSE))</f>
        <v>Брюхова О.Б.</v>
      </c>
    </row>
    <row r="23" spans="1:12">
      <c r="A23" s="26">
        <v>11</v>
      </c>
      <c r="B23" s="18">
        <v>224</v>
      </c>
      <c r="C23" s="19" t="str">
        <f>IF(B23=0," ",VLOOKUP(B23,[1]Женщины!B$1:H$65536,2,FALSE))</f>
        <v>Спиглазова Мария</v>
      </c>
      <c r="D23" s="20" t="str">
        <f>IF(B23=0," ",VLOOKUP($B23,[1]Женщины!$B$1:$H$65536,3,FALSE))</f>
        <v>06.02.1998</v>
      </c>
      <c r="E23" s="21" t="str">
        <f>IF(B23=0," ",IF(VLOOKUP($B23,[1]Женщины!$B$1:$H$65536,4,FALSE)=0," ",VLOOKUP($B23,[1]Женщины!$B$1:$H$65536,4,FALSE)))</f>
        <v>2р</v>
      </c>
      <c r="F23" s="19" t="str">
        <f>IF(B23=0," ",VLOOKUP($B23,[1]Женщины!$B$1:$H$65536,5,FALSE))</f>
        <v>Владимирская</v>
      </c>
      <c r="G23" s="19" t="str">
        <f>IF(B23=0," ",VLOOKUP($B23,[1]Женщины!$B$1:$H$65536,6,FALSE))</f>
        <v>Г-Хрустальный, ДЮСШ</v>
      </c>
      <c r="H23" s="27"/>
      <c r="I23" s="90">
        <v>1.7052083333333331E-3</v>
      </c>
      <c r="J23" s="24" t="str">
        <f>IF(I23=0," ",IF(I23&lt;=[1]Разряды!$D$33,[1]Разряды!$D$3,IF(I23&lt;=[1]Разряды!$E$33,[1]Разряды!$E$3,IF(I23&lt;=[1]Разряды!$F$33,[1]Разряды!$F$3,IF(I23&lt;=[1]Разряды!$G$33,[1]Разряды!$G$3,IF(I23&lt;=[1]Разряды!$H$33,[1]Разряды!$H$3,IF(I23&lt;=[1]Разряды!$I$33,[1]Разряды!$I$3,IF(I23&lt;=[1]Разряды!$J$33,[1]Разряды!$J$3,"б/р"))))))))</f>
        <v>2р</v>
      </c>
      <c r="K23" s="13" t="s">
        <v>24</v>
      </c>
      <c r="L23" s="19" t="str">
        <f>IF(B23=0," ",VLOOKUP($B23,[1]Женщины!$B$1:$H$65536,7,FALSE))</f>
        <v>Щербакова В.В.</v>
      </c>
    </row>
    <row r="24" spans="1:12">
      <c r="A24" s="26">
        <v>12</v>
      </c>
      <c r="B24" s="18">
        <v>451</v>
      </c>
      <c r="C24" s="19" t="str">
        <f>IF(B24=0," ",VLOOKUP(B24,[1]Женщины!B$1:H$65536,2,FALSE))</f>
        <v>Мишарина Ирина</v>
      </c>
      <c r="D24" s="20" t="str">
        <f>IF(B24=0," ",VLOOKUP($B24,[1]Женщины!$B$1:$H$65536,3,FALSE))</f>
        <v>1998</v>
      </c>
      <c r="E24" s="21" t="str">
        <f>IF(B24=0," ",IF(VLOOKUP($B24,[1]Женщины!$B$1:$H$65536,4,FALSE)=0," ",VLOOKUP($B24,[1]Женщины!$B$1:$H$65536,4,FALSE)))</f>
        <v>1р</v>
      </c>
      <c r="F24" s="19" t="str">
        <f>IF(B24=0," ",VLOOKUP($B24,[1]Женщины!$B$1:$H$65536,5,FALSE))</f>
        <v>Р-ка Коми</v>
      </c>
      <c r="G24" s="19" t="str">
        <f>IF(B24=0," ",VLOOKUP($B24,[1]Женщины!$B$1:$H$65536,6,FALSE))</f>
        <v>Сыктывкар</v>
      </c>
      <c r="H24" s="27"/>
      <c r="I24" s="90">
        <v>1.7065972222222222E-3</v>
      </c>
      <c r="J24" s="24" t="str">
        <f>IF(I24=0," ",IF(I24&lt;=[1]Разряды!$D$33,[1]Разряды!$D$3,IF(I24&lt;=[1]Разряды!$E$33,[1]Разряды!$E$3,IF(I24&lt;=[1]Разряды!$F$33,[1]Разряды!$F$3,IF(I24&lt;=[1]Разряды!$G$33,[1]Разряды!$G$3,IF(I24&lt;=[1]Разряды!$H$33,[1]Разряды!$H$3,IF(I24&lt;=[1]Разряды!$I$33,[1]Разряды!$I$3,IF(I24&lt;=[1]Разряды!$J$33,[1]Разряды!$J$3,"б/р"))))))))</f>
        <v>2р</v>
      </c>
      <c r="K24" s="14">
        <v>10</v>
      </c>
      <c r="L24" s="19" t="str">
        <f>IF(B24=0," ",VLOOKUP($B24,[1]Женщины!$B$1:$H$65536,7,FALSE))</f>
        <v xml:space="preserve">Панюкова М.А. </v>
      </c>
    </row>
    <row r="25" spans="1:12">
      <c r="A25" s="26">
        <v>13</v>
      </c>
      <c r="B25" s="18">
        <v>245</v>
      </c>
      <c r="C25" s="19" t="str">
        <f>IF(B25=0," ",VLOOKUP(B25,[1]Женщины!B$1:H$65536,2,FALSE))</f>
        <v>Плотникова Наталья</v>
      </c>
      <c r="D25" s="20" t="str">
        <f>IF(B25=0," ",VLOOKUP($B25,[1]Женщины!$B$1:$H$65536,3,FALSE))</f>
        <v>1999</v>
      </c>
      <c r="E25" s="21" t="str">
        <f>IF(B25=0," ",IF(VLOOKUP($B25,[1]Женщины!$B$1:$H$65536,4,FALSE)=0," ",VLOOKUP($B25,[1]Женщины!$B$1:$H$65536,4,FALSE)))</f>
        <v>1р</v>
      </c>
      <c r="F25" s="19" t="str">
        <f>IF(B25=0," ",VLOOKUP($B25,[1]Женщины!$B$1:$H$65536,5,FALSE))</f>
        <v>Владимирская</v>
      </c>
      <c r="G25" s="19" t="str">
        <f>IF(B25=0," ",VLOOKUP($B25,[1]Женщины!$B$1:$H$65536,6,FALSE))</f>
        <v>Владимир, СДЮСШОР-4</v>
      </c>
      <c r="H25" s="27"/>
      <c r="I25" s="90">
        <v>1.7137731481481481E-3</v>
      </c>
      <c r="J25" s="24" t="str">
        <f>IF(I25=0," ",IF(I25&lt;=[1]Разряды!$D$33,[1]Разряды!$D$3,IF(I25&lt;=[1]Разряды!$E$33,[1]Разряды!$E$3,IF(I25&lt;=[1]Разряды!$F$33,[1]Разряды!$F$3,IF(I25&lt;=[1]Разряды!$G$33,[1]Разряды!$G$3,IF(I25&lt;=[1]Разряды!$H$33,[1]Разряды!$H$3,IF(I25&lt;=[1]Разряды!$I$33,[1]Разряды!$I$3,IF(I25&lt;=[1]Разряды!$J$33,[1]Разряды!$J$3,"б/р"))))))))</f>
        <v>2р</v>
      </c>
      <c r="K25" s="14">
        <v>9</v>
      </c>
      <c r="L25" s="19" t="str">
        <f>IF(B25=0," ",VLOOKUP($B25,[1]Женщины!$B$1:$H$65536,7,FALSE))</f>
        <v>Плотников П.Н.</v>
      </c>
    </row>
    <row r="26" spans="1:12">
      <c r="A26" s="26">
        <v>14</v>
      </c>
      <c r="B26" s="48">
        <v>339</v>
      </c>
      <c r="C26" s="19" t="str">
        <f>IF(B26=0," ",VLOOKUP(B26,[1]Женщины!B$1:H$65536,2,FALSE))</f>
        <v>Веселова Анастасия</v>
      </c>
      <c r="D26" s="20" t="str">
        <f>IF(B26=0," ",VLOOKUP($B26,[1]Женщины!$B$1:$H$65536,3,FALSE))</f>
        <v>17.08.1997</v>
      </c>
      <c r="E26" s="21" t="str">
        <f>IF(B26=0," ",IF(VLOOKUP($B26,[1]Женщины!$B$1:$H$65536,4,FALSE)=0," ",VLOOKUP($B26,[1]Женщины!$B$1:$H$65536,4,FALSE)))</f>
        <v>2р</v>
      </c>
      <c r="F26" s="19" t="str">
        <f>IF(B26=0," ",VLOOKUP($B26,[1]Женщины!$B$1:$H$65536,5,FALSE))</f>
        <v>Костромская</v>
      </c>
      <c r="G26" s="19" t="str">
        <f>IF(B26=0," ",VLOOKUP($B26,[1]Женщины!$B$1:$H$65536,6,FALSE))</f>
        <v>Кострома, КОСДЮСШОР</v>
      </c>
      <c r="H26" s="27"/>
      <c r="I26" s="90">
        <v>1.7260416666666667E-3</v>
      </c>
      <c r="J26" s="24" t="str">
        <f>IF(I26=0," ",IF(I26&lt;=[1]Разряды!$D$33,[1]Разряды!$D$3,IF(I26&lt;=[1]Разряды!$E$33,[1]Разряды!$E$3,IF(I26&lt;=[1]Разряды!$F$33,[1]Разряды!$F$3,IF(I26&lt;=[1]Разряды!$G$33,[1]Разряды!$G$3,IF(I26&lt;=[1]Разряды!$H$33,[1]Разряды!$H$3,IF(I26&lt;=[1]Разряды!$I$33,[1]Разряды!$I$3,IF(I26&lt;=[1]Разряды!$J$33,[1]Разряды!$J$3,"б/р"))))))))</f>
        <v>2р</v>
      </c>
      <c r="K26" s="13" t="s">
        <v>24</v>
      </c>
      <c r="L26" s="19" t="str">
        <f>IF(B26=0," ",VLOOKUP($B26,[1]Женщины!$B$1:$H$65536,7,FALSE))</f>
        <v>Куликов В.П.</v>
      </c>
    </row>
    <row r="27" spans="1:12">
      <c r="A27" s="26">
        <v>15</v>
      </c>
      <c r="B27" s="18">
        <v>408</v>
      </c>
      <c r="C27" s="19" t="str">
        <f>IF(B27=0," ",VLOOKUP(B27,[1]Женщины!B$1:H$65536,2,FALSE))</f>
        <v>Данилюк Анастасия</v>
      </c>
      <c r="D27" s="20" t="str">
        <f>IF(B27=0," ",VLOOKUP($B27,[1]Женщины!$B$1:$H$65536,3,FALSE))</f>
        <v>11.06.1999</v>
      </c>
      <c r="E27" s="21" t="str">
        <f>IF(B27=0," ",IF(VLOOKUP($B27,[1]Женщины!$B$1:$H$65536,4,FALSE)=0," ",VLOOKUP($B27,[1]Женщины!$B$1:$H$65536,4,FALSE)))</f>
        <v>2р</v>
      </c>
      <c r="F27" s="19" t="str">
        <f>IF(B27=0," ",VLOOKUP($B27,[1]Женщины!$B$1:$H$65536,5,FALSE))</f>
        <v>Новгородская</v>
      </c>
      <c r="G27" s="19" t="str">
        <f>IF(B27=0," ",VLOOKUP($B27,[1]Женщины!$B$1:$H$65536,6,FALSE))</f>
        <v>Н Новгород, обр.</v>
      </c>
      <c r="H27" s="27"/>
      <c r="I27" s="90">
        <v>1.7261574074074074E-3</v>
      </c>
      <c r="J27" s="24" t="str">
        <f>IF(I27=0," ",IF(I27&lt;=[1]Разряды!$D$33,[1]Разряды!$D$3,IF(I27&lt;=[1]Разряды!$E$33,[1]Разряды!$E$3,IF(I27&lt;=[1]Разряды!$F$33,[1]Разряды!$F$3,IF(I27&lt;=[1]Разряды!$G$33,[1]Разряды!$G$3,IF(I27&lt;=[1]Разряды!$H$33,[1]Разряды!$H$3,IF(I27&lt;=[1]Разряды!$I$33,[1]Разряды!$I$3,IF(I27&lt;=[1]Разряды!$J$33,[1]Разряды!$J$3,"б/р"))))))))</f>
        <v>2р</v>
      </c>
      <c r="K27" s="14">
        <v>8</v>
      </c>
      <c r="L27" s="19" t="str">
        <f>IF(B27=0," ",VLOOKUP($B27,[1]Женщины!$B$1:$H$65536,7,FALSE))</f>
        <v>Семенов А.В., Лавникович С.В.</v>
      </c>
    </row>
    <row r="28" spans="1:12">
      <c r="A28" s="26">
        <v>16</v>
      </c>
      <c r="B28" s="18">
        <v>320</v>
      </c>
      <c r="C28" s="19" t="str">
        <f>IF(B28=0," ",VLOOKUP(B28,[1]Женщины!B$1:H$65536,2,FALSE))</f>
        <v>Сергеева Юлия</v>
      </c>
      <c r="D28" s="20" t="str">
        <f>IF(B28=0," ",VLOOKUP($B28,[1]Женщины!$B$1:$H$65536,3,FALSE))</f>
        <v>11.05.1999</v>
      </c>
      <c r="E28" s="21" t="str">
        <f>IF(B28=0," ",IF(VLOOKUP($B28,[1]Женщины!$B$1:$H$65536,4,FALSE)=0," ",VLOOKUP($B28,[1]Женщины!$B$1:$H$65536,4,FALSE)))</f>
        <v>1р</v>
      </c>
      <c r="F28" s="19" t="str">
        <f>IF(B28=0," ",VLOOKUP($B28,[1]Женщины!$B$1:$H$65536,5,FALSE))</f>
        <v>Мурманская</v>
      </c>
      <c r="G28" s="19" t="str">
        <f>IF(B28=0," ",VLOOKUP($B28,[1]Женщины!$B$1:$H$65536,6,FALSE))</f>
        <v xml:space="preserve">Мурманск, СДЮСШОР-4 </v>
      </c>
      <c r="H28" s="27"/>
      <c r="I28" s="90">
        <v>1.7300925925925927E-3</v>
      </c>
      <c r="J28" s="24" t="str">
        <f>IF(I28=0," ",IF(I28&lt;=[1]Разряды!$D$33,[1]Разряды!$D$3,IF(I28&lt;=[1]Разряды!$E$33,[1]Разряды!$E$3,IF(I28&lt;=[1]Разряды!$F$33,[1]Разряды!$F$3,IF(I28&lt;=[1]Разряды!$G$33,[1]Разряды!$G$3,IF(I28&lt;=[1]Разряды!$H$33,[1]Разряды!$H$3,IF(I28&lt;=[1]Разряды!$I$33,[1]Разряды!$I$3,IF(I28&lt;=[1]Разряды!$J$33,[1]Разряды!$J$3,"б/р"))))))))</f>
        <v>2р</v>
      </c>
      <c r="K28" s="13">
        <v>7</v>
      </c>
      <c r="L28" s="19" t="str">
        <f>IF(B28=0," ",VLOOKUP($B28,[1]Женщины!$B$1:$H$65536,7,FALSE))</f>
        <v>Шаверина В.Н., Савенков П.В.</v>
      </c>
    </row>
    <row r="29" spans="1:12">
      <c r="A29" s="26">
        <v>17</v>
      </c>
      <c r="B29" s="18">
        <v>337</v>
      </c>
      <c r="C29" s="19" t="str">
        <f>IF(B29=0," ",VLOOKUP(B29,[1]Женщины!B$1:H$65536,2,FALSE))</f>
        <v>Москвина Кристина</v>
      </c>
      <c r="D29" s="20" t="str">
        <f>IF(B29=0," ",VLOOKUP($B29,[1]Женщины!$B$1:$H$65536,3,FALSE))</f>
        <v>07.06.1999</v>
      </c>
      <c r="E29" s="21" t="str">
        <f>IF(B29=0," ",IF(VLOOKUP($B29,[1]Женщины!$B$1:$H$65536,4,FALSE)=0," ",VLOOKUP($B29,[1]Женщины!$B$1:$H$65536,4,FALSE)))</f>
        <v>2р</v>
      </c>
      <c r="F29" s="19" t="str">
        <f>IF(B29=0," ",VLOOKUP($B29,[1]Женщины!$B$1:$H$65536,5,FALSE))</f>
        <v>Костромская</v>
      </c>
      <c r="G29" s="19" t="str">
        <f>IF(B29=0," ",VLOOKUP($B29,[1]Женщины!$B$1:$H$65536,6,FALSE))</f>
        <v>Кострома, КОСДЮСШОР</v>
      </c>
      <c r="H29" s="27"/>
      <c r="I29" s="90">
        <v>1.7315972222222223E-3</v>
      </c>
      <c r="J29" s="24" t="str">
        <f>IF(I29=0," ",IF(I29&lt;=[1]Разряды!$D$33,[1]Разряды!$D$3,IF(I29&lt;=[1]Разряды!$E$33,[1]Разряды!$E$3,IF(I29&lt;=[1]Разряды!$F$33,[1]Разряды!$F$3,IF(I29&lt;=[1]Разряды!$G$33,[1]Разряды!$G$3,IF(I29&lt;=[1]Разряды!$H$33,[1]Разряды!$H$3,IF(I29&lt;=[1]Разряды!$I$33,[1]Разряды!$I$3,IF(I29&lt;=[1]Разряды!$J$33,[1]Разряды!$J$3,"б/р"))))))))</f>
        <v>2р</v>
      </c>
      <c r="K29" s="13" t="s">
        <v>24</v>
      </c>
      <c r="L29" s="19" t="str">
        <f>IF(B29=0," ",VLOOKUP($B29,[1]Женщины!$B$1:$H$65536,7,FALSE))</f>
        <v>Макаров В.Н.</v>
      </c>
    </row>
    <row r="30" spans="1:12">
      <c r="A30" s="26">
        <v>18</v>
      </c>
      <c r="B30" s="18">
        <v>344</v>
      </c>
      <c r="C30" s="19" t="str">
        <f>IF(B30=0," ",VLOOKUP(B30,[1]Женщины!B$1:H$65536,2,FALSE))</f>
        <v>Горевалова Ксения</v>
      </c>
      <c r="D30" s="20" t="str">
        <f>IF(B30=0," ",VLOOKUP($B30,[1]Женщины!$B$1:$H$65536,3,FALSE))</f>
        <v>11.11.1997</v>
      </c>
      <c r="E30" s="21" t="str">
        <f>IF(B30=0," ",IF(VLOOKUP($B30,[1]Женщины!$B$1:$H$65536,4,FALSE)=0," ",VLOOKUP($B30,[1]Женщины!$B$1:$H$65536,4,FALSE)))</f>
        <v>2р</v>
      </c>
      <c r="F30" s="19" t="str">
        <f>IF(B30=0," ",VLOOKUP($B30,[1]Женщины!$B$1:$H$65536,5,FALSE))</f>
        <v>Костромская</v>
      </c>
      <c r="G30" s="19" t="str">
        <f>IF(B30=0," ",VLOOKUP($B30,[1]Женщины!$B$1:$H$65536,6,FALSE))</f>
        <v>Буй, КОСДЮСШОР</v>
      </c>
      <c r="H30" s="27"/>
      <c r="I30" s="90">
        <v>1.7447916666666668E-3</v>
      </c>
      <c r="J30" s="24" t="str">
        <f>IF(I30=0," ",IF(I30&lt;=[1]Разряды!$D$33,[1]Разряды!$D$3,IF(I30&lt;=[1]Разряды!$E$33,[1]Разряды!$E$3,IF(I30&lt;=[1]Разряды!$F$33,[1]Разряды!$F$3,IF(I30&lt;=[1]Разряды!$G$33,[1]Разряды!$G$3,IF(I30&lt;=[1]Разряды!$H$33,[1]Разряды!$H$3,IF(I30&lt;=[1]Разряды!$I$33,[1]Разряды!$I$3,IF(I30&lt;=[1]Разряды!$J$33,[1]Разряды!$J$3,"б/р"))))))))</f>
        <v>2р</v>
      </c>
      <c r="K30" s="13">
        <v>6</v>
      </c>
      <c r="L30" s="19" t="str">
        <f>IF(B30=0," ",VLOOKUP($B30,[1]Женщины!$B$1:$H$65536,7,FALSE))</f>
        <v>Виноградов Н.А.</v>
      </c>
    </row>
    <row r="31" spans="1:12">
      <c r="A31" s="26">
        <v>19</v>
      </c>
      <c r="B31" s="18">
        <v>368</v>
      </c>
      <c r="C31" s="19" t="str">
        <f>IF(B31=0," ",VLOOKUP(B31,[1]Женщины!B$1:H$65536,2,FALSE))</f>
        <v>Буторина Полина</v>
      </c>
      <c r="D31" s="20" t="str">
        <f>IF(B31=0," ",VLOOKUP($B31,[1]Женщины!$B$1:$H$65536,3,FALSE))</f>
        <v>13.10.1997</v>
      </c>
      <c r="E31" s="21" t="str">
        <f>IF(B31=0," ",IF(VLOOKUP($B31,[1]Женщины!$B$1:$H$65536,4,FALSE)=0," ",VLOOKUP($B31,[1]Женщины!$B$1:$H$65536,4,FALSE)))</f>
        <v>2р</v>
      </c>
      <c r="F31" s="19" t="str">
        <f>IF(B31=0," ",VLOOKUP($B31,[1]Женщины!$B$1:$H$65536,5,FALSE))</f>
        <v>Архангельская</v>
      </c>
      <c r="G31" s="19" t="str">
        <f>IF(B31=0," ",VLOOKUP($B31,[1]Женщины!$B$1:$H$65536,6,FALSE))</f>
        <v>Архангельск, ДЮСШ-1</v>
      </c>
      <c r="H31" s="27"/>
      <c r="I31" s="90">
        <v>1.7696759259259261E-3</v>
      </c>
      <c r="J31" s="24" t="str">
        <f>IF(I31=0," ",IF(I31&lt;=[1]Разряды!$D$33,[1]Разряды!$D$3,IF(I31&lt;=[1]Разряды!$E$33,[1]Разряды!$E$3,IF(I31&lt;=[1]Разряды!$F$33,[1]Разряды!$F$3,IF(I31&lt;=[1]Разряды!$G$33,[1]Разряды!$G$3,IF(I31&lt;=[1]Разряды!$H$33,[1]Разряды!$H$3,IF(I31&lt;=[1]Разряды!$I$33,[1]Разряды!$I$3,IF(I31&lt;=[1]Разряды!$J$33,[1]Разряды!$J$3,"б/р"))))))))</f>
        <v>2р</v>
      </c>
      <c r="K31" s="13" t="s">
        <v>24</v>
      </c>
      <c r="L31" s="19" t="str">
        <f>IF(B31=0," ",VLOOKUP($B31,[1]Женщины!$B$1:$H$65536,7,FALSE))</f>
        <v>Брюхова О.Б.</v>
      </c>
    </row>
    <row r="32" spans="1:12">
      <c r="A32" s="26">
        <v>20</v>
      </c>
      <c r="B32" s="48">
        <v>315</v>
      </c>
      <c r="C32" s="19" t="str">
        <f>IF(B32=0," ",VLOOKUP(B32,[1]Женщины!B$1:H$65536,2,FALSE))</f>
        <v>Чужинова Алина</v>
      </c>
      <c r="D32" s="20" t="str">
        <f>IF(B32=0," ",VLOOKUP($B32,[1]Женщины!$B$1:$H$65536,3,FALSE))</f>
        <v>26.12.1999</v>
      </c>
      <c r="E32" s="21" t="str">
        <f>IF(B32=0," ",IF(VLOOKUP($B32,[1]Женщины!$B$1:$H$65536,4,FALSE)=0," ",VLOOKUP($B32,[1]Женщины!$B$1:$H$65536,4,FALSE)))</f>
        <v>2р</v>
      </c>
      <c r="F32" s="19" t="str">
        <f>IF(B32=0," ",VLOOKUP($B32,[1]Женщины!$B$1:$H$65536,5,FALSE))</f>
        <v>Мурманская</v>
      </c>
      <c r="G32" s="19" t="str">
        <f>IF(B32=0," ",VLOOKUP($B32,[1]Женщины!$B$1:$H$65536,6,FALSE))</f>
        <v>Мурманск, СДЮСШОР-4, Динамо</v>
      </c>
      <c r="H32" s="27"/>
      <c r="I32" s="90">
        <v>1.8048611111111112E-3</v>
      </c>
      <c r="J32" s="24" t="str">
        <f>IF(I32=0," ",IF(I32&lt;=[1]Разряды!$D$33,[1]Разряды!$D$3,IF(I32&lt;=[1]Разряды!$E$33,[1]Разряды!$E$3,IF(I32&lt;=[1]Разряды!$F$33,[1]Разряды!$F$3,IF(I32&lt;=[1]Разряды!$G$33,[1]Разряды!$G$3,IF(I32&lt;=[1]Разряды!$H$33,[1]Разряды!$H$3,IF(I32&lt;=[1]Разряды!$I$33,[1]Разряды!$I$3,IF(I32&lt;=[1]Разряды!$J$33,[1]Разряды!$J$3,"б/р"))))))))</f>
        <v>2р</v>
      </c>
      <c r="K32" s="14">
        <v>5</v>
      </c>
      <c r="L32" s="19" t="str">
        <f>IF(B32=0," ",VLOOKUP($B32,[1]Женщины!$B$1:$H$65536,7,FALSE))</f>
        <v>Фарутин Н.В.</v>
      </c>
    </row>
    <row r="33" spans="1:12">
      <c r="A33" s="26">
        <v>21</v>
      </c>
      <c r="B33" s="18">
        <v>309</v>
      </c>
      <c r="C33" s="19" t="str">
        <f>IF(B33=0," ",VLOOKUP(B33,[1]Женщины!B$1:H$65536,2,FALSE))</f>
        <v>Иванова Дарья</v>
      </c>
      <c r="D33" s="20" t="str">
        <f>IF(B33=0," ",VLOOKUP($B33,[1]Женщины!$B$1:$H$65536,3,FALSE))</f>
        <v>16.04.1998</v>
      </c>
      <c r="E33" s="21" t="str">
        <f>IF(B33=0," ",IF(VLOOKUP($B33,[1]Женщины!$B$1:$H$65536,4,FALSE)=0," ",VLOOKUP($B33,[1]Женщины!$B$1:$H$65536,4,FALSE)))</f>
        <v>2р</v>
      </c>
      <c r="F33" s="19" t="str">
        <f>IF(B33=0," ",VLOOKUP($B33,[1]Женщины!$B$1:$H$65536,5,FALSE))</f>
        <v>Мурманская</v>
      </c>
      <c r="G33" s="19" t="str">
        <f>IF(B33=0," ",VLOOKUP($B33,[1]Женщины!$B$1:$H$65536,6,FALSE))</f>
        <v>Мурманск, СДЮСШОР-4</v>
      </c>
      <c r="H33" s="27"/>
      <c r="I33" s="90">
        <v>1.8086805555555556E-3</v>
      </c>
      <c r="J33" s="24" t="str">
        <f>IF(I33=0," ",IF(I33&lt;=[1]Разряды!$D$33,[1]Разряды!$D$3,IF(I33&lt;=[1]Разряды!$E$33,[1]Разряды!$E$3,IF(I33&lt;=[1]Разряды!$F$33,[1]Разряды!$F$3,IF(I33&lt;=[1]Разряды!$G$33,[1]Разряды!$G$3,IF(I33&lt;=[1]Разряды!$H$33,[1]Разряды!$H$3,IF(I33&lt;=[1]Разряды!$I$33,[1]Разряды!$I$3,IF(I33&lt;=[1]Разряды!$J$33,[1]Разряды!$J$3,"б/р"))))))))</f>
        <v>3р</v>
      </c>
      <c r="K33" s="14">
        <v>4</v>
      </c>
      <c r="L33" s="25" t="str">
        <f>IF(B33=0," ",VLOOKUP($B33,[1]Женщины!$B$1:$H$65536,7,FALSE))</f>
        <v>ЗТР Савенков П.В., Шаверина Е.Н.</v>
      </c>
    </row>
    <row r="34" spans="1:12">
      <c r="A34" s="26">
        <v>22</v>
      </c>
      <c r="B34" s="18">
        <v>540</v>
      </c>
      <c r="C34" s="19" t="str">
        <f>IF(B34=0," ",VLOOKUP(B34,[1]Женщины!B$1:H$65536,2,FALSE))</f>
        <v>Лысакова Елизавета</v>
      </c>
      <c r="D34" s="20" t="str">
        <f>IF(B34=0," ",VLOOKUP($B34,[1]Женщины!$B$1:$H$65536,3,FALSE))</f>
        <v>22.03.1999</v>
      </c>
      <c r="E34" s="21" t="str">
        <f>IF(B34=0," ",IF(VLOOKUP($B34,[1]Женщины!$B$1:$H$65536,4,FALSE)=0," ",VLOOKUP($B34,[1]Женщины!$B$1:$H$65536,4,FALSE)))</f>
        <v>2р</v>
      </c>
      <c r="F34" s="19" t="str">
        <f>IF(B34=0," ",VLOOKUP($B34,[1]Женщины!$B$1:$H$65536,5,FALSE))</f>
        <v>Вологодская</v>
      </c>
      <c r="G34" s="19" t="str">
        <f>IF(B34=0," ",VLOOKUP($B34,[1]Женщины!$B$1:$H$65536,6,FALSE))</f>
        <v>Череповец, ДЮСШ-2</v>
      </c>
      <c r="H34" s="27"/>
      <c r="I34" s="90">
        <v>1.8369212962962963E-3</v>
      </c>
      <c r="J34" s="24" t="str">
        <f>IF(I34=0," ",IF(I34&lt;=[1]Разряды!$D$33,[1]Разряды!$D$3,IF(I34&lt;=[1]Разряды!$E$33,[1]Разряды!$E$3,IF(I34&lt;=[1]Разряды!$F$33,[1]Разряды!$F$3,IF(I34&lt;=[1]Разряды!$G$33,[1]Разряды!$G$3,IF(I34&lt;=[1]Разряды!$H$33,[1]Разряды!$H$3,IF(I34&lt;=[1]Разряды!$I$33,[1]Разряды!$I$3,IF(I34&lt;=[1]Разряды!$J$33,[1]Разряды!$J$3,"б/р"))))))))</f>
        <v>3р</v>
      </c>
      <c r="K34" s="13" t="s">
        <v>24</v>
      </c>
      <c r="L34" s="19" t="str">
        <f>IF(B34=0," ",VLOOKUP($B34,[1]Женщины!$B$1:$H$65536,7,FALSE))</f>
        <v>Боголюбов В.Л.</v>
      </c>
    </row>
    <row r="35" spans="1:12">
      <c r="A35" s="26">
        <v>23</v>
      </c>
      <c r="B35" s="18">
        <v>182</v>
      </c>
      <c r="C35" s="19" t="str">
        <f>IF(B35=0," ",VLOOKUP(B35,[1]Женщины!B$1:H$65536,2,FALSE))</f>
        <v>Ланцова Мария</v>
      </c>
      <c r="D35" s="20" t="str">
        <f>IF(B35=0," ",VLOOKUP($B35,[1]Женщины!$B$1:$H$65536,3,FALSE))</f>
        <v>1997</v>
      </c>
      <c r="E35" s="21" t="str">
        <f>IF(B35=0," ",IF(VLOOKUP($B35,[1]Женщины!$B$1:$H$65536,4,FALSE)=0," ",VLOOKUP($B35,[1]Женщины!$B$1:$H$65536,4,FALSE)))</f>
        <v>2р</v>
      </c>
      <c r="F35" s="19" t="str">
        <f>IF(B35=0," ",VLOOKUP($B35,[1]Женщины!$B$1:$H$65536,5,FALSE))</f>
        <v>Ярославская</v>
      </c>
      <c r="G35" s="19" t="str">
        <f>IF(B35=0," ",VLOOKUP($B35,[1]Женщины!$B$1:$H$65536,6,FALSE))</f>
        <v>Рыбинск, СДЮСШОР-2</v>
      </c>
      <c r="H35" s="27"/>
      <c r="I35" s="90">
        <v>1.8452546296296298E-3</v>
      </c>
      <c r="J35" s="24" t="str">
        <f>IF(I35=0," ",IF(I35&lt;=[1]Разряды!$D$33,[1]Разряды!$D$3,IF(I35&lt;=[1]Разряды!$E$33,[1]Разряды!$E$3,IF(I35&lt;=[1]Разряды!$F$33,[1]Разряды!$F$3,IF(I35&lt;=[1]Разряды!$G$33,[1]Разряды!$G$3,IF(I35&lt;=[1]Разряды!$H$33,[1]Разряды!$H$3,IF(I35&lt;=[1]Разряды!$I$33,[1]Разряды!$I$3,IF(I35&lt;=[1]Разряды!$J$33,[1]Разряды!$J$3,"б/р"))))))))</f>
        <v>3р</v>
      </c>
      <c r="K35" s="13" t="s">
        <v>24</v>
      </c>
      <c r="L35" s="19" t="str">
        <f>IF(B35=0," ",VLOOKUP($B35,[1]Женщины!$B$1:$H$65536,7,FALSE))</f>
        <v>Кузнецова А.Л.</v>
      </c>
    </row>
    <row r="36" spans="1:12">
      <c r="A36" s="26">
        <v>24</v>
      </c>
      <c r="B36" s="18">
        <v>86</v>
      </c>
      <c r="C36" s="19" t="str">
        <f>IF(B36=0," ",VLOOKUP(B36,[1]Женщины!B$1:H$65536,2,FALSE))</f>
        <v>Яшина Евгения</v>
      </c>
      <c r="D36" s="20" t="str">
        <f>IF(B36=0," ",VLOOKUP($B36,[1]Женщины!$B$1:$H$65536,3,FALSE))</f>
        <v>11.11.1998</v>
      </c>
      <c r="E36" s="21" t="str">
        <f>IF(B36=0," ",IF(VLOOKUP($B36,[1]Женщины!$B$1:$H$65536,4,FALSE)=0," ",VLOOKUP($B36,[1]Женщины!$B$1:$H$65536,4,FALSE)))</f>
        <v>3р</v>
      </c>
      <c r="F36" s="19" t="str">
        <f>IF(B36=0," ",VLOOKUP($B36,[1]Женщины!$B$1:$H$65536,5,FALSE))</f>
        <v>Ярославская</v>
      </c>
      <c r="G36" s="19" t="str">
        <f>IF(B36=0," ",VLOOKUP($B36,[1]Женщины!$B$1:$H$65536,6,FALSE))</f>
        <v>Ярославль, ГОБУ ЯО СДЮСШОР</v>
      </c>
      <c r="H36" s="103"/>
      <c r="I36" s="90">
        <v>1.9831018518518518E-3</v>
      </c>
      <c r="J36" s="24" t="str">
        <f>IF(I36=0," ",IF(I36&lt;=[1]Разряды!$D$33,[1]Разряды!$D$3,IF(I36&lt;=[1]Разряды!$E$33,[1]Разряды!$E$3,IF(I36&lt;=[1]Разряды!$F$33,[1]Разряды!$F$3,IF(I36&lt;=[1]Разряды!$G$33,[1]Разряды!$G$3,IF(I36&lt;=[1]Разряды!$H$33,[1]Разряды!$H$3,IF(I36&lt;=[1]Разряды!$I$33,[1]Разряды!$I$3,IF(I36&lt;=[1]Разряды!$J$33,[1]Разряды!$J$3,"б/р"))))))))</f>
        <v>1юр</v>
      </c>
      <c r="K36" s="13" t="s">
        <v>24</v>
      </c>
      <c r="L36" s="19" t="str">
        <f>IF(B36=0," ",VLOOKUP($B36,[1]Женщины!$B$1:$H$65536,7,FALSE))</f>
        <v>бр. Филиновой С.К.</v>
      </c>
    </row>
    <row r="37" spans="1:12">
      <c r="A37" s="13"/>
      <c r="B37" s="13"/>
      <c r="C37" s="13"/>
      <c r="D37" s="57"/>
      <c r="E37" s="13"/>
      <c r="F37" s="330" t="s">
        <v>159</v>
      </c>
      <c r="G37" s="330"/>
      <c r="H37" s="78"/>
      <c r="I37" s="340" t="s">
        <v>42</v>
      </c>
      <c r="J37" s="340"/>
      <c r="K37" s="79"/>
      <c r="L37" s="51" t="s">
        <v>196</v>
      </c>
    </row>
    <row r="38" spans="1:12">
      <c r="A38" s="17">
        <v>1</v>
      </c>
      <c r="B38" s="44">
        <v>232</v>
      </c>
      <c r="C38" s="19" t="str">
        <f>IF(B38=0," ",VLOOKUP(B38,[1]Женщины!B$1:H$65536,2,FALSE))</f>
        <v>Беднова Анастасия</v>
      </c>
      <c r="D38" s="20" t="str">
        <f>IF(B38=0," ",VLOOKUP($B38,[1]Женщины!$B$1:$H$65536,3,FALSE))</f>
        <v>1996</v>
      </c>
      <c r="E38" s="21" t="str">
        <f>IF(B38=0," ",IF(VLOOKUP($B38,[1]Женщины!$B$1:$H$65536,4,FALSE)=0," ",VLOOKUP($B38,[1]Женщины!$B$1:$H$65536,4,FALSE)))</f>
        <v>КМС</v>
      </c>
      <c r="F38" s="19" t="str">
        <f>IF(B38=0," ",VLOOKUP($B38,[1]Женщины!$B$1:$H$65536,5,FALSE))</f>
        <v>Владимирская</v>
      </c>
      <c r="G38" s="19" t="str">
        <f>IF(B38=0," ",VLOOKUP($B38,[1]Женщины!$B$1:$H$65536,6,FALSE))</f>
        <v>Владимир, ШВСМ</v>
      </c>
      <c r="H38" s="27"/>
      <c r="I38" s="90">
        <v>1.6148148148148148E-3</v>
      </c>
      <c r="J38" s="24" t="str">
        <f>IF(I38=0," ",IF(I38&lt;=[1]Разряды!$D$33,[1]Разряды!$D$3,IF(I38&lt;=[1]Разряды!$E$33,[1]Разряды!$E$3,IF(I38&lt;=[1]Разряды!$F$33,[1]Разряды!$F$3,IF(I38&lt;=[1]Разряды!$G$33,[1]Разряды!$G$3,IF(I38&lt;=[1]Разряды!$H$33,[1]Разряды!$H$3,IF(I38&lt;=[1]Разряды!$I$33,[1]Разряды!$I$3,IF(I38&lt;=[1]Разряды!$J$33,[1]Разряды!$J$3,"б/р"))))))))</f>
        <v>1р</v>
      </c>
      <c r="K38" s="14">
        <v>20</v>
      </c>
      <c r="L38" s="54" t="str">
        <f>IF(B38=0," ",VLOOKUP($B38,[1]Женщины!$B$1:$H$65536,7,FALSE))</f>
        <v>Саков А.П., Салов С.Г.</v>
      </c>
    </row>
    <row r="39" spans="1:12">
      <c r="A39" s="17">
        <v>2</v>
      </c>
      <c r="B39" s="44">
        <v>177</v>
      </c>
      <c r="C39" s="19" t="str">
        <f>IF(B39=0," ",VLOOKUP(B39,[1]Женщины!B$1:H$65536,2,FALSE))</f>
        <v>Белова Екатерина</v>
      </c>
      <c r="D39" s="20" t="str">
        <f>IF(B39=0," ",VLOOKUP($B39,[1]Женщины!$B$1:$H$65536,3,FALSE))</f>
        <v>1996</v>
      </c>
      <c r="E39" s="21" t="str">
        <f>IF(B39=0," ",IF(VLOOKUP($B39,[1]Женщины!$B$1:$H$65536,4,FALSE)=0," ",VLOOKUP($B39,[1]Женщины!$B$1:$H$65536,4,FALSE)))</f>
        <v>КМС</v>
      </c>
      <c r="F39" s="19" t="str">
        <f>IF(B39=0," ",VLOOKUP($B39,[1]Женщины!$B$1:$H$65536,5,FALSE))</f>
        <v>Ярославская</v>
      </c>
      <c r="G39" s="19" t="str">
        <f>IF(B39=0," ",VLOOKUP($B39,[1]Женщины!$B$1:$H$65536,6,FALSE))</f>
        <v>Рыбинск, СДЮСШОР-2</v>
      </c>
      <c r="H39" s="27"/>
      <c r="I39" s="90">
        <v>1.6190972222222223E-3</v>
      </c>
      <c r="J39" s="24" t="str">
        <f>IF(I39=0," ",IF(I39&lt;=[1]Разряды!$D$33,[1]Разряды!$D$3,IF(I39&lt;=[1]Разряды!$E$33,[1]Разряды!$E$3,IF(I39&lt;=[1]Разряды!$F$33,[1]Разряды!$F$3,IF(I39&lt;=[1]Разряды!$G$33,[1]Разряды!$G$3,IF(I39&lt;=[1]Разряды!$H$33,[1]Разряды!$H$3,IF(I39&lt;=[1]Разряды!$I$33,[1]Разряды!$I$3,IF(I39&lt;=[1]Разряды!$J$33,[1]Разряды!$J$3,"б/р"))))))))</f>
        <v>1р</v>
      </c>
      <c r="K39" s="13" t="s">
        <v>24</v>
      </c>
      <c r="L39" s="19" t="str">
        <f>IF(B39=0," ",VLOOKUP($B39,[1]Женщины!$B$1:$H$65536,7,FALSE))</f>
        <v>Кузнецова А.Л.</v>
      </c>
    </row>
    <row r="40" spans="1:12">
      <c r="A40" s="17">
        <v>3</v>
      </c>
      <c r="B40" s="18">
        <v>424</v>
      </c>
      <c r="C40" s="19" t="str">
        <f>IF(B40=0," ",VLOOKUP(B40,[1]Женщины!B$1:H$65536,2,FALSE))</f>
        <v>Погудо Елизавета</v>
      </c>
      <c r="D40" s="20" t="str">
        <f>IF(B40=0," ",VLOOKUP($B40,[1]Женщины!$B$1:$H$65536,3,FALSE))</f>
        <v>06.12.1996</v>
      </c>
      <c r="E40" s="21" t="str">
        <f>IF(B40=0," ",IF(VLOOKUP($B40,[1]Женщины!$B$1:$H$65536,4,FALSE)=0," ",VLOOKUP($B40,[1]Женщины!$B$1:$H$65536,4,FALSE)))</f>
        <v>1р</v>
      </c>
      <c r="F40" s="19" t="str">
        <f>IF(B40=0," ",VLOOKUP($B40,[1]Женщины!$B$1:$H$65536,5,FALSE))</f>
        <v>Калининградская</v>
      </c>
      <c r="G40" s="19" t="str">
        <f>IF(B40=0," ",VLOOKUP($B40,[1]Женщины!$B$1:$H$65536,6,FALSE))</f>
        <v>Калининград, СДЮСШОР-4</v>
      </c>
      <c r="H40" s="27"/>
      <c r="I40" s="90">
        <v>1.6509259259259261E-3</v>
      </c>
      <c r="J40" s="24" t="str">
        <f>IF(I40=0," ",IF(I40&lt;=[1]Разряды!$D$33,[1]Разряды!$D$3,IF(I40&lt;=[1]Разряды!$E$33,[1]Разряды!$E$3,IF(I40&lt;=[1]Разряды!$F$33,[1]Разряды!$F$3,IF(I40&lt;=[1]Разряды!$G$33,[1]Разряды!$G$3,IF(I40&lt;=[1]Разряды!$H$33,[1]Разряды!$H$3,IF(I40&lt;=[1]Разряды!$I$33,[1]Разряды!$I$3,IF(I40&lt;=[1]Разряды!$J$33,[1]Разряды!$J$3,"б/р"))))))))</f>
        <v>1р</v>
      </c>
      <c r="K40" s="13">
        <v>17</v>
      </c>
      <c r="L40" s="19" t="str">
        <f>IF(B40=0," ",VLOOKUP($B40,[1]Женщины!$B$1:$H$65536,7,FALSE))</f>
        <v>Шабанов В.В.</v>
      </c>
    </row>
    <row r="41" spans="1:12">
      <c r="A41" s="26">
        <v>4</v>
      </c>
      <c r="B41" s="44">
        <v>32</v>
      </c>
      <c r="C41" s="19" t="str">
        <f>IF(B41=0," ",VLOOKUP(B41,[1]Женщины!B$1:H$65536,2,FALSE))</f>
        <v>Мельникова Дарья</v>
      </c>
      <c r="D41" s="20" t="str">
        <f>IF(B41=0," ",VLOOKUP($B41,[1]Женщины!$B$1:$H$65536,3,FALSE))</f>
        <v>29.11.1995</v>
      </c>
      <c r="E41" s="21" t="str">
        <f>IF(B41=0," ",IF(VLOOKUP($B41,[1]Женщины!$B$1:$H$65536,4,FALSE)=0," ",VLOOKUP($B41,[1]Женщины!$B$1:$H$65536,4,FALSE)))</f>
        <v>1р</v>
      </c>
      <c r="F41" s="19" t="str">
        <f>IF(B41=0," ",VLOOKUP($B41,[1]Женщины!$B$1:$H$65536,5,FALSE))</f>
        <v>Ярославская</v>
      </c>
      <c r="G41" s="19" t="str">
        <f>IF(B41=0," ",VLOOKUP($B41,[1]Женщины!$B$1:$H$65536,6,FALSE))</f>
        <v>Ярославль, СДЮСШОР-19</v>
      </c>
      <c r="H41" s="27"/>
      <c r="I41" s="90">
        <v>1.663310185185185E-3</v>
      </c>
      <c r="J41" s="24" t="str">
        <f>IF(I41=0," ",IF(I41&lt;=[1]Разряды!$D$33,[1]Разряды!$D$3,IF(I41&lt;=[1]Разряды!$E$33,[1]Разряды!$E$3,IF(I41&lt;=[1]Разряды!$F$33,[1]Разряды!$F$3,IF(I41&lt;=[1]Разряды!$G$33,[1]Разряды!$G$3,IF(I41&lt;=[1]Разряды!$H$33,[1]Разряды!$H$3,IF(I41&lt;=[1]Разряды!$I$33,[1]Разряды!$I$3,IF(I41&lt;=[1]Разряды!$J$33,[1]Разряды!$J$3,"б/р"))))))))</f>
        <v>1р</v>
      </c>
      <c r="K41" s="13" t="s">
        <v>24</v>
      </c>
      <c r="L41" s="19" t="str">
        <f>IF(B41=0," ",VLOOKUP($B41,[1]Женщины!$B$1:$H$65536,7,FALSE))</f>
        <v>Тюленев С.А.</v>
      </c>
    </row>
    <row r="42" spans="1:12" ht="22.5">
      <c r="A42" s="26">
        <v>5</v>
      </c>
      <c r="B42" s="18">
        <v>281</v>
      </c>
      <c r="C42" s="42" t="str">
        <f>IF(B42=0," ",VLOOKUP(B42,[1]Женщины!B$1:H$65536,2,FALSE))</f>
        <v>Чалова Татьяна</v>
      </c>
      <c r="D42" s="43" t="str">
        <f>IF(B42=0," ",VLOOKUP($B42,[1]Женщины!$B$1:$H$65536,3,FALSE))</f>
        <v>14.03.1996</v>
      </c>
      <c r="E42" s="44" t="str">
        <f>IF(B42=0," ",IF(VLOOKUP($B42,[1]Женщины!$B$1:$H$65536,4,FALSE)=0," ",VLOOKUP($B42,[1]Женщины!$B$1:$H$65536,4,FALSE)))</f>
        <v>1р</v>
      </c>
      <c r="F42" s="42" t="str">
        <f>IF(B42=0," ",VLOOKUP($B42,[1]Женщины!$B$1:$H$65536,5,FALSE))</f>
        <v>Рязанская</v>
      </c>
      <c r="G42" s="45" t="str">
        <f>IF(B42=0," ",VLOOKUP($B42,[1]Женщины!$B$1:$H$65536,6,FALSE))</f>
        <v>Рязань,ЦФО СДЮСШОР "Юность"-Юность России</v>
      </c>
      <c r="H42" s="22"/>
      <c r="I42" s="94">
        <v>1.6859953703703705E-3</v>
      </c>
      <c r="J42" s="26" t="str">
        <f>IF(I42=0," ",IF(I42&lt;=[1]Разряды!$D$33,[1]Разряды!$D$3,IF(I42&lt;=[1]Разряды!$E$33,[1]Разряды!$E$3,IF(I42&lt;=[1]Разряды!$F$33,[1]Разряды!$F$3,IF(I42&lt;=[1]Разряды!$G$33,[1]Разряды!$G$3,IF(I42&lt;=[1]Разряды!$H$33,[1]Разряды!$H$3,IF(I42&lt;=[1]Разряды!$I$33,[1]Разряды!$I$3,IF(I42&lt;=[1]Разряды!$J$33,[1]Разряды!$J$3,"б/р"))))))))</f>
        <v>1р</v>
      </c>
      <c r="K42" s="46">
        <v>15</v>
      </c>
      <c r="L42" s="42" t="str">
        <f>IF(B42=0," ",VLOOKUP($B42,[1]Женщины!$B$1:$H$65536,7,FALSE))</f>
        <v>Филипцов Ю.Ф.</v>
      </c>
    </row>
    <row r="43" spans="1:12">
      <c r="A43" s="26">
        <v>6</v>
      </c>
      <c r="B43" s="18">
        <v>82</v>
      </c>
      <c r="C43" s="19" t="str">
        <f>IF(B43=0," ",VLOOKUP(B43,[1]Женщины!B$1:H$65536,2,FALSE))</f>
        <v>Попова Валерия</v>
      </c>
      <c r="D43" s="20" t="str">
        <f>IF(B43=0," ",VLOOKUP($B43,[1]Женщины!$B$1:$H$65536,3,FALSE))</f>
        <v>04.07.1996</v>
      </c>
      <c r="E43" s="21" t="str">
        <f>IF(B43=0," ",IF(VLOOKUP($B43,[1]Женщины!$B$1:$H$65536,4,FALSE)=0," ",VLOOKUP($B43,[1]Женщины!$B$1:$H$65536,4,FALSE)))</f>
        <v>2р</v>
      </c>
      <c r="F43" s="19" t="str">
        <f>IF(B43=0," ",VLOOKUP($B43,[1]Женщины!$B$1:$H$65536,5,FALSE))</f>
        <v>Ярославская</v>
      </c>
      <c r="G43" s="19" t="str">
        <f>IF(B43=0," ",VLOOKUP($B43,[1]Женщины!$B$1:$H$65536,6,FALSE))</f>
        <v>Ярославль, ГОБУ ЯО СДЮСШОР</v>
      </c>
      <c r="H43" s="27"/>
      <c r="I43" s="90">
        <v>1.7090277777777778E-3</v>
      </c>
      <c r="J43" s="24" t="str">
        <f>IF(I43=0," ",IF(I43&lt;=[1]Разряды!$D$33,[1]Разряды!$D$3,IF(I43&lt;=[1]Разряды!$E$33,[1]Разряды!$E$3,IF(I43&lt;=[1]Разряды!$F$33,[1]Разряды!$F$3,IF(I43&lt;=[1]Разряды!$G$33,[1]Разряды!$G$3,IF(I43&lt;=[1]Разряды!$H$33,[1]Разряды!$H$3,IF(I43&lt;=[1]Разряды!$I$33,[1]Разряды!$I$3,IF(I43&lt;=[1]Разряды!$J$33,[1]Разряды!$J$3,"б/р"))))))))</f>
        <v>2р</v>
      </c>
      <c r="K43" s="13" t="s">
        <v>24</v>
      </c>
      <c r="L43" s="19" t="str">
        <f>IF(B43=0," ",VLOOKUP($B43,[1]Женщины!$B$1:$H$65536,7,FALSE))</f>
        <v>бр. Филиновой С.К.</v>
      </c>
    </row>
    <row r="44" spans="1:12">
      <c r="A44" s="26">
        <v>7</v>
      </c>
      <c r="B44" s="289">
        <v>331</v>
      </c>
      <c r="C44" s="19" t="str">
        <f>IF(B44=0," ",VLOOKUP(B44,[1]Женщины!B$1:H$65536,2,FALSE))</f>
        <v>Королева Елена</v>
      </c>
      <c r="D44" s="20" t="str">
        <f>IF(B44=0," ",VLOOKUP($B44,[1]Женщины!$B$1:$H$65536,3,FALSE))</f>
        <v>10.03.1996</v>
      </c>
      <c r="E44" s="21" t="str">
        <f>IF(B44=0," ",IF(VLOOKUP($B44,[1]Женщины!$B$1:$H$65536,4,FALSE)=0," ",VLOOKUP($B44,[1]Женщины!$B$1:$H$65536,4,FALSE)))</f>
        <v>1р</v>
      </c>
      <c r="F44" s="19" t="str">
        <f>IF(B44=0," ",VLOOKUP($B44,[1]Женщины!$B$1:$H$65536,5,FALSE))</f>
        <v>Костромская</v>
      </c>
      <c r="G44" s="19" t="str">
        <f>IF(B44=0," ",VLOOKUP($B44,[1]Женщины!$B$1:$H$65536,6,FALSE))</f>
        <v>Кострома, КОСДЮСШОР</v>
      </c>
      <c r="H44" s="27"/>
      <c r="I44" s="90">
        <v>1.7414351851851853E-3</v>
      </c>
      <c r="J44" s="24" t="str">
        <f>IF(I44=0," ",IF(I44&lt;=[1]Разряды!$D$33,[1]Разряды!$D$3,IF(I44&lt;=[1]Разряды!$E$33,[1]Разряды!$E$3,IF(I44&lt;=[1]Разряды!$F$33,[1]Разряды!$F$3,IF(I44&lt;=[1]Разряды!$G$33,[1]Разряды!$G$3,IF(I44&lt;=[1]Разряды!$H$33,[1]Разряды!$H$3,IF(I44&lt;=[1]Разряды!$I$33,[1]Разряды!$I$3,IF(I44&lt;=[1]Разряды!$J$33,[1]Разряды!$J$3,"б/р"))))))))</f>
        <v>2р</v>
      </c>
      <c r="K44" s="14">
        <v>14</v>
      </c>
      <c r="L44" s="19" t="str">
        <f>IF(B44=0," ",VLOOKUP($B44,[1]Женщины!$B$1:$H$65536,7,FALSE))</f>
        <v>Ефалов Н.Л.</v>
      </c>
    </row>
    <row r="45" spans="1:12">
      <c r="A45" s="26">
        <v>8</v>
      </c>
      <c r="B45" s="105">
        <v>304</v>
      </c>
      <c r="C45" s="19" t="str">
        <f>IF(B45=0," ",VLOOKUP(B45,[1]Женщины!B$1:H$65536,2,FALSE))</f>
        <v>Белова Анастасия</v>
      </c>
      <c r="D45" s="20" t="str">
        <f>IF(B45=0," ",VLOOKUP($B45,[1]Женщины!$B$1:$H$65536,3,FALSE))</f>
        <v>28.01.1995</v>
      </c>
      <c r="E45" s="21" t="str">
        <f>IF(B45=0," ",IF(VLOOKUP($B45,[1]Женщины!$B$1:$H$65536,4,FALSE)=0," ",VLOOKUP($B45,[1]Женщины!$B$1:$H$65536,4,FALSE)))</f>
        <v>2р</v>
      </c>
      <c r="F45" s="19" t="str">
        <f>IF(B45=0," ",VLOOKUP($B45,[1]Женщины!$B$1:$H$65536,5,FALSE))</f>
        <v>Мурманская</v>
      </c>
      <c r="G45" s="19" t="str">
        <f>IF(B45=0," ",VLOOKUP($B45,[1]Женщины!$B$1:$H$65536,6,FALSE))</f>
        <v xml:space="preserve">Мурманск, СДЮСШОР-4 </v>
      </c>
      <c r="H45" s="27"/>
      <c r="I45" s="90">
        <v>1.7542824074074075E-3</v>
      </c>
      <c r="J45" s="24" t="str">
        <f>IF(I45=0," ",IF(I45&lt;=[1]Разряды!$D$33,[1]Разряды!$D$3,IF(I45&lt;=[1]Разряды!$E$33,[1]Разряды!$E$3,IF(I45&lt;=[1]Разряды!$F$33,[1]Разряды!$F$3,IF(I45&lt;=[1]Разряды!$G$33,[1]Разряды!$G$3,IF(I45&lt;=[1]Разряды!$H$33,[1]Разряды!$H$3,IF(I45&lt;=[1]Разряды!$I$33,[1]Разряды!$I$3,IF(I45&lt;=[1]Разряды!$J$33,[1]Разряды!$J$3,"б/р"))))))))</f>
        <v>2р</v>
      </c>
      <c r="K45" s="14">
        <v>13</v>
      </c>
      <c r="L45" s="25" t="str">
        <f>IF(B45=0," ",VLOOKUP($B45,[1]Женщины!$B$1:$H$65536,7,FALSE))</f>
        <v>ЗТР Савенков П.В., Шаверина Е.Н.</v>
      </c>
    </row>
    <row r="46" spans="1:12">
      <c r="A46" s="26">
        <v>9</v>
      </c>
      <c r="B46" s="44">
        <v>183</v>
      </c>
      <c r="C46" s="19" t="str">
        <f>IF(B46=0," ",VLOOKUP(B46,[1]Женщины!B$1:H$65536,2,FALSE))</f>
        <v>Арефьева Анна</v>
      </c>
      <c r="D46" s="20" t="str">
        <f>IF(B46=0," ",VLOOKUP($B46,[1]Женщины!$B$1:$H$65536,3,FALSE))</f>
        <v>1996</v>
      </c>
      <c r="E46" s="21" t="str">
        <f>IF(B46=0," ",IF(VLOOKUP($B46,[1]Женщины!$B$1:$H$65536,4,FALSE)=0," ",VLOOKUP($B46,[1]Женщины!$B$1:$H$65536,4,FALSE)))</f>
        <v>2р</v>
      </c>
      <c r="F46" s="19" t="str">
        <f>IF(B46=0," ",VLOOKUP($B46,[1]Женщины!$B$1:$H$65536,5,FALSE))</f>
        <v>Ярославская</v>
      </c>
      <c r="G46" s="19" t="str">
        <f>IF(B46=0," ",VLOOKUP($B46,[1]Женщины!$B$1:$H$65536,6,FALSE))</f>
        <v>Рыбинск, СДЮСШОР-2</v>
      </c>
      <c r="H46" s="27"/>
      <c r="I46" s="90">
        <v>1.7918981481481481E-3</v>
      </c>
      <c r="J46" s="24" t="str">
        <f>IF(I46=0," ",IF(I46&lt;=[1]Разряды!$D$33,[1]Разряды!$D$3,IF(I46&lt;=[1]Разряды!$E$33,[1]Разряды!$E$3,IF(I46&lt;=[1]Разряды!$F$33,[1]Разряды!$F$3,IF(I46&lt;=[1]Разряды!$G$33,[1]Разряды!$G$3,IF(I46&lt;=[1]Разряды!$H$33,[1]Разряды!$H$3,IF(I46&lt;=[1]Разряды!$I$33,[1]Разряды!$I$3,IF(I46&lt;=[1]Разряды!$J$33,[1]Разряды!$J$3,"б/р"))))))))</f>
        <v>2р</v>
      </c>
      <c r="K46" s="13" t="s">
        <v>24</v>
      </c>
      <c r="L46" s="19" t="str">
        <f>IF(B46=0," ",VLOOKUP($B46,[1]Женщины!$B$1:$H$65536,7,FALSE))</f>
        <v>Кузнецова А.Л.</v>
      </c>
    </row>
    <row r="47" spans="1:12">
      <c r="A47" s="26">
        <v>10</v>
      </c>
      <c r="B47" s="18">
        <v>44</v>
      </c>
      <c r="C47" s="19" t="str">
        <f>IF(B47=0," ",VLOOKUP(B47,[1]Женщины!B$1:H$65536,2,FALSE))</f>
        <v>Камешкова Алена</v>
      </c>
      <c r="D47" s="20" t="str">
        <f>IF(B47=0," ",VLOOKUP($B47,[1]Женщины!$B$1:$H$65536,3,FALSE))</f>
        <v>24.12.1995</v>
      </c>
      <c r="E47" s="21" t="str">
        <f>IF(B47=0," ",IF(VLOOKUP($B47,[1]Женщины!$B$1:$H$65536,4,FALSE)=0," ",VLOOKUP($B47,[1]Женщины!$B$1:$H$65536,4,FALSE)))</f>
        <v>3р</v>
      </c>
      <c r="F47" s="19" t="str">
        <f>IF(B47=0," ",VLOOKUP($B47,[1]Женщины!$B$1:$H$65536,5,FALSE))</f>
        <v>Ярославская</v>
      </c>
      <c r="G47" s="19" t="str">
        <f>IF(B47=0," ",VLOOKUP($B47,[1]Женщины!$B$1:$H$65536,6,FALSE))</f>
        <v>Ярославль, СДЮСШОР-19</v>
      </c>
      <c r="H47" s="27"/>
      <c r="I47" s="90">
        <v>1.8186342592592592E-3</v>
      </c>
      <c r="J47" s="24" t="str">
        <f>IF(I47=0," ",IF(I47&lt;=[1]Разряды!$D$33,[1]Разряды!$D$3,IF(I47&lt;=[1]Разряды!$E$33,[1]Разряды!$E$3,IF(I47&lt;=[1]Разряды!$F$33,[1]Разряды!$F$3,IF(I47&lt;=[1]Разряды!$G$33,[1]Разряды!$G$3,IF(I47&lt;=[1]Разряды!$H$33,[1]Разряды!$H$3,IF(I47&lt;=[1]Разряды!$I$33,[1]Разряды!$I$3,IF(I47&lt;=[1]Разряды!$J$33,[1]Разряды!$J$3,"б/р"))))))))</f>
        <v>3р</v>
      </c>
      <c r="K47" s="13" t="s">
        <v>24</v>
      </c>
      <c r="L47" s="19" t="str">
        <f>IF(B47=0," ",VLOOKUP($B47,[1]Женщины!$B$1:$H$65536,7,FALSE))</f>
        <v>Сошников А.В.</v>
      </c>
    </row>
    <row r="48" spans="1:12">
      <c r="A48" s="13"/>
      <c r="B48" s="13"/>
      <c r="C48" s="13"/>
      <c r="D48" s="14"/>
      <c r="E48" s="13"/>
      <c r="F48" s="330" t="s">
        <v>164</v>
      </c>
      <c r="G48" s="330"/>
      <c r="H48" s="15"/>
      <c r="I48" s="340" t="s">
        <v>42</v>
      </c>
      <c r="J48" s="340"/>
      <c r="K48" s="9"/>
      <c r="L48" s="6" t="s">
        <v>197</v>
      </c>
    </row>
    <row r="49" spans="1:12" ht="22.5">
      <c r="A49" s="17">
        <v>1</v>
      </c>
      <c r="B49" s="18">
        <v>261</v>
      </c>
      <c r="C49" s="42" t="str">
        <f>IF(B49=0," ",VLOOKUP(B49,[1]Женщины!B$1:H$65536,2,FALSE))</f>
        <v>Кожевникова Марина</v>
      </c>
      <c r="D49" s="43" t="str">
        <f>IF(B49=0," ",VLOOKUP($B49,[1]Женщины!$B$1:$H$65536,3,FALSE))</f>
        <v>30.11.1992</v>
      </c>
      <c r="E49" s="44" t="str">
        <f>IF(B49=0," ",IF(VLOOKUP($B49,[1]Женщины!$B$1:$H$65536,4,FALSE)=0," ",VLOOKUP($B49,[1]Женщины!$B$1:$H$65536,4,FALSE)))</f>
        <v>КМС</v>
      </c>
      <c r="F49" s="42" t="str">
        <f>IF(B49=0," ",VLOOKUP($B49,[1]Женщины!$B$1:$H$65536,5,FALSE))</f>
        <v>Рязанская</v>
      </c>
      <c r="G49" s="45" t="str">
        <f>IF(B49=0," ",VLOOKUP($B49,[1]Женщины!$B$1:$H$65536,6,FALSE))</f>
        <v>Рязань, ЦФО СДЮСШОР "Юность"-Динамо</v>
      </c>
      <c r="H49" s="22"/>
      <c r="I49" s="94">
        <v>1.5680555555555554E-3</v>
      </c>
      <c r="J49" s="26" t="str">
        <f>IF(I49=0," ",IF(I49&lt;=[1]Разряды!$D$33,[1]Разряды!$D$3,IF(I49&lt;=[1]Разряды!$E$33,[1]Разряды!$E$3,IF(I49&lt;=[1]Разряды!$F$33,[1]Разряды!$F$3,IF(I49&lt;=[1]Разряды!$G$33,[1]Разряды!$G$3,IF(I49&lt;=[1]Разряды!$H$33,[1]Разряды!$H$3,IF(I49&lt;=[1]Разряды!$I$33,[1]Разряды!$I$3,IF(I49&lt;=[1]Разряды!$J$33,[1]Разряды!$J$3,"б/р"))))))))</f>
        <v>кмс</v>
      </c>
      <c r="K49" s="44">
        <v>20</v>
      </c>
      <c r="L49" s="42" t="str">
        <f>IF(B49=0," ",VLOOKUP($B49,[1]Женщины!$B$1:$H$65536,7,FALSE))</f>
        <v>Филипцов Ю.Ф.</v>
      </c>
    </row>
    <row r="50" spans="1:12">
      <c r="A50" s="17">
        <v>2</v>
      </c>
      <c r="B50" s="18">
        <v>469</v>
      </c>
      <c r="C50" s="42" t="str">
        <f>IF(B50=0," ",VLOOKUP(B50,[1]Женщины!B$1:H$65536,2,FALSE))</f>
        <v>Батраева Юлия</v>
      </c>
      <c r="D50" s="43" t="str">
        <f>IF(B50=0," ",VLOOKUP($B50,[1]Женщины!$B$1:$H$65536,3,FALSE))</f>
        <v>1994</v>
      </c>
      <c r="E50" s="44" t="str">
        <f>IF(B50=0," ",IF(VLOOKUP($B50,[1]Женщины!$B$1:$H$65536,4,FALSE)=0," ",VLOOKUP($B50,[1]Женщины!$B$1:$H$65536,4,FALSE)))</f>
        <v>КМС</v>
      </c>
      <c r="F50" s="42" t="str">
        <f>IF(B50=0," ",VLOOKUP($B50,[1]Женщины!$B$1:$H$65536,5,FALSE))</f>
        <v>Ивановская</v>
      </c>
      <c r="G50" s="42" t="str">
        <f>IF(B50=0," ",VLOOKUP($B50,[1]Женщины!$B$1:$H$65536,6,FALSE))</f>
        <v>Иваново, СДЮСШОР-6, ИГЭУ</v>
      </c>
      <c r="H50" s="22"/>
      <c r="I50" s="94">
        <v>1.5892361111111109E-3</v>
      </c>
      <c r="J50" s="26" t="str">
        <f>IF(I50=0," ",IF(I50&lt;=[1]Разряды!$D$33,[1]Разряды!$D$3,IF(I50&lt;=[1]Разряды!$E$33,[1]Разряды!$E$3,IF(I50&lt;=[1]Разряды!$F$33,[1]Разряды!$F$3,IF(I50&lt;=[1]Разряды!$G$33,[1]Разряды!$G$3,IF(I50&lt;=[1]Разряды!$H$33,[1]Разряды!$H$3,IF(I50&lt;=[1]Разряды!$I$33,[1]Разряды!$I$3,IF(I50&lt;=[1]Разряды!$J$33,[1]Разряды!$J$3,"б/р"))))))))</f>
        <v>1р</v>
      </c>
      <c r="K50" s="46">
        <v>17</v>
      </c>
      <c r="L50" s="47" t="str">
        <f>IF(B50=0," ",VLOOKUP($B50,[1]Женщины!$B$1:$H$65536,7,FALSE))</f>
        <v>Торгов Е.Н., Лукичёв А.В.</v>
      </c>
    </row>
    <row r="51" spans="1:12">
      <c r="A51" s="17">
        <v>3</v>
      </c>
      <c r="B51" s="18">
        <v>393</v>
      </c>
      <c r="C51" s="42" t="str">
        <f>IF(B51=0," ",VLOOKUP(B51,[1]Женщины!B$1:H$65536,2,FALSE))</f>
        <v>Балашова Евгения</v>
      </c>
      <c r="D51" s="43" t="str">
        <f>IF(B51=0," ",VLOOKUP($B51,[1]Женщины!$B$1:$H$65536,3,FALSE))</f>
        <v>1992</v>
      </c>
      <c r="E51" s="44" t="str">
        <f>IF(B51=0," ",IF(VLOOKUP($B51,[1]Женщины!$B$1:$H$65536,4,FALSE)=0," ",VLOOKUP($B51,[1]Женщины!$B$1:$H$65536,4,FALSE)))</f>
        <v>1р</v>
      </c>
      <c r="F51" s="42" t="str">
        <f>IF(B51=0," ",VLOOKUP($B51,[1]Женщины!$B$1:$H$65536,5,FALSE))</f>
        <v>Архангельская</v>
      </c>
      <c r="G51" s="42" t="str">
        <f>IF(B51=0," ",VLOOKUP($B51,[1]Женщины!$B$1:$H$65536,6,FALSE))</f>
        <v>Архангельск, ГАУ ЦСП "Поморье"</v>
      </c>
      <c r="H51" s="22"/>
      <c r="I51" s="94">
        <v>1.5899305555555554E-3</v>
      </c>
      <c r="J51" s="26" t="str">
        <f>IF(I51=0," ",IF(I51&lt;=[1]Разряды!$D$33,[1]Разряды!$D$3,IF(I51&lt;=[1]Разряды!$E$33,[1]Разряды!$E$3,IF(I51&lt;=[1]Разряды!$F$33,[1]Разряды!$F$3,IF(I51&lt;=[1]Разряды!$G$33,[1]Разряды!$G$3,IF(I51&lt;=[1]Разряды!$H$33,[1]Разряды!$H$3,IF(I51&lt;=[1]Разряды!$I$33,[1]Разряды!$I$3,IF(I51&lt;=[1]Разряды!$J$33,[1]Разряды!$J$3,"б/р"))))))))</f>
        <v>1р</v>
      </c>
      <c r="K51" s="46">
        <v>15</v>
      </c>
      <c r="L51" s="42" t="str">
        <f>IF(B51=0," ",VLOOKUP($B51,[1]Женщины!$B$1:$H$65536,7,FALSE))</f>
        <v>Чернов А.В.</v>
      </c>
    </row>
    <row r="52" spans="1:12">
      <c r="A52" s="26">
        <v>4</v>
      </c>
      <c r="B52" s="18">
        <v>48</v>
      </c>
      <c r="C52" s="42" t="str">
        <f>IF(B52=0," ",VLOOKUP(B52,[1]Женщины!B$1:H$65536,2,FALSE))</f>
        <v>Озерова Анна</v>
      </c>
      <c r="D52" s="43" t="str">
        <f>IF(B52=0," ",VLOOKUP($B52,[1]Женщины!$B$1:$H$65536,3,FALSE))</f>
        <v>13.07.1992</v>
      </c>
      <c r="E52" s="44" t="str">
        <f>IF(B52=0," ",IF(VLOOKUP($B52,[1]Женщины!$B$1:$H$65536,4,FALSE)=0," ",VLOOKUP($B52,[1]Женщины!$B$1:$H$65536,4,FALSE)))</f>
        <v>1р</v>
      </c>
      <c r="F52" s="42" t="str">
        <f>IF(B52=0," ",VLOOKUP($B52,[1]Женщины!$B$1:$H$65536,5,FALSE))</f>
        <v>Ярославская</v>
      </c>
      <c r="G52" s="42" t="str">
        <f>IF(B52=0," ",VLOOKUP($B52,[1]Женщины!$B$1:$H$65536,6,FALSE))</f>
        <v>Ярославль, СДЮСШОР-19</v>
      </c>
      <c r="H52" s="22"/>
      <c r="I52" s="94">
        <v>1.6122685185185187E-3</v>
      </c>
      <c r="J52" s="26" t="str">
        <f>IF(I52=0," ",IF(I52&lt;=[1]Разряды!$D$33,[1]Разряды!$D$3,IF(I52&lt;=[1]Разряды!$E$33,[1]Разряды!$E$3,IF(I52&lt;=[1]Разряды!$F$33,[1]Разряды!$F$3,IF(I52&lt;=[1]Разряды!$G$33,[1]Разряды!$G$3,IF(I52&lt;=[1]Разряды!$H$33,[1]Разряды!$H$3,IF(I52&lt;=[1]Разряды!$I$33,[1]Разряды!$I$3,IF(I52&lt;=[1]Разряды!$J$33,[1]Разряды!$J$3,"б/р"))))))))</f>
        <v>1р</v>
      </c>
      <c r="K52" s="92">
        <v>14</v>
      </c>
      <c r="L52" s="42" t="str">
        <f>IF(B52=0," ",VLOOKUP($B52,[1]Женщины!$B$1:$H$65536,7,FALSE))</f>
        <v>Тюленев С.А.</v>
      </c>
    </row>
    <row r="53" spans="1:12">
      <c r="A53" s="26">
        <v>5</v>
      </c>
      <c r="B53" s="18">
        <v>442</v>
      </c>
      <c r="C53" s="42" t="str">
        <f>IF(B53=0," ",VLOOKUP(B53,[1]Женщины!B$1:H$65536,2,FALSE))</f>
        <v>Скрипина Юлия</v>
      </c>
      <c r="D53" s="43" t="str">
        <f>IF(B53=0," ",VLOOKUP($B53,[1]Женщины!$B$1:$H$65536,3,FALSE))</f>
        <v>1993</v>
      </c>
      <c r="E53" s="44" t="str">
        <f>IF(B53=0," ",IF(VLOOKUP($B53,[1]Женщины!$B$1:$H$65536,4,FALSE)=0," ",VLOOKUP($B53,[1]Женщины!$B$1:$H$65536,4,FALSE)))</f>
        <v>КМС</v>
      </c>
      <c r="F53" s="42" t="str">
        <f>IF(B53=0," ",VLOOKUP($B53,[1]Женщины!$B$1:$H$65536,5,FALSE))</f>
        <v>Р-ка Коми</v>
      </c>
      <c r="G53" s="42" t="str">
        <f>IF(B53=0," ",VLOOKUP($B53,[1]Женщины!$B$1:$H$65536,6,FALSE))</f>
        <v>Сыктывкар</v>
      </c>
      <c r="H53" s="22"/>
      <c r="I53" s="94">
        <v>1.6262731481481482E-3</v>
      </c>
      <c r="J53" s="26" t="str">
        <f>IF(I53=0," ",IF(I53&lt;=[1]Разряды!$D$33,[1]Разряды!$D$3,IF(I53&lt;=[1]Разряды!$E$33,[1]Разряды!$E$3,IF(I53&lt;=[1]Разряды!$F$33,[1]Разряды!$F$3,IF(I53&lt;=[1]Разряды!$G$33,[1]Разряды!$G$3,IF(I53&lt;=[1]Разряды!$H$33,[1]Разряды!$H$3,IF(I53&lt;=[1]Разряды!$I$33,[1]Разряды!$I$3,IF(I53&lt;=[1]Разряды!$J$33,[1]Разряды!$J$3,"б/р"))))))))</f>
        <v>1р</v>
      </c>
      <c r="K53" s="46">
        <v>13</v>
      </c>
      <c r="L53" s="152" t="str">
        <f>IF(B53=0," ",VLOOKUP($B53,[1]Женщины!$B$1:$H$65536,7,FALSE))</f>
        <v xml:space="preserve">Панюкова М.А. </v>
      </c>
    </row>
    <row r="54" spans="1:12">
      <c r="A54" s="26">
        <v>6</v>
      </c>
      <c r="B54" s="18">
        <v>54</v>
      </c>
      <c r="C54" s="42" t="str">
        <f>IF(B54=0," ",VLOOKUP(B54,[1]Женщины!B$1:H$65536,2,FALSE))</f>
        <v>Цветкова Елена</v>
      </c>
      <c r="D54" s="43" t="str">
        <f>IF(B54=0," ",VLOOKUP($B54,[1]Женщины!$B$1:$H$65536,3,FALSE))</f>
        <v>27.09.1992</v>
      </c>
      <c r="E54" s="44" t="str">
        <f>IF(B54=0," ",IF(VLOOKUP($B54,[1]Женщины!$B$1:$H$65536,4,FALSE)=0," ",VLOOKUP($B54,[1]Женщины!$B$1:$H$65536,4,FALSE)))</f>
        <v>2р</v>
      </c>
      <c r="F54" s="42" t="str">
        <f>IF(B54=0," ",VLOOKUP($B54,[1]Женщины!$B$1:$H$65536,5,FALSE))</f>
        <v>Ярославская</v>
      </c>
      <c r="G54" s="42" t="str">
        <f>IF(B54=0," ",VLOOKUP($B54,[1]Женщины!$B$1:$H$65536,6,FALSE))</f>
        <v>Ярославль, СДЮСШОР-19</v>
      </c>
      <c r="H54" s="22"/>
      <c r="I54" s="94">
        <v>1.7258101851851853E-3</v>
      </c>
      <c r="J54" s="26" t="str">
        <f>IF(I54=0," ",IF(I54&lt;=[1]Разряды!$D$33,[1]Разряды!$D$3,IF(I54&lt;=[1]Разряды!$E$33,[1]Разряды!$E$3,IF(I54&lt;=[1]Разряды!$F$33,[1]Разряды!$F$3,IF(I54&lt;=[1]Разряды!$G$33,[1]Разряды!$G$3,IF(I54&lt;=[1]Разряды!$H$33,[1]Разряды!$H$3,IF(I54&lt;=[1]Разряды!$I$33,[1]Разряды!$I$3,IF(I54&lt;=[1]Разряды!$J$33,[1]Разряды!$J$3,"б/р"))))))))</f>
        <v>2р</v>
      </c>
      <c r="K54" s="92" t="s">
        <v>24</v>
      </c>
      <c r="L54" s="42" t="str">
        <f>IF(B54=0," ",VLOOKUP($B54,[1]Женщины!$B$1:$H$65536,7,FALSE))</f>
        <v>Хрущева Л.В.</v>
      </c>
    </row>
    <row r="55" spans="1:12">
      <c r="A55" s="13"/>
      <c r="B55" s="13"/>
      <c r="C55" s="13"/>
      <c r="D55" s="57"/>
      <c r="E55" s="13"/>
      <c r="F55" s="330" t="s">
        <v>26</v>
      </c>
      <c r="G55" s="330"/>
      <c r="H55" s="29"/>
      <c r="I55" s="340" t="s">
        <v>42</v>
      </c>
      <c r="J55" s="340"/>
      <c r="K55" s="38"/>
      <c r="L55" s="51" t="s">
        <v>198</v>
      </c>
    </row>
    <row r="56" spans="1:12">
      <c r="A56" s="17">
        <v>1</v>
      </c>
      <c r="B56" s="18">
        <v>298</v>
      </c>
      <c r="C56" s="19" t="str">
        <f>IF(B56=0," ",VLOOKUP(B56,[1]Женщины!B$1:H$65536,2,FALSE))</f>
        <v>Купаева Анна</v>
      </c>
      <c r="D56" s="20" t="str">
        <f>IF(B56=0," ",VLOOKUP($B56,[1]Женщины!$B$1:$H$65536,3,FALSE))</f>
        <v>1990</v>
      </c>
      <c r="E56" s="21" t="str">
        <f>IF(B56=0," ",IF(VLOOKUP($B56,[1]Женщины!$B$1:$H$65536,4,FALSE)=0," ",VLOOKUP($B56,[1]Женщины!$B$1:$H$65536,4,FALSE)))</f>
        <v>МС</v>
      </c>
      <c r="F56" s="19" t="str">
        <f>IF(B56=0," ",VLOOKUP($B56,[1]Женщины!$B$1:$H$65536,5,FALSE))</f>
        <v>Мурманская</v>
      </c>
      <c r="G56" s="19" t="str">
        <f>IF(B56=0," ",VLOOKUP($B56,[1]Женщины!$B$1:$H$65536,6,FALSE))</f>
        <v xml:space="preserve">Мурманск, СДЮСШОР-4 </v>
      </c>
      <c r="H56" s="27"/>
      <c r="I56" s="90">
        <v>1.4664351851851852E-3</v>
      </c>
      <c r="J56" s="21" t="s">
        <v>169</v>
      </c>
      <c r="K56" s="13" t="s">
        <v>25</v>
      </c>
      <c r="L56" s="54" t="str">
        <f>IF(B56=0," ",VLOOKUP($B56,[1]Женщины!$B$1:$H$65536,7,FALSE))</f>
        <v>Ахметов А.Р.</v>
      </c>
    </row>
    <row r="57" spans="1:12">
      <c r="A57" s="17">
        <v>2</v>
      </c>
      <c r="B57" s="44">
        <v>550</v>
      </c>
      <c r="C57" s="19" t="str">
        <f>IF(B57=0," ",VLOOKUP(B57,[1]Женщины!B$1:H$65536,2,FALSE))</f>
        <v>Мурашова Елена</v>
      </c>
      <c r="D57" s="20" t="str">
        <f>IF(B57=0," ",VLOOKUP($B57,[1]Женщины!$B$1:$H$65536,3,FALSE))</f>
        <v>04.10.1987</v>
      </c>
      <c r="E57" s="21" t="str">
        <f>IF(B57=0," ",IF(VLOOKUP($B57,[1]Женщины!$B$1:$H$65536,4,FALSE)=0," ",VLOOKUP($B57,[1]Женщины!$B$1:$H$65536,4,FALSE)))</f>
        <v>МС</v>
      </c>
      <c r="F57" s="19" t="str">
        <f>IF(B57=0," ",VLOOKUP($B57,[1]Женщины!$B$1:$H$65536,5,FALSE))</f>
        <v>Вологодская</v>
      </c>
      <c r="G57" s="19" t="str">
        <f>IF(B57=0," ",VLOOKUP($B57,[1]Женщины!$B$1:$H$65536,6,FALSE))</f>
        <v>Вологда, ЦСП</v>
      </c>
      <c r="H57" s="27"/>
      <c r="I57" s="90">
        <v>1.4973379629629627E-3</v>
      </c>
      <c r="J57" s="24" t="str">
        <f>IF(I57=0," ",IF(I57&lt;=[1]Разряды!$D$33,[1]Разряды!$D$3,IF(I57&lt;=[1]Разряды!$E$33,[1]Разряды!$E$3,IF(I57&lt;=[1]Разряды!$F$33,[1]Разряды!$F$3,IF(I57&lt;=[1]Разряды!$G$33,[1]Разряды!$G$3,IF(I57&lt;=[1]Разряды!$H$33,[1]Разряды!$H$3,IF(I57&lt;=[1]Разряды!$I$33,[1]Разряды!$I$3,IF(I57&lt;=[1]Разряды!$J$33,[1]Разряды!$J$3,"б/р"))))))))</f>
        <v>кмс</v>
      </c>
      <c r="K57" s="14">
        <v>17</v>
      </c>
      <c r="L57" s="19" t="str">
        <f>IF(B57=0," ",VLOOKUP($B57,[1]Женщины!$B$1:$H$65536,7,FALSE))</f>
        <v>Бусырев А.В.</v>
      </c>
    </row>
    <row r="58" spans="1:12" ht="22.5">
      <c r="A58" s="17">
        <v>3</v>
      </c>
      <c r="B58" s="44">
        <v>271</v>
      </c>
      <c r="C58" s="42" t="str">
        <f>IF(B58=0," ",VLOOKUP(B58,[1]Женщины!B$1:H$65536,2,FALSE))</f>
        <v>Быкова Мария</v>
      </c>
      <c r="D58" s="43" t="str">
        <f>IF(B58=0," ",VLOOKUP($B58,[1]Женщины!$B$1:$H$65536,3,FALSE))</f>
        <v>09.01.1989</v>
      </c>
      <c r="E58" s="44" t="str">
        <f>IF(B58=0," ",IF(VLOOKUP($B58,[1]Женщины!$B$1:$H$65536,4,FALSE)=0," ",VLOOKUP($B58,[1]Женщины!$B$1:$H$65536,4,FALSE)))</f>
        <v>МС</v>
      </c>
      <c r="F58" s="42" t="str">
        <f>IF(B58=0," ",VLOOKUP($B58,[1]Женщины!$B$1:$H$65536,5,FALSE))</f>
        <v>Рязанская</v>
      </c>
      <c r="G58" s="45" t="str">
        <f>IF(B58=0," ",VLOOKUP($B58,[1]Женщины!$B$1:$H$65536,6,FALSE))</f>
        <v>Рязань, ЦФО СДЮСШОР "Олимпиец"-Профсоюзы</v>
      </c>
      <c r="H58" s="22"/>
      <c r="I58" s="94">
        <v>1.4993055555555556E-3</v>
      </c>
      <c r="J58" s="26" t="str">
        <f>IF(I58=0," ",IF(I58&lt;=[1]Разряды!$D$33,[1]Разряды!$D$3,IF(I58&lt;=[1]Разряды!$E$33,[1]Разряды!$E$3,IF(I58&lt;=[1]Разряды!$F$33,[1]Разряды!$F$3,IF(I58&lt;=[1]Разряды!$G$33,[1]Разряды!$G$3,IF(I58&lt;=[1]Разряды!$H$33,[1]Разряды!$H$3,IF(I58&lt;=[1]Разряды!$I$33,[1]Разряды!$I$3,IF(I58&lt;=[1]Разряды!$J$33,[1]Разряды!$J$3,"б/р"))))))))</f>
        <v>кмс</v>
      </c>
      <c r="K58" s="46">
        <v>15</v>
      </c>
      <c r="L58" s="47" t="str">
        <f>IF(B58=0," ",VLOOKUP($B58,[1]Женщины!$B$1:$H$65536,7,FALSE))</f>
        <v>Грачёв Е.П., Епишин С.Д., Подкопаева Е.</v>
      </c>
    </row>
    <row r="59" spans="1:12">
      <c r="A59" s="26">
        <v>4</v>
      </c>
      <c r="B59" s="21">
        <v>136</v>
      </c>
      <c r="C59" s="19" t="str">
        <f>IF(B59=0," ",VLOOKUP(B59,[1]Женщины!B$1:H$65536,2,FALSE))</f>
        <v>Лебедева Светлана</v>
      </c>
      <c r="D59" s="20" t="str">
        <f>IF(B59=0," ",VLOOKUP($B59,[1]Женщины!$B$1:$H$65536,3,FALSE))</f>
        <v>1984</v>
      </c>
      <c r="E59" s="21" t="str">
        <f>IF(B59=0," ",IF(VLOOKUP($B59,[1]Женщины!$B$1:$H$65536,4,FALSE)=0," ",VLOOKUP($B59,[1]Женщины!$B$1:$H$65536,4,FALSE)))</f>
        <v>МС</v>
      </c>
      <c r="F59" s="19" t="str">
        <f>IF(B59=0," ",VLOOKUP($B59,[1]Женщины!$B$1:$H$65536,5,FALSE))</f>
        <v>Ярославская</v>
      </c>
      <c r="G59" s="19" t="str">
        <f>IF(B59=0," ",VLOOKUP($B59,[1]Женщины!$B$1:$H$65536,6,FALSE))</f>
        <v>Рыбинск, СДЮСШОР-2</v>
      </c>
      <c r="H59" s="27"/>
      <c r="I59" s="90">
        <v>1.5187499999999999E-3</v>
      </c>
      <c r="J59" s="24" t="str">
        <f>IF(I59=0," ",IF(I59&lt;=[1]Разряды!$D$33,[1]Разряды!$D$3,IF(I59&lt;=[1]Разряды!$E$33,[1]Разряды!$E$3,IF(I59&lt;=[1]Разряды!$F$33,[1]Разряды!$F$3,IF(I59&lt;=[1]Разряды!$G$33,[1]Разряды!$G$3,IF(I59&lt;=[1]Разряды!$H$33,[1]Разряды!$H$3,IF(I59&lt;=[1]Разряды!$I$33,[1]Разряды!$I$3,IF(I59&lt;=[1]Разряды!$J$33,[1]Разряды!$J$3,"б/р"))))))))</f>
        <v>кмс</v>
      </c>
      <c r="K59" s="13" t="s">
        <v>24</v>
      </c>
      <c r="L59" s="19" t="str">
        <f>IF(B59=0," ",VLOOKUP($B59,[1]Женщины!$B$1:$H$65536,7,FALSE))</f>
        <v>Пивентьевы С.А., И.В.</v>
      </c>
    </row>
    <row r="60" spans="1:12">
      <c r="A60" s="26">
        <v>5</v>
      </c>
      <c r="B60" s="18">
        <v>432</v>
      </c>
      <c r="C60" s="19" t="str">
        <f>IF(B60=0," ",VLOOKUP(B60,[1]Женщины!B$1:H$65536,2,FALSE))</f>
        <v>Антоненко Юлия</v>
      </c>
      <c r="D60" s="20" t="str">
        <f>IF(B60=0," ",VLOOKUP($B60,[1]Женщины!$B$1:$H$65536,3,FALSE))</f>
        <v>1986</v>
      </c>
      <c r="E60" s="21" t="str">
        <f>IF(B60=0," ",IF(VLOOKUP($B60,[1]Женщины!$B$1:$H$65536,4,FALSE)=0," ",VLOOKUP($B60,[1]Женщины!$B$1:$H$65536,4,FALSE)))</f>
        <v>КМС</v>
      </c>
      <c r="F60" s="19" t="str">
        <f>IF(B60=0," ",VLOOKUP($B60,[1]Женщины!$B$1:$H$65536,5,FALSE))</f>
        <v>Р-ка Коми</v>
      </c>
      <c r="G60" s="19" t="str">
        <f>IF(B60=0," ",VLOOKUP($B60,[1]Женщины!$B$1:$H$65536,6,FALSE))</f>
        <v>Сыктывкар</v>
      </c>
      <c r="H60" s="27"/>
      <c r="I60" s="90">
        <v>1.5234953703703704E-3</v>
      </c>
      <c r="J60" s="24" t="str">
        <f>IF(I60=0," ",IF(I60&lt;=[1]Разряды!$D$33,[1]Разряды!$D$3,IF(I60&lt;=[1]Разряды!$E$33,[1]Разряды!$E$3,IF(I60&lt;=[1]Разряды!$F$33,[1]Разряды!$F$3,IF(I60&lt;=[1]Разряды!$G$33,[1]Разряды!$G$3,IF(I60&lt;=[1]Разряды!$H$33,[1]Разряды!$H$3,IF(I60&lt;=[1]Разряды!$I$33,[1]Разряды!$I$3,IF(I60&lt;=[1]Разряды!$J$33,[1]Разряды!$J$3,"б/р"))))))))</f>
        <v>кмс</v>
      </c>
      <c r="K60" s="13">
        <v>14</v>
      </c>
      <c r="L60" s="19" t="str">
        <f>IF(B60=0," ",VLOOKUP($B60,[1]Женщины!$B$1:$H$65536,7,FALSE))</f>
        <v>Панюкова М.А.</v>
      </c>
    </row>
    <row r="61" spans="1:12" ht="22.5">
      <c r="A61" s="26">
        <v>6</v>
      </c>
      <c r="B61" s="18">
        <v>270</v>
      </c>
      <c r="C61" s="42" t="str">
        <f>IF(B61=0," ",VLOOKUP(B61,[1]Женщины!B$1:H$65536,2,FALSE))</f>
        <v>Чудайкина Дарья</v>
      </c>
      <c r="D61" s="43" t="str">
        <f>IF(B61=0," ",VLOOKUP($B61,[1]Женщины!$B$1:$H$65536,3,FALSE))</f>
        <v>01.04.1989</v>
      </c>
      <c r="E61" s="44" t="str">
        <f>IF(B61=0," ",IF(VLOOKUP($B61,[1]Женщины!$B$1:$H$65536,4,FALSE)=0," ",VLOOKUP($B61,[1]Женщины!$B$1:$H$65536,4,FALSE)))</f>
        <v>КМС</v>
      </c>
      <c r="F61" s="42" t="str">
        <f>IF(B61=0," ",VLOOKUP($B61,[1]Женщины!$B$1:$H$65536,5,FALSE))</f>
        <v>Рязанская</v>
      </c>
      <c r="G61" s="45" t="str">
        <f>IF(B61=0," ",VLOOKUP($B61,[1]Женщины!$B$1:$H$65536,6,FALSE))</f>
        <v>Рязань, ЦФО СДЮСШОР "Олимпиец"-Профсоюзы</v>
      </c>
      <c r="H61" s="22"/>
      <c r="I61" s="94">
        <v>1.5456018518518518E-3</v>
      </c>
      <c r="J61" s="26" t="str">
        <f>IF(I61=0," ",IF(I61&lt;=[1]Разряды!$D$33,[1]Разряды!$D$3,IF(I61&lt;=[1]Разряды!$E$33,[1]Разряды!$E$3,IF(I61&lt;=[1]Разряды!$F$33,[1]Разряды!$F$3,IF(I61&lt;=[1]Разряды!$G$33,[1]Разряды!$G$3,IF(I61&lt;=[1]Разряды!$H$33,[1]Разряды!$H$3,IF(I61&lt;=[1]Разряды!$I$33,[1]Разряды!$I$3,IF(I61&lt;=[1]Разряды!$J$33,[1]Разряды!$J$3,"б/р"))))))))</f>
        <v>кмс</v>
      </c>
      <c r="K61" s="92">
        <v>13</v>
      </c>
      <c r="L61" s="42" t="str">
        <f>IF(B61=0," ",VLOOKUP($B61,[1]Женщины!$B$1:$H$65536,7,FALSE))</f>
        <v>Грачёв Е.П.</v>
      </c>
    </row>
    <row r="62" spans="1:12">
      <c r="A62" s="26">
        <v>7</v>
      </c>
      <c r="B62" s="18">
        <v>256</v>
      </c>
      <c r="C62" s="19" t="str">
        <f>IF(B62=0," ",VLOOKUP(B62,[1]Женщины!B$1:H$65536,2,FALSE))</f>
        <v>Дементьева Маргарита</v>
      </c>
      <c r="D62" s="20" t="str">
        <f>IF(B62=0," ",VLOOKUP($B62,[1]Женщины!$B$1:$H$65536,3,FALSE))</f>
        <v>1988</v>
      </c>
      <c r="E62" s="21" t="str">
        <f>IF(B62=0," ",IF(VLOOKUP($B62,[1]Женщины!$B$1:$H$65536,4,FALSE)=0," ",VLOOKUP($B62,[1]Женщины!$B$1:$H$65536,4,FALSE)))</f>
        <v>1р</v>
      </c>
      <c r="F62" s="19" t="str">
        <f>IF(B62=0," ",VLOOKUP($B62,[1]Женщины!$B$1:$H$65536,5,FALSE))</f>
        <v>Владимирская</v>
      </c>
      <c r="G62" s="19" t="str">
        <f>IF(B62=0," ",VLOOKUP($B62,[1]Женщины!$B$1:$H$65536,6,FALSE))</f>
        <v>Владимир, СДЮСШОР-4</v>
      </c>
      <c r="H62" s="27"/>
      <c r="I62" s="90">
        <v>1.6502314814814815E-3</v>
      </c>
      <c r="J62" s="24" t="str">
        <f>IF(I62=0," ",IF(I62&lt;=[1]Разряды!$D$33,[1]Разряды!$D$3,IF(I62&lt;=[1]Разряды!$E$33,[1]Разряды!$E$3,IF(I62&lt;=[1]Разряды!$F$33,[1]Разряды!$F$3,IF(I62&lt;=[1]Разряды!$G$33,[1]Разряды!$G$3,IF(I62&lt;=[1]Разряды!$H$33,[1]Разряды!$H$3,IF(I62&lt;=[1]Разряды!$I$33,[1]Разряды!$I$3,IF(I62&lt;=[1]Разряды!$J$33,[1]Разряды!$J$3,"б/р"))))))))</f>
        <v>1р</v>
      </c>
      <c r="K62" s="13" t="s">
        <v>24</v>
      </c>
      <c r="L62" s="19" t="str">
        <f>IF(B62=0," ",VLOOKUP($B62,[1]Женщины!$B$1:$H$65536,7,FALSE))</f>
        <v>Герцен Е.А.</v>
      </c>
    </row>
    <row r="63" spans="1:12">
      <c r="A63" s="82">
        <v>8</v>
      </c>
      <c r="B63" s="59">
        <v>389</v>
      </c>
      <c r="C63" s="19" t="str">
        <f>IF(B63=0," ",VLOOKUP(B63,[1]Женщины!B$1:H$65536,2,FALSE))</f>
        <v>Пахтусова Дина</v>
      </c>
      <c r="D63" s="20" t="str">
        <f>IF(B63=0," ",VLOOKUP($B63,[1]Женщины!$B$1:$H$65536,3,FALSE))</f>
        <v>1991</v>
      </c>
      <c r="E63" s="21" t="str">
        <f>IF(B63=0," ",IF(VLOOKUP($B63,[1]Женщины!$B$1:$H$65536,4,FALSE)=0," ",VLOOKUP($B63,[1]Женщины!$B$1:$H$65536,4,FALSE)))</f>
        <v>1р</v>
      </c>
      <c r="F63" s="19" t="str">
        <f>IF(B63=0," ",VLOOKUP($B63,[1]Женщины!$B$1:$H$65536,5,FALSE))</f>
        <v>Архангельская</v>
      </c>
      <c r="G63" s="19" t="str">
        <f>IF(B63=0," ",VLOOKUP($B63,[1]Женщины!$B$1:$H$65536,6,FALSE))</f>
        <v xml:space="preserve">Архангельск, С(А)ФУ </v>
      </c>
      <c r="H63" s="27"/>
      <c r="I63" s="90">
        <v>1.6534722222222222E-3</v>
      </c>
      <c r="J63" s="24" t="str">
        <f>IF(I63=0," ",IF(I63&lt;=[1]Разряды!$D$33,[1]Разряды!$D$3,IF(I63&lt;=[1]Разряды!$E$33,[1]Разряды!$E$3,IF(I63&lt;=[1]Разряды!$F$33,[1]Разряды!$F$3,IF(I63&lt;=[1]Разряды!$G$33,[1]Разряды!$G$3,IF(I63&lt;=[1]Разряды!$H$33,[1]Разряды!$H$3,IF(I63&lt;=[1]Разряды!$I$33,[1]Разряды!$I$3,IF(I63&lt;=[1]Разряды!$J$33,[1]Разряды!$J$3,"б/р"))))))))</f>
        <v>1р</v>
      </c>
      <c r="K63" s="13">
        <v>0</v>
      </c>
      <c r="L63" s="19" t="str">
        <f>IF(B63=0," ",VLOOKUP($B63,[1]Женщины!$B$1:$H$65536,7,FALSE))</f>
        <v>Водовозов В.А., Ушанов С.А.</v>
      </c>
    </row>
    <row r="64" spans="1:12">
      <c r="A64" s="26">
        <v>9</v>
      </c>
      <c r="B64" s="69">
        <v>504</v>
      </c>
      <c r="C64" s="19" t="str">
        <f>IF(B64=0," ",VLOOKUP(B64,[1]Женщины!B$1:H$65536,2,FALSE))</f>
        <v>Довгун Юлия</v>
      </c>
      <c r="D64" s="20" t="str">
        <f>IF(B64=0," ",VLOOKUP($B64,[1]Женщины!$B$1:$H$65536,3,FALSE))</f>
        <v>1991</v>
      </c>
      <c r="E64" s="21" t="str">
        <f>IF(B64=0," ",IF(VLOOKUP($B64,[1]Женщины!$B$1:$H$65536,4,FALSE)=0," ",VLOOKUP($B64,[1]Женщины!$B$1:$H$65536,4,FALSE)))</f>
        <v>2р</v>
      </c>
      <c r="F64" s="19" t="str">
        <f>IF(B64=0," ",VLOOKUP($B64,[1]Женщины!$B$1:$H$65536,5,FALSE))</f>
        <v>Ивановская</v>
      </c>
      <c r="G64" s="19" t="str">
        <f>IF(B64=0," ",VLOOKUP($B64,[1]Женщины!$B$1:$H$65536,6,FALSE))</f>
        <v>Иваново, ИГХТУ</v>
      </c>
      <c r="H64" s="27"/>
      <c r="I64" s="90">
        <v>1.6561342592592593E-3</v>
      </c>
      <c r="J64" s="24" t="str">
        <f>IF(I64=0," ",IF(I64&lt;=[1]Разряды!$D$33,[1]Разряды!$D$3,IF(I64&lt;=[1]Разряды!$E$33,[1]Разряды!$E$3,IF(I64&lt;=[1]Разряды!$F$33,[1]Разряды!$F$3,IF(I64&lt;=[1]Разряды!$G$33,[1]Разряды!$G$3,IF(I64&lt;=[1]Разряды!$H$33,[1]Разряды!$H$3,IF(I64&lt;=[1]Разряды!$I$33,[1]Разряды!$I$3,IF(I64&lt;=[1]Разряды!$J$33,[1]Разряды!$J$3,"б/р"))))))))</f>
        <v>1р</v>
      </c>
      <c r="K64" s="13" t="s">
        <v>24</v>
      </c>
      <c r="L64" s="19" t="str">
        <f>IF(B64=0," ",VLOOKUP($B64,[1]Женщины!$B$1:$H$65536,7,FALSE))</f>
        <v>Газизова И.В.</v>
      </c>
    </row>
    <row r="65" spans="1:12">
      <c r="A65" s="82"/>
      <c r="B65" s="59">
        <v>511</v>
      </c>
      <c r="C65" s="19" t="str">
        <f>IF(B65=0," ",VLOOKUP(B65,[1]Женщины!B$1:H$65536,2,FALSE))</f>
        <v>Павленко Юлия</v>
      </c>
      <c r="D65" s="20" t="str">
        <f>IF(B65=0," ",VLOOKUP($B65,[1]Женщины!$B$1:$H$65536,3,FALSE))</f>
        <v>11.04.1988</v>
      </c>
      <c r="E65" s="21" t="str">
        <f>IF(B65=0," ",IF(VLOOKUP($B65,[1]Женщины!$B$1:$H$65536,4,FALSE)=0," ",VLOOKUP($B65,[1]Женщины!$B$1:$H$65536,4,FALSE)))</f>
        <v>МС</v>
      </c>
      <c r="F65" s="19" t="str">
        <f>IF(B65=0," ",VLOOKUP($B65,[1]Женщины!$B$1:$H$65536,5,FALSE))</f>
        <v>Вологодская</v>
      </c>
      <c r="G65" s="19" t="str">
        <f>IF(B65=0," ",VLOOKUP($B65,[1]Женщины!$B$1:$H$65536,6,FALSE))</f>
        <v>Череповец, ДЮСШ-2</v>
      </c>
      <c r="H65" s="27"/>
      <c r="I65" s="90" t="s">
        <v>157</v>
      </c>
      <c r="J65" s="24"/>
      <c r="K65" s="13">
        <v>0</v>
      </c>
      <c r="L65" s="19" t="str">
        <f>IF(B65=0," ",VLOOKUP($B65,[1]Женщины!$B$1:$H$65536,7,FALSE))</f>
        <v>Селюцкий С.А., Боголюбов В.Л.</v>
      </c>
    </row>
    <row r="66" spans="1:12" ht="15.75" thickBot="1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</row>
    <row r="67" spans="1:12" ht="15.75" thickTop="1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</row>
    <row r="68" spans="1:1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</row>
    <row r="69" spans="1:1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</row>
    <row r="70" spans="1:1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</row>
    <row r="71" spans="1:1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</row>
    <row r="72" spans="1:1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</row>
    <row r="73" spans="1:1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</row>
    <row r="74" spans="1:1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</row>
    <row r="75" spans="1:1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</row>
    <row r="76" spans="1:1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</row>
    <row r="77" spans="1:1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</row>
    <row r="78" spans="1:1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</row>
    <row r="79" spans="1:1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</row>
  </sheetData>
  <mergeCells count="26">
    <mergeCell ref="F37:G37"/>
    <mergeCell ref="I37:J37"/>
    <mergeCell ref="I48:J48"/>
    <mergeCell ref="A2:L2"/>
    <mergeCell ref="I9:J9"/>
    <mergeCell ref="F6:G6"/>
    <mergeCell ref="I12:J12"/>
    <mergeCell ref="A10:A11"/>
    <mergeCell ref="B10:B11"/>
    <mergeCell ref="H11:I11"/>
    <mergeCell ref="A1:L1"/>
    <mergeCell ref="A3:L3"/>
    <mergeCell ref="F48:G48"/>
    <mergeCell ref="F55:G55"/>
    <mergeCell ref="I55:J55"/>
    <mergeCell ref="H10:I10"/>
    <mergeCell ref="J10:J11"/>
    <mergeCell ref="K10:K11"/>
    <mergeCell ref="L10:L11"/>
    <mergeCell ref="F12:G12"/>
    <mergeCell ref="C10:C11"/>
    <mergeCell ref="D10:D11"/>
    <mergeCell ref="E10:E11"/>
    <mergeCell ref="F10:F11"/>
    <mergeCell ref="G10:G11"/>
    <mergeCell ref="A4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1"/>
  <sheetViews>
    <sheetView topLeftCell="A16" workbookViewId="0">
      <selection activeCell="C22" sqref="C22"/>
    </sheetView>
  </sheetViews>
  <sheetFormatPr defaultRowHeight="15"/>
  <cols>
    <col min="1" max="1" width="4.85546875" customWidth="1"/>
    <col min="2" max="2" width="6.7109375" customWidth="1"/>
    <col min="3" max="3" width="21.5703125" customWidth="1"/>
    <col min="4" max="4" width="11" customWidth="1"/>
    <col min="5" max="5" width="6.5703125" customWidth="1"/>
    <col min="6" max="6" width="17.42578125" customWidth="1"/>
    <col min="7" max="7" width="26" customWidth="1"/>
    <col min="8" max="8" width="5.42578125" style="70" customWidth="1"/>
    <col min="9" max="9" width="7.42578125" style="70" customWidth="1"/>
    <col min="10" max="10" width="6.42578125" customWidth="1"/>
    <col min="11" max="11" width="7" customWidth="1"/>
    <col min="12" max="12" width="25.570312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.75" customHeight="1">
      <c r="A5" s="1" t="s">
        <v>49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50</v>
      </c>
      <c r="B6" s="3"/>
      <c r="C6" s="3"/>
      <c r="D6" s="3"/>
      <c r="E6" s="3"/>
      <c r="F6" s="339" t="s">
        <v>51</v>
      </c>
      <c r="G6" s="339"/>
      <c r="H6" s="3"/>
      <c r="I6"/>
      <c r="K6" s="4" t="s">
        <v>6</v>
      </c>
    </row>
    <row r="7" spans="1:12" ht="15" customHeight="1">
      <c r="A7" s="1" t="s">
        <v>52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8.75">
      <c r="A8" s="7" t="s">
        <v>53</v>
      </c>
      <c r="B8" s="4"/>
      <c r="C8" s="4"/>
      <c r="E8" s="8"/>
      <c r="F8" s="1"/>
      <c r="G8" s="1"/>
      <c r="H8" s="8"/>
      <c r="I8" s="340"/>
      <c r="J8" s="340"/>
      <c r="K8" s="9"/>
      <c r="L8" s="6"/>
    </row>
    <row r="9" spans="1:12" ht="15" customHeight="1">
      <c r="A9" s="1" t="s">
        <v>54</v>
      </c>
      <c r="B9" s="73"/>
      <c r="C9" s="73"/>
      <c r="D9" s="74"/>
      <c r="E9" s="10"/>
      <c r="F9" s="1"/>
      <c r="G9" s="1"/>
      <c r="H9" s="11"/>
      <c r="I9" s="341"/>
      <c r="J9" s="341"/>
      <c r="K9" s="12"/>
      <c r="L9" s="6"/>
    </row>
    <row r="10" spans="1:12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344" t="s">
        <v>22</v>
      </c>
      <c r="I11" s="345"/>
      <c r="J11" s="334"/>
      <c r="K11" s="334"/>
      <c r="L11" s="332"/>
    </row>
    <row r="12" spans="1:12">
      <c r="A12" s="13"/>
      <c r="B12" s="13"/>
      <c r="C12" s="13"/>
      <c r="D12" s="14"/>
      <c r="E12" s="13"/>
      <c r="F12" s="330" t="s">
        <v>156</v>
      </c>
      <c r="G12" s="330"/>
      <c r="H12" s="15"/>
      <c r="I12" s="340" t="s">
        <v>42</v>
      </c>
      <c r="J12" s="340"/>
      <c r="K12" s="9"/>
      <c r="L12" s="6" t="s">
        <v>200</v>
      </c>
    </row>
    <row r="13" spans="1:12">
      <c r="A13" s="17">
        <v>1</v>
      </c>
      <c r="B13" s="296">
        <v>333</v>
      </c>
      <c r="C13" s="19" t="str">
        <f>IF(B13=0," ",VLOOKUP(B13,[1]Женщины!B$1:H$65536,2,FALSE))</f>
        <v>Сверчкова Полина</v>
      </c>
      <c r="D13" s="20" t="str">
        <f>IF(B13=0," ",VLOOKUP($B13,[1]Женщины!$B$1:$H$65536,3,FALSE))</f>
        <v>14.03.1997</v>
      </c>
      <c r="E13" s="21" t="str">
        <f>IF(B13=0," ",IF(VLOOKUP($B13,[1]Женщины!$B$1:$H$65536,4,FALSE)=0," ",VLOOKUP($B13,[1]Женщины!$B$1:$H$65536,4,FALSE)))</f>
        <v>1р</v>
      </c>
      <c r="F13" s="19" t="str">
        <f>IF(B13=0," ",VLOOKUP($B13,[1]Женщины!$B$1:$H$65536,5,FALSE))</f>
        <v>Костромская</v>
      </c>
      <c r="G13" s="19" t="str">
        <f>IF(B13=0," ",VLOOKUP($B13,[1]Женщины!$B$1:$H$65536,6,FALSE))</f>
        <v>Кострома, КОСДЮСШОР</v>
      </c>
      <c r="H13" s="27"/>
      <c r="I13" s="90">
        <v>3.4020833333333333E-3</v>
      </c>
      <c r="J13" s="24" t="str">
        <f>IF(I13=0," ",IF(I13&lt;=[1]Разряды!$D$34,[1]Разряды!$D$3,IF(I13&lt;=[1]Разряды!$E$34,[1]Разряды!$E$3,IF(I13&lt;=[1]Разряды!$F$34,[1]Разряды!$F$3,IF(I13&lt;=[1]Разряды!$G$34,[1]Разряды!$G$3,IF(I13&lt;=[1]Разряды!$H$34,[1]Разряды!$H$3,IF(I13&lt;=[1]Разряды!$I$34,[1]Разряды!$I$3,IF(I13&lt;=[1]Разряды!$J$34,[1]Разряды!$J$3,"б/р"))))))))</f>
        <v>1р</v>
      </c>
      <c r="K13" s="24">
        <v>20</v>
      </c>
      <c r="L13" s="19" t="str">
        <f>IF(B13=0," ",VLOOKUP($B13,[1]Женщины!$B$1:$H$65536,7,FALSE))</f>
        <v>Дружков А.Н.</v>
      </c>
    </row>
    <row r="14" spans="1:12">
      <c r="A14" s="17">
        <v>2</v>
      </c>
      <c r="B14" s="296">
        <v>429</v>
      </c>
      <c r="C14" s="19" t="str">
        <f>IF(B14=0," ",VLOOKUP(B14,[1]Женщины!B$1:H$65536,2,FALSE))</f>
        <v>Пестова Ольга</v>
      </c>
      <c r="D14" s="20" t="str">
        <f>IF(B14=0," ",VLOOKUP($B14,[1]Женщины!$B$1:$H$65536,3,FALSE))</f>
        <v>24.12.1997</v>
      </c>
      <c r="E14" s="21" t="str">
        <f>IF(B14=0," ",IF(VLOOKUP($B14,[1]Женщины!$B$1:$H$65536,4,FALSE)=0," ",VLOOKUP($B14,[1]Женщины!$B$1:$H$65536,4,FALSE)))</f>
        <v>1р</v>
      </c>
      <c r="F14" s="19" t="str">
        <f>IF(B14=0," ",VLOOKUP($B14,[1]Женщины!$B$1:$H$65536,5,FALSE))</f>
        <v>Калининградская</v>
      </c>
      <c r="G14" s="19" t="str">
        <f>IF(B14=0," ",VLOOKUP($B14,[1]Женщины!$B$1:$H$65536,6,FALSE))</f>
        <v>Черняховск, УОР</v>
      </c>
      <c r="H14" s="27"/>
      <c r="I14" s="90">
        <v>3.4221064814814813E-3</v>
      </c>
      <c r="J14" s="24" t="str">
        <f>IF(I14=0," ",IF(I14&lt;=[1]Разряды!$D$34,[1]Разряды!$D$3,IF(I14&lt;=[1]Разряды!$E$34,[1]Разряды!$E$3,IF(I14&lt;=[1]Разряды!$F$34,[1]Разряды!$F$3,IF(I14&lt;=[1]Разряды!$G$34,[1]Разряды!$G$3,IF(I14&lt;=[1]Разряды!$H$34,[1]Разряды!$H$3,IF(I14&lt;=[1]Разряды!$I$34,[1]Разряды!$I$3,IF(I14&lt;=[1]Разряды!$J$34,[1]Разряды!$J$3,"б/р"))))))))</f>
        <v>1р</v>
      </c>
      <c r="K14" s="14">
        <v>17</v>
      </c>
      <c r="L14" s="25" t="str">
        <f>IF(B14=0," ",VLOOKUP($B14,[1]Женщины!$B$1:$H$65536,7,FALSE))</f>
        <v>Антунович Г.П., Праведникова</v>
      </c>
    </row>
    <row r="15" spans="1:12">
      <c r="A15" s="17">
        <v>3</v>
      </c>
      <c r="B15" s="296">
        <v>491</v>
      </c>
      <c r="C15" s="19" t="str">
        <f>IF(B15=0," ",VLOOKUP(B15,[1]Женщины!B$1:H$65536,2,FALSE))</f>
        <v>Дудина Екатерина</v>
      </c>
      <c r="D15" s="20" t="str">
        <f>IF(B15=0," ",VLOOKUP($B15,[1]Женщины!$B$1:$H$65536,3,FALSE))</f>
        <v>1997</v>
      </c>
      <c r="E15" s="21" t="str">
        <f>IF(B15=0," ",IF(VLOOKUP($B15,[1]Женщины!$B$1:$H$65536,4,FALSE)=0," ",VLOOKUP($B15,[1]Женщины!$B$1:$H$65536,4,FALSE)))</f>
        <v>1р</v>
      </c>
      <c r="F15" s="19" t="str">
        <f>IF(B15=0," ",VLOOKUP($B15,[1]Женщины!$B$1:$H$65536,5,FALSE))</f>
        <v>Ивановская</v>
      </c>
      <c r="G15" s="19" t="str">
        <f>IF(B15=0," ",VLOOKUP($B15,[1]Женщины!$B$1:$H$65536,6,FALSE))</f>
        <v>Фурманов, СДЮСШОР-8</v>
      </c>
      <c r="H15" s="27"/>
      <c r="I15" s="90">
        <v>3.4667824074074076E-3</v>
      </c>
      <c r="J15" s="24" t="str">
        <f>IF(I15=0," ",IF(I15&lt;=[1]Разряды!$D$34,[1]Разряды!$D$3,IF(I15&lt;=[1]Разряды!$E$34,[1]Разряды!$E$3,IF(I15&lt;=[1]Разряды!$F$34,[1]Разряды!$F$3,IF(I15&lt;=[1]Разряды!$G$34,[1]Разряды!$G$3,IF(I15&lt;=[1]Разряды!$H$34,[1]Разряды!$H$3,IF(I15&lt;=[1]Разряды!$I$34,[1]Разряды!$I$3,IF(I15&lt;=[1]Разряды!$J$34,[1]Разряды!$J$3,"б/р"))))))))</f>
        <v>2р</v>
      </c>
      <c r="K15" s="14">
        <v>15</v>
      </c>
      <c r="L15" s="19" t="str">
        <f>IF(B15=0," ",VLOOKUP($B15,[1]Женщины!$B$1:$H$65536,7,FALSE))</f>
        <v>Лукичёв А.В.</v>
      </c>
    </row>
    <row r="16" spans="1:12" ht="15" customHeight="1">
      <c r="A16" s="26">
        <v>4</v>
      </c>
      <c r="B16" s="296">
        <v>143</v>
      </c>
      <c r="C16" s="19" t="str">
        <f>IF(B16=0," ",VLOOKUP(B16,[1]Женщины!B$1:H$65536,2,FALSE))</f>
        <v>Колесова Анна</v>
      </c>
      <c r="D16" s="20" t="str">
        <f>IF(B16=0," ",VLOOKUP($B16,[1]Женщины!$B$1:$H$65536,3,FALSE))</f>
        <v>1999</v>
      </c>
      <c r="E16" s="21" t="str">
        <f>IF(B16=0," ",IF(VLOOKUP($B16,[1]Женщины!$B$1:$H$65536,4,FALSE)=0," ",VLOOKUP($B16,[1]Женщины!$B$1:$H$65536,4,FALSE)))</f>
        <v>2р</v>
      </c>
      <c r="F16" s="19" t="str">
        <f>IF(B16=0," ",VLOOKUP($B16,[1]Женщины!$B$1:$H$65536,5,FALSE))</f>
        <v>Ярославская</v>
      </c>
      <c r="G16" s="19" t="str">
        <f>IF(B16=0," ",VLOOKUP($B16,[1]Женщины!$B$1:$H$65536,6,FALSE))</f>
        <v>Рыбинск, СДЮСШОР-2</v>
      </c>
      <c r="H16" s="27"/>
      <c r="I16" s="90">
        <v>3.5482638888888886E-3</v>
      </c>
      <c r="J16" s="24" t="str">
        <f>IF(I16=0," ",IF(I16&lt;=[1]Разряды!$D$34,[1]Разряды!$D$3,IF(I16&lt;=[1]Разряды!$E$34,[1]Разряды!$E$3,IF(I16&lt;=[1]Разряды!$F$34,[1]Разряды!$F$3,IF(I16&lt;=[1]Разряды!$G$34,[1]Разряды!$G$3,IF(I16&lt;=[1]Разряды!$H$34,[1]Разряды!$H$3,IF(I16&lt;=[1]Разряды!$I$34,[1]Разряды!$I$3,IF(I16&lt;=[1]Разряды!$J$34,[1]Разряды!$J$3,"б/р"))))))))</f>
        <v>2р</v>
      </c>
      <c r="K16" s="13" t="s">
        <v>24</v>
      </c>
      <c r="L16" s="19" t="str">
        <f>IF(B16=0," ",VLOOKUP($B16,[1]Женщины!$B$1:$H$65536,7,FALSE))</f>
        <v>Мицик Ю.И.</v>
      </c>
    </row>
    <row r="17" spans="1:12">
      <c r="A17" s="26">
        <v>5</v>
      </c>
      <c r="B17" s="296">
        <v>245</v>
      </c>
      <c r="C17" s="19" t="str">
        <f>IF(B17=0," ",VLOOKUP(B17,[1]Женщины!B$1:H$65536,2,FALSE))</f>
        <v>Плотникова Наталья</v>
      </c>
      <c r="D17" s="20" t="str">
        <f>IF(B17=0," ",VLOOKUP($B17,[1]Женщины!$B$1:$H$65536,3,FALSE))</f>
        <v>1999</v>
      </c>
      <c r="E17" s="21" t="str">
        <f>IF(B17=0," ",IF(VLOOKUP($B17,[1]Женщины!$B$1:$H$65536,4,FALSE)=0," ",VLOOKUP($B17,[1]Женщины!$B$1:$H$65536,4,FALSE)))</f>
        <v>1р</v>
      </c>
      <c r="F17" s="19" t="str">
        <f>IF(B17=0," ",VLOOKUP($B17,[1]Женщины!$B$1:$H$65536,5,FALSE))</f>
        <v>Владимирская</v>
      </c>
      <c r="G17" s="19" t="str">
        <f>IF(B17=0," ",VLOOKUP($B17,[1]Женщины!$B$1:$H$65536,6,FALSE))</f>
        <v>Владимир, СДЮСШОР-4</v>
      </c>
      <c r="H17" s="27"/>
      <c r="I17" s="90">
        <v>3.5753472222222224E-3</v>
      </c>
      <c r="J17" s="24" t="str">
        <f>IF(I17=0," ",IF(I17&lt;=[1]Разряды!$D$34,[1]Разряды!$D$3,IF(I17&lt;=[1]Разряды!$E$34,[1]Разряды!$E$3,IF(I17&lt;=[1]Разряды!$F$34,[1]Разряды!$F$3,IF(I17&lt;=[1]Разряды!$G$34,[1]Разряды!$G$3,IF(I17&lt;=[1]Разряды!$H$34,[1]Разряды!$H$3,IF(I17&lt;=[1]Разряды!$I$34,[1]Разряды!$I$3,IF(I17&lt;=[1]Разряды!$J$34,[1]Разряды!$J$3,"б/р"))))))))</f>
        <v>2р</v>
      </c>
      <c r="K17" s="14">
        <v>14</v>
      </c>
      <c r="L17" s="19" t="str">
        <f>IF(B17=0," ",VLOOKUP($B17,[1]Женщины!$B$1:$H$65536,7,FALSE))</f>
        <v>Плотников П.Н.</v>
      </c>
    </row>
    <row r="18" spans="1:12">
      <c r="A18" s="26">
        <v>6</v>
      </c>
      <c r="B18" s="296">
        <v>249</v>
      </c>
      <c r="C18" s="19" t="str">
        <f>IF(B18=0," ",VLOOKUP(B18,[1]Женщины!B$1:H$65536,2,FALSE))</f>
        <v>Кузнецова Анна</v>
      </c>
      <c r="D18" s="20" t="str">
        <f>IF(B18=0," ",VLOOKUP($B18,[1]Женщины!$B$1:$H$65536,3,FALSE))</f>
        <v>04.09.1998</v>
      </c>
      <c r="E18" s="21" t="str">
        <f>IF(B18=0," ",IF(VLOOKUP($B18,[1]Женщины!$B$1:$H$65536,4,FALSE)=0," ",VLOOKUP($B18,[1]Женщины!$B$1:$H$65536,4,FALSE)))</f>
        <v>2р</v>
      </c>
      <c r="F18" s="19" t="str">
        <f>IF(B18=0," ",VLOOKUP($B18,[1]Женщины!$B$1:$H$65536,5,FALSE))</f>
        <v>Владимирская</v>
      </c>
      <c r="G18" s="19" t="str">
        <f>IF(B18=0," ",VLOOKUP($B18,[1]Женщины!$B$1:$H$65536,6,FALSE))</f>
        <v>Г-Хрустальный, ДЮСШ</v>
      </c>
      <c r="H18" s="27"/>
      <c r="I18" s="90">
        <v>3.5989583333333338E-3</v>
      </c>
      <c r="J18" s="24" t="str">
        <f>IF(I18=0," ",IF(I18&lt;=[1]Разряды!$D$34,[1]Разряды!$D$3,IF(I18&lt;=[1]Разряды!$E$34,[1]Разряды!$E$3,IF(I18&lt;=[1]Разряды!$F$34,[1]Разряды!$F$3,IF(I18&lt;=[1]Разряды!$G$34,[1]Разряды!$G$3,IF(I18&lt;=[1]Разряды!$H$34,[1]Разряды!$H$3,IF(I18&lt;=[1]Разряды!$I$34,[1]Разряды!$I$3,IF(I18&lt;=[1]Разряды!$J$34,[1]Разряды!$J$3,"б/р"))))))))</f>
        <v>2р</v>
      </c>
      <c r="K18" s="14">
        <v>13</v>
      </c>
      <c r="L18" s="19" t="str">
        <f>IF(B18=0," ",VLOOKUP($B18,[1]Женщины!$B$1:$H$65536,7,FALSE))</f>
        <v>Волкова Л.А.</v>
      </c>
    </row>
    <row r="19" spans="1:12">
      <c r="A19" s="26">
        <v>7</v>
      </c>
      <c r="B19" s="48">
        <v>339</v>
      </c>
      <c r="C19" s="19" t="str">
        <f>IF(B19=0," ",VLOOKUP(B19,[1]Женщины!B$1:H$65536,2,FALSE))</f>
        <v>Веселова Анастасия</v>
      </c>
      <c r="D19" s="20" t="str">
        <f>IF(B19=0," ",VLOOKUP($B19,[1]Женщины!$B$1:$H$65536,3,FALSE))</f>
        <v>17.08.1997</v>
      </c>
      <c r="E19" s="21" t="str">
        <f>IF(B19=0," ",IF(VLOOKUP($B19,[1]Женщины!$B$1:$H$65536,4,FALSE)=0," ",VLOOKUP($B19,[1]Женщины!$B$1:$H$65536,4,FALSE)))</f>
        <v>2р</v>
      </c>
      <c r="F19" s="19" t="str">
        <f>IF(B19=0," ",VLOOKUP($B19,[1]Женщины!$B$1:$H$65536,5,FALSE))</f>
        <v>Костромская</v>
      </c>
      <c r="G19" s="19" t="str">
        <f>IF(B19=0," ",VLOOKUP($B19,[1]Женщины!$B$1:$H$65536,6,FALSE))</f>
        <v>Кострома, КОСДЮСШОР</v>
      </c>
      <c r="H19" s="27"/>
      <c r="I19" s="90">
        <v>3.6414351851851855E-3</v>
      </c>
      <c r="J19" s="24" t="str">
        <f>IF(I19=0," ",IF(I19&lt;=[1]Разряды!$D$34,[1]Разряды!$D$3,IF(I19&lt;=[1]Разряды!$E$34,[1]Разряды!$E$3,IF(I19&lt;=[1]Разряды!$F$34,[1]Разряды!$F$3,IF(I19&lt;=[1]Разряды!$G$34,[1]Разряды!$G$3,IF(I19&lt;=[1]Разряды!$H$34,[1]Разряды!$H$3,IF(I19&lt;=[1]Разряды!$I$34,[1]Разряды!$I$3,IF(I19&lt;=[1]Разряды!$J$34,[1]Разряды!$J$3,"б/р"))))))))</f>
        <v>2р</v>
      </c>
      <c r="K19" s="13" t="s">
        <v>24</v>
      </c>
      <c r="L19" s="19" t="str">
        <f>IF(B19=0," ",VLOOKUP($B19,[1]Женщины!$B$1:$H$65536,7,FALSE))</f>
        <v>Куликов В.П.</v>
      </c>
    </row>
    <row r="20" spans="1:12">
      <c r="A20" s="26">
        <v>8</v>
      </c>
      <c r="B20" s="21">
        <v>210</v>
      </c>
      <c r="C20" s="19" t="str">
        <f>IF(B20=0," ",VLOOKUP(B20,[1]Женщины!B$1:H$65536,2,FALSE))</f>
        <v>Косорукова Анастасия</v>
      </c>
      <c r="D20" s="20" t="str">
        <f>IF(B20=0," ",VLOOKUP($B20,[1]Женщины!$B$1:$H$65536,3,FALSE))</f>
        <v>17.09.1998</v>
      </c>
      <c r="E20" s="21" t="str">
        <f>IF(B20=0," ",IF(VLOOKUP($B20,[1]Женщины!$B$1:$H$65536,4,FALSE)=0," ",VLOOKUP($B20,[1]Женщины!$B$1:$H$65536,4,FALSE)))</f>
        <v>1р</v>
      </c>
      <c r="F20" s="19" t="str">
        <f>IF(B20=0," ",VLOOKUP($B20,[1]Женщины!$B$1:$H$65536,5,FALSE))</f>
        <v>Московская</v>
      </c>
      <c r="G20" s="19" t="str">
        <f>IF(B20=0," ",VLOOKUP($B20,[1]Женщины!$B$1:$H$65536,6,FALSE))</f>
        <v>Жуковский, ЦДЮС</v>
      </c>
      <c r="H20" s="27"/>
      <c r="I20" s="90">
        <v>3.7109953703703701E-3</v>
      </c>
      <c r="J20" s="24" t="str">
        <f>IF(I20=0," ",IF(I20&lt;=[1]Разряды!$D$34,[1]Разряды!$D$3,IF(I20&lt;=[1]Разряды!$E$34,[1]Разряды!$E$3,IF(I20&lt;=[1]Разряды!$F$34,[1]Разряды!$F$3,IF(I20&lt;=[1]Разряды!$G$34,[1]Разряды!$G$3,IF(I20&lt;=[1]Разряды!$H$34,[1]Разряды!$H$3,IF(I20&lt;=[1]Разряды!$I$34,[1]Разряды!$I$3,IF(I20&lt;=[1]Разряды!$J$34,[1]Разряды!$J$3,"б/р"))))))))</f>
        <v>3р</v>
      </c>
      <c r="K20" s="13" t="s">
        <v>24</v>
      </c>
      <c r="L20" s="19" t="str">
        <f>IF(B20=0," ",VLOOKUP($B20,[1]Женщины!$B$1:$H$65536,7,FALSE))</f>
        <v>Мирошниченко Л.М.</v>
      </c>
    </row>
    <row r="21" spans="1:12" ht="15" customHeight="1">
      <c r="A21" s="26">
        <v>9</v>
      </c>
      <c r="B21" s="296">
        <v>408</v>
      </c>
      <c r="C21" s="19" t="str">
        <f>IF(B21=0," ",VLOOKUP(B21,[1]Женщины!B$1:H$65536,2,FALSE))</f>
        <v>Данилюк Анастасия</v>
      </c>
      <c r="D21" s="20" t="str">
        <f>IF(B21=0," ",VLOOKUP($B21,[1]Женщины!$B$1:$H$65536,3,FALSE))</f>
        <v>11.06.1999</v>
      </c>
      <c r="E21" s="21" t="str">
        <f>IF(B21=0," ",IF(VLOOKUP($B21,[1]Женщины!$B$1:$H$65536,4,FALSE)=0," ",VLOOKUP($B21,[1]Женщины!$B$1:$H$65536,4,FALSE)))</f>
        <v>2р</v>
      </c>
      <c r="F21" s="19" t="str">
        <f>IF(B21=0," ",VLOOKUP($B21,[1]Женщины!$B$1:$H$65536,5,FALSE))</f>
        <v>Новгородская</v>
      </c>
      <c r="G21" s="19" t="str">
        <f>IF(B21=0," ",VLOOKUP($B21,[1]Женщины!$B$1:$H$65536,6,FALSE))</f>
        <v>Н Новгород, обр.</v>
      </c>
      <c r="H21" s="27"/>
      <c r="I21" s="90">
        <v>3.7353009259259262E-3</v>
      </c>
      <c r="J21" s="24" t="str">
        <f>IF(I21=0," ",IF(I21&lt;=[1]Разряды!$D$34,[1]Разряды!$D$3,IF(I21&lt;=[1]Разряды!$E$34,[1]Разряды!$E$3,IF(I21&lt;=[1]Разряды!$F$34,[1]Разряды!$F$3,IF(I21&lt;=[1]Разряды!$G$34,[1]Разряды!$G$3,IF(I21&lt;=[1]Разряды!$H$34,[1]Разряды!$H$3,IF(I21&lt;=[1]Разряды!$I$34,[1]Разряды!$I$3,IF(I21&lt;=[1]Разряды!$J$34,[1]Разряды!$J$3,"б/р"))))))))</f>
        <v>3р</v>
      </c>
      <c r="K21" s="14">
        <v>12</v>
      </c>
      <c r="L21" s="25" t="str">
        <f>IF(B21=0," ",VLOOKUP($B21,[1]Женщины!$B$1:$H$65536,7,FALSE))</f>
        <v>Семенов А.В., Лавникович С.В.</v>
      </c>
    </row>
    <row r="22" spans="1:12">
      <c r="A22" s="26">
        <v>10</v>
      </c>
      <c r="B22" s="297">
        <v>368</v>
      </c>
      <c r="C22" s="19" t="str">
        <f>IF(B22=0," ",VLOOKUP(B22,[1]Женщины!B$1:H$65536,2,FALSE))</f>
        <v>Буторина Полина</v>
      </c>
      <c r="D22" s="20" t="str">
        <f>IF(B22=0," ",VLOOKUP($B22,[1]Женщины!$B$1:$H$65536,3,FALSE))</f>
        <v>13.10.1997</v>
      </c>
      <c r="E22" s="21" t="str">
        <f>IF(B22=0," ",IF(VLOOKUP($B22,[1]Женщины!$B$1:$H$65536,4,FALSE)=0," ",VLOOKUP($B22,[1]Женщины!$B$1:$H$65536,4,FALSE)))</f>
        <v>2р</v>
      </c>
      <c r="F22" s="19" t="str">
        <f>IF(B22=0," ",VLOOKUP($B22,[1]Женщины!$B$1:$H$65536,5,FALSE))</f>
        <v>Архангельская</v>
      </c>
      <c r="G22" s="19" t="str">
        <f>IF(B22=0," ",VLOOKUP($B22,[1]Женщины!$B$1:$H$65536,6,FALSE))</f>
        <v>Архангельск, ДЮСШ-1</v>
      </c>
      <c r="H22" s="27"/>
      <c r="I22" s="90">
        <v>3.7358796296296302E-3</v>
      </c>
      <c r="J22" s="24" t="str">
        <f>IF(I22=0," ",IF(I22&lt;=[1]Разряды!$D$34,[1]Разряды!$D$3,IF(I22&lt;=[1]Разряды!$E$34,[1]Разряды!$E$3,IF(I22&lt;=[1]Разряды!$F$34,[1]Разряды!$F$3,IF(I22&lt;=[1]Разряды!$G$34,[1]Разряды!$G$3,IF(I22&lt;=[1]Разряды!$H$34,[1]Разряды!$H$3,IF(I22&lt;=[1]Разряды!$I$34,[1]Разряды!$I$3,IF(I22&lt;=[1]Разряды!$J$34,[1]Разряды!$J$3,"б/р"))))))))</f>
        <v>3р</v>
      </c>
      <c r="K22" s="13" t="s">
        <v>24</v>
      </c>
      <c r="L22" s="19" t="str">
        <f>IF(B22=0," ",VLOOKUP($B22,[1]Женщины!$B$1:$H$65536,7,FALSE))</f>
        <v>Брюхова О.Б.</v>
      </c>
    </row>
    <row r="23" spans="1:12">
      <c r="A23" s="26">
        <v>11</v>
      </c>
      <c r="B23" s="297">
        <v>309</v>
      </c>
      <c r="C23" s="19" t="str">
        <f>IF(B23=0," ",VLOOKUP(B23,[1]Женщины!B$1:H$65536,2,FALSE))</f>
        <v>Иванова Дарья</v>
      </c>
      <c r="D23" s="20" t="str">
        <f>IF(B23=0," ",VLOOKUP($B23,[1]Женщины!$B$1:$H$65536,3,FALSE))</f>
        <v>16.04.1998</v>
      </c>
      <c r="E23" s="21" t="str">
        <f>IF(B23=0," ",IF(VLOOKUP($B23,[1]Женщины!$B$1:$H$65536,4,FALSE)=0," ",VLOOKUP($B23,[1]Женщины!$B$1:$H$65536,4,FALSE)))</f>
        <v>2р</v>
      </c>
      <c r="F23" s="19" t="str">
        <f>IF(B23=0," ",VLOOKUP($B23,[1]Женщины!$B$1:$H$65536,5,FALSE))</f>
        <v>Мурманская</v>
      </c>
      <c r="G23" s="19" t="str">
        <f>IF(B23=0," ",VLOOKUP($B23,[1]Женщины!$B$1:$H$65536,6,FALSE))</f>
        <v>Мурманск, СДЮСШОР-4</v>
      </c>
      <c r="H23" s="27"/>
      <c r="I23" s="90">
        <v>3.899768518518519E-3</v>
      </c>
      <c r="J23" s="24" t="str">
        <f>IF(I23=0," ",IF(I23&lt;=[1]Разряды!$D$34,[1]Разряды!$D$3,IF(I23&lt;=[1]Разряды!$E$34,[1]Разряды!$E$3,IF(I23&lt;=[1]Разряды!$F$34,[1]Разряды!$F$3,IF(I23&lt;=[1]Разряды!$G$34,[1]Разряды!$G$3,IF(I23&lt;=[1]Разряды!$H$34,[1]Разряды!$H$3,IF(I23&lt;=[1]Разряды!$I$34,[1]Разряды!$I$3,IF(I23&lt;=[1]Разряды!$J$34,[1]Разряды!$J$3,"б/р"))))))))</f>
        <v>3р</v>
      </c>
      <c r="K23" s="14">
        <v>11</v>
      </c>
      <c r="L23" s="25" t="str">
        <f>IF(B23=0," ",VLOOKUP($B23,[1]Женщины!$B$1:$H$65536,7,FALSE))</f>
        <v>ЗТР Савенков П.В., Шаверина Е.Н.</v>
      </c>
    </row>
    <row r="24" spans="1:12">
      <c r="A24" s="13"/>
      <c r="B24" s="13"/>
      <c r="C24" s="13"/>
      <c r="D24" s="57"/>
      <c r="E24" s="13"/>
      <c r="F24" s="330" t="s">
        <v>159</v>
      </c>
      <c r="G24" s="330"/>
      <c r="H24" s="78"/>
      <c r="I24" s="340" t="s">
        <v>42</v>
      </c>
      <c r="J24" s="340"/>
      <c r="K24" s="79"/>
      <c r="L24" s="51" t="s">
        <v>201</v>
      </c>
    </row>
    <row r="25" spans="1:12">
      <c r="A25" s="17">
        <v>1</v>
      </c>
      <c r="B25" s="296">
        <v>177</v>
      </c>
      <c r="C25" s="19" t="str">
        <f>IF(B25=0," ",VLOOKUP(B25,[1]Женщины!B$1:H$65536,2,FALSE))</f>
        <v>Белова Екатерина</v>
      </c>
      <c r="D25" s="20" t="str">
        <f>IF(B25=0," ",VLOOKUP($B25,[1]Женщины!$B$1:$H$65536,3,FALSE))</f>
        <v>1996</v>
      </c>
      <c r="E25" s="21" t="str">
        <f>IF(B25=0," ",IF(VLOOKUP($B25,[1]Женщины!$B$1:$H$65536,4,FALSE)=0," ",VLOOKUP($B25,[1]Женщины!$B$1:$H$65536,4,FALSE)))</f>
        <v>КМС</v>
      </c>
      <c r="F25" s="19" t="str">
        <f>IF(B25=0," ",VLOOKUP($B25,[1]Женщины!$B$1:$H$65536,5,FALSE))</f>
        <v>Ярославская</v>
      </c>
      <c r="G25" s="19" t="str">
        <f>IF(B25=0," ",VLOOKUP($B25,[1]Женщины!$B$1:$H$65536,6,FALSE))</f>
        <v>Рыбинск, СДЮСШОР-2</v>
      </c>
      <c r="H25" s="27"/>
      <c r="I25" s="90">
        <v>3.3635416666666662E-3</v>
      </c>
      <c r="J25" s="24" t="str">
        <f>IF(I25=0," ",IF(I25&lt;=[1]Разряды!$D$34,[1]Разряды!$D$3,IF(I25&lt;=[1]Разряды!$E$34,[1]Разряды!$E$3,IF(I25&lt;=[1]Разряды!$F$34,[1]Разряды!$F$3,IF(I25&lt;=[1]Разряды!$G$34,[1]Разряды!$G$3,IF(I25&lt;=[1]Разряды!$H$34,[1]Разряды!$H$3,IF(I25&lt;=[1]Разряды!$I$34,[1]Разряды!$I$3,IF(I25&lt;=[1]Разряды!$J$34,[1]Разряды!$J$3,"б/р"))))))))</f>
        <v>1р</v>
      </c>
      <c r="K25" s="13" t="s">
        <v>24</v>
      </c>
      <c r="L25" s="54" t="str">
        <f>IF(B25=0," ",VLOOKUP($B25,[1]Женщины!$B$1:$H$65536,7,FALSE))</f>
        <v>Кузнецова А.Л.</v>
      </c>
    </row>
    <row r="26" spans="1:12">
      <c r="A26" s="17">
        <v>2</v>
      </c>
      <c r="B26" s="296">
        <v>354</v>
      </c>
      <c r="C26" s="19" t="str">
        <f>IF(B26=0," ",VLOOKUP(B26,[1]Женщины!B$1:H$65536,2,FALSE))</f>
        <v>Силантьева Анна</v>
      </c>
      <c r="D26" s="20" t="str">
        <f>IF(B26=0," ",VLOOKUP($B26,[1]Женщины!$B$1:$H$65536,3,FALSE))</f>
        <v>09.11.1996</v>
      </c>
      <c r="E26" s="21" t="str">
        <f>IF(B26=0," ",IF(VLOOKUP($B26,[1]Женщины!$B$1:$H$65536,4,FALSE)=0," ",VLOOKUP($B26,[1]Женщины!$B$1:$H$65536,4,FALSE)))</f>
        <v>1р</v>
      </c>
      <c r="F26" s="19" t="str">
        <f>IF(B26=0," ",VLOOKUP($B26,[1]Женщины!$B$1:$H$65536,5,FALSE))</f>
        <v>Костромская</v>
      </c>
      <c r="G26" s="19" t="str">
        <f>IF(B26=0," ",VLOOKUP($B26,[1]Женщины!$B$1:$H$65536,6,FALSE))</f>
        <v>Галич, ДЮСШ</v>
      </c>
      <c r="H26" s="27"/>
      <c r="I26" s="106">
        <v>3.5520833333333337E-3</v>
      </c>
      <c r="J26" s="24" t="str">
        <f>IF(I26=0," ",IF(I26&lt;=[1]Разряды!$D$34,[1]Разряды!$D$3,IF(I26&lt;=[1]Разряды!$E$34,[1]Разряды!$E$3,IF(I26&lt;=[1]Разряды!$F$34,[1]Разряды!$F$3,IF(I26&lt;=[1]Разряды!$G$34,[1]Разряды!$G$3,IF(I26&lt;=[1]Разряды!$H$34,[1]Разряды!$H$3,IF(I26&lt;=[1]Разряды!$I$34,[1]Разряды!$I$3,IF(I26&lt;=[1]Разряды!$J$34,[1]Разряды!$J$3,"б/р"))))))))</f>
        <v>2р</v>
      </c>
      <c r="K26" s="21">
        <v>20</v>
      </c>
      <c r="L26" s="19" t="str">
        <f>IF(B26=0," ",VLOOKUP($B26,[1]Женщины!$B$1:$H$65536,7,FALSE))</f>
        <v>Горшкова Э.И.</v>
      </c>
    </row>
    <row r="27" spans="1:12">
      <c r="A27" s="17">
        <v>3</v>
      </c>
      <c r="B27" s="297">
        <v>331</v>
      </c>
      <c r="C27" s="19" t="str">
        <f>IF(B27=0," ",VLOOKUP(B27,[1]Женщины!B$1:H$65536,2,FALSE))</f>
        <v>Королева Елена</v>
      </c>
      <c r="D27" s="20" t="str">
        <f>IF(B27=0," ",VLOOKUP($B27,[1]Женщины!$B$1:$H$65536,3,FALSE))</f>
        <v>10.03.1996</v>
      </c>
      <c r="E27" s="21" t="str">
        <f>IF(B27=0," ",IF(VLOOKUP($B27,[1]Женщины!$B$1:$H$65536,4,FALSE)=0," ",VLOOKUP($B27,[1]Женщины!$B$1:$H$65536,4,FALSE)))</f>
        <v>1р</v>
      </c>
      <c r="F27" s="19" t="str">
        <f>IF(B27=0," ",VLOOKUP($B27,[1]Женщины!$B$1:$H$65536,5,FALSE))</f>
        <v>Костромская</v>
      </c>
      <c r="G27" s="19" t="str">
        <f>IF(B27=0," ",VLOOKUP($B27,[1]Женщины!$B$1:$H$65536,6,FALSE))</f>
        <v>Кострома, КОСДЮСШОР</v>
      </c>
      <c r="H27" s="27"/>
      <c r="I27" s="106">
        <v>3.6013888888888888E-3</v>
      </c>
      <c r="J27" s="24" t="str">
        <f>IF(I27=0," ",IF(I27&lt;=[1]Разряды!$D$34,[1]Разряды!$D$3,IF(I27&lt;=[1]Разряды!$E$34,[1]Разряды!$E$3,IF(I27&lt;=[1]Разряды!$F$34,[1]Разряды!$F$3,IF(I27&lt;=[1]Разряды!$G$34,[1]Разряды!$G$3,IF(I27&lt;=[1]Разряды!$H$34,[1]Разряды!$H$3,IF(I27&lt;=[1]Разряды!$I$34,[1]Разряды!$I$3,IF(I27&lt;=[1]Разряды!$J$34,[1]Разряды!$J$3,"б/р"))))))))</f>
        <v>2р</v>
      </c>
      <c r="K27" s="21">
        <v>17</v>
      </c>
      <c r="L27" s="19" t="str">
        <f>IF(B27=0," ",VLOOKUP($B27,[1]Женщины!$B$1:$H$65536,7,FALSE))</f>
        <v>Ефалов Н.Л.</v>
      </c>
    </row>
    <row r="28" spans="1:12">
      <c r="A28" s="17">
        <v>4</v>
      </c>
      <c r="B28" s="297">
        <v>332</v>
      </c>
      <c r="C28" s="19" t="str">
        <f>IF(B28=0," ",VLOOKUP(B28,[1]Женщины!B$1:H$65536,2,FALSE))</f>
        <v>Смирнова Елизавета</v>
      </c>
      <c r="D28" s="20" t="str">
        <f>IF(B28=0," ",VLOOKUP($B28,[1]Женщины!$B$1:$H$65536,3,FALSE))</f>
        <v>20.10.1996</v>
      </c>
      <c r="E28" s="21" t="str">
        <f>IF(B28=0," ",IF(VLOOKUP($B28,[1]Женщины!$B$1:$H$65536,4,FALSE)=0," ",VLOOKUP($B28,[1]Женщины!$B$1:$H$65536,4,FALSE)))</f>
        <v>1р</v>
      </c>
      <c r="F28" s="19" t="str">
        <f>IF(B28=0," ",VLOOKUP($B28,[1]Женщины!$B$1:$H$65536,5,FALSE))</f>
        <v>Костромская</v>
      </c>
      <c r="G28" s="19" t="str">
        <f>IF(B28=0," ",VLOOKUP($B28,[1]Женщины!$B$1:$H$65536,6,FALSE))</f>
        <v>Кострома, КОСДЮСШОР</v>
      </c>
      <c r="H28" s="27"/>
      <c r="I28" s="106">
        <v>3.6046296296296299E-3</v>
      </c>
      <c r="J28" s="24" t="str">
        <f>IF(I28=0," ",IF(I28&lt;=[1]Разряды!$D$34,[1]Разряды!$D$3,IF(I28&lt;=[1]Разряды!$E$34,[1]Разряды!$E$3,IF(I28&lt;=[1]Разряды!$F$34,[1]Разряды!$F$3,IF(I28&lt;=[1]Разряды!$G$34,[1]Разряды!$G$3,IF(I28&lt;=[1]Разряды!$H$34,[1]Разряды!$H$3,IF(I28&lt;=[1]Разряды!$I$34,[1]Разряды!$I$3,IF(I28&lt;=[1]Разряды!$J$34,[1]Разряды!$J$3,"б/р"))))))))</f>
        <v>2р</v>
      </c>
      <c r="K28" s="21">
        <v>15</v>
      </c>
      <c r="L28" s="19" t="str">
        <f>IF(B28=0," ",VLOOKUP($B28,[1]Женщины!$B$1:$H$65536,7,FALSE))</f>
        <v>Дружков А.Н.</v>
      </c>
    </row>
    <row r="29" spans="1:12">
      <c r="A29" s="17">
        <v>5</v>
      </c>
      <c r="B29" s="297">
        <v>183</v>
      </c>
      <c r="C29" s="19" t="str">
        <f>IF(B29=0," ",VLOOKUP(B29,[1]Женщины!B$1:H$65536,2,FALSE))</f>
        <v>Арефьева Анна</v>
      </c>
      <c r="D29" s="20" t="str">
        <f>IF(B29=0," ",VLOOKUP($B29,[1]Женщины!$B$1:$H$65536,3,FALSE))</f>
        <v>1996</v>
      </c>
      <c r="E29" s="21" t="str">
        <f>IF(B29=0," ",IF(VLOOKUP($B29,[1]Женщины!$B$1:$H$65536,4,FALSE)=0," ",VLOOKUP($B29,[1]Женщины!$B$1:$H$65536,4,FALSE)))</f>
        <v>2р</v>
      </c>
      <c r="F29" s="19" t="str">
        <f>IF(B29=0," ",VLOOKUP($B29,[1]Женщины!$B$1:$H$65536,5,FALSE))</f>
        <v>Ярославская</v>
      </c>
      <c r="G29" s="19" t="str">
        <f>IF(B29=0," ",VLOOKUP($B29,[1]Женщины!$B$1:$H$65536,6,FALSE))</f>
        <v>Рыбинск, СДЮСШОР-2</v>
      </c>
      <c r="H29" s="27"/>
      <c r="I29" s="106">
        <v>3.8071759259259257E-3</v>
      </c>
      <c r="J29" s="24" t="str">
        <f>IF(I29=0," ",IF(I29&lt;=[1]Разряды!$D$34,[1]Разряды!$D$3,IF(I29&lt;=[1]Разряды!$E$34,[1]Разряды!$E$3,IF(I29&lt;=[1]Разряды!$F$34,[1]Разряды!$F$3,IF(I29&lt;=[1]Разряды!$G$34,[1]Разряды!$G$3,IF(I29&lt;=[1]Разряды!$H$34,[1]Разряды!$H$3,IF(I29&lt;=[1]Разряды!$I$34,[1]Разряды!$I$3,IF(I29&lt;=[1]Разряды!$J$34,[1]Разряды!$J$3,"б/р"))))))))</f>
        <v>3р</v>
      </c>
      <c r="K29" s="21" t="s">
        <v>24</v>
      </c>
      <c r="L29" s="19" t="str">
        <f>IF(B29=0," ",VLOOKUP($B29,[1]Женщины!$B$1:$H$65536,7,FALSE))</f>
        <v>Кузнецова А.Л.</v>
      </c>
    </row>
    <row r="30" spans="1:12">
      <c r="A30" s="17"/>
      <c r="B30" s="48">
        <v>304</v>
      </c>
      <c r="C30" s="19" t="str">
        <f>IF(B30=0," ",VLOOKUP(B30,[1]Женщины!B$1:H$65536,2,FALSE))</f>
        <v>Белова Анастасия</v>
      </c>
      <c r="D30" s="20" t="str">
        <f>IF(B30=0," ",VLOOKUP($B30,[1]Женщины!$B$1:$H$65536,3,FALSE))</f>
        <v>28.01.1995</v>
      </c>
      <c r="E30" s="21" t="str">
        <f>IF(B30=0," ",IF(VLOOKUP($B30,[1]Женщины!$B$1:$H$65536,4,FALSE)=0," ",VLOOKUP($B30,[1]Женщины!$B$1:$H$65536,4,FALSE)))</f>
        <v>2р</v>
      </c>
      <c r="F30" s="19" t="str">
        <f>IF(B30=0," ",VLOOKUP($B30,[1]Женщины!$B$1:$H$65536,5,FALSE))</f>
        <v>Мурманская</v>
      </c>
      <c r="G30" s="19" t="str">
        <f>IF(B30=0," ",VLOOKUP($B30,[1]Женщины!$B$1:$H$65536,6,FALSE))</f>
        <v xml:space="preserve">Мурманск, СДЮСШОР-4 </v>
      </c>
      <c r="H30" s="27"/>
      <c r="I30" s="106" t="s">
        <v>66</v>
      </c>
      <c r="J30" s="24"/>
      <c r="K30" s="21">
        <v>0</v>
      </c>
      <c r="L30" s="25" t="str">
        <f>IF(B30=0," ",VLOOKUP($B30,[1]Женщины!$B$1:$H$65536,7,FALSE))</f>
        <v>ЗТР Савенков П.В., Шаверина Е.Н.</v>
      </c>
    </row>
    <row r="31" spans="1:12">
      <c r="A31" s="13"/>
      <c r="B31" s="13"/>
      <c r="C31" s="13"/>
      <c r="D31" s="57"/>
      <c r="E31" s="13"/>
      <c r="F31" s="330" t="s">
        <v>164</v>
      </c>
      <c r="G31" s="330"/>
      <c r="H31" s="15"/>
      <c r="I31" s="16"/>
    </row>
    <row r="32" spans="1:12">
      <c r="A32" s="17">
        <v>1</v>
      </c>
      <c r="B32" s="296">
        <v>393</v>
      </c>
      <c r="C32" s="19" t="str">
        <f>IF(B32=0," ",VLOOKUP(B32,[1]Женщины!B$1:H$65536,2,FALSE))</f>
        <v>Балашова Евгения</v>
      </c>
      <c r="D32" s="20" t="str">
        <f>IF(B32=0," ",VLOOKUP($B32,[1]Женщины!$B$1:$H$65536,3,FALSE))</f>
        <v>1992</v>
      </c>
      <c r="E32" s="21" t="str">
        <f>IF(B32=0," ",IF(VLOOKUP($B32,[1]Женщины!$B$1:$H$65536,4,FALSE)=0," ",VLOOKUP($B32,[1]Женщины!$B$1:$H$65536,4,FALSE)))</f>
        <v>1р</v>
      </c>
      <c r="F32" s="19" t="str">
        <f>IF(B32=0," ",VLOOKUP($B32,[1]Женщины!$B$1:$H$65536,5,FALSE))</f>
        <v>Архангельская</v>
      </c>
      <c r="G32" s="25" t="str">
        <f>IF(B32=0," ",VLOOKUP($B32,[1]Женщины!$B$1:$H$65536,6,FALSE))</f>
        <v>Архангельск, ГАУ ЦСП "Поморье"</v>
      </c>
      <c r="H32" s="27"/>
      <c r="I32" s="90">
        <v>3.2327546296296293E-3</v>
      </c>
      <c r="J32" s="24" t="str">
        <f>IF(I32=0," ",IF(I32&lt;=[1]Разряды!$D$34,[1]Разряды!$D$3,IF(I32&lt;=[1]Разряды!$E$34,[1]Разряды!$E$3,IF(I32&lt;=[1]Разряды!$F$34,[1]Разряды!$F$3,IF(I32&lt;=[1]Разряды!$G$34,[1]Разряды!$G$3,IF(I32&lt;=[1]Разряды!$H$34,[1]Разряды!$H$3,IF(I32&lt;=[1]Разряды!$I$34,[1]Разряды!$I$3,IF(I32&lt;=[1]Разряды!$J$34,[1]Разряды!$J$3,"б/р"))))))))</f>
        <v>1р</v>
      </c>
      <c r="K32" s="24">
        <v>20</v>
      </c>
      <c r="L32" s="19" t="str">
        <f>IF(B32=0," ",VLOOKUP($B32,[1]Женщины!$B$1:$H$65536,7,FALSE))</f>
        <v>Чернов А.В.</v>
      </c>
    </row>
    <row r="33" spans="1:12">
      <c r="A33" s="17">
        <v>2</v>
      </c>
      <c r="B33" s="296">
        <v>214</v>
      </c>
      <c r="C33" s="19" t="str">
        <f>IF(B33=0," ",VLOOKUP(B33,[1]Женщины!B$1:H$65536,2,FALSE))</f>
        <v>Сабрекова Альбина</v>
      </c>
      <c r="D33" s="20" t="str">
        <f>IF(B33=0," ",VLOOKUP($B33,[1]Женщины!$B$1:$H$65536,3,FALSE))</f>
        <v>1994</v>
      </c>
      <c r="E33" s="21" t="str">
        <f>IF(B33=0," ",IF(VLOOKUP($B33,[1]Женщины!$B$1:$H$65536,4,FALSE)=0," ",VLOOKUP($B33,[1]Женщины!$B$1:$H$65536,4,FALSE)))</f>
        <v>КМС</v>
      </c>
      <c r="F33" s="19" t="str">
        <f>IF(B33=0," ",VLOOKUP($B33,[1]Женщины!$B$1:$H$65536,5,FALSE))</f>
        <v>Московская</v>
      </c>
      <c r="G33" s="19" t="str">
        <f>IF(B33=0," ",VLOOKUP($B33,[1]Женщины!$B$1:$H$65536,6,FALSE))</f>
        <v>Жуковский, СК "Метеор"</v>
      </c>
      <c r="H33" s="27"/>
      <c r="I33" s="90">
        <v>3.8613425925925929E-3</v>
      </c>
      <c r="J33" s="24" t="str">
        <f>IF(I33=0," ",IF(I33&lt;=[1]Разряды!$D$34,[1]Разряды!$D$3,IF(I33&lt;=[1]Разряды!$E$34,[1]Разряды!$E$3,IF(I33&lt;=[1]Разряды!$F$34,[1]Разряды!$F$3,IF(I33&lt;=[1]Разряды!$G$34,[1]Разряды!$G$3,IF(I33&lt;=[1]Разряды!$H$34,[1]Разряды!$H$3,IF(I33&lt;=[1]Разряды!$I$34,[1]Разряды!$I$3,IF(I33&lt;=[1]Разряды!$J$34,[1]Разряды!$J$3,"б/р"))))))))</f>
        <v>3р</v>
      </c>
      <c r="K33" s="13" t="s">
        <v>24</v>
      </c>
      <c r="L33" s="19" t="str">
        <f>IF(B33=0," ",VLOOKUP($B33,[1]Женщины!$B$1:$H$65536,7,FALSE))</f>
        <v>Юдакова Н.А.</v>
      </c>
    </row>
    <row r="34" spans="1:12" ht="15.75">
      <c r="A34" s="26"/>
      <c r="B34" s="296"/>
      <c r="C34" s="19" t="str">
        <f>IF(B34=0," ",VLOOKUP(B34,[1]Женщины!B$1:H$65536,2,FALSE))</f>
        <v xml:space="preserve"> </v>
      </c>
      <c r="D34" s="20" t="str">
        <f>IF(B34=0," ",VLOOKUP($B34,[1]Женщины!$B$1:$H$65536,3,FALSE))</f>
        <v xml:space="preserve"> </v>
      </c>
      <c r="E34" s="21" t="str">
        <f>IF(B34=0," ",IF(VLOOKUP($B34,[1]Женщины!$B$1:$H$65536,4,FALSE)=0," ",VLOOKUP($B34,[1]Женщины!$B$1:$H$65536,4,FALSE)))</f>
        <v xml:space="preserve"> </v>
      </c>
      <c r="F34" s="19" t="str">
        <f>IF(B34=0," ",VLOOKUP($B34,[1]Женщины!$B$1:$H$65536,5,FALSE))</f>
        <v xml:space="preserve"> </v>
      </c>
      <c r="G34" s="19" t="str">
        <f>IF(B34=0," ",VLOOKUP($B34,[1]Женщины!$B$1:$H$65536,6,FALSE))</f>
        <v xml:space="preserve"> </v>
      </c>
      <c r="H34" s="27"/>
      <c r="I34" s="329" t="s">
        <v>42</v>
      </c>
      <c r="J34" s="329"/>
      <c r="K34" s="79"/>
      <c r="L34" s="51" t="s">
        <v>201</v>
      </c>
    </row>
    <row r="35" spans="1:12">
      <c r="A35" s="13"/>
      <c r="B35" s="13"/>
      <c r="C35" s="13"/>
      <c r="D35" s="14"/>
      <c r="E35" s="13"/>
      <c r="F35" s="330" t="s">
        <v>26</v>
      </c>
      <c r="G35" s="330"/>
      <c r="H35" s="78"/>
      <c r="I35" s="340"/>
      <c r="J35" s="340"/>
      <c r="K35" s="79"/>
      <c r="L35" s="80"/>
    </row>
    <row r="36" spans="1:12">
      <c r="A36" s="17">
        <v>1</v>
      </c>
      <c r="B36" s="298">
        <v>511</v>
      </c>
      <c r="C36" s="19" t="str">
        <f>IF(B36=0," ",VLOOKUP(B36,[1]Женщины!B$1:H$65536,2,FALSE))</f>
        <v>Павленко Юлия</v>
      </c>
      <c r="D36" s="37" t="str">
        <f>IF(B36=0," ",VLOOKUP($B36,[1]Женщины!$B$1:$H$65536,3,FALSE))</f>
        <v>11.04.1988</v>
      </c>
      <c r="E36" s="21" t="str">
        <f>IF(B36=0," ",IF(VLOOKUP($B36,[1]Женщины!$B$1:$H$65536,4,FALSE)=0," ",VLOOKUP($B36,[1]Женщины!$B$1:$H$65536,4,FALSE)))</f>
        <v>МС</v>
      </c>
      <c r="F36" s="19" t="str">
        <f>IF(B36=0," ",VLOOKUP($B36,[1]Женщины!$B$1:$H$65536,5,FALSE))</f>
        <v>Вологодская</v>
      </c>
      <c r="G36" s="19" t="str">
        <f>IF(B36=0," ",VLOOKUP($B36,[1]Женщины!$B$1:$H$65536,6,FALSE))</f>
        <v>Череповец, ДЮСШ-2</v>
      </c>
      <c r="H36" s="27"/>
      <c r="I36" s="90">
        <v>3.2091435185185187E-3</v>
      </c>
      <c r="J36" s="24" t="str">
        <f>IF(I36=0," ",IF(I36&lt;=[1]Разряды!$D$34,[1]Разряды!$D$3,IF(I36&lt;=[1]Разряды!$E$34,[1]Разряды!$E$3,IF(I36&lt;=[1]Разряды!$F$34,[1]Разряды!$F$3,IF(I36&lt;=[1]Разряды!$G$34,[1]Разряды!$G$3,IF(I36&lt;=[1]Разряды!$H$34,[1]Разряды!$H$3,IF(I36&lt;=[1]Разряды!$I$34,[1]Разряды!$I$3,IF(I36&lt;=[1]Разряды!$J$34,[1]Разряды!$J$3,"б/р"))))))))</f>
        <v>1р</v>
      </c>
      <c r="K36" s="14">
        <v>0</v>
      </c>
      <c r="L36" s="121" t="str">
        <f>IF(B36=0," ",VLOOKUP($B36,[1]Женщины!$B$1:$H$65536,7,FALSE))</f>
        <v>Селюцкий С.А., Боголюбов В.Л.</v>
      </c>
    </row>
    <row r="37" spans="1:12">
      <c r="A37" s="17">
        <v>2</v>
      </c>
      <c r="B37" s="296">
        <v>299</v>
      </c>
      <c r="C37" s="19" t="str">
        <f>IF(B37=0," ",VLOOKUP(B37,[1]Женщины!B$1:H$65536,2,FALSE))</f>
        <v>Гузенкова Ирина</v>
      </c>
      <c r="D37" s="104" t="str">
        <f>IF(B37=0," ",VLOOKUP($B37,[1]Женщины!$B$1:$H$65536,3,FALSE))</f>
        <v>10.01.1989</v>
      </c>
      <c r="E37" s="21" t="str">
        <f>IF(B37=0," ",IF(VLOOKUP($B37,[1]Женщины!$B$1:$H$65536,4,FALSE)=0," ",VLOOKUP($B37,[1]Женщины!$B$1:$H$65536,4,FALSE)))</f>
        <v>КМС</v>
      </c>
      <c r="F37" s="19" t="str">
        <f>IF(B37=0," ",VLOOKUP($B37,[1]Женщины!$B$1:$H$65536,5,FALSE))</f>
        <v>Мурманская</v>
      </c>
      <c r="G37" s="19" t="str">
        <f>IF(B37=0," ",VLOOKUP($B37,[1]Женщины!$B$1:$H$65536,6,FALSE))</f>
        <v>Мурманск, СДЮСШОР-4, ШВСМ</v>
      </c>
      <c r="H37" s="27"/>
      <c r="I37" s="90">
        <v>3.5376157407407405E-3</v>
      </c>
      <c r="J37" s="24" t="str">
        <f>IF(I37=0," ",IF(I37&lt;=[1]Разряды!$D$34,[1]Разряды!$D$3,IF(I37&lt;=[1]Разряды!$E$34,[1]Разряды!$E$3,IF(I37&lt;=[1]Разряды!$F$34,[1]Разряды!$F$3,IF(I37&lt;=[1]Разряды!$G$34,[1]Разряды!$G$3,IF(I37&lt;=[1]Разряды!$H$34,[1]Разряды!$H$3,IF(I37&lt;=[1]Разряды!$I$34,[1]Разряды!$I$3,IF(I37&lt;=[1]Разряды!$J$34,[1]Разряды!$J$3,"б/р"))))))))</f>
        <v>2р</v>
      </c>
      <c r="K37" s="24">
        <v>0</v>
      </c>
      <c r="L37" s="19" t="str">
        <f>IF(B37=0," ",VLOOKUP($B37,[1]Женщины!$B$1:$H$65536,7,FALSE))</f>
        <v>Ахметов А.Р.</v>
      </c>
    </row>
    <row r="38" spans="1:12">
      <c r="A38" s="17">
        <v>3</v>
      </c>
      <c r="B38" s="69">
        <v>436</v>
      </c>
      <c r="C38" s="19" t="str">
        <f>IF(B38=0," ",VLOOKUP(B38,[1]Женщины!B$1:H$65536,2,FALSE))</f>
        <v>Пунегова Наталья</v>
      </c>
      <c r="D38" s="104" t="str">
        <f>IF(B38=0," ",VLOOKUP($B38,[1]Женщины!$B$1:$H$65536,3,FALSE))</f>
        <v>1991</v>
      </c>
      <c r="E38" s="21" t="str">
        <f>IF(B38=0," ",IF(VLOOKUP($B38,[1]Женщины!$B$1:$H$65536,4,FALSE)=0," ",VLOOKUP($B38,[1]Женщины!$B$1:$H$65536,4,FALSE)))</f>
        <v>1р</v>
      </c>
      <c r="F38" s="19" t="str">
        <f>IF(B38=0," ",VLOOKUP($B38,[1]Женщины!$B$1:$H$65536,5,FALSE))</f>
        <v>Р-ка Коми</v>
      </c>
      <c r="G38" s="19" t="str">
        <f>IF(B38=0," ",VLOOKUP($B38,[1]Женщины!$B$1:$H$65536,6,FALSE))</f>
        <v>Сыктывкар</v>
      </c>
      <c r="H38" s="27"/>
      <c r="I38" s="90">
        <v>3.5449074074074076E-3</v>
      </c>
      <c r="J38" s="24" t="str">
        <f>IF(I38=0," ",IF(I38&lt;=[1]Разряды!$D$34,[1]Разряды!$D$3,IF(I38&lt;=[1]Разряды!$E$34,[1]Разряды!$E$3,IF(I38&lt;=[1]Разряды!$F$34,[1]Разряды!$F$3,IF(I38&lt;=[1]Разряды!$G$34,[1]Разряды!$G$3,IF(I38&lt;=[1]Разряды!$H$34,[1]Разряды!$H$3,IF(I38&lt;=[1]Разряды!$I$34,[1]Разряды!$I$3,IF(I38&lt;=[1]Разряды!$J$34,[1]Разряды!$J$3,"б/р"))))))))</f>
        <v>2р</v>
      </c>
      <c r="K38" s="21">
        <v>0</v>
      </c>
      <c r="L38" s="19" t="str">
        <f>IF(B38=0," ",VLOOKUP($B38,[1]Женщины!$B$1:$H$65536,7,FALSE))</f>
        <v>Панюкова М.А.</v>
      </c>
    </row>
    <row r="39" spans="1:12" ht="22.5">
      <c r="A39" s="110">
        <v>4</v>
      </c>
      <c r="B39" s="298">
        <v>390</v>
      </c>
      <c r="C39" s="42" t="str">
        <f>IF(B39=0," ",VLOOKUP(B39,[1]Женщины!B$1:H$65536,2,FALSE))</f>
        <v>Юрина Кристина</v>
      </c>
      <c r="D39" s="295" t="str">
        <f>IF(B39=0," ",VLOOKUP($B39,[1]Женщины!$B$1:$H$65536,3,FALSE))</f>
        <v>1991</v>
      </c>
      <c r="E39" s="44" t="str">
        <f>IF(B39=0," ",IF(VLOOKUP($B39,[1]Женщины!$B$1:$H$65536,4,FALSE)=0," ",VLOOKUP($B39,[1]Женщины!$B$1:$H$65536,4,FALSE)))</f>
        <v>1р</v>
      </c>
      <c r="F39" s="42" t="str">
        <f>IF(B39=0," ",VLOOKUP($B39,[1]Женщины!$B$1:$H$65536,5,FALSE))</f>
        <v>Архангельская</v>
      </c>
      <c r="G39" s="45" t="str">
        <f>IF(B39=0," ",VLOOKUP($B39,[1]Женщины!$B$1:$H$65536,6,FALSE))</f>
        <v xml:space="preserve">Архангельск, С(А)ФУ, ГАУ ЦСП "Поморье" </v>
      </c>
      <c r="H39" s="22"/>
      <c r="I39" s="94">
        <v>3.6050925925925925E-3</v>
      </c>
      <c r="J39" s="26" t="str">
        <f>IF(I39=0," ",IF(I39&lt;=[1]Разряды!$D$34,[1]Разряды!$D$3,IF(I39&lt;=[1]Разряды!$E$34,[1]Разряды!$E$3,IF(I39&lt;=[1]Разряды!$F$34,[1]Разряды!$F$3,IF(I39&lt;=[1]Разряды!$G$34,[1]Разряды!$G$3,IF(I39&lt;=[1]Разряды!$H$34,[1]Разряды!$H$3,IF(I39&lt;=[1]Разряды!$I$34,[1]Разряды!$I$3,IF(I39&lt;=[1]Разряды!$J$34,[1]Разряды!$J$3,"б/р"))))))))</f>
        <v>2р</v>
      </c>
      <c r="K39" s="26">
        <v>0</v>
      </c>
      <c r="L39" s="42" t="str">
        <f>IF(B39=0," ",VLOOKUP($B39,[1]Женщины!$B$1:$H$65536,7,FALSE))</f>
        <v>Чернов А.В.</v>
      </c>
    </row>
    <row r="40" spans="1:12" ht="15.75" thickBot="1">
      <c r="A40" s="30"/>
      <c r="B40" s="31"/>
      <c r="C40" s="32" t="str">
        <f>IF(B40=0," ",VLOOKUP(B40,[1]Женщины!B$1:H$65536,2,FALSE))</f>
        <v xml:space="preserve"> </v>
      </c>
      <c r="D40" s="60" t="str">
        <f>IF(B40=0," ",VLOOKUP($B40,[1]Женщины!$B$1:$H$65536,3,FALSE))</f>
        <v xml:space="preserve"> </v>
      </c>
      <c r="E40" s="34" t="str">
        <f>IF(B40=0," ",IF(VLOOKUP($B40,[1]Женщины!$B$1:$H$65536,4,FALSE)=0," ",VLOOKUP($B40,[1]Женщины!$B$1:$H$65536,4,FALSE)))</f>
        <v xml:space="preserve"> </v>
      </c>
      <c r="F40" s="32" t="str">
        <f>IF(B40=0," ",VLOOKUP($B40,[1]Женщины!$B$1:$H$65536,5,FALSE))</f>
        <v xml:space="preserve"> </v>
      </c>
      <c r="G40" s="32" t="str">
        <f>IF(B40=0," ",VLOOKUP($B40,[1]Женщины!$B$1:$H$65536,6,FALSE))</f>
        <v xml:space="preserve"> </v>
      </c>
      <c r="H40" s="75"/>
      <c r="I40" s="93"/>
      <c r="J40" s="36"/>
      <c r="K40" s="111"/>
      <c r="L40" s="32" t="str">
        <f>IF(B40=0," ",VLOOKUP($B40,[1]Женщины!$B$1:$H$65536,7,FALSE))</f>
        <v xml:space="preserve"> </v>
      </c>
    </row>
    <row r="41" spans="1:12" ht="15.75" thickTop="1"/>
  </sheetData>
  <mergeCells count="27">
    <mergeCell ref="F12:G12"/>
    <mergeCell ref="I12:J12"/>
    <mergeCell ref="F31:G31"/>
    <mergeCell ref="F24:G24"/>
    <mergeCell ref="I24:J24"/>
    <mergeCell ref="K10:K11"/>
    <mergeCell ref="L10:L11"/>
    <mergeCell ref="H11:I11"/>
    <mergeCell ref="A1:L1"/>
    <mergeCell ref="A2:L2"/>
    <mergeCell ref="A3:L3"/>
    <mergeCell ref="I34:J34"/>
    <mergeCell ref="F35:G35"/>
    <mergeCell ref="I35:J35"/>
    <mergeCell ref="A4:L4"/>
    <mergeCell ref="F6:G6"/>
    <mergeCell ref="I8:J8"/>
    <mergeCell ref="I9:J9"/>
    <mergeCell ref="A10:A11"/>
    <mergeCell ref="B10:B11"/>
    <mergeCell ref="C10:C11"/>
    <mergeCell ref="D10:D11"/>
    <mergeCell ref="E10:E11"/>
    <mergeCell ref="F10:F11"/>
    <mergeCell ref="G10:G11"/>
    <mergeCell ref="H10:I10"/>
    <mergeCell ref="J10:J11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9"/>
  <sheetViews>
    <sheetView workbookViewId="0">
      <selection activeCell="P8" sqref="P8"/>
    </sheetView>
  </sheetViews>
  <sheetFormatPr defaultRowHeight="15"/>
  <cols>
    <col min="1" max="1" width="4.85546875" customWidth="1"/>
    <col min="2" max="2" width="5.85546875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26.7109375" customWidth="1"/>
    <col min="8" max="8" width="5.28515625" style="70" customWidth="1"/>
    <col min="9" max="9" width="8" style="70" customWidth="1"/>
    <col min="10" max="10" width="6.5703125" customWidth="1"/>
    <col min="11" max="11" width="6.42578125" customWidth="1"/>
    <col min="12" max="12" width="21.570312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">
      <c r="A5" s="1" t="s">
        <v>55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56</v>
      </c>
      <c r="B6" s="3"/>
      <c r="C6" s="3"/>
      <c r="D6" s="3"/>
      <c r="E6" s="3"/>
      <c r="F6" s="339" t="s">
        <v>57</v>
      </c>
      <c r="G6" s="339"/>
      <c r="H6" s="3"/>
      <c r="I6"/>
      <c r="K6" s="4" t="s">
        <v>6</v>
      </c>
    </row>
    <row r="7" spans="1:12">
      <c r="A7" s="1" t="s">
        <v>58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8.75">
      <c r="A8" s="7" t="s">
        <v>59</v>
      </c>
      <c r="B8" s="4"/>
      <c r="C8" s="4"/>
      <c r="E8" s="8"/>
      <c r="F8" s="1"/>
      <c r="G8" s="1"/>
      <c r="H8" s="8"/>
      <c r="I8" s="340" t="s">
        <v>42</v>
      </c>
      <c r="J8" s="340"/>
      <c r="K8" s="9"/>
      <c r="L8" s="6" t="s">
        <v>202</v>
      </c>
    </row>
    <row r="9" spans="1:12">
      <c r="A9" s="1" t="s">
        <v>60</v>
      </c>
      <c r="B9" s="4"/>
      <c r="C9" s="4"/>
      <c r="D9" s="10"/>
      <c r="E9" s="10"/>
      <c r="F9" s="1"/>
      <c r="G9" s="1"/>
      <c r="H9" s="11"/>
      <c r="I9" s="341"/>
      <c r="J9" s="341"/>
      <c r="K9" s="12"/>
      <c r="L9" s="6"/>
    </row>
    <row r="10" spans="1:12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344" t="s">
        <v>22</v>
      </c>
      <c r="I11" s="345"/>
      <c r="J11" s="334"/>
      <c r="K11" s="334"/>
      <c r="L11" s="332"/>
    </row>
    <row r="12" spans="1:12">
      <c r="A12" s="13"/>
      <c r="B12" s="13"/>
      <c r="C12" s="13"/>
      <c r="D12" s="14"/>
      <c r="E12" s="13"/>
      <c r="F12" s="330" t="s">
        <v>156</v>
      </c>
      <c r="G12" s="330"/>
      <c r="H12" s="15"/>
      <c r="I12" s="16"/>
    </row>
    <row r="13" spans="1:12">
      <c r="A13" s="17">
        <v>1</v>
      </c>
      <c r="B13" s="18">
        <v>55</v>
      </c>
      <c r="C13" s="42" t="str">
        <f>IF(B13=0," ",VLOOKUP(B13,[1]Женщины!B$1:H$65536,2,FALSE))</f>
        <v>Тараканова Полина</v>
      </c>
      <c r="D13" s="43" t="str">
        <f>IF(B13=0," ",VLOOKUP($B13,[1]Женщины!$B$1:$H$65536,3,FALSE))</f>
        <v>30.06.1999</v>
      </c>
      <c r="E13" s="44" t="str">
        <f>IF(B13=0," ",IF(VLOOKUP($B13,[1]Женщины!$B$1:$H$65536,4,FALSE)=0," ",VLOOKUP($B13,[1]Женщины!$B$1:$H$65536,4,FALSE)))</f>
        <v>1р</v>
      </c>
      <c r="F13" s="42" t="str">
        <f>IF(B13=0," ",VLOOKUP($B13,[1]Женщины!$B$1:$H$65536,5,FALSE))</f>
        <v>Ярославская</v>
      </c>
      <c r="G13" s="42" t="str">
        <f>IF(B13=0," ",VLOOKUP($B13,[1]Женщины!$B$1:$H$65536,6,FALSE))</f>
        <v>Ярославль, СДЮСШОР-19</v>
      </c>
      <c r="H13" s="22"/>
      <c r="I13" s="91">
        <v>7.4478009259259263E-3</v>
      </c>
      <c r="J13" s="26" t="str">
        <f>IF(I13=0," ",IF(I13&lt;=[1]Разряды!$D$35,[1]Разряды!$D$3,IF(I13&lt;=[1]Разряды!$E$35,[1]Разряды!$E$3,IF(I13&lt;=[1]Разряды!$F$35,[1]Разряды!$F$3,IF(I13&lt;=[1]Разряды!$G$35,[1]Разряды!$G$3,IF(I13&lt;=[1]Разряды!$H$35,[1]Разряды!$H$3,IF(I13&lt;=[1]Разряды!$I$35,[1]Разряды!$I$3,IF(I13&lt;=[1]Разряды!$J$35,[1]Разряды!$J$3,"б/р"))))))))</f>
        <v>2р</v>
      </c>
      <c r="K13" s="26">
        <v>20</v>
      </c>
      <c r="L13" s="42" t="str">
        <f>IF(B13=0," ",VLOOKUP($B13,[1]Женщины!$B$1:$H$65536,7,FALSE))</f>
        <v>Таракановы Ю.Ф., А.В.</v>
      </c>
    </row>
    <row r="14" spans="1:12" ht="22.5">
      <c r="A14" s="17">
        <v>2</v>
      </c>
      <c r="B14" s="18">
        <v>429</v>
      </c>
      <c r="C14" s="42" t="str">
        <f>IF(B14=0," ",VLOOKUP(B14,[1]Женщины!B$1:H$65536,2,FALSE))</f>
        <v>Пестова Ольга</v>
      </c>
      <c r="D14" s="43" t="str">
        <f>IF(B14=0," ",VLOOKUP($B14,[1]Женщины!$B$1:$H$65536,3,FALSE))</f>
        <v>24.12.1997</v>
      </c>
      <c r="E14" s="44" t="str">
        <f>IF(B14=0," ",IF(VLOOKUP($B14,[1]Женщины!$B$1:$H$65536,4,FALSE)=0," ",VLOOKUP($B14,[1]Женщины!$B$1:$H$65536,4,FALSE)))</f>
        <v>1р</v>
      </c>
      <c r="F14" s="42" t="str">
        <f>IF(B14=0," ",VLOOKUP($B14,[1]Женщины!$B$1:$H$65536,5,FALSE))</f>
        <v>Калининградская</v>
      </c>
      <c r="G14" s="42" t="str">
        <f>IF(B14=0," ",VLOOKUP($B14,[1]Женщины!$B$1:$H$65536,6,FALSE))</f>
        <v>Черняховск, УОР</v>
      </c>
      <c r="H14" s="22"/>
      <c r="I14" s="94">
        <v>7.5009259259259256E-3</v>
      </c>
      <c r="J14" s="26" t="str">
        <f>IF(I14=0," ",IF(I14&lt;=[1]Разряды!$D$35,[1]Разряды!$D$3,IF(I14&lt;=[1]Разряды!$E$35,[1]Разряды!$E$3,IF(I14&lt;=[1]Разряды!$F$35,[1]Разряды!$F$3,IF(I14&lt;=[1]Разряды!$G$35,[1]Разряды!$G$3,IF(I14&lt;=[1]Разряды!$H$35,[1]Разряды!$H$3,IF(I14&lt;=[1]Разряды!$I$35,[1]Разряды!$I$3,IF(I14&lt;=[1]Разряды!$J$35,[1]Разряды!$J$3,"б/р"))))))))</f>
        <v>2р</v>
      </c>
      <c r="K14" s="92">
        <v>17</v>
      </c>
      <c r="L14" s="45" t="str">
        <f>IF(B14=0," ",VLOOKUP($B14,[1]Женщины!$B$1:$H$65536,7,FALSE))</f>
        <v>Антунович Г.П., Праведникова</v>
      </c>
    </row>
    <row r="15" spans="1:12">
      <c r="A15" s="17">
        <v>3</v>
      </c>
      <c r="B15" s="18">
        <v>143</v>
      </c>
      <c r="C15" s="42" t="str">
        <f>IF(B15=0," ",VLOOKUP(B15,[1]Женщины!B$1:H$65536,2,FALSE))</f>
        <v>Колесова Анна</v>
      </c>
      <c r="D15" s="43" t="str">
        <f>IF(B15=0," ",VLOOKUP($B15,[1]Женщины!$B$1:$H$65536,3,FALSE))</f>
        <v>1999</v>
      </c>
      <c r="E15" s="44" t="str">
        <f>IF(B15=0," ",IF(VLOOKUP($B15,[1]Женщины!$B$1:$H$65536,4,FALSE)=0," ",VLOOKUP($B15,[1]Женщины!$B$1:$H$65536,4,FALSE)))</f>
        <v>2р</v>
      </c>
      <c r="F15" s="42" t="str">
        <f>IF(B15=0," ",VLOOKUP($B15,[1]Женщины!$B$1:$H$65536,5,FALSE))</f>
        <v>Ярославская</v>
      </c>
      <c r="G15" s="42" t="str">
        <f>IF(B15=0," ",VLOOKUP($B15,[1]Женщины!$B$1:$H$65536,6,FALSE))</f>
        <v>Рыбинск, СДЮСШОР-2</v>
      </c>
      <c r="H15" s="22"/>
      <c r="I15" s="94">
        <v>7.5092592592592581E-3</v>
      </c>
      <c r="J15" s="26" t="str">
        <f>IF(I15=0," ",IF(I15&lt;=[1]Разряды!$D$35,[1]Разряды!$D$3,IF(I15&lt;=[1]Разряды!$E$35,[1]Разряды!$E$3,IF(I15&lt;=[1]Разряды!$F$35,[1]Разряды!$F$3,IF(I15&lt;=[1]Разряды!$G$35,[1]Разряды!$G$3,IF(I15&lt;=[1]Разряды!$H$35,[1]Разряды!$H$3,IF(I15&lt;=[1]Разряды!$I$35,[1]Разряды!$I$3,IF(I15&lt;=[1]Разряды!$J$35,[1]Разряды!$J$3,"б/р"))))))))</f>
        <v>2р</v>
      </c>
      <c r="K15" s="92" t="s">
        <v>24</v>
      </c>
      <c r="L15" s="42" t="str">
        <f>IF(B15=0," ",VLOOKUP($B15,[1]Женщины!$B$1:$H$65536,7,FALSE))</f>
        <v>Мицик Ю.И.</v>
      </c>
    </row>
    <row r="16" spans="1:12">
      <c r="A16" s="26">
        <v>4</v>
      </c>
      <c r="B16" s="44">
        <v>249</v>
      </c>
      <c r="C16" s="42" t="str">
        <f>IF(B16=0," ",VLOOKUP(B16,[1]Женщины!B$1:H$65536,2,FALSE))</f>
        <v>Кузнецова Анна</v>
      </c>
      <c r="D16" s="43" t="str">
        <f>IF(B16=0," ",VLOOKUP($B16,[1]Женщины!$B$1:$H$65536,3,FALSE))</f>
        <v>04.09.1998</v>
      </c>
      <c r="E16" s="44" t="str">
        <f>IF(B16=0," ",IF(VLOOKUP($B16,[1]Женщины!$B$1:$H$65536,4,FALSE)=0," ",VLOOKUP($B16,[1]Женщины!$B$1:$H$65536,4,FALSE)))</f>
        <v>2р</v>
      </c>
      <c r="F16" s="42" t="str">
        <f>IF(B16=0," ",VLOOKUP($B16,[1]Женщины!$B$1:$H$65536,5,FALSE))</f>
        <v>Владимирская</v>
      </c>
      <c r="G16" s="42" t="str">
        <f>IF(B16=0," ",VLOOKUP($B16,[1]Женщины!$B$1:$H$65536,6,FALSE))</f>
        <v>Г-Хрустальный, ДЮСШ</v>
      </c>
      <c r="H16" s="22"/>
      <c r="I16" s="94">
        <v>7.9121527777777766E-3</v>
      </c>
      <c r="J16" s="26" t="str">
        <f>IF(I16=0," ",IF(I16&lt;=[1]Разряды!$D$35,[1]Разряды!$D$3,IF(I16&lt;=[1]Разряды!$E$35,[1]Разряды!$E$3,IF(I16&lt;=[1]Разряды!$F$35,[1]Разряды!$F$3,IF(I16&lt;=[1]Разряды!$G$35,[1]Разряды!$G$3,IF(I16&lt;=[1]Разряды!$H$35,[1]Разряды!$H$3,IF(I16&lt;=[1]Разряды!$I$35,[1]Разряды!$I$3,IF(I16&lt;=[1]Разряды!$J$35,[1]Разряды!$J$3,"б/р"))))))))</f>
        <v>2р</v>
      </c>
      <c r="K16" s="46">
        <v>15</v>
      </c>
      <c r="L16" s="42" t="str">
        <f>IF(B16=0," ",VLOOKUP($B16,[1]Женщины!$B$1:$H$65536,7,FALSE))</f>
        <v>Волкова Л.А.</v>
      </c>
    </row>
    <row r="17" spans="1:12">
      <c r="A17" s="26"/>
      <c r="B17" s="18"/>
      <c r="C17" s="19"/>
      <c r="D17" s="20"/>
      <c r="E17" s="21"/>
      <c r="F17" s="19"/>
      <c r="G17" s="19"/>
      <c r="H17" s="27"/>
      <c r="I17" s="329"/>
      <c r="J17" s="329"/>
      <c r="K17" s="38"/>
      <c r="L17" s="51"/>
    </row>
    <row r="18" spans="1:12">
      <c r="A18" s="13"/>
      <c r="B18" s="13"/>
      <c r="C18" s="13"/>
      <c r="D18" s="57"/>
      <c r="E18" s="13"/>
      <c r="F18" s="330" t="s">
        <v>159</v>
      </c>
      <c r="G18" s="330"/>
      <c r="H18" s="29"/>
      <c r="I18" s="340"/>
      <c r="J18" s="340"/>
      <c r="K18" s="38"/>
      <c r="L18" s="51"/>
    </row>
    <row r="19" spans="1:12">
      <c r="A19" s="17">
        <v>1</v>
      </c>
      <c r="B19" s="18">
        <v>305</v>
      </c>
      <c r="C19" s="19" t="str">
        <f>IF(B19=0," ",VLOOKUP(B19,[1]Женщины!B$1:H$65536,2,FALSE))</f>
        <v>Кузовлева Мария</v>
      </c>
      <c r="D19" s="20" t="str">
        <f>IF(B19=0," ",VLOOKUP($B19,[1]Женщины!$B$1:$H$65536,3,FALSE))</f>
        <v>09.04.1995</v>
      </c>
      <c r="E19" s="21" t="str">
        <f>IF(B19=0," ",IF(VLOOKUP($B19,[1]Женщины!$B$1:$H$65536,4,FALSE)=0," ",VLOOKUP($B19,[1]Женщины!$B$1:$H$65536,4,FALSE)))</f>
        <v>КМС</v>
      </c>
      <c r="F19" s="19" t="str">
        <f>IF(B19=0," ",VLOOKUP($B19,[1]Женщины!$B$1:$H$65536,5,FALSE))</f>
        <v>Мурманская</v>
      </c>
      <c r="G19" s="25" t="str">
        <f>IF(B19=0," ",VLOOKUP($B19,[1]Женщины!$B$1:$H$65536,6,FALSE))</f>
        <v>Мурманск, СДЮСШОР-4, ШВСМ</v>
      </c>
      <c r="H19" s="27"/>
      <c r="I19" s="90">
        <v>6.9188657407407402E-3</v>
      </c>
      <c r="J19" s="24" t="str">
        <f>IF(I19=0," ",IF(I19&lt;=[1]Разряды!$D$35,[1]Разряды!$D$3,IF(I19&lt;=[1]Разряды!$E$35,[1]Разряды!$E$3,IF(I19&lt;=[1]Разряды!$F$35,[1]Разряды!$F$3,IF(I19&lt;=[1]Разряды!$G$35,[1]Разряды!$G$3,IF(I19&lt;=[1]Разряды!$H$35,[1]Разряды!$H$3,IF(I19&lt;=[1]Разряды!$I$35,[1]Разряды!$I$3,IF(I19&lt;=[1]Разряды!$J$35,[1]Разряды!$J$3,"б/р"))))))))</f>
        <v>1р</v>
      </c>
      <c r="K19" s="14">
        <v>20</v>
      </c>
      <c r="L19" s="19" t="str">
        <f>IF(B19=0," ",VLOOKUP($B19,[1]Женщины!$B$1:$H$65536,7,FALSE))</f>
        <v>Кацан В.В., Т.Н.</v>
      </c>
    </row>
    <row r="20" spans="1:12">
      <c r="A20" s="17">
        <v>2</v>
      </c>
      <c r="B20" s="18">
        <v>354</v>
      </c>
      <c r="C20" s="19" t="str">
        <f>IF(B20=0," ",VLOOKUP(B20,[1]Женщины!B$1:H$65536,2,FALSE))</f>
        <v>Силантьева Анна</v>
      </c>
      <c r="D20" s="20" t="str">
        <f>IF(B20=0," ",VLOOKUP($B20,[1]Женщины!$B$1:$H$65536,3,FALSE))</f>
        <v>09.11.1996</v>
      </c>
      <c r="E20" s="21" t="str">
        <f>IF(B20=0," ",IF(VLOOKUP($B20,[1]Женщины!$B$1:$H$65536,4,FALSE)=0," ",VLOOKUP($B20,[1]Женщины!$B$1:$H$65536,4,FALSE)))</f>
        <v>1р</v>
      </c>
      <c r="F20" s="19" t="str">
        <f>IF(B20=0," ",VLOOKUP($B20,[1]Женщины!$B$1:$H$65536,5,FALSE))</f>
        <v>Костромская</v>
      </c>
      <c r="G20" s="19" t="str">
        <f>IF(B20=0," ",VLOOKUP($B20,[1]Женщины!$B$1:$H$65536,6,FALSE))</f>
        <v>Галич, ДЮСШ</v>
      </c>
      <c r="H20" s="27"/>
      <c r="I20" s="90">
        <v>7.7020833333333325E-3</v>
      </c>
      <c r="J20" s="24" t="str">
        <f>IF(I20=0," ",IF(I20&lt;=[1]Разряды!$D$35,[1]Разряды!$D$3,IF(I20&lt;=[1]Разряды!$E$35,[1]Разряды!$E$3,IF(I20&lt;=[1]Разряды!$F$35,[1]Разряды!$F$3,IF(I20&lt;=[1]Разряды!$G$35,[1]Разряды!$G$3,IF(I20&lt;=[1]Разряды!$H$35,[1]Разряды!$H$3,IF(I20&lt;=[1]Разряды!$I$35,[1]Разряды!$I$3,IF(I20&lt;=[1]Разряды!$J$35,[1]Разряды!$J$3,"б/р"))))))))</f>
        <v>2р</v>
      </c>
      <c r="K20" s="14">
        <v>17</v>
      </c>
      <c r="L20" s="19" t="str">
        <f>IF(B20=0," ",VLOOKUP($B20,[1]Женщины!$B$1:$H$65536,7,FALSE))</f>
        <v>Горшкова Э.И.</v>
      </c>
    </row>
    <row r="21" spans="1:12">
      <c r="A21" s="17">
        <v>3</v>
      </c>
      <c r="B21" s="18">
        <v>332</v>
      </c>
      <c r="C21" s="19" t="str">
        <f>IF(B21=0," ",VLOOKUP(B21,[1]Женщины!B$1:H$65536,2,FALSE))</f>
        <v>Смирнова Елизавета</v>
      </c>
      <c r="D21" s="20" t="str">
        <f>IF(B21=0," ",VLOOKUP($B21,[1]Женщины!$B$1:$H$65536,3,FALSE))</f>
        <v>20.10.1996</v>
      </c>
      <c r="E21" s="21" t="str">
        <f>IF(B21=0," ",IF(VLOOKUP($B21,[1]Женщины!$B$1:$H$65536,4,FALSE)=0," ",VLOOKUP($B21,[1]Женщины!$B$1:$H$65536,4,FALSE)))</f>
        <v>1р</v>
      </c>
      <c r="F21" s="19" t="str">
        <f>IF(B21=0," ",VLOOKUP($B21,[1]Женщины!$B$1:$H$65536,5,FALSE))</f>
        <v>Костромская</v>
      </c>
      <c r="G21" s="19" t="str">
        <f>IF(B21=0," ",VLOOKUP($B21,[1]Женщины!$B$1:$H$65536,6,FALSE))</f>
        <v>Кострома, КОСДЮСШОР</v>
      </c>
      <c r="H21" s="27"/>
      <c r="I21" s="90">
        <v>8.2649305555555549E-3</v>
      </c>
      <c r="J21" s="24" t="str">
        <f>IF(I21=0," ",IF(I21&lt;=[1]Разряды!$D$35,[1]Разряды!$D$3,IF(I21&lt;=[1]Разряды!$E$35,[1]Разряды!$E$3,IF(I21&lt;=[1]Разряды!$F$35,[1]Разряды!$F$3,IF(I21&lt;=[1]Разряды!$G$35,[1]Разряды!$G$3,IF(I21&lt;=[1]Разряды!$H$35,[1]Разряды!$H$3,IF(I21&lt;=[1]Разряды!$I$35,[1]Разряды!$I$3,IF(I21&lt;=[1]Разряды!$J$35,[1]Разряды!$J$3,"б/р"))))))))</f>
        <v>3р</v>
      </c>
      <c r="K21" s="13">
        <v>15</v>
      </c>
      <c r="L21" s="19" t="str">
        <f>IF(B21=0," ",VLOOKUP($B21,[1]Женщины!$B$1:$H$65536,7,FALSE))</f>
        <v>Дружков А.Н.</v>
      </c>
    </row>
    <row r="22" spans="1:12">
      <c r="A22" s="107"/>
      <c r="B22" s="95"/>
      <c r="C22" s="54"/>
      <c r="D22" s="20"/>
      <c r="E22" s="21"/>
      <c r="F22" s="19"/>
      <c r="G22" s="25"/>
      <c r="H22" s="27"/>
      <c r="I22" s="90"/>
      <c r="J22" s="24"/>
      <c r="K22" s="24"/>
      <c r="L22" s="19"/>
    </row>
    <row r="23" spans="1:12">
      <c r="A23" s="112"/>
      <c r="B23" s="13"/>
      <c r="C23" s="13"/>
      <c r="D23" s="57"/>
      <c r="E23" s="13"/>
      <c r="F23" s="330" t="s">
        <v>164</v>
      </c>
      <c r="G23" s="330"/>
      <c r="H23" s="15"/>
      <c r="I23" s="16"/>
    </row>
    <row r="24" spans="1:12">
      <c r="A24" s="17">
        <v>1</v>
      </c>
      <c r="B24" s="18">
        <v>152</v>
      </c>
      <c r="C24" s="19" t="str">
        <f>IF(B24=0," ",VLOOKUP(B24,[1]Женщины!B$1:H$65536,2,FALSE))</f>
        <v>Карманова Кристина</v>
      </c>
      <c r="D24" s="20" t="str">
        <f>IF(B24=0," ",VLOOKUP($B24,[1]Женщины!$B$1:$H$65536,3,FALSE))</f>
        <v>1994</v>
      </c>
      <c r="E24" s="21" t="str">
        <f>IF(B24=0," ",IF(VLOOKUP($B24,[1]Женщины!$B$1:$H$65536,4,FALSE)=0," ",VLOOKUP($B24,[1]Женщины!$B$1:$H$65536,4,FALSE)))</f>
        <v>3р</v>
      </c>
      <c r="F24" s="19" t="str">
        <f>IF(B24=0," ",VLOOKUP($B24,[1]Женщины!$B$1:$H$65536,5,FALSE))</f>
        <v>Ярославская</v>
      </c>
      <c r="G24" s="19" t="str">
        <f>IF(B24=0," ",VLOOKUP($B24,[1]Женщины!$B$1:$H$65536,6,FALSE))</f>
        <v>Рыбинск, СДЮСШОР-2</v>
      </c>
      <c r="H24" s="27"/>
      <c r="I24" s="90">
        <v>8.0924768518518524E-3</v>
      </c>
      <c r="J24" s="24" t="str">
        <f>IF(I24=0," ",IF(I24&lt;=[1]Разряды!$D$35,[1]Разряды!$D$3,IF(I24&lt;=[1]Разряды!$E$35,[1]Разряды!$E$3,IF(I24&lt;=[1]Разряды!$F$35,[1]Разряды!$F$3,IF(I24&lt;=[1]Разряды!$G$35,[1]Разряды!$G$3,IF(I24&lt;=[1]Разряды!$H$35,[1]Разряды!$H$3,IF(I24&lt;=[1]Разряды!$I$35,[1]Разряды!$I$3,IF(I24&lt;=[1]Разряды!$J$35,[1]Разряды!$J$3,"б/р"))))))))</f>
        <v>3р</v>
      </c>
      <c r="K24" s="21" t="s">
        <v>24</v>
      </c>
      <c r="L24" s="19" t="str">
        <f>IF(B24=0," ",VLOOKUP($B24,[1]Женщины!$B$1:$H$65536,7,FALSE))</f>
        <v>Зюзин В.Н.</v>
      </c>
    </row>
    <row r="25" spans="1:12">
      <c r="A25" s="17"/>
      <c r="B25" s="18"/>
      <c r="C25" s="19"/>
      <c r="D25" s="20"/>
      <c r="E25" s="21"/>
      <c r="F25" s="19"/>
      <c r="G25" s="19"/>
      <c r="H25" s="27"/>
      <c r="I25" s="90"/>
      <c r="J25" s="24"/>
      <c r="K25" s="24"/>
      <c r="L25" s="19"/>
    </row>
    <row r="26" spans="1:12">
      <c r="A26" s="13"/>
      <c r="B26" s="13"/>
      <c r="C26" s="13"/>
      <c r="D26" s="57"/>
      <c r="E26" s="13"/>
      <c r="F26" s="330" t="s">
        <v>26</v>
      </c>
      <c r="G26" s="330"/>
      <c r="H26" s="78"/>
      <c r="I26" s="340"/>
      <c r="J26" s="340"/>
      <c r="K26" s="79"/>
      <c r="L26" s="80"/>
    </row>
    <row r="27" spans="1:12" ht="22.5">
      <c r="A27" s="17">
        <v>1</v>
      </c>
      <c r="B27" s="18">
        <v>268</v>
      </c>
      <c r="C27" s="42" t="str">
        <f>IF(B27=0," ",VLOOKUP(B27,[1]Женщины!B$1:H$65536,2,FALSE))</f>
        <v>Досейкина Екатерина</v>
      </c>
      <c r="D27" s="43" t="str">
        <f>IF(B27=0," ",VLOOKUP($B27,[1]Женщины!$B$1:$H$65536,3,FALSE))</f>
        <v>03.03.1990</v>
      </c>
      <c r="E27" s="44" t="str">
        <f>IF(B27=0," ",IF(VLOOKUP($B27,[1]Женщины!$B$1:$H$65536,4,FALSE)=0," ",VLOOKUP($B27,[1]Женщины!$B$1:$H$65536,4,FALSE)))</f>
        <v>МС</v>
      </c>
      <c r="F27" s="42" t="str">
        <f>IF(B27=0," ",VLOOKUP($B27,[1]Женщины!$B$1:$H$65536,5,FALSE))</f>
        <v>Рязанская</v>
      </c>
      <c r="G27" s="45" t="str">
        <f>IF(B27=0," ",VLOOKUP($B27,[1]Женщины!$B$1:$H$65536,6,FALSE))</f>
        <v>Рязань, ЦФО СДЮСШОР "Олимпиец"-Профсоюзы</v>
      </c>
      <c r="H27" s="22"/>
      <c r="I27" s="91">
        <v>6.7820601851851852E-3</v>
      </c>
      <c r="J27" s="26" t="str">
        <f>IF(I27=0," ",IF(I27&lt;=[1]Разряды!$D$35,[1]Разряды!$D$3,IF(I27&lt;=[1]Разряды!$E$35,[1]Разряды!$E$3,IF(I27&lt;=[1]Разряды!$F$35,[1]Разряды!$F$3,IF(I27&lt;=[1]Разряды!$G$35,[1]Разряды!$G$3,IF(I27&lt;=[1]Разряды!$H$35,[1]Разряды!$H$3,IF(I27&lt;=[1]Разряды!$I$35,[1]Разряды!$I$3,IF(I27&lt;=[1]Разряды!$J$35,[1]Разряды!$J$3,"б/р"))))))))</f>
        <v>кмс</v>
      </c>
      <c r="K27" s="92" t="s">
        <v>24</v>
      </c>
      <c r="L27" s="292" t="str">
        <f>IF(B27=0," ",VLOOKUP($B27,[1]Женщины!$B$1:$H$65536,7,FALSE))</f>
        <v>Грачёв Е.П., Епишин С.Д., Подкопаева Е.</v>
      </c>
    </row>
    <row r="28" spans="1:12">
      <c r="A28" s="17">
        <v>2</v>
      </c>
      <c r="B28" s="59">
        <v>164</v>
      </c>
      <c r="C28" s="42" t="str">
        <f>IF(B28=0," ",VLOOKUP(B28,[1]Женщины!B$1:H$65536,2,FALSE))</f>
        <v>Соколова Ольга</v>
      </c>
      <c r="D28" s="43" t="str">
        <f>IF(B28=0," ",VLOOKUP($B28,[1]Женщины!$B$1:$H$65536,3,FALSE))</f>
        <v>1991</v>
      </c>
      <c r="E28" s="44" t="str">
        <f>IF(B28=0," ",IF(VLOOKUP($B28,[1]Женщины!$B$1:$H$65536,4,FALSE)=0," ",VLOOKUP($B28,[1]Женщины!$B$1:$H$65536,4,FALSE)))</f>
        <v>КМС</v>
      </c>
      <c r="F28" s="42" t="str">
        <f>IF(B28=0," ",VLOOKUP($B28,[1]Женщины!$B$1:$H$65536,5,FALSE))</f>
        <v>Ярославская</v>
      </c>
      <c r="G28" s="42" t="str">
        <f>IF(B28=0," ",VLOOKUP($B28,[1]Женщины!$B$1:$H$65536,6,FALSE))</f>
        <v>Рыбинск, СДЮСШОР-2</v>
      </c>
      <c r="H28" s="22"/>
      <c r="I28" s="91">
        <v>6.9611111111111098E-3</v>
      </c>
      <c r="J28" s="26" t="str">
        <f>IF(I28=0," ",IF(I28&lt;=[1]Разряды!$D$35,[1]Разряды!$D$3,IF(I28&lt;=[1]Разряды!$E$35,[1]Разряды!$E$3,IF(I28&lt;=[1]Разряды!$F$35,[1]Разряды!$F$3,IF(I28&lt;=[1]Разряды!$G$35,[1]Разряды!$G$3,IF(I28&lt;=[1]Разряды!$H$35,[1]Разряды!$H$3,IF(I28&lt;=[1]Разряды!$I$35,[1]Разряды!$I$3,IF(I28&lt;=[1]Разряды!$J$35,[1]Разряды!$J$3,"б/р"))))))))</f>
        <v>1р</v>
      </c>
      <c r="K28" s="92" t="s">
        <v>24</v>
      </c>
      <c r="L28" s="118" t="str">
        <f>IF(B28=0," ",VLOOKUP($B28,[1]Женщины!$B$1:$H$65536,7,FALSE))</f>
        <v>Жукова Т.Г.</v>
      </c>
    </row>
    <row r="29" spans="1:12">
      <c r="A29" s="17">
        <v>3</v>
      </c>
      <c r="B29" s="59">
        <v>436</v>
      </c>
      <c r="C29" s="42" t="str">
        <f>IF(B29=0," ",VLOOKUP(B29,[1]Женщины!B$1:H$65536,2,FALSE))</f>
        <v>Пунегова Наталья</v>
      </c>
      <c r="D29" s="43" t="str">
        <f>IF(B29=0," ",VLOOKUP($B29,[1]Женщины!$B$1:$H$65536,3,FALSE))</f>
        <v>1991</v>
      </c>
      <c r="E29" s="44" t="str">
        <f>IF(B29=0," ",IF(VLOOKUP($B29,[1]Женщины!$B$1:$H$65536,4,FALSE)=0," ",VLOOKUP($B29,[1]Женщины!$B$1:$H$65536,4,FALSE)))</f>
        <v>1р</v>
      </c>
      <c r="F29" s="42" t="str">
        <f>IF(B29=0," ",VLOOKUP($B29,[1]Женщины!$B$1:$H$65536,5,FALSE))</f>
        <v>Р-ка Коми</v>
      </c>
      <c r="G29" s="42" t="str">
        <f>IF(B29=0," ",VLOOKUP($B29,[1]Женщины!$B$1:$H$65536,6,FALSE))</f>
        <v>Сыктывкар</v>
      </c>
      <c r="H29" s="22"/>
      <c r="I29" s="91">
        <v>7.04699074074074E-3</v>
      </c>
      <c r="J29" s="26" t="str">
        <f>IF(I29=0," ",IF(I29&lt;=[1]Разряды!$D$35,[1]Разряды!$D$3,IF(I29&lt;=[1]Разряды!$E$35,[1]Разряды!$E$3,IF(I29&lt;=[1]Разряды!$F$35,[1]Разряды!$F$3,IF(I29&lt;=[1]Разряды!$G$35,[1]Разряды!$G$3,IF(I29&lt;=[1]Разряды!$H$35,[1]Разряды!$H$3,IF(I29&lt;=[1]Разряды!$I$35,[1]Разряды!$I$3,IF(I29&lt;=[1]Разряды!$J$35,[1]Разряды!$J$3,"б/р"))))))))</f>
        <v>1р</v>
      </c>
      <c r="K29" s="46">
        <v>0</v>
      </c>
      <c r="L29" s="118" t="str">
        <f>IF(B29=0," ",VLOOKUP($B29,[1]Женщины!$B$1:$H$65536,7,FALSE))</f>
        <v>Панюкова М.А.</v>
      </c>
    </row>
    <row r="30" spans="1:12" ht="22.5">
      <c r="A30" s="17">
        <v>4</v>
      </c>
      <c r="B30" s="59">
        <v>390</v>
      </c>
      <c r="C30" s="42" t="str">
        <f>IF(B30=0," ",VLOOKUP(B30,[1]Женщины!B$1:H$65536,2,FALSE))</f>
        <v>Юрина Кристина</v>
      </c>
      <c r="D30" s="43" t="str">
        <f>IF(B30=0," ",VLOOKUP($B30,[1]Женщины!$B$1:$H$65536,3,FALSE))</f>
        <v>1991</v>
      </c>
      <c r="E30" s="44" t="str">
        <f>IF(B30=0," ",IF(VLOOKUP($B30,[1]Женщины!$B$1:$H$65536,4,FALSE)=0," ",VLOOKUP($B30,[1]Женщины!$B$1:$H$65536,4,FALSE)))</f>
        <v>1р</v>
      </c>
      <c r="F30" s="42" t="str">
        <f>IF(B30=0," ",VLOOKUP($B30,[1]Женщины!$B$1:$H$65536,5,FALSE))</f>
        <v>Архангельская</v>
      </c>
      <c r="G30" s="45" t="str">
        <f>IF(B30=0," ",VLOOKUP($B30,[1]Женщины!$B$1:$H$65536,6,FALSE))</f>
        <v xml:space="preserve">Архангельск, С(А)ФУ, ГАУ ЦСП "Поморье" </v>
      </c>
      <c r="H30" s="22"/>
      <c r="I30" s="91">
        <v>7.6328703703703706E-3</v>
      </c>
      <c r="J30" s="26" t="str">
        <f>IF(I30=0," ",IF(I30&lt;=[1]Разряды!$D$35,[1]Разряды!$D$3,IF(I30&lt;=[1]Разряды!$E$35,[1]Разряды!$E$3,IF(I30&lt;=[1]Разряды!$F$35,[1]Разряды!$F$3,IF(I30&lt;=[1]Разряды!$G$35,[1]Разряды!$G$3,IF(I30&lt;=[1]Разряды!$H$35,[1]Разряды!$H$3,IF(I30&lt;=[1]Разряды!$I$35,[1]Разряды!$I$3,IF(I30&lt;=[1]Разряды!$J$35,[1]Разряды!$J$3,"б/р"))))))))</f>
        <v>2р</v>
      </c>
      <c r="K30" s="46">
        <v>0</v>
      </c>
      <c r="L30" s="118" t="str">
        <f>IF(B30=0," ",VLOOKUP($B30,[1]Женщины!$B$1:$H$65536,7,FALSE))</f>
        <v>Чернов А.В.</v>
      </c>
    </row>
    <row r="31" spans="1:12">
      <c r="A31" s="17">
        <v>5</v>
      </c>
      <c r="B31" s="59">
        <v>299</v>
      </c>
      <c r="C31" s="42" t="str">
        <f>IF(B31=0," ",VLOOKUP(B31,[1]Женщины!B$1:H$65536,2,FALSE))</f>
        <v>Гузенкова Ирина</v>
      </c>
      <c r="D31" s="43" t="str">
        <f>IF(B31=0," ",VLOOKUP($B31,[1]Женщины!$B$1:$H$65536,3,FALSE))</f>
        <v>10.01.1989</v>
      </c>
      <c r="E31" s="44" t="str">
        <f>IF(B31=0," ",IF(VLOOKUP($B31,[1]Женщины!$B$1:$H$65536,4,FALSE)=0," ",VLOOKUP($B31,[1]Женщины!$B$1:$H$65536,4,FALSE)))</f>
        <v>КМС</v>
      </c>
      <c r="F31" s="42" t="str">
        <f>IF(B31=0," ",VLOOKUP($B31,[1]Женщины!$B$1:$H$65536,5,FALSE))</f>
        <v>Мурманская</v>
      </c>
      <c r="G31" s="45" t="str">
        <f>IF(B31=0," ",VLOOKUP($B31,[1]Женщины!$B$1:$H$65536,6,FALSE))</f>
        <v>Мурманск, СДЮСШОР-4, ШВСМ</v>
      </c>
      <c r="H31" s="22"/>
      <c r="I31" s="91">
        <v>7.9902777777777784E-3</v>
      </c>
      <c r="J31" s="26" t="str">
        <f>IF(I31=0," ",IF(I31&lt;=[1]Разряды!$D$35,[1]Разряды!$D$3,IF(I31&lt;=[1]Разряды!$E$35,[1]Разряды!$E$3,IF(I31&lt;=[1]Разряды!$F$35,[1]Разряды!$F$3,IF(I31&lt;=[1]Разряды!$G$35,[1]Разряды!$G$3,IF(I31&lt;=[1]Разряды!$H$35,[1]Разряды!$H$3,IF(I31&lt;=[1]Разряды!$I$35,[1]Разряды!$I$3,IF(I31&lt;=[1]Разряды!$J$35,[1]Разряды!$J$3,"б/р"))))))))</f>
        <v>2р</v>
      </c>
      <c r="K31" s="46">
        <v>0</v>
      </c>
      <c r="L31" s="118" t="str">
        <f>IF(B31=0," ",VLOOKUP($B31,[1]Женщины!$B$1:$H$65536,7,FALSE))</f>
        <v>Ахметов А.Р.</v>
      </c>
    </row>
    <row r="32" spans="1:12" ht="15.75" thickBot="1">
      <c r="A32" s="30"/>
      <c r="B32" s="31"/>
      <c r="C32" s="32" t="str">
        <f>IF(B32=0," ",VLOOKUP(B32,[1]Женщины!B$1:H$65536,2,FALSE))</f>
        <v xml:space="preserve"> </v>
      </c>
      <c r="D32" s="60" t="str">
        <f>IF(B32=0," ",VLOOKUP($B32,[1]Женщины!$B$1:$H$65536,3,FALSE))</f>
        <v xml:space="preserve"> </v>
      </c>
      <c r="E32" s="34" t="str">
        <f>IF(B32=0," ",IF(VLOOKUP($B32,[1]Женщины!$B$1:$H$65536,4,FALSE)=0," ",VLOOKUP($B32,[1]Женщины!$B$1:$H$65536,4,FALSE)))</f>
        <v xml:space="preserve"> </v>
      </c>
      <c r="F32" s="32" t="str">
        <f>IF(B32=0," ",VLOOKUP($B32,[1]Женщины!$B$1:$H$65536,5,FALSE))</f>
        <v xml:space="preserve"> </v>
      </c>
      <c r="G32" s="32" t="str">
        <f>IF(B32=0," ",VLOOKUP($B32,[1]Женщины!$B$1:$H$65536,6,FALSE))</f>
        <v xml:space="preserve"> </v>
      </c>
      <c r="H32" s="75"/>
      <c r="I32" s="93"/>
      <c r="J32" s="36" t="str">
        <f>IF(I32=0," ",IF(I32&lt;=[1]Разряды!$D$35,[1]Разряды!$D$3,IF(I32&lt;=[1]Разряды!$E$35,[1]Разряды!$E$3,IF(I32&lt;=[1]Разряды!$F$35,[1]Разряды!$F$3,IF(I32&lt;=[1]Разряды!$G$35,[1]Разряды!$G$3,IF(I32&lt;=[1]Разряды!$H$35,[1]Разряды!$H$3,IF(I32&lt;=[1]Разряды!$I$35,[1]Разряды!$I$3,IF(I32&lt;=[1]Разряды!$J$35,[1]Разряды!$J$3,"б/р"))))))))</f>
        <v xml:space="preserve"> </v>
      </c>
      <c r="K32" s="36"/>
      <c r="L32" s="32" t="str">
        <f>IF(B32=0," ",VLOOKUP($B32,[1]Женщины!$B$1:$H$65536,7,FALSE))</f>
        <v xml:space="preserve"> </v>
      </c>
    </row>
    <row r="33" spans="8:9" ht="15.75" thickTop="1">
      <c r="H33"/>
      <c r="I33"/>
    </row>
    <row r="34" spans="8:9">
      <c r="H34"/>
      <c r="I34"/>
    </row>
    <row r="35" spans="8:9">
      <c r="H35"/>
      <c r="I35"/>
    </row>
    <row r="36" spans="8:9">
      <c r="H36"/>
      <c r="I36"/>
    </row>
    <row r="37" spans="8:9">
      <c r="H37"/>
      <c r="I37"/>
    </row>
    <row r="38" spans="8:9">
      <c r="H38"/>
      <c r="I38"/>
    </row>
    <row r="39" spans="8:9">
      <c r="H39"/>
      <c r="I39"/>
    </row>
  </sheetData>
  <mergeCells count="26">
    <mergeCell ref="I8:J8"/>
    <mergeCell ref="F26:G26"/>
    <mergeCell ref="I26:J26"/>
    <mergeCell ref="I9:J9"/>
    <mergeCell ref="F10:F11"/>
    <mergeCell ref="G10:G11"/>
    <mergeCell ref="H10:I10"/>
    <mergeCell ref="J10:J11"/>
    <mergeCell ref="F23:G23"/>
    <mergeCell ref="I17:J17"/>
    <mergeCell ref="A1:L1"/>
    <mergeCell ref="A3:L3"/>
    <mergeCell ref="A4:L4"/>
    <mergeCell ref="F6:G6"/>
    <mergeCell ref="A2:L2"/>
    <mergeCell ref="A10:A11"/>
    <mergeCell ref="B10:B11"/>
    <mergeCell ref="C10:C11"/>
    <mergeCell ref="D10:D11"/>
    <mergeCell ref="E10:E11"/>
    <mergeCell ref="K10:K11"/>
    <mergeCell ref="L10:L11"/>
    <mergeCell ref="H11:I11"/>
    <mergeCell ref="F12:G12"/>
    <mergeCell ref="F18:G18"/>
    <mergeCell ref="I18:J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L35" sqref="L35"/>
    </sheetView>
  </sheetViews>
  <sheetFormatPr defaultRowHeight="15"/>
  <cols>
    <col min="1" max="1" width="5.28515625" customWidth="1"/>
    <col min="2" max="2" width="9.28515625" customWidth="1"/>
    <col min="3" max="3" width="21.5703125" customWidth="1"/>
    <col min="4" max="4" width="10" customWidth="1"/>
    <col min="5" max="5" width="5.42578125" customWidth="1"/>
    <col min="6" max="6" width="15.85546875" customWidth="1"/>
    <col min="7" max="7" width="27.28515625" customWidth="1"/>
    <col min="8" max="8" width="7.42578125" customWidth="1"/>
    <col min="9" max="9" width="9.28515625" customWidth="1"/>
    <col min="10" max="10" width="5.5703125" bestFit="1" customWidth="1"/>
    <col min="11" max="11" width="5.42578125" customWidth="1"/>
    <col min="12" max="12" width="24.14062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">
      <c r="A5" s="1" t="s">
        <v>61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62</v>
      </c>
      <c r="B6" s="3"/>
      <c r="C6" s="3"/>
      <c r="D6" s="3"/>
      <c r="E6" s="3"/>
      <c r="F6" s="339" t="s">
        <v>63</v>
      </c>
      <c r="G6" s="339"/>
      <c r="H6" s="3"/>
      <c r="K6" s="4" t="s">
        <v>6</v>
      </c>
    </row>
    <row r="7" spans="1:12">
      <c r="A7" s="1" t="s">
        <v>64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8.75">
      <c r="A8" s="7" t="s">
        <v>65</v>
      </c>
      <c r="B8" s="4"/>
      <c r="C8" s="4"/>
      <c r="E8" s="8"/>
      <c r="F8" s="1"/>
      <c r="G8" s="1"/>
      <c r="H8" s="8"/>
      <c r="I8" s="340"/>
      <c r="J8" s="340"/>
      <c r="K8" s="9"/>
      <c r="L8" s="6"/>
    </row>
    <row r="9" spans="1:12">
      <c r="A9" s="1" t="s">
        <v>203</v>
      </c>
      <c r="B9" s="4"/>
      <c r="C9" s="4"/>
      <c r="D9" s="74"/>
      <c r="E9" s="10"/>
      <c r="F9" s="1"/>
      <c r="G9" s="1"/>
      <c r="H9" s="11"/>
      <c r="I9" s="341" t="s">
        <v>10</v>
      </c>
      <c r="J9" s="341"/>
      <c r="K9" s="12"/>
      <c r="L9" s="6" t="s">
        <v>204</v>
      </c>
    </row>
    <row r="10" spans="1:12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213"/>
      <c r="I11" s="213" t="s">
        <v>23</v>
      </c>
      <c r="J11" s="334"/>
      <c r="K11" s="334"/>
      <c r="L11" s="332"/>
    </row>
    <row r="12" spans="1:12">
      <c r="A12" s="46"/>
      <c r="B12" s="46"/>
      <c r="C12" s="46"/>
      <c r="D12" s="46"/>
      <c r="E12" s="346" t="s">
        <v>156</v>
      </c>
      <c r="F12" s="346"/>
      <c r="G12" s="346"/>
      <c r="H12" s="113"/>
      <c r="I12" s="113"/>
      <c r="J12" s="113"/>
      <c r="K12" s="114"/>
    </row>
    <row r="13" spans="1:12">
      <c r="A13" s="107">
        <v>1</v>
      </c>
      <c r="B13" s="18">
        <v>148</v>
      </c>
      <c r="C13" s="19" t="str">
        <f>IF(B13=0," ",VLOOKUP(B13,[1]Женщины!B$1:H$65536,2,FALSE))</f>
        <v>Иванова Елизавета</v>
      </c>
      <c r="D13" s="20" t="str">
        <f>IF(B13=0," ",VLOOKUP($B13,[1]Женщины!$B$1:$H$65536,3,FALSE))</f>
        <v>1997</v>
      </c>
      <c r="E13" s="115" t="str">
        <f>IF(B13=0," ",IF(VLOOKUP($B13,[1]Женщины!$B$1:$H$65536,4,FALSE)=0," ",VLOOKUP($B13,[1]Женщины!$B$1:$H$65536,4,FALSE)))</f>
        <v>КМС</v>
      </c>
      <c r="F13" s="116" t="str">
        <f>IF(B13=0," ",VLOOKUP($B13,[1]Женщины!$B$1:$H$65536,5,FALSE))</f>
        <v>Ярославская</v>
      </c>
      <c r="G13" s="117" t="str">
        <f>IF(B13=0," ",VLOOKUP($B13,[1]Женщины!$B$1:$H$65536,6,FALSE))</f>
        <v>Рыбинск, СДЮСШОР-2</v>
      </c>
      <c r="H13" s="299">
        <v>1.0219907407407407E-4</v>
      </c>
      <c r="I13" s="23">
        <v>1.0219907407407407E-4</v>
      </c>
      <c r="J13" s="14" t="str">
        <f>IF(H13=0," ",IF(H13&lt;=[1]Разряды!$D$38,[1]Разряды!$D$3,IF(H13&lt;=[1]Разряды!$E$38,[1]Разряды!$E$3,IF(H13&lt;=[1]Разряды!$F$38,[1]Разряды!$F$3,IF(H13&lt;=[1]Разряды!$G$38,[1]Разряды!$G$3,IF(H13&lt;=[1]Разряды!$H$38,[1]Разряды!$H$3,IF(H13&lt;=[1]Разряды!$I$38,[1]Разряды!$I$3,IF(H13&lt;=[1]Разряды!$J$38,[1]Разряды!$J$3,"б/р"))))))))</f>
        <v>1р</v>
      </c>
      <c r="K13" s="24">
        <v>20</v>
      </c>
      <c r="L13" s="19" t="str">
        <f>IF(B13=0," ",VLOOKUP($B13,[1]Женщины!$B$1:$H$65536,7,FALSE))</f>
        <v>Сергеева Е.В., Мицик Ю.И.</v>
      </c>
    </row>
    <row r="14" spans="1:12">
      <c r="A14" s="107">
        <v>2</v>
      </c>
      <c r="B14" s="18">
        <v>241</v>
      </c>
      <c r="C14" s="19" t="str">
        <f>IF(B14=0," ",VLOOKUP(B14,[1]Женщины!B$1:H$65536,2,FALSE))</f>
        <v>Стеценко Анастасия</v>
      </c>
      <c r="D14" s="20" t="str">
        <f>IF(B14=0," ",VLOOKUP($B14,[1]Женщины!$B$1:$H$65536,3,FALSE))</f>
        <v>1998</v>
      </c>
      <c r="E14" s="13" t="str">
        <f>IF(B14=0," ",IF(VLOOKUP($B14,[1]Женщины!$B$1:$H$65536,4,FALSE)=0," ",VLOOKUP($B14,[1]Женщины!$B$1:$H$65536,4,FALSE)))</f>
        <v>1р</v>
      </c>
      <c r="F14" s="54" t="str">
        <f>IF(B14=0," ",VLOOKUP($B14,[1]Женщины!$B$1:$H$65536,5,FALSE))</f>
        <v>Владимирская</v>
      </c>
      <c r="G14" s="19" t="str">
        <f>IF(B14=0," ",VLOOKUP($B14,[1]Женщины!$B$1:$H$65536,6,FALSE))</f>
        <v>Александров, ДЮСШ</v>
      </c>
      <c r="H14" s="299">
        <v>1.1585648148148149E-4</v>
      </c>
      <c r="I14" s="23">
        <v>1.1585648148148149E-4</v>
      </c>
      <c r="J14" s="14" t="str">
        <f>IF(H14=0," ",IF(H14&lt;=[1]Разряды!$D$38,[1]Разряды!$D$3,IF(H14&lt;=[1]Разряды!$E$38,[1]Разряды!$E$3,IF(H14&lt;=[1]Разряды!$F$38,[1]Разряды!$F$3,IF(H14&lt;=[1]Разряды!$G$38,[1]Разряды!$G$3,IF(H14&lt;=[1]Разряды!$H$38,[1]Разряды!$H$3,IF(H14&lt;=[1]Разряды!$I$38,[1]Разряды!$I$3,IF(H14&lt;=[1]Разряды!$J$38,[1]Разряды!$J$3,"б/р"))))))))</f>
        <v>2р</v>
      </c>
      <c r="K14" s="24">
        <v>17</v>
      </c>
      <c r="L14" s="19" t="str">
        <f>IF(B14=0," ",VLOOKUP($B14,[1]Женщины!$B$1:$H$65536,7,FALSE))</f>
        <v>Сычев А.С.</v>
      </c>
    </row>
    <row r="15" spans="1:12">
      <c r="A15" s="107">
        <v>3</v>
      </c>
      <c r="B15" s="18">
        <v>564</v>
      </c>
      <c r="C15" s="19" t="str">
        <f>IF(B15=0," ",VLOOKUP(B15,[1]Женщины!B$1:H$65536,2,FALSE))</f>
        <v>Овсянникова Анастасия</v>
      </c>
      <c r="D15" s="20" t="str">
        <f>IF(B15=0," ",VLOOKUP($B15,[1]Женщины!$B$1:$H$65536,3,FALSE))</f>
        <v>1999</v>
      </c>
      <c r="E15" s="13" t="str">
        <f>IF(B15=0," ",IF(VLOOKUP($B15,[1]Женщины!$B$1:$H$65536,4,FALSE)=0," ",VLOOKUP($B15,[1]Женщины!$B$1:$H$65536,4,FALSE)))</f>
        <v>1р</v>
      </c>
      <c r="F15" s="54" t="str">
        <f>IF(B15=0," ",VLOOKUP($B15,[1]Женщины!$B$1:$H$65536,5,FALSE))</f>
        <v>Вологодская</v>
      </c>
      <c r="G15" s="19" t="str">
        <f>IF(B15=0," ",VLOOKUP($B15,[1]Женщины!$B$1:$H$65536,6,FALSE))</f>
        <v>Вологда, ДЮСШ-2</v>
      </c>
      <c r="H15" s="299">
        <v>1.1585648148148149E-4</v>
      </c>
      <c r="I15" s="23">
        <v>1.1655092592592593E-4</v>
      </c>
      <c r="J15" s="14" t="str">
        <f>IF(H15=0," ",IF(H15&lt;=[1]Разряды!$D$38,[1]Разряды!$D$3,IF(H15&lt;=[1]Разряды!$E$38,[1]Разряды!$E$3,IF(H15&lt;=[1]Разряды!$F$38,[1]Разряды!$F$3,IF(H15&lt;=[1]Разряды!$G$38,[1]Разряды!$G$3,IF(H15&lt;=[1]Разряды!$H$38,[1]Разряды!$H$3,IF(H15&lt;=[1]Разряды!$I$38,[1]Разряды!$I$3,IF(H15&lt;=[1]Разряды!$J$38,[1]Разряды!$J$3,"б/р"))))))))</f>
        <v>2р</v>
      </c>
      <c r="K15" s="21" t="s">
        <v>166</v>
      </c>
      <c r="L15" s="19" t="str">
        <f>IF(B15=0," ",VLOOKUP($B15,[1]Женщины!$B$1:$H$65536,7,FALSE))</f>
        <v>Купцова Е.Н.</v>
      </c>
    </row>
    <row r="16" spans="1:12">
      <c r="A16" s="46">
        <v>4</v>
      </c>
      <c r="B16" s="18">
        <v>193</v>
      </c>
      <c r="C16" s="42" t="str">
        <f>IF(B16=0," ",VLOOKUP(B16,[1]Женщины!B$1:H$65536,2,FALSE))</f>
        <v>Шальнова Екатерина</v>
      </c>
      <c r="D16" s="43" t="str">
        <f>IF(B16=0," ",VLOOKUP($B16,[1]Женщины!$B$1:$H$65536,3,FALSE))</f>
        <v>1998</v>
      </c>
      <c r="E16" s="92" t="str">
        <f>IF(B16=0," ",IF(VLOOKUP($B16,[1]Женщины!$B$1:$H$65536,4,FALSE)=0," ",VLOOKUP($B16,[1]Женщины!$B$1:$H$65536,4,FALSE)))</f>
        <v>2р</v>
      </c>
      <c r="F16" s="118" t="str">
        <f>IF(B16=0," ",VLOOKUP($B16,[1]Женщины!$B$1:$H$65536,5,FALSE))</f>
        <v>Ярославская</v>
      </c>
      <c r="G16" s="152" t="str">
        <f>IF(B16=0," ",VLOOKUP($B16,[1]Женщины!$B$1:$H$65536,6,FALSE))</f>
        <v>Рыбинск, СДЮСШОР-2</v>
      </c>
      <c r="H16" s="299">
        <v>1.1909722222222221E-4</v>
      </c>
      <c r="I16" s="23">
        <v>1.1909722222222221E-4</v>
      </c>
      <c r="J16" s="46" t="str">
        <f>IF(H16=0," ",IF(H16&lt;=[1]Разряды!$D$38,[1]Разряды!$D$3,IF(H16&lt;=[1]Разряды!$E$38,[1]Разряды!$E$3,IF(H16&lt;=[1]Разряды!$F$38,[1]Разряды!$F$3,IF(H16&lt;=[1]Разряды!$G$38,[1]Разряды!$G$3,IF(H16&lt;=[1]Разряды!$H$38,[1]Разряды!$H$3,IF(H16&lt;=[1]Разряды!$I$38,[1]Разряды!$I$3,IF(H16&lt;=[1]Разряды!$J$38,[1]Разряды!$J$3,"б/р"))))))))</f>
        <v>3р</v>
      </c>
      <c r="K16" s="44" t="s">
        <v>24</v>
      </c>
      <c r="L16" s="42" t="str">
        <f>IF(B16=0," ",VLOOKUP($B16,[1]Женщины!$B$1:$H$65536,7,FALSE))</f>
        <v>Дорожкин В.К.</v>
      </c>
    </row>
    <row r="17" spans="1:12">
      <c r="A17" s="46"/>
      <c r="B17" s="18"/>
      <c r="C17" s="19" t="str">
        <f>IF(B17=0," ",VLOOKUP(B17,[1]Женщины!B$1:H$65536,2,FALSE))</f>
        <v xml:space="preserve"> </v>
      </c>
      <c r="D17" s="20" t="str">
        <f>IF(B17=0," ",VLOOKUP($B17,[1]Женщины!$B$1:$H$65536,3,FALSE))</f>
        <v xml:space="preserve"> </v>
      </c>
      <c r="E17" s="13" t="str">
        <f>IF(B17=0," ",IF(VLOOKUP($B17,[1]Женщины!$B$1:$H$65536,4,FALSE)=0," ",VLOOKUP($B17,[1]Женщины!$B$1:$H$65536,4,FALSE)))</f>
        <v xml:space="preserve"> </v>
      </c>
      <c r="F17" s="54" t="str">
        <f>IF(B17=0," ",VLOOKUP($B17,[1]Женщины!$B$1:$H$65536,5,FALSE))</f>
        <v xml:space="preserve"> </v>
      </c>
      <c r="G17" s="19" t="str">
        <f>IF(B17=0," ",VLOOKUP($B17,[1]Женщины!$B$1:$H$65536,6,FALSE))</f>
        <v xml:space="preserve"> </v>
      </c>
      <c r="H17" s="49"/>
      <c r="I17" s="23"/>
      <c r="J17" s="14" t="str">
        <f>IF(H17=0," ",IF(H17&lt;=[1]Разряды!$D$38,[1]Разряды!$D$3,IF(H17&lt;=[1]Разряды!$E$38,[1]Разряды!$E$3,IF(H17&lt;=[1]Разряды!$F$38,[1]Разряды!$F$3,IF(H17&lt;=[1]Разряды!$G$38,[1]Разряды!$G$3,IF(H17&lt;=[1]Разряды!$H$38,[1]Разряды!$H$3,IF(H17&lt;=[1]Разряды!$I$38,[1]Разряды!$I$3,IF(H17&lt;=[1]Разряды!$J$38,[1]Разряды!$J$3,"б/р"))))))))</f>
        <v xml:space="preserve"> </v>
      </c>
      <c r="K17" s="24"/>
      <c r="L17" s="19" t="str">
        <f>IF(B17=0," ",VLOOKUP($B17,[1]Женщины!$B$1:$H$65536,7,FALSE))</f>
        <v xml:space="preserve"> </v>
      </c>
    </row>
    <row r="18" spans="1:12">
      <c r="A18" s="46"/>
      <c r="B18" s="46"/>
      <c r="C18" s="46"/>
      <c r="D18" s="120"/>
      <c r="E18" s="347" t="s">
        <v>159</v>
      </c>
      <c r="F18" s="347"/>
      <c r="G18" s="347"/>
      <c r="H18" s="113"/>
      <c r="I18" s="329"/>
      <c r="J18" s="329"/>
      <c r="K18" s="12"/>
      <c r="L18" s="6"/>
    </row>
    <row r="19" spans="1:12">
      <c r="A19" s="107">
        <v>1</v>
      </c>
      <c r="B19" s="18">
        <v>563</v>
      </c>
      <c r="C19" s="19" t="str">
        <f>IF(B19=0," ",VLOOKUP(B19,[1]Женщины!B$1:H$65536,2,FALSE))</f>
        <v>Коновалова Александра</v>
      </c>
      <c r="D19" s="20" t="str">
        <f>IF(B19=0," ",VLOOKUP($B19,[1]Женщины!$B$1:$H$65536,3,FALSE))</f>
        <v>1995</v>
      </c>
      <c r="E19" s="13" t="str">
        <f>IF(B19=0," ",IF(VLOOKUP($B19,[1]Женщины!$B$1:$H$65536,4,FALSE)=0," ",VLOOKUP($B19,[1]Женщины!$B$1:$H$65536,4,FALSE)))</f>
        <v>1р</v>
      </c>
      <c r="F19" s="54" t="str">
        <f>IF(B19=0," ",VLOOKUP($B19,[1]Женщины!$B$1:$H$65536,5,FALSE))</f>
        <v>Вологодская</v>
      </c>
      <c r="G19" s="54" t="str">
        <f>IF(B19=0," ",VLOOKUP($B19,[1]Женщины!$B$1:$H$65536,6,FALSE))</f>
        <v>Вологда, ДЮСШ-2</v>
      </c>
      <c r="H19" s="23"/>
      <c r="I19" s="23">
        <v>1.1701388888888889E-4</v>
      </c>
      <c r="J19" s="13" t="s">
        <v>67</v>
      </c>
      <c r="K19" s="21" t="s">
        <v>24</v>
      </c>
      <c r="L19" s="19" t="str">
        <f>IF(B19=0," ",VLOOKUP($B19,[1]Женщины!$B$1:$H$65536,7,FALSE))</f>
        <v>Купцова Е.Н.</v>
      </c>
    </row>
    <row r="20" spans="1:12">
      <c r="A20" s="17">
        <v>2</v>
      </c>
      <c r="B20" s="18">
        <v>562</v>
      </c>
      <c r="C20" s="19" t="str">
        <f>IF(B20=0," ",VLOOKUP(B20,[1]Женщины!B$1:H$65536,2,FALSE))</f>
        <v>Степанова Елизавета</v>
      </c>
      <c r="D20" s="20" t="str">
        <f>IF(B20=0," ",VLOOKUP($B20,[1]Женщины!$B$1:$H$65536,3,FALSE))</f>
        <v>1996</v>
      </c>
      <c r="E20" s="13" t="str">
        <f>IF(B20=0," ",IF(VLOOKUP($B20,[1]Женщины!$B$1:$H$65536,4,FALSE)=0," ",VLOOKUP($B20,[1]Женщины!$B$1:$H$65536,4,FALSE)))</f>
        <v>1р</v>
      </c>
      <c r="F20" s="54" t="str">
        <f>IF(B20=0," ",VLOOKUP($B20,[1]Женщины!$B$1:$H$65536,5,FALSE))</f>
        <v>Вологодская</v>
      </c>
      <c r="G20" s="54" t="str">
        <f>IF(B20=0," ",VLOOKUP($B20,[1]Женщины!$B$1:$H$65536,6,FALSE))</f>
        <v>Вологда, ДЮСШ-2</v>
      </c>
      <c r="H20" s="23"/>
      <c r="I20" s="23">
        <v>1.1874999999999999E-4</v>
      </c>
      <c r="J20" s="13" t="s">
        <v>67</v>
      </c>
      <c r="K20" s="21" t="s">
        <v>24</v>
      </c>
      <c r="L20" s="19" t="str">
        <f>IF(B20=0," ",VLOOKUP($B20,[1]Женщины!$B$1:$H$65536,7,FALSE))</f>
        <v>Купцова Е.Н.</v>
      </c>
    </row>
    <row r="21" spans="1:12">
      <c r="A21" s="46"/>
      <c r="B21" s="95"/>
      <c r="C21" s="54"/>
      <c r="D21" s="108"/>
      <c r="E21" s="21"/>
      <c r="F21" s="19"/>
      <c r="G21" s="19"/>
      <c r="H21" s="119"/>
      <c r="I21" s="49"/>
      <c r="J21" s="24"/>
      <c r="K21" s="24"/>
      <c r="L21" s="51"/>
    </row>
    <row r="22" spans="1:12">
      <c r="A22" s="46"/>
      <c r="B22" s="46"/>
      <c r="C22" s="46"/>
      <c r="D22" s="120"/>
      <c r="E22" s="348" t="s">
        <v>164</v>
      </c>
      <c r="F22" s="348"/>
      <c r="G22" s="348"/>
      <c r="H22" s="113"/>
      <c r="I22" s="349"/>
      <c r="J22" s="349"/>
      <c r="K22" s="79"/>
      <c r="L22" s="6"/>
    </row>
    <row r="23" spans="1:12" ht="22.5">
      <c r="A23" s="107">
        <v>1</v>
      </c>
      <c r="B23" s="18">
        <v>466</v>
      </c>
      <c r="C23" s="42" t="str">
        <f>IF(B23=0," ",VLOOKUP(B23,[1]Женщины!B$1:H$65536,2,FALSE))</f>
        <v>Кукушкина Анна</v>
      </c>
      <c r="D23" s="43" t="str">
        <f>IF(B23=0," ",VLOOKUP($B23,[1]Женщины!$B$1:$H$65536,3,FALSE))</f>
        <v>1992</v>
      </c>
      <c r="E23" s="300" t="str">
        <f>IF(B23=0," ",IF(VLOOKUP($B23,[1]Женщины!$B$1:$H$65536,4,FALSE)=0," ",VLOOKUP($B23,[1]Женщины!$B$1:$H$65536,4,FALSE)))</f>
        <v>КМС</v>
      </c>
      <c r="F23" s="301" t="str">
        <f>IF(B23=0," ",VLOOKUP($B23,[1]Женщины!$B$1:$H$65536,5,FALSE))</f>
        <v>Ивановская-Московская</v>
      </c>
      <c r="G23" s="302" t="str">
        <f>IF(B23=0," ",VLOOKUP($B23,[1]Женщины!$B$1:$H$65536,6,FALSE))</f>
        <v>Иваново-Подольск, СДЮСШОР-6, ИГЭУ, СДЮСШОР</v>
      </c>
      <c r="H23" s="41"/>
      <c r="I23" s="41">
        <v>1.0138888888888889E-4</v>
      </c>
      <c r="J23" s="92" t="s">
        <v>161</v>
      </c>
      <c r="K23" s="92">
        <v>20</v>
      </c>
      <c r="L23" s="47" t="str">
        <f>IF(B23=0," ",VLOOKUP($B23,[1]Женщины!$B$1:$H$65536,7,FALSE))</f>
        <v>Магницкий М.В., Иванова Е.Ю.</v>
      </c>
    </row>
    <row r="24" spans="1:12">
      <c r="A24" s="107">
        <v>2</v>
      </c>
      <c r="B24" s="18">
        <v>471</v>
      </c>
      <c r="C24" s="19" t="str">
        <f>IF(B24=0," ",VLOOKUP(B24,[1]Женщины!B$1:H$65536,2,FALSE))</f>
        <v>Афонина Ирина</v>
      </c>
      <c r="D24" s="20" t="str">
        <f>IF(B24=0," ",VLOOKUP($B24,[1]Женщины!$B$1:$H$65536,3,FALSE))</f>
        <v>1993</v>
      </c>
      <c r="E24" s="13" t="str">
        <f>IF(B24=0," ",IF(VLOOKUP($B24,[1]Женщины!$B$1:$H$65536,4,FALSE)=0," ",VLOOKUP($B24,[1]Женщины!$B$1:$H$65536,4,FALSE)))</f>
        <v>1р</v>
      </c>
      <c r="F24" s="54" t="str">
        <f>IF(B24=0," ",VLOOKUP($B24,[1]Женщины!$B$1:$H$65536,5,FALSE))</f>
        <v>Ивановская</v>
      </c>
      <c r="G24" s="19" t="str">
        <f>IF(B24=0," ",VLOOKUP($B24,[1]Женщины!$B$1:$H$65536,6,FALSE))</f>
        <v>Иваново, ИГХТУ</v>
      </c>
      <c r="H24" s="23"/>
      <c r="I24" s="23">
        <v>1.0717592592592591E-4</v>
      </c>
      <c r="J24" s="13" t="s">
        <v>35</v>
      </c>
      <c r="K24" s="24">
        <v>17</v>
      </c>
      <c r="L24" s="25" t="str">
        <f>IF(B24=0," ",VLOOKUP($B24,[1]Женщины!$B$1:$H$65536,7,FALSE))</f>
        <v>Рябчикова Л.В., Залипаева Е.В.</v>
      </c>
    </row>
    <row r="25" spans="1:12">
      <c r="A25" s="107">
        <v>3</v>
      </c>
      <c r="B25" s="18">
        <v>72</v>
      </c>
      <c r="C25" s="19" t="str">
        <f>IF(B25=0," ",VLOOKUP(B25,[1]Женщины!B$1:H$65536,2,FALSE))</f>
        <v>Чистякова Юлия</v>
      </c>
      <c r="D25" s="20" t="str">
        <f>IF(B25=0," ",VLOOKUP($B25,[1]Женщины!$B$1:$H$65536,3,FALSE))</f>
        <v>04.11.1992</v>
      </c>
      <c r="E25" s="13" t="str">
        <f>IF(B25=0," ",IF(VLOOKUP($B25,[1]Женщины!$B$1:$H$65536,4,FALSE)=0," ",VLOOKUP($B25,[1]Женщины!$B$1:$H$65536,4,FALSE)))</f>
        <v>2р</v>
      </c>
      <c r="F25" s="54" t="str">
        <f>IF(B25=0," ",VLOOKUP($B25,[1]Женщины!$B$1:$H$65536,5,FALSE))</f>
        <v>Ярославская</v>
      </c>
      <c r="G25" s="25" t="str">
        <f>IF(B25=0," ",VLOOKUP($B25,[1]Женщины!$B$1:$H$65536,6,FALSE))</f>
        <v>Ярославль, ГОБУ ЯО СДЮСШОР</v>
      </c>
      <c r="H25" s="23"/>
      <c r="I25" s="23">
        <v>1.1701388888888889E-4</v>
      </c>
      <c r="J25" s="13" t="s">
        <v>67</v>
      </c>
      <c r="K25" s="21" t="s">
        <v>24</v>
      </c>
      <c r="L25" s="19" t="str">
        <f>IF(B25=0," ",VLOOKUP($B25,[1]Женщины!$B$1:$H$65536,7,FALSE))</f>
        <v>Филинова С.К.</v>
      </c>
    </row>
    <row r="26" spans="1:12" ht="15.75" thickBot="1">
      <c r="A26" s="303"/>
      <c r="B26" s="303"/>
      <c r="C26" s="303"/>
      <c r="D26" s="303"/>
      <c r="E26" s="303"/>
      <c r="F26" s="303"/>
      <c r="G26" s="303"/>
      <c r="H26" s="304"/>
      <c r="I26" s="303"/>
      <c r="J26" s="303"/>
      <c r="K26" s="303"/>
      <c r="L26" s="303"/>
    </row>
    <row r="27" spans="1:12" ht="15.75" thickTop="1"/>
  </sheetData>
  <mergeCells count="23">
    <mergeCell ref="I8:J8"/>
    <mergeCell ref="I9:J9"/>
    <mergeCell ref="F10:F11"/>
    <mergeCell ref="G10:G11"/>
    <mergeCell ref="H10:I10"/>
    <mergeCell ref="J10:J11"/>
    <mergeCell ref="A1:L1"/>
    <mergeCell ref="A2:L2"/>
    <mergeCell ref="A3:L3"/>
    <mergeCell ref="A4:L4"/>
    <mergeCell ref="F6:G6"/>
    <mergeCell ref="A10:A11"/>
    <mergeCell ref="B10:B11"/>
    <mergeCell ref="C10:C11"/>
    <mergeCell ref="D10:D11"/>
    <mergeCell ref="E10:E11"/>
    <mergeCell ref="L10:L11"/>
    <mergeCell ref="E12:G12"/>
    <mergeCell ref="E18:G18"/>
    <mergeCell ref="I18:J18"/>
    <mergeCell ref="E22:G22"/>
    <mergeCell ref="I22:J22"/>
    <mergeCell ref="K10:K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64"/>
  <sheetViews>
    <sheetView workbookViewId="0">
      <selection activeCell="N17" sqref="N17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32.42578125" customWidth="1"/>
    <col min="8" max="8" width="7" style="70" customWidth="1"/>
    <col min="9" max="9" width="7.42578125" style="70" customWidth="1"/>
    <col min="10" max="10" width="6.5703125" customWidth="1"/>
    <col min="11" max="11" width="8.140625" customWidth="1"/>
    <col min="12" max="12" width="18.85546875" customWidth="1"/>
  </cols>
  <sheetData>
    <row r="1" spans="1:12" ht="20.25">
      <c r="A1" s="336" t="s">
        <v>150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ht="20.25">
      <c r="A2" s="336" t="s">
        <v>151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2.5">
      <c r="A3" s="337" t="s">
        <v>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</row>
    <row r="4" spans="1:12" ht="20.25">
      <c r="A4" s="338" t="s">
        <v>36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ht="18">
      <c r="A5" s="1" t="s">
        <v>205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206</v>
      </c>
      <c r="B6" s="3"/>
      <c r="C6" s="3"/>
      <c r="D6" s="3"/>
      <c r="E6" s="3"/>
      <c r="F6" s="339" t="s">
        <v>207</v>
      </c>
      <c r="G6" s="339"/>
      <c r="H6" s="3"/>
      <c r="I6"/>
      <c r="K6" s="4" t="s">
        <v>6</v>
      </c>
    </row>
    <row r="7" spans="1:12">
      <c r="A7" s="1" t="s">
        <v>208</v>
      </c>
      <c r="B7" s="4"/>
      <c r="C7" s="5"/>
      <c r="F7" s="1"/>
      <c r="G7" s="1"/>
      <c r="H7" s="6"/>
      <c r="I7" s="6"/>
      <c r="J7" s="6"/>
      <c r="K7" s="6" t="s">
        <v>152</v>
      </c>
      <c r="L7" s="6"/>
    </row>
    <row r="8" spans="1:12" ht="18.75">
      <c r="A8" s="7" t="s">
        <v>209</v>
      </c>
      <c r="B8" s="4"/>
      <c r="C8" s="4"/>
      <c r="E8" s="8"/>
      <c r="F8" s="1"/>
      <c r="G8" s="1"/>
      <c r="H8" s="8"/>
      <c r="I8" s="340"/>
      <c r="J8" s="340"/>
      <c r="K8" s="9"/>
      <c r="L8" s="6"/>
    </row>
    <row r="9" spans="1:12">
      <c r="A9" s="1" t="s">
        <v>210</v>
      </c>
      <c r="B9" s="73"/>
      <c r="C9" s="73"/>
      <c r="E9" s="10"/>
      <c r="F9" s="1"/>
      <c r="G9" s="1"/>
      <c r="H9" s="11"/>
      <c r="I9" s="341"/>
      <c r="J9" s="341"/>
      <c r="K9" s="12"/>
      <c r="L9" s="6"/>
    </row>
    <row r="10" spans="1:12">
      <c r="A10" s="333" t="s">
        <v>11</v>
      </c>
      <c r="B10" s="333" t="s">
        <v>12</v>
      </c>
      <c r="C10" s="333" t="s">
        <v>13</v>
      </c>
      <c r="D10" s="335" t="s">
        <v>14</v>
      </c>
      <c r="E10" s="335" t="s">
        <v>15</v>
      </c>
      <c r="F10" s="335" t="s">
        <v>16</v>
      </c>
      <c r="G10" s="335" t="s">
        <v>17</v>
      </c>
      <c r="H10" s="342" t="s">
        <v>18</v>
      </c>
      <c r="I10" s="343"/>
      <c r="J10" s="333" t="s">
        <v>19</v>
      </c>
      <c r="K10" s="335" t="s">
        <v>20</v>
      </c>
      <c r="L10" s="331" t="s">
        <v>21</v>
      </c>
    </row>
    <row r="11" spans="1:12">
      <c r="A11" s="334"/>
      <c r="B11" s="334"/>
      <c r="C11" s="334"/>
      <c r="D11" s="334"/>
      <c r="E11" s="334"/>
      <c r="F11" s="334"/>
      <c r="G11" s="334"/>
      <c r="H11" s="344" t="s">
        <v>22</v>
      </c>
      <c r="I11" s="345"/>
      <c r="J11" s="334"/>
      <c r="K11" s="334"/>
      <c r="L11" s="332"/>
    </row>
    <row r="12" spans="1:12">
      <c r="A12" s="13"/>
      <c r="B12" s="13"/>
      <c r="C12" s="13"/>
      <c r="D12" s="14"/>
      <c r="E12" s="13"/>
      <c r="F12" s="330" t="s">
        <v>211</v>
      </c>
      <c r="G12" s="330"/>
      <c r="H12" s="15"/>
      <c r="I12" s="340" t="s">
        <v>42</v>
      </c>
      <c r="J12" s="340"/>
      <c r="K12" s="9"/>
      <c r="L12" s="6" t="s">
        <v>212</v>
      </c>
    </row>
    <row r="13" spans="1:12" ht="25.5">
      <c r="A13" s="17">
        <v>1</v>
      </c>
      <c r="B13" s="26">
        <v>289</v>
      </c>
      <c r="C13" s="42" t="str">
        <f>IF(B13=0," ",VLOOKUP(B13,[1]Спортсмены!B$1:H$65536,2,FALSE))</f>
        <v>Ракчеев Дмитрий</v>
      </c>
      <c r="D13" s="43" t="str">
        <f>IF(B13=0," ",VLOOKUP($B13,[1]Спортсмены!$B$1:$H$65536,3,FALSE))</f>
        <v>05.08.1998</v>
      </c>
      <c r="E13" s="44" t="str">
        <f>IF(B13=0," ",IF(VLOOKUP($B13,[1]Спортсмены!$B$1:$H$65536,4,FALSE)=0," ",VLOOKUP($B13,[1]Спортсмены!$B$1:$H$65536,4,FALSE)))</f>
        <v>1р</v>
      </c>
      <c r="F13" s="42" t="str">
        <f>IF(B13=0," ",VLOOKUP($B13,[1]Спортсмены!$B$1:$H$65536,5,FALSE))</f>
        <v>Рязанская</v>
      </c>
      <c r="G13" s="152" t="str">
        <f>IF(B13=0," ",VLOOKUP($B13,[1]Спортсмены!$B$1:$H$65536,6,FALSE))</f>
        <v>Скопин, ЦФО ДЮСШ "Старт", Юность России</v>
      </c>
      <c r="H13" s="22"/>
      <c r="I13" s="94">
        <v>4.34837962962963E-3</v>
      </c>
      <c r="J13" s="26" t="str">
        <f>IF(I13=0," ",IF(I13&lt;=[1]Разряды!$D$13,[1]Разряды!$D$3,IF(I13&lt;=[1]Разряды!$E$13,[1]Разряды!$E$3,IF(I13&lt;=[1]Разряды!$F$13,[1]Разряды!$F$3,IF(I13&lt;=[1]Разряды!$G$13,[1]Разряды!$G$3,IF(I13&lt;=[1]Разряды!$H$13,[1]Разряды!$H$3,IF(I13&lt;=[1]Разряды!$I$13,[1]Разряды!$I$3,IF(I13&lt;=[1]Разряды!$J$13,[1]Разряды!$J$3,"б/р"))))))))</f>
        <v>1р</v>
      </c>
      <c r="K13" s="26">
        <v>20</v>
      </c>
      <c r="L13" s="42" t="str">
        <f>IF(B13=0," ",VLOOKUP($B13,[1]Спортсмены!$B$1:$H$65536,7,FALSE))</f>
        <v>Ефремов С.А.</v>
      </c>
    </row>
    <row r="14" spans="1:12">
      <c r="A14" s="17">
        <v>2</v>
      </c>
      <c r="B14" s="18">
        <v>221</v>
      </c>
      <c r="C14" s="19" t="str">
        <f>IF(B14=0," ",VLOOKUP(B14,[1]Спортсмены!B$1:H$65536,2,FALSE))</f>
        <v>Голубков Павел</v>
      </c>
      <c r="D14" s="20" t="str">
        <f>IF(B14=0," ",VLOOKUP($B14,[1]Спортсмены!$B$1:$H$65536,3,FALSE))</f>
        <v>27.01.1998</v>
      </c>
      <c r="E14" s="21" t="str">
        <f>IF(B14=0," ",IF(VLOOKUP($B14,[1]Спортсмены!$B$1:$H$65536,4,FALSE)=0," ",VLOOKUP($B14,[1]Спортсмены!$B$1:$H$65536,4,FALSE)))</f>
        <v>2р</v>
      </c>
      <c r="F14" s="19" t="str">
        <f>IF(B14=0," ",VLOOKUP($B14,[1]Спортсмены!$B$1:$H$65536,5,FALSE))</f>
        <v>Псковская</v>
      </c>
      <c r="G14" s="19" t="str">
        <f>IF(B14=0," ",VLOOKUP($B14,[1]Спортсмены!$B$1:$H$65536,6,FALSE))</f>
        <v>Великолукский р-н, ДЮСШ</v>
      </c>
      <c r="H14" s="27"/>
      <c r="I14" s="90">
        <v>4.7968749999999999E-3</v>
      </c>
      <c r="J14" s="24" t="str">
        <f>IF(I14=0," ",IF(I14&lt;=[1]Разряды!$D$13,[1]Разряды!$D$3,IF(I14&lt;=[1]Разряды!$E$13,[1]Разряды!$E$3,IF(I14&lt;=[1]Разряды!$F$13,[1]Разряды!$F$3,IF(I14&lt;=[1]Разряды!$G$13,[1]Разряды!$G$3,IF(I14&lt;=[1]Разряды!$H$13,[1]Разряды!$H$3,IF(I14&lt;=[1]Разряды!$I$13,[1]Разряды!$I$3,IF(I14&lt;=[1]Разряды!$J$13,[1]Разряды!$J$3,"б/р"))))))))</f>
        <v>3р</v>
      </c>
      <c r="K14" s="14" t="s">
        <v>24</v>
      </c>
      <c r="L14" s="19" t="str">
        <f>IF(B14=0," ",VLOOKUP($B14,[1]Спортсмены!$B$1:$H$65536,7,FALSE))</f>
        <v>Аввакуменкова Н.М.</v>
      </c>
    </row>
    <row r="15" spans="1:12">
      <c r="A15" s="26"/>
      <c r="B15" s="18"/>
      <c r="C15" s="19"/>
      <c r="D15" s="20"/>
      <c r="E15" s="21"/>
      <c r="F15" s="19"/>
      <c r="G15" s="19"/>
      <c r="H15" s="27"/>
      <c r="I15" s="329"/>
      <c r="J15" s="329"/>
      <c r="K15" s="38"/>
      <c r="L15" s="51"/>
    </row>
    <row r="16" spans="1:12">
      <c r="A16" s="13"/>
      <c r="B16" s="13"/>
      <c r="C16" s="13"/>
      <c r="D16" s="57"/>
      <c r="E16" s="13"/>
      <c r="F16" s="330" t="s">
        <v>213</v>
      </c>
      <c r="G16" s="330"/>
      <c r="H16" s="29"/>
      <c r="I16" s="340" t="s">
        <v>42</v>
      </c>
      <c r="J16" s="340"/>
      <c r="K16" s="38"/>
      <c r="L16" s="6" t="s">
        <v>214</v>
      </c>
    </row>
    <row r="17" spans="1:12">
      <c r="A17" s="17">
        <v>1</v>
      </c>
      <c r="B17" s="24">
        <v>220</v>
      </c>
      <c r="C17" s="19" t="str">
        <f>IF(B17=0," ",VLOOKUP(B17,[1]Спортсмены!B$1:H$65536,2,FALSE))</f>
        <v>Аввакуменков Сергей</v>
      </c>
      <c r="D17" s="20" t="str">
        <f>IF(B17=0," ",VLOOKUP($B17,[1]Спортсмены!$B$1:$H$65536,3,FALSE))</f>
        <v>18.09.1996</v>
      </c>
      <c r="E17" s="21" t="str">
        <f>IF(B17=0," ",IF(VLOOKUP($B17,[1]Спортсмены!$B$1:$H$65536,4,FALSE)=0," ",VLOOKUP($B17,[1]Спортсмены!$B$1:$H$65536,4,FALSE)))</f>
        <v>1р</v>
      </c>
      <c r="F17" s="19" t="str">
        <f>IF(B17=0," ",VLOOKUP($B17,[1]Спортсмены!$B$1:$H$65536,5,FALSE))</f>
        <v>Псковская</v>
      </c>
      <c r="G17" s="19" t="str">
        <f>IF(B17=0," ",VLOOKUP($B17,[1]Спортсмены!$B$1:$H$65536,6,FALSE))</f>
        <v>Великолукский р-н, ДЮСШ</v>
      </c>
      <c r="H17" s="27"/>
      <c r="I17" s="90">
        <v>4.6166666666666665E-3</v>
      </c>
      <c r="J17" s="24" t="str">
        <f>IF(I17=0," ",IF(I17&lt;=[1]Разряды!$D$13,[1]Разряды!$D$3,IF(I17&lt;=[1]Разряды!$E$13,[1]Разряды!$E$3,IF(I17&lt;=[1]Разряды!$F$13,[1]Разряды!$F$3,IF(I17&lt;=[1]Разряды!$G$13,[1]Разряды!$G$3,IF(I17&lt;=[1]Разряды!$H$13,[1]Разряды!$H$3,IF(I17&lt;=[1]Разряды!$I$13,[1]Разряды!$I$3,IF(I17&lt;=[1]Разряды!$J$13,[1]Разряды!$J$3,"б/р"))))))))</f>
        <v>2р</v>
      </c>
      <c r="K17" s="24" t="s">
        <v>24</v>
      </c>
      <c r="L17" s="19" t="str">
        <f>IF(B17=0," ",VLOOKUP($B17,[1]Спортсмены!$B$1:$H$65536,7,FALSE))</f>
        <v>Аввакуменкова Н.М.</v>
      </c>
    </row>
    <row r="18" spans="1:12">
      <c r="A18" s="17">
        <v>2</v>
      </c>
      <c r="B18" s="18">
        <v>349</v>
      </c>
      <c r="C18" s="19" t="str">
        <f>IF(B18=0," ",VLOOKUP(B18,[1]Спортсмены!B$1:H$65536,2,FALSE))</f>
        <v>Кошкарёв Рустам</v>
      </c>
      <c r="D18" s="20" t="str">
        <f>IF(B18=0," ",VLOOKUP($B18,[1]Спортсмены!$B$1:$H$65536,3,FALSE))</f>
        <v>17.02.1996</v>
      </c>
      <c r="E18" s="21" t="str">
        <f>IF(B18=0," ",IF(VLOOKUP($B18,[1]Спортсмены!$B$1:$H$65536,4,FALSE)=0," ",VLOOKUP($B18,[1]Спортсмены!$B$1:$H$65536,4,FALSE)))</f>
        <v>2р</v>
      </c>
      <c r="F18" s="19" t="str">
        <f>IF(B18=0," ",VLOOKUP($B18,[1]Спортсмены!$B$1:$H$65536,5,FALSE))</f>
        <v>Костромская</v>
      </c>
      <c r="G18" s="19" t="str">
        <f>IF(B18=0," ",VLOOKUP($B18,[1]Спортсмены!$B$1:$H$65536,6,FALSE))</f>
        <v>Волгореченск, ДЮСШ</v>
      </c>
      <c r="H18" s="27"/>
      <c r="I18" s="90">
        <v>4.6664351851851858E-3</v>
      </c>
      <c r="J18" s="24" t="str">
        <f>IF(I18=0," ",IF(I18&lt;=[1]Разряды!$D$13,[1]Разряды!$D$3,IF(I18&lt;=[1]Разряды!$E$13,[1]Разряды!$E$3,IF(I18&lt;=[1]Разряды!$F$13,[1]Разряды!$F$3,IF(I18&lt;=[1]Разряды!$G$13,[1]Разряды!$G$3,IF(I18&lt;=[1]Разряды!$H$13,[1]Разряды!$H$3,IF(I18&lt;=[1]Разряды!$I$13,[1]Разряды!$I$3,IF(I18&lt;=[1]Разряды!$J$13,[1]Разряды!$J$3,"б/р"))))))))</f>
        <v>2р</v>
      </c>
      <c r="K18" s="14">
        <v>20</v>
      </c>
      <c r="L18" s="19" t="str">
        <f>IF(B18=0," ",VLOOKUP($B18,[1]Спортсмены!$B$1:$H$65536,7,FALSE))</f>
        <v>Смирнов А.А.</v>
      </c>
    </row>
    <row r="19" spans="1:12">
      <c r="A19" s="26"/>
      <c r="B19" s="18"/>
      <c r="C19" s="19" t="str">
        <f>IF(B19=0," ",VLOOKUP(B19,[1]Спортсмены!B$1:H$65536,2,FALSE))</f>
        <v xml:space="preserve"> </v>
      </c>
      <c r="D19" s="21" t="str">
        <f>IF(B19=0," ",VLOOKUP($B19,[1]Спортсмены!$B$1:$H$65536,3,FALSE))</f>
        <v xml:space="preserve"> </v>
      </c>
      <c r="E19" s="21" t="str">
        <f>IF(B19=0," ",IF(VLOOKUP($B19,[1]Спортсмены!$B$1:$H$65536,4,FALSE)=0," ",VLOOKUP($B19,[1]Спортсмены!$B$1:$H$65536,4,FALSE)))</f>
        <v xml:space="preserve"> </v>
      </c>
      <c r="F19" s="19" t="str">
        <f>IF(B19=0," ",VLOOKUP($B19,[1]Спортсмены!$B$1:$H$65536,5,FALSE))</f>
        <v xml:space="preserve"> </v>
      </c>
      <c r="G19" s="19" t="str">
        <f>IF(B19=0," ",VLOOKUP($B19,[1]Спортсмены!$B$1:$H$65536,6,FALSE))</f>
        <v xml:space="preserve"> </v>
      </c>
      <c r="H19" s="27"/>
      <c r="I19" s="90"/>
      <c r="J19" s="24"/>
      <c r="K19" s="14"/>
      <c r="L19" s="19" t="str">
        <f>IF(B19=0," ",VLOOKUP($B19,[1]Спортсмены!$B$1:$H$65536,7,FALSE))</f>
        <v xml:space="preserve"> </v>
      </c>
    </row>
    <row r="20" spans="1:12">
      <c r="A20" s="13"/>
      <c r="B20" s="13"/>
      <c r="C20" s="13"/>
      <c r="D20" s="14"/>
      <c r="E20" s="13"/>
      <c r="F20" s="330" t="s">
        <v>215</v>
      </c>
      <c r="G20" s="330"/>
      <c r="H20" s="15"/>
      <c r="I20" s="16"/>
      <c r="J20" s="279"/>
      <c r="K20" s="279"/>
      <c r="L20" s="279"/>
    </row>
    <row r="21" spans="1:12" ht="25.5">
      <c r="A21" s="17">
        <v>1</v>
      </c>
      <c r="B21" s="18">
        <v>391</v>
      </c>
      <c r="C21" s="42" t="str">
        <f>IF(B21=0," ",VLOOKUP(B21,[1]Спортсмены!B$1:H$65536,2,FALSE))</f>
        <v>Резник Иван</v>
      </c>
      <c r="D21" s="42" t="str">
        <f>IF(B21=0," ",VLOOKUP($B21,[1]Спортсмены!$B$1:$H$65536,3,FALSE))</f>
        <v>1994</v>
      </c>
      <c r="E21" s="42" t="str">
        <f>IF(B21=0," ",IF(VLOOKUP($B21,[1]Спортсмены!$B$1:$H$65536,4,FALSE)=0," ",VLOOKUP($B21,[1]Спортсмены!$B$1:$H$65536,4,FALSE)))</f>
        <v>КМС</v>
      </c>
      <c r="F21" s="42" t="str">
        <f>IF(B21=0," ",VLOOKUP($B21,[1]Спортсмены!$B$1:$H$65536,5,FALSE))</f>
        <v>Архангельская</v>
      </c>
      <c r="G21" s="152" t="str">
        <f>IF(B21=0," ",VLOOKUP($B21,[1]Спортсмены!$B$1:$H$65536,6,FALSE))</f>
        <v>Архангельск, ГАУ ЦСП "Поморье", С(А)ФУ</v>
      </c>
      <c r="H21" s="305"/>
      <c r="I21" s="306">
        <v>4.1466435185185191E-3</v>
      </c>
      <c r="J21" s="307" t="str">
        <f>IF(I21=0," ",IF(I21&lt;=[1]Разряды!$D$13,[1]Разряды!$D$3,IF(I21&lt;=[1]Разряды!$E$13,[1]Разряды!$E$3,IF(I21&lt;=[1]Разряды!$F$13,[1]Разряды!$F$3,IF(I21&lt;=[1]Разряды!$G$13,[1]Разряды!$G$3,IF(I21&lt;=[1]Разряды!$H$13,[1]Разряды!$H$3,IF(I21&lt;=[1]Разряды!$I$13,[1]Разряды!$I$3,IF(I21&lt;=[1]Разряды!$J$13,[1]Разряды!$J$3,"б/р"))))))))</f>
        <v>кмс</v>
      </c>
      <c r="K21" s="26">
        <v>20</v>
      </c>
      <c r="L21" s="42" t="str">
        <f>IF(B21=0," ",VLOOKUP($B21,[1]Спортсмены!$B$1:$H$65536,7,FALSE))</f>
        <v>Чернов А.В.</v>
      </c>
    </row>
    <row r="22" spans="1:12">
      <c r="A22" s="17">
        <v>2</v>
      </c>
      <c r="B22" s="18">
        <v>231</v>
      </c>
      <c r="C22" s="19" t="str">
        <f>IF(B22=0," ",VLOOKUP(B22,[1]Спортсмены!B$1:H$65536,2,FALSE))</f>
        <v>Ногов Павел</v>
      </c>
      <c r="D22" s="21" t="str">
        <f>IF(B22=0," ",VLOOKUP($B22,[1]Спортсмены!$B$1:$H$65536,3,FALSE))</f>
        <v>1992</v>
      </c>
      <c r="E22" s="21" t="str">
        <f>IF(B22=0," ",IF(VLOOKUP($B22,[1]Спортсмены!$B$1:$H$65536,4,FALSE)=0," ",VLOOKUP($B22,[1]Спортсмены!$B$1:$H$65536,4,FALSE)))</f>
        <v>КМС</v>
      </c>
      <c r="F22" s="19" t="str">
        <f>IF(B22=0," ",VLOOKUP($B22,[1]Спортсмены!$B$1:$H$65536,5,FALSE))</f>
        <v>Владимирская</v>
      </c>
      <c r="G22" s="19" t="str">
        <f>IF(B22=0," ",VLOOKUP($B22,[1]Спортсмены!$B$1:$H$65536,6,FALSE))</f>
        <v>Владимир, СДЮСШОР-4</v>
      </c>
      <c r="H22" s="27"/>
      <c r="I22" s="90">
        <v>4.2315972222222225E-3</v>
      </c>
      <c r="J22" s="24" t="str">
        <f>IF(I22=0," ",IF(I22&lt;=[1]Разряды!$D$13,[1]Разряды!$D$3,IF(I22&lt;=[1]Разряды!$E$13,[1]Разряды!$E$3,IF(I22&lt;=[1]Разряды!$F$13,[1]Разряды!$F$3,IF(I22&lt;=[1]Разряды!$G$13,[1]Разряды!$G$3,IF(I22&lt;=[1]Разряды!$H$13,[1]Разряды!$H$3,IF(I22&lt;=[1]Разряды!$I$13,[1]Разряды!$I$3,IF(I22&lt;=[1]Разряды!$J$13,[1]Разряды!$J$3,"б/р"))))))))</f>
        <v>1р</v>
      </c>
      <c r="K22" s="14">
        <v>17</v>
      </c>
      <c r="L22" s="19" t="str">
        <f>IF(B22=0," ",VLOOKUP($B22,[1]Спортсмены!$B$1:$H$65536,7,FALSE))</f>
        <v>Куфтырев А.Л.</v>
      </c>
    </row>
    <row r="23" spans="1:12">
      <c r="A23" s="17">
        <v>3</v>
      </c>
      <c r="B23" s="24">
        <v>328</v>
      </c>
      <c r="C23" s="19" t="str">
        <f>IF(B23=0," ",VLOOKUP(B23,[1]Спортсмены!B$1:H$65536,2,FALSE))</f>
        <v>Зинохин Роман</v>
      </c>
      <c r="D23" s="21" t="str">
        <f>IF(B23=0," ",VLOOKUP($B23,[1]Спортсмены!$B$1:$H$65536,3,FALSE))</f>
        <v>21.12.1993</v>
      </c>
      <c r="E23" s="21" t="str">
        <f>IF(B23=0," ",IF(VLOOKUP($B23,[1]Спортсмены!$B$1:$H$65536,4,FALSE)=0," ",VLOOKUP($B23,[1]Спортсмены!$B$1:$H$65536,4,FALSE)))</f>
        <v>1р</v>
      </c>
      <c r="F23" s="19" t="str">
        <f>IF(B23=0," ",VLOOKUP($B23,[1]Спортсмены!$B$1:$H$65536,5,FALSE))</f>
        <v>Костромская</v>
      </c>
      <c r="G23" s="19" t="str">
        <f>IF(B23=0," ",VLOOKUP($B23,[1]Спортсмены!$B$1:$H$65536,6,FALSE))</f>
        <v>Кострома, КОСДЮСШОР</v>
      </c>
      <c r="H23" s="27"/>
      <c r="I23" s="90">
        <v>4.2325231481481485E-3</v>
      </c>
      <c r="J23" s="24" t="str">
        <f>IF(I23=0," ",IF(I23&lt;=[1]Разряды!$D$13,[1]Разряды!$D$3,IF(I23&lt;=[1]Разряды!$E$13,[1]Разряды!$E$3,IF(I23&lt;=[1]Разряды!$F$13,[1]Разряды!$F$3,IF(I23&lt;=[1]Разряды!$G$13,[1]Разряды!$G$3,IF(I23&lt;=[1]Разряды!$H$13,[1]Разряды!$H$3,IF(I23&lt;=[1]Разряды!$I$13,[1]Разряды!$I$3,IF(I23&lt;=[1]Разряды!$J$13,[1]Разряды!$J$3,"б/р"))))))))</f>
        <v>1р</v>
      </c>
      <c r="K23" s="14">
        <v>15</v>
      </c>
      <c r="L23" s="19" t="str">
        <f>IF(B23=0," ",VLOOKUP($B23,[1]Спортсмены!$B$1:$H$65536,7,FALSE))</f>
        <v>Дружков А.Н.</v>
      </c>
    </row>
    <row r="24" spans="1:12">
      <c r="A24" s="26"/>
      <c r="B24" s="18"/>
      <c r="C24" s="19"/>
      <c r="D24" s="21"/>
      <c r="E24" s="21"/>
      <c r="F24" s="19"/>
      <c r="G24" s="19"/>
      <c r="H24" s="27"/>
      <c r="I24" s="308"/>
      <c r="J24" s="21"/>
      <c r="K24" s="24"/>
      <c r="L24" s="19"/>
    </row>
    <row r="25" spans="1:12">
      <c r="A25" s="46"/>
      <c r="B25" s="95"/>
      <c r="C25" s="54"/>
      <c r="D25" s="13"/>
      <c r="E25" s="13"/>
      <c r="F25" s="330" t="s">
        <v>216</v>
      </c>
      <c r="G25" s="330"/>
      <c r="H25" s="40"/>
      <c r="I25" s="340"/>
      <c r="J25" s="340"/>
      <c r="K25" s="9"/>
      <c r="L25" s="6"/>
    </row>
    <row r="26" spans="1:12">
      <c r="A26" s="17">
        <v>1</v>
      </c>
      <c r="B26" s="18">
        <v>151</v>
      </c>
      <c r="C26" s="19" t="str">
        <f>IF(B26=0," ",VLOOKUP(B26,[1]Спортсмены!B$1:H$65536,2,FALSE))</f>
        <v>Александров Никита</v>
      </c>
      <c r="D26" s="21" t="str">
        <f>IF(B26=0," ",VLOOKUP($B26,[1]Спортсмены!$B$1:$H$65536,3,FALSE))</f>
        <v>1983</v>
      </c>
      <c r="E26" s="21" t="str">
        <f>IF(B26=0," ",IF(VLOOKUP($B26,[1]Спортсмены!$B$1:$H$65536,4,FALSE)=0," ",VLOOKUP($B26,[1]Спортсмены!$B$1:$H$65536,4,FALSE)))</f>
        <v>МС</v>
      </c>
      <c r="F26" s="19" t="str">
        <f>IF(B26=0," ",VLOOKUP($B26,[1]Спортсмены!$B$1:$H$65536,5,FALSE))</f>
        <v>Ярославская</v>
      </c>
      <c r="G26" s="19" t="str">
        <f>IF(B26=0," ",VLOOKUP($B26,[1]Спортсмены!$B$1:$H$65536,6,FALSE))</f>
        <v>Рыбинск, СДЮСШОР-2</v>
      </c>
      <c r="H26" s="27"/>
      <c r="I26" s="90">
        <v>3.9325231481481477E-3</v>
      </c>
      <c r="J26" s="24" t="s">
        <v>169</v>
      </c>
      <c r="K26" s="21" t="s">
        <v>25</v>
      </c>
      <c r="L26" s="19" t="str">
        <f>IF(B26=0," ",VLOOKUP($B26,[1]Спортсмены!$B$1:$H$65536,7,FALSE))</f>
        <v>Зюзин В.Н.</v>
      </c>
    </row>
    <row r="27" spans="1:12">
      <c r="A27" s="17">
        <v>2</v>
      </c>
      <c r="B27" s="24">
        <v>65</v>
      </c>
      <c r="C27" s="19" t="str">
        <f>IF(B27=0," ",VLOOKUP(B27,[1]Спортсмены!B$1:H$65536,2,FALSE))</f>
        <v>Владимиров Игорь</v>
      </c>
      <c r="D27" s="20" t="str">
        <f>IF(B27=0," ",VLOOKUP($B27,[1]Спортсмены!$B$1:$H$65536,3,FALSE))</f>
        <v>01.07.1991</v>
      </c>
      <c r="E27" s="21" t="str">
        <f>IF(B27=0," ",IF(VLOOKUP($B27,[1]Спортсмены!$B$1:$H$65536,4,FALSE)=0," ",VLOOKUP($B27,[1]Спортсмены!$B$1:$H$65536,4,FALSE)))</f>
        <v>КМС</v>
      </c>
      <c r="F27" s="19" t="str">
        <f>IF(B27=0," ",VLOOKUP($B27,[1]Спортсмены!$B$1:$H$65536,5,FALSE))</f>
        <v>Ярославская</v>
      </c>
      <c r="G27" s="19" t="str">
        <f>IF(B27=0," ",VLOOKUP($B27,[1]Спортсмены!$B$1:$H$65536,6,FALSE))</f>
        <v>Ярославль, СДЮСШОР-19</v>
      </c>
      <c r="H27" s="27"/>
      <c r="I27" s="90">
        <v>4.0996527777777776E-3</v>
      </c>
      <c r="J27" s="24" t="str">
        <f>IF(I27=0," ",IF(I27&lt;=[1]Разряды!$D$13,[1]Разряды!$D$3,IF(I27&lt;=[1]Разряды!$E$13,[1]Разряды!$E$3,IF(I27&lt;=[1]Разряды!$F$13,[1]Разряды!$F$3,IF(I27&lt;=[1]Разряды!$G$13,[1]Разряды!$G$3,IF(I27&lt;=[1]Разряды!$H$13,[1]Разряды!$H$3,IF(I27&lt;=[1]Разряды!$I$13,[1]Разряды!$I$3,IF(I27&lt;=[1]Разряды!$J$13,[1]Разряды!$J$3,"б/р"))))))))</f>
        <v>кмс</v>
      </c>
      <c r="K27" s="14">
        <v>17</v>
      </c>
      <c r="L27" s="19" t="str">
        <f>IF(B27=0," ",VLOOKUP($B27,[1]Спортсмены!$B$1:$H$65536,7,FALSE))</f>
        <v>Хрущев И.Е.</v>
      </c>
    </row>
    <row r="28" spans="1:12">
      <c r="A28" s="17">
        <v>3</v>
      </c>
      <c r="B28" s="18">
        <v>155</v>
      </c>
      <c r="C28" s="19" t="str">
        <f>IF(B28=0," ",VLOOKUP(B28,[1]Спортсмены!B$1:H$65536,2,FALSE))</f>
        <v>Корсков Владимир</v>
      </c>
      <c r="D28" s="21" t="str">
        <f>IF(B28=0," ",VLOOKUP($B28,[1]Спортсмены!$B$1:$H$65536,3,FALSE))</f>
        <v>1983</v>
      </c>
      <c r="E28" s="21" t="str">
        <f>IF(B28=0," ",IF(VLOOKUP($B28,[1]Спортсмены!$B$1:$H$65536,4,FALSE)=0," ",VLOOKUP($B28,[1]Спортсмены!$B$1:$H$65536,4,FALSE)))</f>
        <v>КМС</v>
      </c>
      <c r="F28" s="19" t="str">
        <f>IF(B28=0," ",VLOOKUP($B28,[1]Спортсмены!$B$1:$H$65536,5,FALSE))</f>
        <v>Ярославская</v>
      </c>
      <c r="G28" s="19" t="str">
        <f>IF(B28=0," ",VLOOKUP($B28,[1]Спортсмены!$B$1:$H$65536,6,FALSE))</f>
        <v>Рыбинск, СДЮСШОР-2</v>
      </c>
      <c r="H28" s="27"/>
      <c r="I28" s="90">
        <v>4.3629629629629635E-3</v>
      </c>
      <c r="J28" s="24" t="str">
        <f>IF(I28=0," ",IF(I28&lt;=[1]Разряды!$D$13,[1]Разряды!$D$3,IF(I28&lt;=[1]Разряды!$E$13,[1]Разряды!$E$3,IF(I28&lt;=[1]Разряды!$F$13,[1]Разряды!$F$3,IF(I28&lt;=[1]Разряды!$G$13,[1]Разряды!$G$3,IF(I28&lt;=[1]Разряды!$H$13,[1]Разряды!$H$3,IF(I28&lt;=[1]Разряды!$I$13,[1]Разряды!$I$3,IF(I28&lt;=[1]Разряды!$J$13,[1]Разряды!$J$3,"б/р"))))))))</f>
        <v>1р</v>
      </c>
      <c r="K28" s="13" t="s">
        <v>24</v>
      </c>
      <c r="L28" s="19" t="str">
        <f>IF(B28=0," ",VLOOKUP($B28,[1]Спортсмены!$B$1:$H$65536,7,FALSE))</f>
        <v>Чупров Ю.Е.</v>
      </c>
    </row>
    <row r="29" spans="1:12" ht="15.75" thickBot="1">
      <c r="A29" s="30"/>
      <c r="B29" s="31"/>
      <c r="C29" s="32" t="str">
        <f>IF(B29=0," ",VLOOKUP(B29,[1]Спортсмены!B$1:H$65536,2,FALSE))</f>
        <v xml:space="preserve"> </v>
      </c>
      <c r="D29" s="34" t="str">
        <f>IF(B29=0," ",VLOOKUP($B29,[1]Спортсмены!$B$1:$H$65536,3,FALSE))</f>
        <v xml:space="preserve"> </v>
      </c>
      <c r="E29" s="34" t="str">
        <f>IF(B29=0," ",IF(VLOOKUP($B29,[1]Спортсмены!$B$1:$H$65536,4,FALSE)=0," ",VLOOKUP($B29,[1]Спортсмены!$B$1:$H$65536,4,FALSE)))</f>
        <v xml:space="preserve"> </v>
      </c>
      <c r="F29" s="32" t="str">
        <f>IF(B29=0," ",VLOOKUP($B29,[1]Спортсмены!$B$1:$H$65536,5,FALSE))</f>
        <v xml:space="preserve"> </v>
      </c>
      <c r="G29" s="32" t="str">
        <f>IF(B29=0," ",VLOOKUP($B29,[1]Спортсмены!$B$1:$H$65536,6,FALSE))</f>
        <v xml:space="preserve"> </v>
      </c>
      <c r="H29" s="75"/>
      <c r="I29" s="93"/>
      <c r="J29" s="36" t="str">
        <f>IF(I29=0," ",IF(I29&lt;=[1]Разряды!$D$14,[1]Разряды!$D$3,IF(I29&lt;=[1]Разряды!$E$14,[1]Разряды!$E$3,IF(I29&lt;=[1]Разряды!$F$14,[1]Разряды!$F$3,IF(I29&lt;=[1]Разряды!$G$14,[1]Разряды!$G$3,IF(I29&lt;=[1]Разряды!$H$14,[1]Разряды!$H$3,IF(I29&lt;=[1]Разряды!$I$14,[1]Разряды!$I$3,IF(I29&lt;=[1]Разряды!$J$14,[1]Разряды!$J$3,"б/р"))))))))</f>
        <v xml:space="preserve"> </v>
      </c>
      <c r="K29" s="36"/>
      <c r="L29" s="32" t="str">
        <f>IF(B29=0," ",VLOOKUP($B29,[1]Спортсмены!$B$1:$H$65536,7,FALSE))</f>
        <v xml:space="preserve"> </v>
      </c>
    </row>
    <row r="30" spans="1:12" ht="15.75" thickTop="1">
      <c r="A30" s="217"/>
      <c r="B30" s="62"/>
      <c r="C30" s="63"/>
      <c r="D30" s="65"/>
      <c r="E30" s="65"/>
      <c r="F30" s="63"/>
      <c r="G30" s="63"/>
      <c r="H30" s="98"/>
      <c r="I30" s="99"/>
      <c r="J30" s="66"/>
      <c r="K30" s="66"/>
      <c r="L30" s="63"/>
    </row>
    <row r="31" spans="1:12">
      <c r="A31" s="217"/>
      <c r="B31" s="62"/>
      <c r="C31" s="63"/>
      <c r="D31" s="65"/>
      <c r="E31" s="65"/>
      <c r="F31" s="63"/>
      <c r="G31" s="63"/>
      <c r="H31" s="98"/>
      <c r="I31" s="99"/>
      <c r="J31" s="66"/>
      <c r="K31" s="66"/>
      <c r="L31" s="63"/>
    </row>
    <row r="32" spans="1:12">
      <c r="A32" s="217"/>
      <c r="B32" s="62"/>
      <c r="C32" s="63"/>
      <c r="D32" s="65"/>
      <c r="E32" s="65"/>
      <c r="F32" s="63"/>
      <c r="G32" s="63"/>
      <c r="H32" s="98"/>
      <c r="I32" s="99"/>
      <c r="J32" s="66"/>
      <c r="K32" s="66"/>
      <c r="L32" s="63"/>
    </row>
    <row r="33" spans="1:12">
      <c r="A33" s="217"/>
      <c r="B33" s="62"/>
      <c r="C33" s="63"/>
      <c r="D33" s="65"/>
      <c r="E33" s="65"/>
      <c r="F33" s="63"/>
      <c r="G33" s="63"/>
      <c r="H33" s="98"/>
      <c r="I33" s="99"/>
      <c r="J33" s="66"/>
      <c r="K33" s="66"/>
      <c r="L33" s="63"/>
    </row>
    <row r="34" spans="1:12">
      <c r="A34" s="217"/>
      <c r="B34" s="62"/>
      <c r="C34" s="63"/>
      <c r="D34" s="65"/>
      <c r="E34" s="65"/>
      <c r="F34" s="63"/>
      <c r="G34" s="63"/>
      <c r="H34" s="98"/>
      <c r="I34" s="99"/>
      <c r="J34" s="66"/>
      <c r="K34" s="66"/>
      <c r="L34" s="63"/>
    </row>
    <row r="35" spans="1:12">
      <c r="A35" s="217"/>
      <c r="B35" s="62"/>
      <c r="C35" s="63"/>
      <c r="D35" s="65"/>
      <c r="E35" s="65"/>
      <c r="F35" s="63"/>
      <c r="G35" s="63"/>
      <c r="H35" s="98"/>
      <c r="I35" s="99"/>
      <c r="J35" s="66"/>
      <c r="K35" s="66"/>
      <c r="L35" s="63"/>
    </row>
    <row r="36" spans="1:12">
      <c r="A36" s="217"/>
      <c r="B36" s="62"/>
      <c r="C36" s="63"/>
      <c r="D36" s="65"/>
      <c r="E36" s="65"/>
      <c r="F36" s="63"/>
      <c r="G36" s="63"/>
      <c r="H36" s="98"/>
      <c r="I36" s="99"/>
      <c r="J36" s="66"/>
      <c r="K36" s="66"/>
      <c r="L36" s="63"/>
    </row>
    <row r="37" spans="1:12">
      <c r="A37" s="217"/>
      <c r="B37" s="62"/>
      <c r="C37" s="63"/>
      <c r="D37" s="65"/>
      <c r="E37" s="65"/>
      <c r="F37" s="63"/>
      <c r="G37" s="63"/>
      <c r="H37" s="98"/>
      <c r="I37" s="99"/>
      <c r="J37" s="66"/>
      <c r="K37" s="66"/>
      <c r="L37" s="63"/>
    </row>
    <row r="38" spans="1:12">
      <c r="A38" s="217"/>
      <c r="B38" s="62"/>
      <c r="C38" s="63"/>
      <c r="D38" s="65"/>
      <c r="E38" s="65"/>
      <c r="F38" s="63"/>
      <c r="G38" s="63"/>
      <c r="H38" s="98"/>
      <c r="I38" s="99"/>
      <c r="J38" s="66"/>
      <c r="K38" s="66"/>
      <c r="L38" s="63"/>
    </row>
    <row r="39" spans="1:12">
      <c r="A39" s="217"/>
      <c r="B39" s="62"/>
      <c r="C39" s="63"/>
      <c r="D39" s="65"/>
      <c r="E39" s="65"/>
      <c r="F39" s="63"/>
      <c r="G39" s="63"/>
      <c r="H39" s="98"/>
      <c r="I39" s="99"/>
      <c r="J39" s="66"/>
      <c r="K39" s="66"/>
      <c r="L39" s="63"/>
    </row>
    <row r="40" spans="1:12">
      <c r="A40" s="217"/>
      <c r="B40" s="62"/>
      <c r="C40" s="63"/>
      <c r="D40" s="65"/>
      <c r="E40" s="65"/>
      <c r="F40" s="63"/>
      <c r="G40" s="63"/>
      <c r="H40" s="98"/>
      <c r="I40" s="99"/>
      <c r="J40" s="66"/>
      <c r="K40" s="66"/>
      <c r="L40" s="63"/>
    </row>
    <row r="41" spans="1:12">
      <c r="A41" s="217"/>
      <c r="B41" s="62"/>
      <c r="C41" s="63"/>
      <c r="D41" s="65"/>
      <c r="E41" s="65"/>
      <c r="F41" s="63"/>
      <c r="G41" s="63"/>
      <c r="H41" s="98"/>
      <c r="I41" s="99"/>
      <c r="J41" s="66"/>
      <c r="K41" s="66"/>
      <c r="L41" s="63"/>
    </row>
    <row r="42" spans="1:12">
      <c r="A42" s="217"/>
      <c r="B42" s="62"/>
      <c r="C42" s="63"/>
      <c r="D42" s="65"/>
      <c r="E42" s="65"/>
      <c r="F42" s="63"/>
      <c r="G42" s="63"/>
      <c r="H42" s="98"/>
      <c r="I42" s="99"/>
      <c r="J42" s="66"/>
      <c r="K42" s="66"/>
      <c r="L42" s="63"/>
    </row>
    <row r="43" spans="1:12">
      <c r="A43" s="217"/>
      <c r="B43" s="62"/>
      <c r="C43" s="63"/>
      <c r="D43" s="65"/>
      <c r="E43" s="65"/>
      <c r="F43" s="63"/>
      <c r="G43" s="63"/>
      <c r="H43" s="98"/>
      <c r="I43" s="99"/>
      <c r="J43" s="66"/>
      <c r="K43" s="66"/>
      <c r="L43" s="63"/>
    </row>
    <row r="44" spans="1:12">
      <c r="A44" s="217"/>
      <c r="B44" s="62"/>
      <c r="C44" s="63"/>
      <c r="D44" s="65"/>
      <c r="E44" s="65"/>
      <c r="F44" s="63"/>
      <c r="G44" s="63"/>
      <c r="H44" s="98"/>
      <c r="I44" s="99"/>
      <c r="J44" s="66"/>
      <c r="K44" s="66"/>
      <c r="L44" s="63"/>
    </row>
    <row r="45" spans="1:12">
      <c r="A45" s="217"/>
      <c r="B45" s="62"/>
      <c r="C45" s="63"/>
      <c r="D45" s="65"/>
      <c r="E45" s="65"/>
      <c r="F45" s="63"/>
      <c r="G45" s="63"/>
      <c r="H45" s="98"/>
      <c r="I45" s="99"/>
      <c r="J45" s="66"/>
      <c r="K45" s="66"/>
      <c r="L45" s="63"/>
    </row>
    <row r="46" spans="1:12">
      <c r="A46" s="217"/>
      <c r="B46" s="62"/>
      <c r="C46" s="63"/>
      <c r="D46" s="65"/>
      <c r="E46" s="65"/>
      <c r="F46" s="63"/>
      <c r="G46" s="63"/>
      <c r="H46" s="98"/>
      <c r="I46" s="99"/>
      <c r="J46" s="66"/>
      <c r="K46" s="66"/>
      <c r="L46" s="63"/>
    </row>
    <row r="47" spans="1:12">
      <c r="A47" s="217"/>
      <c r="B47" s="62"/>
      <c r="C47" s="63"/>
      <c r="D47" s="65"/>
      <c r="E47" s="65"/>
      <c r="F47" s="63"/>
      <c r="G47" s="63"/>
      <c r="H47" s="98"/>
      <c r="I47" s="99"/>
      <c r="J47" s="66"/>
      <c r="K47" s="66"/>
      <c r="L47" s="63"/>
    </row>
    <row r="48" spans="1:12" ht="22.5">
      <c r="A48" s="337" t="s">
        <v>0</v>
      </c>
      <c r="B48" s="337"/>
      <c r="C48" s="337"/>
      <c r="D48" s="337"/>
      <c r="E48" s="337"/>
      <c r="F48" s="337"/>
      <c r="G48" s="337"/>
      <c r="H48" s="337"/>
      <c r="I48" s="337"/>
      <c r="J48" s="337"/>
      <c r="K48" s="337"/>
      <c r="L48" s="337"/>
    </row>
    <row r="49" spans="1:12" ht="20.25">
      <c r="A49" s="338" t="s">
        <v>1</v>
      </c>
      <c r="B49" s="338"/>
      <c r="C49" s="338"/>
      <c r="D49" s="338"/>
      <c r="E49" s="338"/>
      <c r="F49" s="338"/>
      <c r="G49" s="338"/>
      <c r="H49" s="338"/>
      <c r="I49" s="338"/>
      <c r="J49" s="338"/>
      <c r="K49" s="338"/>
      <c r="L49" s="338"/>
    </row>
    <row r="50" spans="1:12" ht="18">
      <c r="A50" s="1" t="s">
        <v>205</v>
      </c>
      <c r="B50" s="2"/>
      <c r="C50" s="2"/>
      <c r="D50" s="2"/>
      <c r="E50" s="2"/>
      <c r="F50" s="2" t="s">
        <v>3</v>
      </c>
      <c r="G50" s="2"/>
      <c r="H50" s="2"/>
      <c r="I50" s="2"/>
      <c r="J50" s="2"/>
      <c r="K50" s="2"/>
      <c r="L50" s="2"/>
    </row>
    <row r="51" spans="1:12" ht="15.75">
      <c r="A51" s="1" t="s">
        <v>206</v>
      </c>
      <c r="B51" s="3"/>
      <c r="C51" s="3"/>
      <c r="D51" s="3"/>
      <c r="E51" s="3"/>
      <c r="F51" s="339" t="s">
        <v>207</v>
      </c>
      <c r="G51" s="339"/>
      <c r="H51" s="3"/>
      <c r="I51"/>
      <c r="K51" s="4" t="s">
        <v>6</v>
      </c>
    </row>
    <row r="52" spans="1:12">
      <c r="A52" s="1" t="s">
        <v>208</v>
      </c>
      <c r="B52" s="4"/>
      <c r="C52" s="5"/>
      <c r="F52" s="1"/>
      <c r="G52" s="1"/>
      <c r="H52" s="6"/>
      <c r="I52" s="6"/>
      <c r="J52" s="6"/>
      <c r="K52" s="6" t="s">
        <v>152</v>
      </c>
      <c r="L52" s="6"/>
    </row>
    <row r="53" spans="1:12" ht="18.75">
      <c r="A53" s="7" t="s">
        <v>209</v>
      </c>
      <c r="B53" s="4"/>
      <c r="C53" s="4"/>
      <c r="E53" s="8"/>
      <c r="F53" s="1"/>
      <c r="G53" s="1"/>
      <c r="H53" s="8"/>
      <c r="I53" s="340" t="s">
        <v>42</v>
      </c>
      <c r="J53" s="340"/>
      <c r="K53" s="9"/>
      <c r="L53" s="6" t="s">
        <v>217</v>
      </c>
    </row>
    <row r="54" spans="1:12">
      <c r="A54" s="1" t="s">
        <v>210</v>
      </c>
      <c r="B54" s="73"/>
      <c r="C54" s="73"/>
      <c r="D54" s="74"/>
      <c r="E54" s="10"/>
      <c r="F54" s="1"/>
      <c r="G54" s="1"/>
      <c r="H54" s="11"/>
      <c r="I54" s="341"/>
      <c r="J54" s="341"/>
      <c r="K54" s="12"/>
      <c r="L54" s="6"/>
    </row>
    <row r="55" spans="1:12">
      <c r="A55" s="333" t="s">
        <v>11</v>
      </c>
      <c r="B55" s="333" t="s">
        <v>12</v>
      </c>
      <c r="C55" s="333" t="s">
        <v>13</v>
      </c>
      <c r="D55" s="335" t="s">
        <v>14</v>
      </c>
      <c r="E55" s="335" t="s">
        <v>15</v>
      </c>
      <c r="F55" s="335" t="s">
        <v>16</v>
      </c>
      <c r="G55" s="335" t="s">
        <v>17</v>
      </c>
      <c r="H55" s="342" t="s">
        <v>18</v>
      </c>
      <c r="I55" s="343"/>
      <c r="J55" s="333" t="s">
        <v>19</v>
      </c>
      <c r="K55" s="335" t="s">
        <v>20</v>
      </c>
      <c r="L55" s="331" t="s">
        <v>21</v>
      </c>
    </row>
    <row r="56" spans="1:12">
      <c r="A56" s="334"/>
      <c r="B56" s="334"/>
      <c r="C56" s="334"/>
      <c r="D56" s="334"/>
      <c r="E56" s="334"/>
      <c r="F56" s="334"/>
      <c r="G56" s="334"/>
      <c r="H56" s="344" t="s">
        <v>22</v>
      </c>
      <c r="I56" s="345"/>
      <c r="J56" s="334"/>
      <c r="K56" s="334"/>
      <c r="L56" s="332"/>
    </row>
    <row r="57" spans="1:12">
      <c r="A57" s="13"/>
      <c r="B57" s="13"/>
      <c r="C57" s="13"/>
      <c r="D57" s="14"/>
      <c r="E57" s="13"/>
      <c r="F57" s="330" t="s">
        <v>211</v>
      </c>
      <c r="G57" s="330"/>
      <c r="H57" s="15"/>
      <c r="I57" s="16"/>
    </row>
    <row r="58" spans="1:12">
      <c r="A58" s="26"/>
      <c r="B58" s="24"/>
      <c r="C58" s="19" t="str">
        <f>IF(B58=0," ",VLOOKUP(B58,[1]Спортсмены!B$1:H$65536,2,FALSE))</f>
        <v xml:space="preserve"> </v>
      </c>
      <c r="D58" s="20" t="str">
        <f>IF(B58=0," ",VLOOKUP($B58,[1]Спортсмены!$B$1:$H$65536,3,FALSE))</f>
        <v xml:space="preserve"> </v>
      </c>
      <c r="E58" s="21" t="str">
        <f>IF(B58=0," ",IF(VLOOKUP($B58,[1]Спортсмены!$B$1:$H$65536,4,FALSE)=0," ",VLOOKUP($B58,[1]Спортсмены!$B$1:$H$65536,4,FALSE)))</f>
        <v xml:space="preserve"> </v>
      </c>
      <c r="F58" s="19" t="str">
        <f>IF(B58=0," ",VLOOKUP($B58,[1]Спортсмены!$B$1:$H$65536,5,FALSE))</f>
        <v xml:space="preserve"> </v>
      </c>
      <c r="G58" s="19" t="str">
        <f>IF(B58=0," ",VLOOKUP($B58,[1]Спортсмены!$B$1:$H$65536,6,FALSE))</f>
        <v xml:space="preserve"> </v>
      </c>
      <c r="H58" s="27"/>
      <c r="I58" s="90">
        <v>2.9230324074074072E-3</v>
      </c>
      <c r="J58" s="24" t="str">
        <f>IF(I58=0," ",IF(I58&lt;=[1]Разряды!$D$13,[1]Разряды!$D$3,IF(I58&lt;=[1]Разряды!$E$13,[1]Разряды!$E$3,IF(I58&lt;=[1]Разряды!$F$13,[1]Разряды!$F$3,IF(I58&lt;=[1]Разряды!$G$13,[1]Разряды!$G$3,IF(I58&lt;=[1]Разряды!$H$13,[1]Разряды!$H$3,IF(I58&lt;=[1]Разряды!$I$13,[1]Разряды!$I$3,IF(I58&lt;=[1]Разряды!$J$13,[1]Разряды!$J$3,"б/р"))))))))</f>
        <v>кмс</v>
      </c>
      <c r="K58" s="24"/>
      <c r="L58" s="19" t="str">
        <f>IF(B58=0," ",VLOOKUP($B58,[1]Спортсмены!$B$1:$H$65536,7,FALSE))</f>
        <v xml:space="preserve"> </v>
      </c>
    </row>
    <row r="59" spans="1:12">
      <c r="A59" s="26"/>
      <c r="B59" s="18"/>
      <c r="C59" s="19" t="str">
        <f>IF(B59=0," ",VLOOKUP(B59,[1]Спортсмены!B$1:H$65536,2,FALSE))</f>
        <v xml:space="preserve"> </v>
      </c>
      <c r="D59" s="20" t="str">
        <f>IF(B59=0," ",VLOOKUP($B59,[1]Спортсмены!$B$1:$H$65536,3,FALSE))</f>
        <v xml:space="preserve"> </v>
      </c>
      <c r="E59" s="21" t="str">
        <f>IF(B59=0," ",IF(VLOOKUP($B59,[1]Спортсмены!$B$1:$H$65536,4,FALSE)=0," ",VLOOKUP($B59,[1]Спортсмены!$B$1:$H$65536,4,FALSE)))</f>
        <v xml:space="preserve"> </v>
      </c>
      <c r="F59" s="19" t="str">
        <f>IF(B59=0," ",VLOOKUP($B59,[1]Спортсмены!$B$1:$H$65536,5,FALSE))</f>
        <v xml:space="preserve"> </v>
      </c>
      <c r="G59" s="19" t="str">
        <f>IF(B59=0," ",VLOOKUP($B59,[1]Спортсмены!$B$1:$H$65536,6,FALSE))</f>
        <v xml:space="preserve"> </v>
      </c>
      <c r="H59" s="27"/>
      <c r="I59" s="90">
        <v>2.9230324074074072E-3</v>
      </c>
      <c r="J59" s="24" t="str">
        <f>IF(I59=0," ",IF(I59&lt;=[1]Разряды!$D$13,[1]Разряды!$D$3,IF(I59&lt;=[1]Разряды!$E$13,[1]Разряды!$E$3,IF(I59&lt;=[1]Разряды!$F$13,[1]Разряды!$F$3,IF(I59&lt;=[1]Разряды!$G$13,[1]Разряды!$G$3,IF(I59&lt;=[1]Разряды!$H$13,[1]Разряды!$H$3,IF(I59&lt;=[1]Разряды!$I$13,[1]Разряды!$I$3,IF(I59&lt;=[1]Разряды!$J$13,[1]Разряды!$J$3,"б/р"))))))))</f>
        <v>кмс</v>
      </c>
      <c r="K59" s="14"/>
      <c r="L59" s="19" t="str">
        <f>IF(B59=0," ",VLOOKUP($B59,[1]Спортсмены!$B$1:$H$65536,7,FALSE))</f>
        <v xml:space="preserve"> </v>
      </c>
    </row>
    <row r="60" spans="1:12">
      <c r="A60" s="26"/>
      <c r="B60" s="18"/>
      <c r="C60" s="19" t="str">
        <f>IF(B60=0," ",VLOOKUP(B60,[1]Спортсмены!B$1:H$65536,2,FALSE))</f>
        <v xml:space="preserve"> </v>
      </c>
      <c r="D60" s="20" t="str">
        <f>IF(B60=0," ",VLOOKUP($B60,[1]Спортсмены!$B$1:$H$65536,3,FALSE))</f>
        <v xml:space="preserve"> </v>
      </c>
      <c r="E60" s="21" t="str">
        <f>IF(B60=0," ",IF(VLOOKUP($B60,[1]Спортсмены!$B$1:$H$65536,4,FALSE)=0," ",VLOOKUP($B60,[1]Спортсмены!$B$1:$H$65536,4,FALSE)))</f>
        <v xml:space="preserve"> </v>
      </c>
      <c r="F60" s="19" t="str">
        <f>IF(B60=0," ",VLOOKUP($B60,[1]Спортсмены!$B$1:$H$65536,5,FALSE))</f>
        <v xml:space="preserve"> </v>
      </c>
      <c r="G60" s="19" t="str">
        <f>IF(B60=0," ",VLOOKUP($B60,[1]Спортсмены!$B$1:$H$65536,6,FALSE))</f>
        <v xml:space="preserve"> </v>
      </c>
      <c r="H60" s="27"/>
      <c r="I60" s="90">
        <v>2.9230324074074072E-3</v>
      </c>
      <c r="J60" s="24" t="str">
        <f>IF(I60=0," ",IF(I60&lt;=[1]Разряды!$D$13,[1]Разряды!$D$3,IF(I60&lt;=[1]Разряды!$E$13,[1]Разряды!$E$3,IF(I60&lt;=[1]Разряды!$F$13,[1]Разряды!$F$3,IF(I60&lt;=[1]Разряды!$G$13,[1]Разряды!$G$3,IF(I60&lt;=[1]Разряды!$H$13,[1]Разряды!$H$3,IF(I60&lt;=[1]Разряды!$I$13,[1]Разряды!$I$3,IF(I60&lt;=[1]Разряды!$J$13,[1]Разряды!$J$3,"б/р"))))))))</f>
        <v>кмс</v>
      </c>
      <c r="K60" s="14"/>
      <c r="L60" s="19" t="str">
        <f>IF(B60=0," ",VLOOKUP($B60,[1]Спортсмены!$B$1:$H$65536,7,FALSE))</f>
        <v xml:space="preserve"> </v>
      </c>
    </row>
    <row r="61" spans="1:12">
      <c r="A61" s="26"/>
      <c r="B61" s="18"/>
      <c r="C61" s="19"/>
      <c r="D61" s="20"/>
      <c r="E61" s="21"/>
      <c r="F61" s="19"/>
      <c r="G61" s="19"/>
      <c r="H61" s="27"/>
      <c r="I61" s="329"/>
      <c r="J61" s="329"/>
      <c r="K61" s="38"/>
      <c r="L61" s="51"/>
    </row>
    <row r="62" spans="1:12">
      <c r="A62" s="13"/>
      <c r="B62" s="13"/>
      <c r="C62" s="13"/>
      <c r="D62" s="57"/>
      <c r="E62" s="13"/>
      <c r="F62" s="330" t="s">
        <v>213</v>
      </c>
      <c r="G62" s="330"/>
      <c r="H62" s="29"/>
      <c r="I62" s="340" t="s">
        <v>42</v>
      </c>
      <c r="J62" s="340"/>
      <c r="K62" s="38"/>
      <c r="L62" s="6" t="s">
        <v>217</v>
      </c>
    </row>
    <row r="63" spans="1:12">
      <c r="A63" s="26"/>
      <c r="B63" s="24"/>
      <c r="C63" s="19" t="str">
        <f>IF(B63=0," ",VLOOKUP(B63,[1]Спортсмены!B$1:H$65536,2,FALSE))</f>
        <v xml:space="preserve"> </v>
      </c>
      <c r="D63" s="20" t="str">
        <f>IF(B63=0," ",VLOOKUP($B63,[1]Спортсмены!$B$1:$H$65536,3,FALSE))</f>
        <v xml:space="preserve"> </v>
      </c>
      <c r="E63" s="21" t="str">
        <f>IF(B63=0," ",IF(VLOOKUP($B63,[1]Спортсмены!$B$1:$H$65536,4,FALSE)=0," ",VLOOKUP($B63,[1]Спортсмены!$B$1:$H$65536,4,FALSE)))</f>
        <v xml:space="preserve"> </v>
      </c>
      <c r="F63" s="19" t="str">
        <f>IF(B63=0," ",VLOOKUP($B63,[1]Спортсмены!$B$1:$H$65536,5,FALSE))</f>
        <v xml:space="preserve"> </v>
      </c>
      <c r="G63" s="19" t="str">
        <f>IF(B63=0," ",VLOOKUP($B63,[1]Спортсмены!$B$1:$H$65536,6,FALSE))</f>
        <v xml:space="preserve"> </v>
      </c>
      <c r="H63" s="27"/>
      <c r="I63" s="90">
        <v>2.9230324074074072E-3</v>
      </c>
      <c r="J63" s="24" t="str">
        <f>IF(I63=0," ",IF(I63&lt;=[1]Разряды!$D$14,[1]Разряды!$D$3,IF(I63&lt;=[1]Разряды!$E$14,[1]Разряды!$E$3,IF(I63&lt;=[1]Разряды!$F$14,[1]Разряды!$F$3,IF(I63&lt;=[1]Разряды!$G$14,[1]Разряды!$G$3,IF(I63&lt;=[1]Разряды!$H$14,[1]Разряды!$H$3,IF(I63&lt;=[1]Разряды!$I$14,[1]Разряды!$I$3,IF(I63&lt;=[1]Разряды!$J$14,[1]Разряды!$J$3,"б/р"))))))))</f>
        <v>кмс</v>
      </c>
      <c r="K63" s="24"/>
      <c r="L63" s="19" t="str">
        <f>IF(B63=0," ",VLOOKUP($B63,[1]Спортсмены!$B$1:$H$65536,7,FALSE))</f>
        <v xml:space="preserve"> </v>
      </c>
    </row>
    <row r="64" spans="1:12">
      <c r="A64" s="26"/>
      <c r="B64" s="18"/>
      <c r="C64" s="19" t="str">
        <f>IF(B64=0," ",VLOOKUP(B64,[1]Спортсмены!B$1:H$65536,2,FALSE))</f>
        <v xml:space="preserve"> </v>
      </c>
      <c r="D64" s="20" t="str">
        <f>IF(B64=0," ",VLOOKUP($B64,[1]Спортсмены!$B$1:$H$65536,3,FALSE))</f>
        <v xml:space="preserve"> </v>
      </c>
      <c r="E64" s="21" t="str">
        <f>IF(B64=0," ",IF(VLOOKUP($B64,[1]Спортсмены!$B$1:$H$65536,4,FALSE)=0," ",VLOOKUP($B64,[1]Спортсмены!$B$1:$H$65536,4,FALSE)))</f>
        <v xml:space="preserve"> </v>
      </c>
      <c r="F64" s="19" t="str">
        <f>IF(B64=0," ",VLOOKUP($B64,[1]Спортсмены!$B$1:$H$65536,5,FALSE))</f>
        <v xml:space="preserve"> </v>
      </c>
      <c r="G64" s="19" t="str">
        <f>IF(B64=0," ",VLOOKUP($B64,[1]Спортсмены!$B$1:$H$65536,6,FALSE))</f>
        <v xml:space="preserve"> </v>
      </c>
      <c r="H64" s="27"/>
      <c r="I64" s="90">
        <v>2.9230324074074072E-3</v>
      </c>
      <c r="J64" s="24" t="str">
        <f>IF(I64=0," ",IF(I64&lt;=[1]Разряды!$D$14,[1]Разряды!$D$3,IF(I64&lt;=[1]Разряды!$E$14,[1]Разряды!$E$3,IF(I64&lt;=[1]Разряды!$F$14,[1]Разряды!$F$3,IF(I64&lt;=[1]Разряды!$G$14,[1]Разряды!$G$3,IF(I64&lt;=[1]Разряды!$H$14,[1]Разряды!$H$3,IF(I64&lt;=[1]Разряды!$I$14,[1]Разряды!$I$3,IF(I64&lt;=[1]Разряды!$J$14,[1]Разряды!$J$3,"б/р"))))))))</f>
        <v>кмс</v>
      </c>
      <c r="K64" s="14"/>
      <c r="L64" s="19" t="str">
        <f>IF(B64=0," ",VLOOKUP($B64,[1]Спортсмены!$B$1:$H$65536,7,FALSE))</f>
        <v xml:space="preserve"> </v>
      </c>
    </row>
    <row r="65" spans="1:12">
      <c r="A65" s="26"/>
      <c r="B65" s="18"/>
      <c r="C65" s="19" t="str">
        <f>IF(B65=0," ",VLOOKUP(B65,[1]Спортсмены!B$1:H$65536,2,FALSE))</f>
        <v xml:space="preserve"> </v>
      </c>
      <c r="D65" s="21" t="str">
        <f>IF(B65=0," ",VLOOKUP($B65,[1]Спортсмены!$B$1:$H$65536,3,FALSE))</f>
        <v xml:space="preserve"> </v>
      </c>
      <c r="E65" s="21" t="str">
        <f>IF(B65=0," ",IF(VLOOKUP($B65,[1]Спортсмены!$B$1:$H$65536,4,FALSE)=0," ",VLOOKUP($B65,[1]Спортсмены!$B$1:$H$65536,4,FALSE)))</f>
        <v xml:space="preserve"> </v>
      </c>
      <c r="F65" s="19" t="str">
        <f>IF(B65=0," ",VLOOKUP($B65,[1]Спортсмены!$B$1:$H$65536,5,FALSE))</f>
        <v xml:space="preserve"> </v>
      </c>
      <c r="G65" s="19" t="str">
        <f>IF(B65=0," ",VLOOKUP($B65,[1]Спортсмены!$B$1:$H$65536,6,FALSE))</f>
        <v xml:space="preserve"> </v>
      </c>
      <c r="H65" s="27"/>
      <c r="I65" s="90"/>
      <c r="J65" s="24"/>
      <c r="K65" s="14"/>
      <c r="L65" s="19" t="str">
        <f>IF(B65=0," ",VLOOKUP($B65,[1]Спортсмены!$B$1:$H$65536,7,FALSE))</f>
        <v xml:space="preserve"> </v>
      </c>
    </row>
    <row r="66" spans="1:12">
      <c r="A66" s="26"/>
      <c r="B66" s="18"/>
      <c r="C66" s="19" t="str">
        <f>IF(B66=0," ",VLOOKUP(B66,[1]Спортсмены!B$1:H$65536,2,FALSE))</f>
        <v xml:space="preserve"> </v>
      </c>
      <c r="D66" s="21" t="str">
        <f>IF(B66=0," ",VLOOKUP($B66,[1]Спортсмены!$B$1:$H$65536,3,FALSE))</f>
        <v xml:space="preserve"> </v>
      </c>
      <c r="E66" s="21" t="str">
        <f>IF(B66=0," ",IF(VLOOKUP($B66,[1]Спортсмены!$B$1:$H$65536,4,FALSE)=0," ",VLOOKUP($B66,[1]Спортсмены!$B$1:$H$65536,4,FALSE)))</f>
        <v xml:space="preserve"> </v>
      </c>
      <c r="F66" s="19" t="str">
        <f>IF(B66=0," ",VLOOKUP($B66,[1]Спортсмены!$B$1:$H$65536,5,FALSE))</f>
        <v xml:space="preserve"> </v>
      </c>
      <c r="G66" s="19" t="str">
        <f>IF(B66=0," ",VLOOKUP($B66,[1]Спортсмены!$B$1:$H$65536,6,FALSE))</f>
        <v xml:space="preserve"> </v>
      </c>
      <c r="H66" s="27"/>
      <c r="I66" s="90"/>
      <c r="J66" s="24"/>
      <c r="K66" s="14"/>
      <c r="L66" s="19" t="str">
        <f>IF(B66=0," ",VLOOKUP($B66,[1]Спортсмены!$B$1:$H$65536,7,FALSE))</f>
        <v xml:space="preserve"> </v>
      </c>
    </row>
    <row r="67" spans="1:12">
      <c r="A67" s="26"/>
      <c r="B67" s="18"/>
      <c r="C67" s="19" t="str">
        <f>IF(B67=0," ",VLOOKUP(B67,[1]Спортсмены!B$1:H$65536,2,FALSE))</f>
        <v xml:space="preserve"> </v>
      </c>
      <c r="D67" s="21" t="str">
        <f>IF(B67=0," ",VLOOKUP($B67,[1]Спортсмены!$B$1:$H$65536,3,FALSE))</f>
        <v xml:space="preserve"> </v>
      </c>
      <c r="E67" s="21" t="str">
        <f>IF(B67=0," ",IF(VLOOKUP($B67,[1]Спортсмены!$B$1:$H$65536,4,FALSE)=0," ",VLOOKUP($B67,[1]Спортсмены!$B$1:$H$65536,4,FALSE)))</f>
        <v xml:space="preserve"> </v>
      </c>
      <c r="F67" s="19" t="str">
        <f>IF(B67=0," ",VLOOKUP($B67,[1]Спортсмены!$B$1:$H$65536,5,FALSE))</f>
        <v xml:space="preserve"> </v>
      </c>
      <c r="G67" s="19" t="str">
        <f>IF(B67=0," ",VLOOKUP($B67,[1]Спортсмены!$B$1:$H$65536,6,FALSE))</f>
        <v xml:space="preserve"> </v>
      </c>
      <c r="H67" s="27"/>
      <c r="I67" s="90"/>
      <c r="J67" s="24"/>
      <c r="K67" s="14"/>
      <c r="L67" s="19" t="str">
        <f>IF(B67=0," ",VLOOKUP($B67,[1]Спортсмены!$B$1:$H$65536,7,FALSE))</f>
        <v xml:space="preserve"> </v>
      </c>
    </row>
    <row r="68" spans="1:12">
      <c r="A68" s="13"/>
      <c r="B68" s="13"/>
      <c r="C68" s="13"/>
      <c r="D68" s="14"/>
      <c r="E68" s="13"/>
      <c r="F68" s="330" t="s">
        <v>215</v>
      </c>
      <c r="G68" s="330"/>
      <c r="H68" s="15"/>
      <c r="I68" s="16"/>
      <c r="J68" s="279"/>
      <c r="K68" s="279"/>
      <c r="L68" s="279"/>
    </row>
    <row r="69" spans="1:12">
      <c r="A69" s="26"/>
      <c r="B69" s="24"/>
      <c r="C69" s="19" t="str">
        <f>IF(B69=0," ",VLOOKUP(B69,[1]Спортсмены!B$1:H$65536,2,FALSE))</f>
        <v xml:space="preserve"> </v>
      </c>
      <c r="D69" s="21" t="str">
        <f>IF(B69=0," ",VLOOKUP($B69,[1]Спортсмены!$B$1:$H$65536,3,FALSE))</f>
        <v xml:space="preserve"> </v>
      </c>
      <c r="E69" s="21" t="str">
        <f>IF(B69=0," ",IF(VLOOKUP($B69,[1]Спортсмены!$B$1:$H$65536,4,FALSE)=0," ",VLOOKUP($B69,[1]Спортсмены!$B$1:$H$65536,4,FALSE)))</f>
        <v xml:space="preserve"> </v>
      </c>
      <c r="F69" s="19" t="str">
        <f>IF(B69=0," ",VLOOKUP($B69,[1]Спортсмены!$B$1:$H$65536,5,FALSE))</f>
        <v xml:space="preserve"> </v>
      </c>
      <c r="G69" s="19" t="str">
        <f>IF(B69=0," ",VLOOKUP($B69,[1]Спортсмены!$B$1:$H$65536,6,FALSE))</f>
        <v xml:space="preserve"> </v>
      </c>
      <c r="H69" s="27"/>
      <c r="I69" s="90">
        <v>2.9230324074074072E-3</v>
      </c>
      <c r="J69" s="24" t="str">
        <f>IF(I69=0," ",IF(I69&lt;=[1]Разряды!$D$14,[1]Разряды!$D$3,IF(I69&lt;=[1]Разряды!$E$14,[1]Разряды!$E$3,IF(I69&lt;=[1]Разряды!$F$14,[1]Разряды!$F$3,IF(I69&lt;=[1]Разряды!$G$14,[1]Разряды!$G$3,IF(I69&lt;=[1]Разряды!$H$14,[1]Разряды!$H$3,IF(I69&lt;=[1]Разряды!$I$14,[1]Разряды!$I$3,IF(I69&lt;=[1]Разряды!$J$14,[1]Разряды!$J$3,"б/р"))))))))</f>
        <v>кмс</v>
      </c>
      <c r="K69" s="24"/>
      <c r="L69" s="19" t="str">
        <f>IF(B69=0," ",VLOOKUP($B69,[1]Спортсмены!$B$1:$H$65536,7,FALSE))</f>
        <v xml:space="preserve"> </v>
      </c>
    </row>
    <row r="70" spans="1:12">
      <c r="A70" s="26"/>
      <c r="B70" s="18"/>
      <c r="C70" s="19" t="str">
        <f>IF(B70=0," ",VLOOKUP(B70,[1]Спортсмены!B$1:H$65536,2,FALSE))</f>
        <v xml:space="preserve"> </v>
      </c>
      <c r="D70" s="21" t="str">
        <f>IF(B70=0," ",VLOOKUP($B70,[1]Спортсмены!$B$1:$H$65536,3,FALSE))</f>
        <v xml:space="preserve"> </v>
      </c>
      <c r="E70" s="21" t="str">
        <f>IF(B70=0," ",IF(VLOOKUP($B70,[1]Спортсмены!$B$1:$H$65536,4,FALSE)=0," ",VLOOKUP($B70,[1]Спортсмены!$B$1:$H$65536,4,FALSE)))</f>
        <v xml:space="preserve"> </v>
      </c>
      <c r="F70" s="19" t="str">
        <f>IF(B70=0," ",VLOOKUP($B70,[1]Спортсмены!$B$1:$H$65536,5,FALSE))</f>
        <v xml:space="preserve"> </v>
      </c>
      <c r="G70" s="19" t="str">
        <f>IF(B70=0," ",VLOOKUP($B70,[1]Спортсмены!$B$1:$H$65536,6,FALSE))</f>
        <v xml:space="preserve"> </v>
      </c>
      <c r="H70" s="27"/>
      <c r="I70" s="90">
        <v>2.9230324074074072E-3</v>
      </c>
      <c r="J70" s="24" t="str">
        <f>IF(I70=0," ",IF(I70&lt;=[1]Разряды!$D$14,[1]Разряды!$D$3,IF(I70&lt;=[1]Разряды!$E$14,[1]Разряды!$E$3,IF(I70&lt;=[1]Разряды!$F$14,[1]Разряды!$F$3,IF(I70&lt;=[1]Разряды!$G$14,[1]Разряды!$G$3,IF(I70&lt;=[1]Разряды!$H$14,[1]Разряды!$H$3,IF(I70&lt;=[1]Разряды!$I$14,[1]Разряды!$I$3,IF(I70&lt;=[1]Разряды!$J$14,[1]Разряды!$J$3,"б/р"))))))))</f>
        <v>кмс</v>
      </c>
      <c r="K70" s="14"/>
      <c r="L70" s="19" t="str">
        <f>IF(B70=0," ",VLOOKUP($B70,[1]Спортсмены!$B$1:$H$65536,7,FALSE))</f>
        <v xml:space="preserve"> </v>
      </c>
    </row>
    <row r="71" spans="1:12">
      <c r="A71" s="26"/>
      <c r="B71" s="18"/>
      <c r="C71" s="19" t="str">
        <f>IF(B71=0," ",VLOOKUP(B71,[1]Спортсмены!B$1:H$65536,2,FALSE))</f>
        <v xml:space="preserve"> </v>
      </c>
      <c r="D71" s="21" t="str">
        <f>IF(B71=0," ",VLOOKUP($B71,[1]Спортсмены!$B$1:$H$65536,3,FALSE))</f>
        <v xml:space="preserve"> </v>
      </c>
      <c r="E71" s="21" t="str">
        <f>IF(B71=0," ",IF(VLOOKUP($B71,[1]Спортсмены!$B$1:$H$65536,4,FALSE)=0," ",VLOOKUP($B71,[1]Спортсмены!$B$1:$H$65536,4,FALSE)))</f>
        <v xml:space="preserve"> </v>
      </c>
      <c r="F71" s="19" t="str">
        <f>IF(B71=0," ",VLOOKUP($B71,[1]Спортсмены!$B$1:$H$65536,5,FALSE))</f>
        <v xml:space="preserve"> </v>
      </c>
      <c r="G71" s="19" t="str">
        <f>IF(B71=0," ",VLOOKUP($B71,[1]Спортсмены!$B$1:$H$65536,6,FALSE))</f>
        <v xml:space="preserve"> </v>
      </c>
      <c r="H71" s="27"/>
      <c r="I71" s="90">
        <v>2.9230324074074072E-3</v>
      </c>
      <c r="J71" s="24" t="str">
        <f>IF(I71=0," ",IF(I71&lt;=[1]Разряды!$D$14,[1]Разряды!$D$3,IF(I71&lt;=[1]Разряды!$E$14,[1]Разряды!$E$3,IF(I71&lt;=[1]Разряды!$F$14,[1]Разряды!$F$3,IF(I71&lt;=[1]Разряды!$G$14,[1]Разряды!$G$3,IF(I71&lt;=[1]Разряды!$H$14,[1]Разряды!$H$3,IF(I71&lt;=[1]Разряды!$I$14,[1]Разряды!$I$3,IF(I71&lt;=[1]Разряды!$J$14,[1]Разряды!$J$3,"б/р"))))))))</f>
        <v>кмс</v>
      </c>
      <c r="K71" s="14"/>
      <c r="L71" s="19" t="str">
        <f>IF(B71=0," ",VLOOKUP($B71,[1]Спортсмены!$B$1:$H$65536,7,FALSE))</f>
        <v xml:space="preserve"> </v>
      </c>
    </row>
    <row r="72" spans="1:12">
      <c r="A72" s="26"/>
      <c r="B72" s="18"/>
      <c r="C72" s="19" t="str">
        <f>IF(B72=0," ",VLOOKUP(B72,[1]Спортсмены!B$1:H$65536,2,FALSE))</f>
        <v xml:space="preserve"> </v>
      </c>
      <c r="D72" s="21" t="str">
        <f>IF(B72=0," ",VLOOKUP($B72,[1]Спортсмены!$B$1:$H$65536,3,FALSE))</f>
        <v xml:space="preserve"> </v>
      </c>
      <c r="E72" s="21" t="str">
        <f>IF(B72=0," ",IF(VLOOKUP($B72,[1]Спортсмены!$B$1:$H$65536,4,FALSE)=0," ",VLOOKUP($B72,[1]Спортсмены!$B$1:$H$65536,4,FALSE)))</f>
        <v xml:space="preserve"> </v>
      </c>
      <c r="F72" s="19" t="str">
        <f>IF(B72=0," ",VLOOKUP($B72,[1]Спортсмены!$B$1:$H$65536,5,FALSE))</f>
        <v xml:space="preserve"> </v>
      </c>
      <c r="G72" s="19" t="str">
        <f>IF(B72=0," ",VLOOKUP($B72,[1]Спортсмены!$B$1:$H$65536,6,FALSE))</f>
        <v xml:space="preserve"> </v>
      </c>
      <c r="H72" s="27"/>
      <c r="I72" s="90">
        <v>2.9230324074074072E-3</v>
      </c>
      <c r="J72" s="24" t="str">
        <f>IF(I72=0," ",IF(I72&lt;=[1]Разряды!$D$14,[1]Разряды!$D$3,IF(I72&lt;=[1]Разряды!$E$14,[1]Разряды!$E$3,IF(I72&lt;=[1]Разряды!$F$14,[1]Разряды!$F$3,IF(I72&lt;=[1]Разряды!$G$14,[1]Разряды!$G$3,IF(I72&lt;=[1]Разряды!$H$14,[1]Разряды!$H$3,IF(I72&lt;=[1]Разряды!$I$14,[1]Разряды!$I$3,IF(I72&lt;=[1]Разряды!$J$14,[1]Разряды!$J$3,"б/р"))))))))</f>
        <v>кмс</v>
      </c>
      <c r="K72" s="14"/>
      <c r="L72" s="19" t="str">
        <f>IF(B72=0," ",VLOOKUP($B72,[1]Спортсмены!$B$1:$H$65536,7,FALSE))</f>
        <v xml:space="preserve"> </v>
      </c>
    </row>
    <row r="73" spans="1:12">
      <c r="A73" s="26"/>
      <c r="B73" s="18"/>
      <c r="C73" s="19"/>
      <c r="D73" s="21"/>
      <c r="E73" s="21"/>
      <c r="F73" s="19"/>
      <c r="G73" s="19"/>
      <c r="H73" s="27"/>
      <c r="I73" s="308"/>
      <c r="J73" s="21"/>
      <c r="K73" s="24"/>
      <c r="L73" s="19"/>
    </row>
    <row r="74" spans="1:12" ht="15.75">
      <c r="A74" s="46"/>
      <c r="B74" s="95"/>
      <c r="C74" s="54"/>
      <c r="D74" s="13"/>
      <c r="E74" s="13"/>
      <c r="F74" s="330" t="s">
        <v>216</v>
      </c>
      <c r="G74" s="330"/>
      <c r="H74" s="40"/>
      <c r="I74" s="340" t="s">
        <v>42</v>
      </c>
      <c r="J74" s="340"/>
      <c r="K74" s="9"/>
      <c r="L74" s="6" t="s">
        <v>217</v>
      </c>
    </row>
    <row r="75" spans="1:12">
      <c r="A75" s="26"/>
      <c r="B75" s="24"/>
      <c r="C75" s="19" t="str">
        <f>IF(B75=0," ",VLOOKUP(B75,[1]Спортсмены!B$1:H$65536,2,FALSE))</f>
        <v xml:space="preserve"> </v>
      </c>
      <c r="D75" s="20" t="str">
        <f>IF(B75=0," ",VLOOKUP($B75,[1]Спортсмены!$B$1:$H$65536,3,FALSE))</f>
        <v xml:space="preserve"> </v>
      </c>
      <c r="E75" s="21" t="str">
        <f>IF(B75=0," ",IF(VLOOKUP($B75,[1]Спортсмены!$B$1:$H$65536,4,FALSE)=0," ",VLOOKUP($B75,[1]Спортсмены!$B$1:$H$65536,4,FALSE)))</f>
        <v xml:space="preserve"> </v>
      </c>
      <c r="F75" s="19" t="str">
        <f>IF(B75=0," ",VLOOKUP($B75,[1]Спортсмены!$B$1:$H$65536,5,FALSE))</f>
        <v xml:space="preserve"> </v>
      </c>
      <c r="G75" s="19" t="str">
        <f>IF(B75=0," ",VLOOKUP($B75,[1]Спортсмены!$B$1:$H$65536,6,FALSE))</f>
        <v xml:space="preserve"> </v>
      </c>
      <c r="H75" s="27"/>
      <c r="I75" s="90">
        <v>2.9230324074074072E-3</v>
      </c>
      <c r="J75" s="24" t="str">
        <f>IF(I75=0," ",IF(I75&lt;=[1]Разряды!$D$14,[1]Разряды!$D$3,IF(I75&lt;=[1]Разряды!$E$14,[1]Разряды!$E$3,IF(I75&lt;=[1]Разряды!$F$14,[1]Разряды!$F$3,IF(I75&lt;=[1]Разряды!$G$14,[1]Разряды!$G$3,IF(I75&lt;=[1]Разряды!$H$14,[1]Разряды!$H$3,IF(I75&lt;=[1]Разряды!$I$14,[1]Разряды!$I$3,IF(I75&lt;=[1]Разряды!$J$14,[1]Разряды!$J$3,"б/р"))))))))</f>
        <v>кмс</v>
      </c>
      <c r="K75" s="24"/>
      <c r="L75" s="19" t="str">
        <f>IF(B75=0," ",VLOOKUP($B75,[1]Спортсмены!$B$1:$H$65536,7,FALSE))</f>
        <v xml:space="preserve"> </v>
      </c>
    </row>
    <row r="76" spans="1:12">
      <c r="A76" s="26"/>
      <c r="B76" s="18"/>
      <c r="C76" s="19" t="str">
        <f>IF(B76=0," ",VLOOKUP(B76,[1]Спортсмены!B$1:H$65536,2,FALSE))</f>
        <v xml:space="preserve"> </v>
      </c>
      <c r="D76" s="21" t="str">
        <f>IF(B76=0," ",VLOOKUP($B76,[1]Спортсмены!$B$1:$H$65536,3,FALSE))</f>
        <v xml:space="preserve"> </v>
      </c>
      <c r="E76" s="21" t="str">
        <f>IF(B76=0," ",IF(VLOOKUP($B76,[1]Спортсмены!$B$1:$H$65536,4,FALSE)=0," ",VLOOKUP($B76,[1]Спортсмены!$B$1:$H$65536,4,FALSE)))</f>
        <v xml:space="preserve"> </v>
      </c>
      <c r="F76" s="19" t="str">
        <f>IF(B76=0," ",VLOOKUP($B76,[1]Спортсмены!$B$1:$H$65536,5,FALSE))</f>
        <v xml:space="preserve"> </v>
      </c>
      <c r="G76" s="19" t="str">
        <f>IF(B76=0," ",VLOOKUP($B76,[1]Спортсмены!$B$1:$H$65536,6,FALSE))</f>
        <v xml:space="preserve"> </v>
      </c>
      <c r="H76" s="27"/>
      <c r="I76" s="90">
        <v>2.9230324074074072E-3</v>
      </c>
      <c r="J76" s="24" t="str">
        <f>IF(I76=0," ",IF(I76&lt;=[1]Разряды!$D$14,[1]Разряды!$D$3,IF(I76&lt;=[1]Разряды!$E$14,[1]Разряды!$E$3,IF(I76&lt;=[1]Разряды!$F$14,[1]Разряды!$F$3,IF(I76&lt;=[1]Разряды!$G$14,[1]Разряды!$G$3,IF(I76&lt;=[1]Разряды!$H$14,[1]Разряды!$H$3,IF(I76&lt;=[1]Разряды!$I$14,[1]Разряды!$I$3,IF(I76&lt;=[1]Разряды!$J$14,[1]Разряды!$J$3,"б/р"))))))))</f>
        <v>кмс</v>
      </c>
      <c r="K76" s="14"/>
      <c r="L76" s="19" t="str">
        <f>IF(B76=0," ",VLOOKUP($B76,[1]Спортсмены!$B$1:$H$65536,7,FALSE))</f>
        <v xml:space="preserve"> </v>
      </c>
    </row>
    <row r="77" spans="1:12">
      <c r="A77" s="26"/>
      <c r="B77" s="18"/>
      <c r="C77" s="19" t="str">
        <f>IF(B77=0," ",VLOOKUP(B77,[1]Спортсмены!B$1:H$65536,2,FALSE))</f>
        <v xml:space="preserve"> </v>
      </c>
      <c r="D77" s="21" t="str">
        <f>IF(B77=0," ",VLOOKUP($B77,[1]Спортсмены!$B$1:$H$65536,3,FALSE))</f>
        <v xml:space="preserve"> </v>
      </c>
      <c r="E77" s="21" t="str">
        <f>IF(B77=0," ",IF(VLOOKUP($B77,[1]Спортсмены!$B$1:$H$65536,4,FALSE)=0," ",VLOOKUP($B77,[1]Спортсмены!$B$1:$H$65536,4,FALSE)))</f>
        <v xml:space="preserve"> </v>
      </c>
      <c r="F77" s="19" t="str">
        <f>IF(B77=0," ",VLOOKUP($B77,[1]Спортсмены!$B$1:$H$65536,5,FALSE))</f>
        <v xml:space="preserve"> </v>
      </c>
      <c r="G77" s="19" t="str">
        <f>IF(B77=0," ",VLOOKUP($B77,[1]Спортсмены!$B$1:$H$65536,6,FALSE))</f>
        <v xml:space="preserve"> </v>
      </c>
      <c r="H77" s="27"/>
      <c r="I77" s="90">
        <v>2.9230324074074072E-3</v>
      </c>
      <c r="J77" s="24" t="str">
        <f>IF(I77=0," ",IF(I77&lt;=[1]Разряды!$D$14,[1]Разряды!$D$3,IF(I77&lt;=[1]Разряды!$E$14,[1]Разряды!$E$3,IF(I77&lt;=[1]Разряды!$F$14,[1]Разряды!$F$3,IF(I77&lt;=[1]Разряды!$G$14,[1]Разряды!$G$3,IF(I77&lt;=[1]Разряды!$H$14,[1]Разряды!$H$3,IF(I77&lt;=[1]Разряды!$I$14,[1]Разряды!$I$3,IF(I77&lt;=[1]Разряды!$J$14,[1]Разряды!$J$3,"б/р"))))))))</f>
        <v>кмс</v>
      </c>
      <c r="K77" s="14"/>
      <c r="L77" s="19" t="str">
        <f>IF(B77=0," ",VLOOKUP($B77,[1]Спортсмены!$B$1:$H$65536,7,FALSE))</f>
        <v xml:space="preserve"> </v>
      </c>
    </row>
    <row r="78" spans="1:12">
      <c r="A78" s="26"/>
      <c r="B78" s="18"/>
      <c r="C78" s="19" t="str">
        <f>IF(B78=0," ",VLOOKUP(B78,[1]Спортсмены!B$1:H$65536,2,FALSE))</f>
        <v xml:space="preserve"> </v>
      </c>
      <c r="D78" s="21" t="str">
        <f>IF(B78=0," ",VLOOKUP($B78,[1]Спортсмены!$B$1:$H$65536,3,FALSE))</f>
        <v xml:space="preserve"> </v>
      </c>
      <c r="E78" s="21" t="str">
        <f>IF(B78=0," ",IF(VLOOKUP($B78,[1]Спортсмены!$B$1:$H$65536,4,FALSE)=0," ",VLOOKUP($B78,[1]Спортсмены!$B$1:$H$65536,4,FALSE)))</f>
        <v xml:space="preserve"> </v>
      </c>
      <c r="F78" s="19" t="str">
        <f>IF(B78=0," ",VLOOKUP($B78,[1]Спортсмены!$B$1:$H$65536,5,FALSE))</f>
        <v xml:space="preserve"> </v>
      </c>
      <c r="G78" s="19" t="str">
        <f>IF(B78=0," ",VLOOKUP($B78,[1]Спортсмены!$B$1:$H$65536,6,FALSE))</f>
        <v xml:space="preserve"> </v>
      </c>
      <c r="H78" s="27"/>
      <c r="I78" s="90">
        <v>2.9230324074074072E-3</v>
      </c>
      <c r="J78" s="24" t="str">
        <f>IF(I78=0," ",IF(I78&lt;=[1]Разряды!$D$14,[1]Разряды!$D$3,IF(I78&lt;=[1]Разряды!$E$14,[1]Разряды!$E$3,IF(I78&lt;=[1]Разряды!$F$14,[1]Разряды!$F$3,IF(I78&lt;=[1]Разряды!$G$14,[1]Разряды!$G$3,IF(I78&lt;=[1]Разряды!$H$14,[1]Разряды!$H$3,IF(I78&lt;=[1]Разряды!$I$14,[1]Разряды!$I$3,IF(I78&lt;=[1]Разряды!$J$14,[1]Разряды!$J$3,"б/р"))))))))</f>
        <v>кмс</v>
      </c>
      <c r="K78" s="14"/>
      <c r="L78" s="19" t="str">
        <f>IF(B78=0," ",VLOOKUP($B78,[1]Спортсмены!$B$1:$H$65536,7,FALSE))</f>
        <v xml:space="preserve"> </v>
      </c>
    </row>
    <row r="79" spans="1:12">
      <c r="A79" s="68"/>
      <c r="B79" s="68"/>
      <c r="C79" s="68"/>
      <c r="D79" s="68"/>
      <c r="E79" s="68"/>
      <c r="F79" s="68"/>
      <c r="G79" s="68"/>
      <c r="H79" s="309"/>
      <c r="I79" s="309"/>
      <c r="J79" s="68"/>
      <c r="K79" s="68"/>
      <c r="L79" s="68"/>
    </row>
    <row r="80" spans="1:12">
      <c r="A80" s="68"/>
      <c r="B80" s="68"/>
      <c r="C80" s="68"/>
      <c r="D80" s="68"/>
      <c r="E80" s="68"/>
      <c r="F80" s="68"/>
      <c r="G80" s="68"/>
      <c r="H80" s="309"/>
      <c r="I80" s="309"/>
      <c r="J80" s="68"/>
      <c r="K80" s="68"/>
      <c r="L80" s="68"/>
    </row>
    <row r="81" spans="1:12">
      <c r="A81" s="68"/>
      <c r="B81" s="68"/>
      <c r="C81" s="68"/>
      <c r="D81" s="68"/>
      <c r="E81" s="68"/>
      <c r="F81" s="68"/>
      <c r="G81" s="68"/>
      <c r="H81" s="309"/>
      <c r="I81" s="309"/>
      <c r="J81" s="68"/>
      <c r="K81" s="68"/>
      <c r="L81" s="68"/>
    </row>
    <row r="82" spans="1:12">
      <c r="A82" s="68"/>
      <c r="B82" s="68"/>
      <c r="C82" s="68"/>
      <c r="D82" s="68"/>
      <c r="E82" s="68"/>
      <c r="F82" s="68"/>
      <c r="G82" s="68"/>
      <c r="H82" s="309"/>
      <c r="I82" s="309"/>
      <c r="J82" s="68"/>
      <c r="K82" s="68"/>
      <c r="L82" s="68"/>
    </row>
    <row r="83" spans="1:12">
      <c r="A83" s="67"/>
      <c r="B83" s="67"/>
      <c r="C83" s="67"/>
      <c r="D83" s="67"/>
      <c r="E83" s="67"/>
      <c r="F83" s="67"/>
      <c r="G83" s="67"/>
      <c r="H83" s="84"/>
      <c r="I83" s="84"/>
    </row>
    <row r="84" spans="1:12">
      <c r="A84" s="67"/>
      <c r="B84" s="67"/>
      <c r="C84" s="67"/>
      <c r="D84" s="67"/>
      <c r="E84" s="67"/>
      <c r="F84" s="67"/>
      <c r="G84" s="67"/>
      <c r="H84" s="84"/>
      <c r="I84" s="84"/>
    </row>
    <row r="85" spans="1:12">
      <c r="A85" s="67"/>
      <c r="B85" s="67"/>
      <c r="C85" s="67"/>
      <c r="D85" s="67"/>
      <c r="E85" s="67"/>
      <c r="F85" s="67"/>
      <c r="G85" s="67"/>
      <c r="H85" s="84"/>
      <c r="I85" s="84"/>
    </row>
    <row r="86" spans="1:12">
      <c r="A86" s="67"/>
      <c r="B86" s="67"/>
      <c r="C86" s="67"/>
      <c r="D86" s="67"/>
      <c r="E86" s="67"/>
      <c r="F86" s="67"/>
      <c r="G86" s="67"/>
      <c r="H86" s="84"/>
      <c r="I86" s="84"/>
    </row>
    <row r="87" spans="1:12">
      <c r="A87" s="67"/>
      <c r="B87" s="67"/>
      <c r="C87" s="67"/>
      <c r="D87" s="67"/>
      <c r="E87" s="67"/>
      <c r="F87" s="67"/>
      <c r="G87" s="67"/>
      <c r="H87" s="84"/>
      <c r="I87" s="84"/>
    </row>
    <row r="88" spans="1:12">
      <c r="A88" s="67"/>
      <c r="B88" s="67"/>
      <c r="C88" s="67"/>
      <c r="D88" s="67"/>
      <c r="E88" s="67"/>
      <c r="F88" s="67"/>
      <c r="G88" s="67"/>
      <c r="H88" s="84"/>
      <c r="I88" s="84"/>
    </row>
    <row r="89" spans="1:12">
      <c r="A89" s="67"/>
      <c r="B89" s="67"/>
      <c r="C89" s="67"/>
      <c r="D89" s="67"/>
      <c r="E89" s="67"/>
      <c r="F89" s="67"/>
      <c r="G89" s="67"/>
      <c r="H89" s="84"/>
      <c r="I89" s="84"/>
    </row>
    <row r="90" spans="1:12">
      <c r="A90" s="67"/>
      <c r="B90" s="67"/>
      <c r="C90" s="67"/>
      <c r="D90" s="67"/>
      <c r="E90" s="67"/>
      <c r="F90" s="67"/>
      <c r="G90" s="67"/>
      <c r="H90" s="84"/>
      <c r="I90" s="84"/>
    </row>
    <row r="91" spans="1:12">
      <c r="A91" s="67"/>
      <c r="B91" s="67"/>
      <c r="C91" s="67"/>
      <c r="D91" s="67"/>
      <c r="E91" s="67"/>
      <c r="F91" s="67"/>
      <c r="G91" s="67"/>
      <c r="H91" s="84"/>
      <c r="I91" s="84"/>
    </row>
    <row r="92" spans="1:12">
      <c r="A92" s="67"/>
      <c r="B92" s="67"/>
      <c r="C92" s="67"/>
      <c r="D92" s="67"/>
      <c r="E92" s="67"/>
      <c r="F92" s="67"/>
      <c r="G92" s="67"/>
      <c r="H92" s="84"/>
      <c r="I92" s="84"/>
    </row>
    <row r="93" spans="1:12" ht="22.5">
      <c r="A93" s="337" t="s">
        <v>0</v>
      </c>
      <c r="B93" s="337"/>
      <c r="C93" s="337"/>
      <c r="D93" s="337"/>
      <c r="E93" s="337"/>
      <c r="F93" s="337"/>
      <c r="G93" s="337"/>
      <c r="H93" s="337"/>
      <c r="I93" s="337"/>
      <c r="J93" s="337"/>
      <c r="K93" s="337"/>
      <c r="L93" s="290"/>
    </row>
    <row r="94" spans="1:12" ht="20.25">
      <c r="A94" s="338"/>
      <c r="B94" s="338"/>
      <c r="C94" s="338"/>
      <c r="D94" s="338"/>
      <c r="E94" s="338"/>
      <c r="F94" s="338"/>
      <c r="G94" s="338"/>
      <c r="H94" s="338"/>
      <c r="I94" s="338"/>
      <c r="J94" s="338"/>
      <c r="K94" s="338"/>
      <c r="L94" s="83"/>
    </row>
    <row r="95" spans="1:12" ht="20.25">
      <c r="A95" s="338" t="s">
        <v>1</v>
      </c>
      <c r="B95" s="338"/>
      <c r="C95" s="338"/>
      <c r="D95" s="338"/>
      <c r="E95" s="338"/>
      <c r="F95" s="338"/>
      <c r="G95" s="338"/>
      <c r="H95" s="338"/>
      <c r="I95" s="338"/>
      <c r="J95" s="338"/>
      <c r="K95" s="338"/>
      <c r="L95" s="83"/>
    </row>
    <row r="96" spans="1:12">
      <c r="A96" s="359" t="s">
        <v>170</v>
      </c>
      <c r="B96" s="359"/>
      <c r="C96" s="283"/>
      <c r="H96" s="360" t="s">
        <v>152</v>
      </c>
      <c r="I96" s="360"/>
      <c r="J96" s="360"/>
      <c r="K96" s="360"/>
    </row>
    <row r="97" spans="1:12">
      <c r="A97" s="4" t="s">
        <v>6</v>
      </c>
      <c r="B97" s="4"/>
      <c r="C97" s="4"/>
      <c r="G97" s="284"/>
      <c r="H97" s="285"/>
      <c r="I97" s="286"/>
    </row>
    <row r="98" spans="1:12" ht="20.25">
      <c r="A98" s="350" t="s">
        <v>218</v>
      </c>
      <c r="B98" s="350"/>
      <c r="C98" s="350"/>
      <c r="D98" s="350"/>
      <c r="E98" s="350"/>
      <c r="F98" s="350"/>
      <c r="G98" s="350"/>
      <c r="H98" s="350"/>
      <c r="I98" s="350"/>
      <c r="J98" s="350"/>
      <c r="K98" s="350"/>
    </row>
    <row r="99" spans="1:12" ht="15.75">
      <c r="A99" s="351" t="s">
        <v>219</v>
      </c>
      <c r="B99" s="351"/>
      <c r="C99" s="351"/>
      <c r="D99" s="351"/>
      <c r="E99" s="351"/>
      <c r="F99" s="351"/>
      <c r="G99" s="351"/>
      <c r="H99" s="351"/>
      <c r="I99" s="351"/>
      <c r="J99" s="351"/>
      <c r="K99" s="351"/>
    </row>
    <row r="100" spans="1:12" ht="20.25">
      <c r="A100" s="287"/>
      <c r="B100" s="287"/>
      <c r="C100" s="1" t="s">
        <v>210</v>
      </c>
      <c r="H100" s="352" t="s">
        <v>184</v>
      </c>
      <c r="I100" s="352"/>
      <c r="J100" s="352"/>
    </row>
    <row r="101" spans="1:12">
      <c r="A101" s="335" t="s">
        <v>199</v>
      </c>
      <c r="B101" s="335" t="s">
        <v>12</v>
      </c>
      <c r="C101" s="335" t="s">
        <v>13</v>
      </c>
      <c r="D101" s="335" t="s">
        <v>14</v>
      </c>
      <c r="E101" s="335" t="s">
        <v>15</v>
      </c>
      <c r="F101" s="335" t="s">
        <v>16</v>
      </c>
      <c r="G101" s="354" t="s">
        <v>28</v>
      </c>
      <c r="H101" s="335" t="s">
        <v>171</v>
      </c>
      <c r="I101" s="356" t="s">
        <v>172</v>
      </c>
      <c r="J101" s="357"/>
      <c r="K101" s="358"/>
    </row>
    <row r="102" spans="1:12">
      <c r="A102" s="353"/>
      <c r="B102" s="353"/>
      <c r="C102" s="353"/>
      <c r="D102" s="353"/>
      <c r="E102" s="353"/>
      <c r="F102" s="353"/>
      <c r="G102" s="355"/>
      <c r="H102" s="353"/>
      <c r="I102" s="272">
        <v>1</v>
      </c>
      <c r="J102" s="273">
        <v>2</v>
      </c>
      <c r="K102" s="274">
        <v>3</v>
      </c>
    </row>
    <row r="103" spans="1:12">
      <c r="A103" s="50"/>
      <c r="B103" s="26"/>
      <c r="C103" s="26"/>
      <c r="D103" s="26"/>
      <c r="E103" s="26"/>
      <c r="F103" s="276" t="s">
        <v>173</v>
      </c>
      <c r="G103" s="26"/>
      <c r="H103" s="277"/>
      <c r="I103" s="278"/>
      <c r="J103" s="275"/>
      <c r="K103" s="275"/>
    </row>
    <row r="104" spans="1:12" ht="22.5">
      <c r="A104" s="280">
        <v>1</v>
      </c>
      <c r="B104" s="26">
        <v>289</v>
      </c>
      <c r="C104" s="42" t="str">
        <f>IF(B104=0," ",VLOOKUP(B104,[1]Спортсмены!B$1:H$65536,2,FALSE))</f>
        <v>Ракчеев Дмитрий</v>
      </c>
      <c r="D104" s="43" t="str">
        <f>IF(B104=0," ",VLOOKUP($B104,[1]Спортсмены!$B$1:$H$65536,3,FALSE))</f>
        <v>05.08.1998</v>
      </c>
      <c r="E104" s="44" t="str">
        <f>IF(B104=0," ",IF(VLOOKUP($B104,[1]Спортсмены!$B$1:$H$65536,4,FALSE)=0," ",VLOOKUP($B104,[1]Спортсмены!$B$1:$H$65536,4,FALSE)))</f>
        <v>1р</v>
      </c>
      <c r="F104" s="42" t="str">
        <f>IF(B104=0," ",VLOOKUP($B104,[1]Спортсмены!$B$1:$H$65536,5,FALSE))</f>
        <v>Рязанская</v>
      </c>
      <c r="G104" s="45" t="str">
        <f>IF(B104=0," ",VLOOKUP($B104,[1]Спортсмены!$B$1:$H$65536,6,FALSE))</f>
        <v>Скопин, ЦФО ДЮСШ "Старт", Юность России</v>
      </c>
      <c r="H104" s="277"/>
      <c r="I104" s="278"/>
      <c r="J104" s="275"/>
      <c r="K104" s="275"/>
    </row>
    <row r="105" spans="1:12">
      <c r="A105" s="280">
        <v>2</v>
      </c>
      <c r="B105" s="18">
        <v>221</v>
      </c>
      <c r="C105" s="42" t="str">
        <f>IF(B105=0," ",VLOOKUP(B105,[1]Спортсмены!B$1:H$65536,2,FALSE))</f>
        <v>Голубков Павел</v>
      </c>
      <c r="D105" s="43" t="str">
        <f>IF(B105=0," ",VLOOKUP($B105,[1]Спортсмены!$B$1:$H$65536,3,FALSE))</f>
        <v>27.01.1998</v>
      </c>
      <c r="E105" s="44" t="str">
        <f>IF(B105=0," ",IF(VLOOKUP($B105,[1]Спортсмены!$B$1:$H$65536,4,FALSE)=0," ",VLOOKUP($B105,[1]Спортсмены!$B$1:$H$65536,4,FALSE)))</f>
        <v>2р</v>
      </c>
      <c r="F105" s="42" t="str">
        <f>IF(B105=0," ",VLOOKUP($B105,[1]Спортсмены!$B$1:$H$65536,5,FALSE))</f>
        <v>Псковская</v>
      </c>
      <c r="G105" s="42" t="str">
        <f>IF(B105=0," ",VLOOKUP($B105,[1]Спортсмены!$B$1:$H$65536,6,FALSE))</f>
        <v>Великолукский р-н, ДЮСШ</v>
      </c>
      <c r="H105" s="277"/>
      <c r="I105" s="278"/>
      <c r="J105" s="275"/>
      <c r="K105" s="275"/>
    </row>
    <row r="106" spans="1:12">
      <c r="A106" s="280"/>
      <c r="B106" s="19"/>
      <c r="C106" s="21"/>
      <c r="D106" s="24"/>
      <c r="E106" s="13"/>
      <c r="F106" s="281"/>
      <c r="G106" s="288"/>
      <c r="H106" s="277"/>
      <c r="I106" s="278"/>
      <c r="J106" s="275"/>
      <c r="K106" s="275"/>
    </row>
    <row r="107" spans="1:12">
      <c r="A107" s="280"/>
      <c r="B107" s="19"/>
      <c r="C107" s="21"/>
      <c r="D107" s="24"/>
      <c r="E107" s="13"/>
      <c r="F107" s="288"/>
      <c r="G107" s="281"/>
      <c r="H107" s="277"/>
      <c r="I107" s="278"/>
      <c r="J107" s="275"/>
      <c r="K107" s="275"/>
    </row>
    <row r="108" spans="1:12">
      <c r="A108" s="280"/>
      <c r="B108" s="19"/>
      <c r="C108" s="21"/>
      <c r="D108" s="24"/>
      <c r="E108" s="21"/>
      <c r="F108" s="288"/>
      <c r="G108" s="281"/>
      <c r="H108" s="277"/>
      <c r="I108" s="278"/>
      <c r="J108" s="275"/>
      <c r="K108" s="275"/>
    </row>
    <row r="109" spans="1:12" ht="20.25">
      <c r="A109" s="338"/>
      <c r="B109" s="338"/>
      <c r="C109" s="338"/>
      <c r="D109" s="338"/>
      <c r="E109" s="338"/>
      <c r="F109" s="338"/>
      <c r="G109" s="338"/>
      <c r="H109" s="338"/>
      <c r="I109" s="338"/>
      <c r="J109" s="338"/>
      <c r="K109" s="338"/>
      <c r="L109" s="83"/>
    </row>
    <row r="110" spans="1:12" ht="20.25">
      <c r="A110" s="338" t="s">
        <v>36</v>
      </c>
      <c r="B110" s="338"/>
      <c r="C110" s="338"/>
      <c r="D110" s="338"/>
      <c r="E110" s="338"/>
      <c r="F110" s="338"/>
      <c r="G110" s="338"/>
      <c r="H110" s="338"/>
      <c r="I110" s="338"/>
      <c r="J110" s="338"/>
      <c r="K110" s="338"/>
      <c r="L110" s="83"/>
    </row>
    <row r="111" spans="1:12">
      <c r="A111" s="359" t="s">
        <v>170</v>
      </c>
      <c r="B111" s="359"/>
      <c r="C111" s="283"/>
      <c r="H111" s="360" t="s">
        <v>152</v>
      </c>
      <c r="I111" s="360"/>
      <c r="J111" s="360"/>
      <c r="K111" s="360"/>
    </row>
    <row r="112" spans="1:12">
      <c r="A112" s="4" t="s">
        <v>6</v>
      </c>
      <c r="B112" s="4"/>
      <c r="C112" s="4"/>
      <c r="G112" s="284"/>
      <c r="H112" s="285"/>
      <c r="I112" s="286"/>
    </row>
    <row r="113" spans="1:11" ht="20.25">
      <c r="A113" s="350" t="s">
        <v>218</v>
      </c>
      <c r="B113" s="350"/>
      <c r="C113" s="350"/>
      <c r="D113" s="350"/>
      <c r="E113" s="350"/>
      <c r="F113" s="350"/>
      <c r="G113" s="350"/>
      <c r="H113" s="350"/>
      <c r="I113" s="350"/>
      <c r="J113" s="350"/>
      <c r="K113" s="350"/>
    </row>
    <row r="114" spans="1:11" ht="15.75">
      <c r="A114" s="351" t="s">
        <v>220</v>
      </c>
      <c r="B114" s="351"/>
      <c r="C114" s="351"/>
      <c r="D114" s="351"/>
      <c r="E114" s="351"/>
      <c r="F114" s="351"/>
      <c r="G114" s="351"/>
      <c r="H114" s="351"/>
      <c r="I114" s="351"/>
      <c r="J114" s="351"/>
      <c r="K114" s="351"/>
    </row>
    <row r="115" spans="1:11" ht="20.25">
      <c r="A115" s="287"/>
      <c r="B115" s="287"/>
      <c r="C115" s="1" t="s">
        <v>210</v>
      </c>
      <c r="H115" s="352" t="s">
        <v>185</v>
      </c>
      <c r="I115" s="352"/>
      <c r="J115" s="352"/>
    </row>
    <row r="116" spans="1:11">
      <c r="A116" s="335" t="s">
        <v>199</v>
      </c>
      <c r="B116" s="335" t="s">
        <v>12</v>
      </c>
      <c r="C116" s="335" t="s">
        <v>13</v>
      </c>
      <c r="D116" s="335" t="s">
        <v>14</v>
      </c>
      <c r="E116" s="335" t="s">
        <v>15</v>
      </c>
      <c r="F116" s="335" t="s">
        <v>16</v>
      </c>
      <c r="G116" s="354" t="s">
        <v>28</v>
      </c>
      <c r="H116" s="335" t="s">
        <v>171</v>
      </c>
      <c r="I116" s="356" t="s">
        <v>172</v>
      </c>
      <c r="J116" s="357"/>
      <c r="K116" s="358"/>
    </row>
    <row r="117" spans="1:11">
      <c r="A117" s="353"/>
      <c r="B117" s="353"/>
      <c r="C117" s="353"/>
      <c r="D117" s="353"/>
      <c r="E117" s="353"/>
      <c r="F117" s="353"/>
      <c r="G117" s="355"/>
      <c r="H117" s="353"/>
      <c r="I117" s="272">
        <v>1</v>
      </c>
      <c r="J117" s="273">
        <v>2</v>
      </c>
      <c r="K117" s="274">
        <v>3</v>
      </c>
    </row>
    <row r="118" spans="1:11">
      <c r="A118" s="50"/>
      <c r="B118" s="26"/>
      <c r="C118" s="26"/>
      <c r="D118" s="26"/>
      <c r="E118" s="26"/>
      <c r="F118" s="276" t="s">
        <v>173</v>
      </c>
      <c r="G118" s="26"/>
      <c r="H118" s="277"/>
      <c r="I118" s="278"/>
      <c r="J118" s="275"/>
      <c r="K118" s="275"/>
    </row>
    <row r="119" spans="1:11">
      <c r="A119" s="280">
        <v>1</v>
      </c>
      <c r="B119" s="26">
        <v>349</v>
      </c>
      <c r="C119" s="19" t="str">
        <f>IF(B119=0," ",VLOOKUP(B119,[1]Спортсмены!B$1:H$65536,2,FALSE))</f>
        <v>Кошкарёв Рустам</v>
      </c>
      <c r="D119" s="20" t="str">
        <f>IF(B119=0," ",VLOOKUP($B119,[1]Спортсмены!$B$1:$H$65536,3,FALSE))</f>
        <v>17.02.1996</v>
      </c>
      <c r="E119" s="21" t="str">
        <f>IF(B119=0," ",IF(VLOOKUP($B119,[1]Спортсмены!$B$1:$H$65536,4,FALSE)=0," ",VLOOKUP($B119,[1]Спортсмены!$B$1:$H$65536,4,FALSE)))</f>
        <v>2р</v>
      </c>
      <c r="F119" s="19" t="str">
        <f>IF(B119=0," ",VLOOKUP($B119,[1]Спортсмены!$B$1:$H$65536,5,FALSE))</f>
        <v>Костромская</v>
      </c>
      <c r="G119" s="19" t="str">
        <f>IF(B119=0," ",VLOOKUP($B119,[1]Спортсмены!$B$1:$H$65536,6,FALSE))</f>
        <v>Волгореченск, ДЮСШ</v>
      </c>
      <c r="H119" s="277"/>
      <c r="I119" s="278"/>
      <c r="J119" s="275"/>
      <c r="K119" s="275"/>
    </row>
    <row r="120" spans="1:11">
      <c r="A120" s="280">
        <v>2</v>
      </c>
      <c r="B120" s="44">
        <v>220</v>
      </c>
      <c r="C120" s="19" t="str">
        <f>IF(B120=0," ",VLOOKUP(B120,[1]Спортсмены!B$1:H$65536,2,FALSE))</f>
        <v>Аввакуменков Сергей</v>
      </c>
      <c r="D120" s="20" t="str">
        <f>IF(B120=0," ",VLOOKUP($B120,[1]Спортсмены!$B$1:$H$65536,3,FALSE))</f>
        <v>18.09.1996</v>
      </c>
      <c r="E120" s="21" t="str">
        <f>IF(B120=0," ",IF(VLOOKUP($B120,[1]Спортсмены!$B$1:$H$65536,4,FALSE)=0," ",VLOOKUP($B120,[1]Спортсмены!$B$1:$H$65536,4,FALSE)))</f>
        <v>1р</v>
      </c>
      <c r="F120" s="19" t="str">
        <f>IF(B120=0," ",VLOOKUP($B120,[1]Спортсмены!$B$1:$H$65536,5,FALSE))</f>
        <v>Псковская</v>
      </c>
      <c r="G120" s="19" t="str">
        <f>IF(B120=0," ",VLOOKUP($B120,[1]Спортсмены!$B$1:$H$65536,6,FALSE))</f>
        <v>Великолукский р-н, ДЮСШ</v>
      </c>
      <c r="H120" s="277"/>
      <c r="I120" s="278"/>
      <c r="J120" s="275"/>
      <c r="K120" s="275"/>
    </row>
    <row r="121" spans="1:11">
      <c r="A121" s="280"/>
      <c r="B121" s="44"/>
      <c r="C121" s="19"/>
      <c r="D121" s="20"/>
      <c r="E121" s="21"/>
      <c r="F121" s="19"/>
      <c r="G121" s="19"/>
      <c r="H121" s="277"/>
      <c r="I121" s="278"/>
      <c r="J121" s="275"/>
      <c r="K121" s="275"/>
    </row>
    <row r="122" spans="1:11">
      <c r="A122" s="280">
        <v>3</v>
      </c>
      <c r="B122" s="44">
        <v>391</v>
      </c>
      <c r="C122" s="19" t="str">
        <f>IF(B122=0," ",VLOOKUP(B122,[1]Спортсмены!B$1:H$65536,2,FALSE))</f>
        <v>Резник Иван</v>
      </c>
      <c r="D122" s="20" t="str">
        <f>IF(B122=0," ",VLOOKUP($B122,[1]Спортсмены!$B$1:$H$65536,3,FALSE))</f>
        <v>1994</v>
      </c>
      <c r="E122" s="21" t="str">
        <f>IF(B122=0," ",IF(VLOOKUP($B122,[1]Спортсмены!$B$1:$H$65536,4,FALSE)=0," ",VLOOKUP($B122,[1]Спортсмены!$B$1:$H$65536,4,FALSE)))</f>
        <v>КМС</v>
      </c>
      <c r="F122" s="19" t="str">
        <f>IF(B122=0," ",VLOOKUP($B122,[1]Спортсмены!$B$1:$H$65536,5,FALSE))</f>
        <v>Архангельская</v>
      </c>
      <c r="G122" s="25" t="str">
        <f>IF(B122=0," ",VLOOKUP($B122,[1]Спортсмены!$B$1:$H$65536,6,FALSE))</f>
        <v>Архангельск, ГАУ ЦСП "Поморье", С(А)ФУ</v>
      </c>
      <c r="H122" s="277"/>
      <c r="I122" s="278"/>
      <c r="J122" s="275"/>
      <c r="K122" s="275"/>
    </row>
    <row r="123" spans="1:11">
      <c r="A123" s="280">
        <v>4</v>
      </c>
      <c r="B123" s="21">
        <v>231</v>
      </c>
      <c r="C123" s="19" t="str">
        <f>IF(B123=0," ",VLOOKUP(B123,[1]Спортсмены!B$1:H$65536,2,FALSE))</f>
        <v>Ногов Павел</v>
      </c>
      <c r="D123" s="20" t="str">
        <f>IF(B123=0," ",VLOOKUP($B123,[1]Спортсмены!$B$1:$H$65536,3,FALSE))</f>
        <v>1992</v>
      </c>
      <c r="E123" s="21" t="str">
        <f>IF(B123=0," ",IF(VLOOKUP($B123,[1]Спортсмены!$B$1:$H$65536,4,FALSE)=0," ",VLOOKUP($B123,[1]Спортсмены!$B$1:$H$65536,4,FALSE)))</f>
        <v>КМС</v>
      </c>
      <c r="F123" s="19" t="str">
        <f>IF(B123=0," ",VLOOKUP($B123,[1]Спортсмены!$B$1:$H$65536,5,FALSE))</f>
        <v>Владимирская</v>
      </c>
      <c r="G123" s="19" t="str">
        <f>IF(B123=0," ",VLOOKUP($B123,[1]Спортсмены!$B$1:$H$65536,6,FALSE))</f>
        <v>Владимир, СДЮСШОР-4</v>
      </c>
      <c r="H123" s="277"/>
      <c r="I123" s="278"/>
      <c r="J123" s="275"/>
      <c r="K123" s="275"/>
    </row>
    <row r="124" spans="1:11">
      <c r="A124" s="280">
        <v>5</v>
      </c>
      <c r="B124" s="21">
        <v>328</v>
      </c>
      <c r="C124" s="19" t="str">
        <f>IF(B124=0," ",VLOOKUP(B124,[1]Спортсмены!B$1:H$65536,2,FALSE))</f>
        <v>Зинохин Роман</v>
      </c>
      <c r="D124" s="20" t="str">
        <f>IF(B124=0," ",VLOOKUP($B124,[1]Спортсмены!$B$1:$H$65536,3,FALSE))</f>
        <v>21.12.1993</v>
      </c>
      <c r="E124" s="21" t="str">
        <f>IF(B124=0," ",IF(VLOOKUP($B124,[1]Спортсмены!$B$1:$H$65536,4,FALSE)=0," ",VLOOKUP($B124,[1]Спортсмены!$B$1:$H$65536,4,FALSE)))</f>
        <v>1р</v>
      </c>
      <c r="F124" s="19" t="str">
        <f>IF(B124=0," ",VLOOKUP($B124,[1]Спортсмены!$B$1:$H$65536,5,FALSE))</f>
        <v>Костромская</v>
      </c>
      <c r="G124" s="19" t="str">
        <f>IF(B124=0," ",VLOOKUP($B124,[1]Спортсмены!$B$1:$H$65536,6,FALSE))</f>
        <v>Кострома, КОСДЮСШОР</v>
      </c>
      <c r="H124" s="277"/>
      <c r="I124" s="278"/>
      <c r="J124" s="275"/>
      <c r="K124" s="275"/>
    </row>
    <row r="125" spans="1:11">
      <c r="A125" s="280"/>
      <c r="B125" s="21"/>
      <c r="C125" s="19"/>
      <c r="D125" s="20"/>
      <c r="E125" s="21"/>
      <c r="F125" s="54"/>
      <c r="G125" s="19"/>
      <c r="H125" s="277"/>
      <c r="I125" s="278"/>
      <c r="J125" s="275"/>
      <c r="K125" s="275"/>
    </row>
    <row r="126" spans="1:11">
      <c r="A126" s="280">
        <v>6</v>
      </c>
      <c r="B126" s="21">
        <v>151</v>
      </c>
      <c r="C126" s="19" t="str">
        <f>IF(B126=0," ",VLOOKUP(B126,[1]Спортсмены!B$1:H$65536,2,FALSE))</f>
        <v>Александров Никита</v>
      </c>
      <c r="D126" s="20" t="str">
        <f>IF(B126=0," ",VLOOKUP($B126,[1]Спортсмены!$B$1:$H$65536,3,FALSE))</f>
        <v>1983</v>
      </c>
      <c r="E126" s="21" t="str">
        <f>IF(B126=0," ",IF(VLOOKUP($B126,[1]Спортсмены!$B$1:$H$65536,4,FALSE)=0," ",VLOOKUP($B126,[1]Спортсмены!$B$1:$H$65536,4,FALSE)))</f>
        <v>МС</v>
      </c>
      <c r="F126" s="19" t="str">
        <f>IF(B126=0," ",VLOOKUP($B126,[1]Спортсмены!$B$1:$H$65536,5,FALSE))</f>
        <v>Ярославская</v>
      </c>
      <c r="G126" s="19" t="str">
        <f>IF(B126=0," ",VLOOKUP($B126,[1]Спортсмены!$B$1:$H$65536,6,FALSE))</f>
        <v>Рыбинск, СДЮСШОР-2</v>
      </c>
      <c r="H126" s="277"/>
      <c r="I126" s="278"/>
      <c r="J126" s="275"/>
      <c r="K126" s="275"/>
    </row>
    <row r="127" spans="1:11">
      <c r="A127" s="280">
        <v>7</v>
      </c>
      <c r="B127" s="21">
        <v>65</v>
      </c>
      <c r="C127" s="19" t="str">
        <f>IF(B127=0," ",VLOOKUP(B127,[1]Спортсмены!B$1:H$65536,2,FALSE))</f>
        <v>Владимиров Игорь</v>
      </c>
      <c r="D127" s="20" t="str">
        <f>IF(B127=0," ",VLOOKUP($B127,[1]Спортсмены!$B$1:$H$65536,3,FALSE))</f>
        <v>01.07.1991</v>
      </c>
      <c r="E127" s="21" t="str">
        <f>IF(B127=0," ",IF(VLOOKUP($B127,[1]Спортсмены!$B$1:$H$65536,4,FALSE)=0," ",VLOOKUP($B127,[1]Спортсмены!$B$1:$H$65536,4,FALSE)))</f>
        <v>КМС</v>
      </c>
      <c r="F127" s="19" t="str">
        <f>IF(B127=0," ",VLOOKUP($B127,[1]Спортсмены!$B$1:$H$65536,5,FALSE))</f>
        <v>Ярославская</v>
      </c>
      <c r="G127" s="19" t="str">
        <f>IF(B127=0," ",VLOOKUP($B127,[1]Спортсмены!$B$1:$H$65536,6,FALSE))</f>
        <v>Ярославль, СДЮСШОР-19</v>
      </c>
      <c r="H127" s="277"/>
      <c r="I127" s="278"/>
      <c r="J127" s="275"/>
      <c r="K127" s="275"/>
    </row>
    <row r="128" spans="1:11">
      <c r="A128" s="280">
        <v>8</v>
      </c>
      <c r="B128" s="21">
        <v>155</v>
      </c>
      <c r="C128" s="19" t="str">
        <f>IF(B128=0," ",VLOOKUP(B128,[1]Спортсмены!B$1:H$65536,2,FALSE))</f>
        <v>Корсков Владимир</v>
      </c>
      <c r="D128" s="20" t="str">
        <f>IF(B128=0," ",VLOOKUP($B128,[1]Спортсмены!$B$1:$H$65536,3,FALSE))</f>
        <v>1983</v>
      </c>
      <c r="E128" s="21" t="str">
        <f>IF(B128=0," ",IF(VLOOKUP($B128,[1]Спортсмены!$B$1:$H$65536,4,FALSE)=0," ",VLOOKUP($B128,[1]Спортсмены!$B$1:$H$65536,4,FALSE)))</f>
        <v>КМС</v>
      </c>
      <c r="F128" s="19" t="str">
        <f>IF(B128=0," ",VLOOKUP($B128,[1]Спортсмены!$B$1:$H$65536,5,FALSE))</f>
        <v>Ярославская</v>
      </c>
      <c r="G128" s="19" t="str">
        <f>IF(B128=0," ",VLOOKUP($B128,[1]Спортсмены!$B$1:$H$65536,6,FALSE))</f>
        <v>Рыбинск, СДЮСШОР-2</v>
      </c>
      <c r="H128" s="277"/>
      <c r="I128" s="278"/>
      <c r="J128" s="275"/>
      <c r="K128" s="275"/>
    </row>
    <row r="129" spans="1:11">
      <c r="A129" s="280"/>
      <c r="B129" s="21"/>
      <c r="C129" s="19"/>
      <c r="D129" s="20"/>
      <c r="E129" s="21"/>
      <c r="F129" s="54"/>
      <c r="G129" s="19"/>
      <c r="H129" s="277"/>
      <c r="I129" s="278"/>
      <c r="J129" s="275"/>
      <c r="K129" s="275"/>
    </row>
    <row r="130" spans="1:11">
      <c r="A130" s="280"/>
      <c r="B130" s="19"/>
      <c r="C130" s="21"/>
      <c r="D130" s="24"/>
      <c r="E130" s="21"/>
      <c r="F130" s="288"/>
      <c r="G130" s="281"/>
      <c r="H130" s="277"/>
      <c r="I130" s="278"/>
      <c r="J130" s="275"/>
      <c r="K130" s="275"/>
    </row>
    <row r="131" spans="1:11">
      <c r="A131" s="67"/>
      <c r="B131" s="67"/>
      <c r="C131" s="67"/>
      <c r="D131" s="67"/>
      <c r="E131" s="67"/>
      <c r="F131" s="67"/>
      <c r="G131" s="67"/>
      <c r="H131" s="84"/>
      <c r="I131" s="84"/>
    </row>
    <row r="132" spans="1:11">
      <c r="A132" s="67"/>
      <c r="B132" s="67"/>
      <c r="C132" s="67"/>
      <c r="D132" s="67"/>
      <c r="E132" s="67"/>
      <c r="F132" s="67"/>
      <c r="G132" s="67"/>
      <c r="H132" s="84"/>
      <c r="I132" s="84"/>
    </row>
    <row r="133" spans="1:11">
      <c r="A133" s="67"/>
      <c r="B133" s="67"/>
      <c r="C133" s="67"/>
      <c r="D133" s="67"/>
      <c r="E133" s="67"/>
      <c r="F133" s="67"/>
      <c r="G133" s="67"/>
      <c r="H133" s="84"/>
      <c r="I133" s="84"/>
    </row>
    <row r="134" spans="1:11">
      <c r="A134" s="67"/>
      <c r="B134" s="67"/>
      <c r="C134" s="67"/>
      <c r="D134" s="67"/>
      <c r="E134" s="67"/>
      <c r="F134" s="67"/>
      <c r="G134" s="67"/>
      <c r="H134" s="84"/>
      <c r="I134" s="84"/>
    </row>
    <row r="135" spans="1:11">
      <c r="A135" s="67"/>
      <c r="B135" s="67"/>
      <c r="C135" s="67"/>
      <c r="D135" s="67"/>
      <c r="E135" s="67"/>
      <c r="F135" s="67"/>
      <c r="G135" s="67"/>
      <c r="H135" s="84"/>
      <c r="I135" s="84"/>
    </row>
    <row r="136" spans="1:11">
      <c r="A136" s="67"/>
      <c r="B136" s="67"/>
      <c r="C136" s="67"/>
      <c r="D136" s="67"/>
      <c r="E136" s="67"/>
      <c r="F136" s="67"/>
      <c r="G136" s="67"/>
      <c r="H136" s="84"/>
      <c r="I136" s="84"/>
    </row>
    <row r="137" spans="1:11">
      <c r="A137" s="67"/>
      <c r="B137" s="67"/>
      <c r="C137" s="67"/>
      <c r="D137" s="67"/>
      <c r="E137" s="67"/>
      <c r="F137" s="67"/>
      <c r="G137" s="67"/>
      <c r="H137" s="84"/>
      <c r="I137" s="84"/>
    </row>
    <row r="138" spans="1:11">
      <c r="A138" s="67"/>
      <c r="B138" s="67"/>
      <c r="C138" s="67"/>
      <c r="D138" s="67"/>
      <c r="E138" s="67"/>
      <c r="F138" s="67"/>
      <c r="G138" s="67"/>
      <c r="H138" s="84"/>
      <c r="I138" s="84"/>
    </row>
    <row r="139" spans="1:11">
      <c r="A139" s="67"/>
      <c r="B139" s="67"/>
      <c r="C139" s="67"/>
      <c r="D139" s="67"/>
      <c r="E139" s="67"/>
      <c r="F139" s="67"/>
      <c r="G139" s="67"/>
      <c r="H139" s="84"/>
      <c r="I139" s="84"/>
    </row>
    <row r="140" spans="1:11" ht="22.5">
      <c r="A140" s="337" t="s">
        <v>0</v>
      </c>
      <c r="B140" s="337"/>
      <c r="C140" s="337"/>
      <c r="D140" s="337"/>
      <c r="E140" s="337"/>
      <c r="F140" s="337"/>
      <c r="G140" s="337"/>
      <c r="H140" s="337"/>
      <c r="I140" s="337"/>
      <c r="J140" s="337"/>
      <c r="K140" s="337"/>
    </row>
    <row r="141" spans="1:11" ht="20.25">
      <c r="A141" s="338"/>
      <c r="B141" s="338"/>
      <c r="C141" s="338"/>
      <c r="D141" s="338"/>
      <c r="E141" s="338"/>
      <c r="F141" s="338"/>
      <c r="G141" s="338"/>
      <c r="H141" s="338"/>
      <c r="I141" s="338"/>
      <c r="J141" s="338"/>
      <c r="K141" s="338"/>
    </row>
    <row r="142" spans="1:11" ht="20.25">
      <c r="A142" s="338" t="s">
        <v>1</v>
      </c>
      <c r="B142" s="338"/>
      <c r="C142" s="338"/>
      <c r="D142" s="338"/>
      <c r="E142" s="338"/>
      <c r="F142" s="338"/>
      <c r="G142" s="338"/>
      <c r="H142" s="338"/>
      <c r="I142" s="338"/>
      <c r="J142" s="338"/>
      <c r="K142" s="338"/>
    </row>
    <row r="143" spans="1:11">
      <c r="A143" s="359" t="s">
        <v>170</v>
      </c>
      <c r="B143" s="359"/>
      <c r="C143" s="283"/>
      <c r="H143" s="360" t="s">
        <v>152</v>
      </c>
      <c r="I143" s="360"/>
      <c r="J143" s="360"/>
      <c r="K143" s="360"/>
    </row>
    <row r="144" spans="1:11">
      <c r="A144" s="4" t="s">
        <v>6</v>
      </c>
      <c r="B144" s="4"/>
      <c r="C144" s="4"/>
      <c r="G144" s="284"/>
      <c r="H144" s="285"/>
      <c r="I144" s="286"/>
    </row>
    <row r="145" spans="1:11" ht="20.25">
      <c r="A145" s="350" t="s">
        <v>218</v>
      </c>
      <c r="B145" s="350"/>
      <c r="C145" s="350"/>
      <c r="D145" s="350"/>
      <c r="E145" s="350"/>
      <c r="F145" s="350"/>
      <c r="G145" s="350"/>
      <c r="H145" s="350"/>
      <c r="I145" s="350"/>
      <c r="J145" s="350"/>
      <c r="K145" s="350"/>
    </row>
    <row r="146" spans="1:11" ht="15.75">
      <c r="A146" s="351" t="s">
        <v>221</v>
      </c>
      <c r="B146" s="351"/>
      <c r="C146" s="351"/>
      <c r="D146" s="351"/>
      <c r="E146" s="351"/>
      <c r="F146" s="351"/>
      <c r="G146" s="351"/>
      <c r="H146" s="351"/>
      <c r="I146" s="351"/>
      <c r="J146" s="351"/>
      <c r="K146" s="351"/>
    </row>
    <row r="147" spans="1:11" ht="20.25">
      <c r="A147" s="287"/>
      <c r="B147" s="287"/>
      <c r="C147" s="1" t="s">
        <v>210</v>
      </c>
      <c r="H147" s="352" t="s">
        <v>184</v>
      </c>
      <c r="I147" s="352"/>
      <c r="J147" s="352"/>
    </row>
    <row r="148" spans="1:11">
      <c r="A148" s="335" t="s">
        <v>199</v>
      </c>
      <c r="B148" s="335" t="s">
        <v>12</v>
      </c>
      <c r="C148" s="335" t="s">
        <v>13</v>
      </c>
      <c r="D148" s="335" t="s">
        <v>14</v>
      </c>
      <c r="E148" s="335" t="s">
        <v>15</v>
      </c>
      <c r="F148" s="335" t="s">
        <v>16</v>
      </c>
      <c r="G148" s="354" t="s">
        <v>28</v>
      </c>
      <c r="H148" s="335" t="s">
        <v>171</v>
      </c>
      <c r="I148" s="356" t="s">
        <v>172</v>
      </c>
      <c r="J148" s="357"/>
      <c r="K148" s="358"/>
    </row>
    <row r="149" spans="1:11">
      <c r="A149" s="353"/>
      <c r="B149" s="353"/>
      <c r="C149" s="353"/>
      <c r="D149" s="353"/>
      <c r="E149" s="353"/>
      <c r="F149" s="353"/>
      <c r="G149" s="355"/>
      <c r="H149" s="353"/>
      <c r="I149" s="272">
        <v>1</v>
      </c>
      <c r="J149" s="273">
        <v>2</v>
      </c>
      <c r="K149" s="274">
        <v>3</v>
      </c>
    </row>
    <row r="150" spans="1:11">
      <c r="A150" s="50"/>
      <c r="B150" s="26"/>
      <c r="C150" s="26"/>
      <c r="D150" s="26"/>
      <c r="E150" s="26"/>
      <c r="F150" s="276" t="s">
        <v>173</v>
      </c>
      <c r="G150" s="26"/>
      <c r="H150" s="277"/>
      <c r="I150" s="278"/>
      <c r="J150" s="275"/>
      <c r="K150" s="275"/>
    </row>
    <row r="151" spans="1:11">
      <c r="A151" s="280">
        <v>1</v>
      </c>
      <c r="B151" s="24"/>
      <c r="C151" s="19" t="str">
        <f>IF(B151=0," ",VLOOKUP(B151,[1]Спортсмены!B$1:H$65536,2,FALSE))</f>
        <v xml:space="preserve"> </v>
      </c>
      <c r="D151" s="20" t="str">
        <f>IF(B151=0," ",VLOOKUP($B151,[1]Спортсмены!$B$1:$H$65536,3,FALSE))</f>
        <v xml:space="preserve"> </v>
      </c>
      <c r="E151" s="21" t="str">
        <f>IF(B151=0," ",IF(VLOOKUP($B151,[1]Спортсмены!$B$1:$H$65536,4,FALSE)=0," ",VLOOKUP($B151,[1]Спортсмены!$B$1:$H$65536,4,FALSE)))</f>
        <v xml:space="preserve"> </v>
      </c>
      <c r="F151" s="19" t="str">
        <f>IF(B151=0," ",VLOOKUP($B151,[1]Спортсмены!$B$1:$H$65536,5,FALSE))</f>
        <v xml:space="preserve"> </v>
      </c>
      <c r="G151" s="19" t="str">
        <f>IF(B151=0," ",VLOOKUP($B151,[1]Спортсмены!$B$1:$H$65536,6,FALSE))</f>
        <v xml:space="preserve"> </v>
      </c>
      <c r="H151" s="277"/>
      <c r="I151" s="278"/>
      <c r="J151" s="275"/>
      <c r="K151" s="275"/>
    </row>
    <row r="152" spans="1:11">
      <c r="A152" s="280">
        <v>2</v>
      </c>
      <c r="B152" s="18"/>
      <c r="C152" s="19" t="str">
        <f>IF(B152=0," ",VLOOKUP(B152,[1]Спортсмены!B$1:H$65536,2,FALSE))</f>
        <v xml:space="preserve"> </v>
      </c>
      <c r="D152" s="20" t="str">
        <f>IF(B152=0," ",VLOOKUP($B152,[1]Спортсмены!$B$1:$H$65536,3,FALSE))</f>
        <v xml:space="preserve"> </v>
      </c>
      <c r="E152" s="21" t="str">
        <f>IF(B152=0," ",IF(VLOOKUP($B152,[1]Спортсмены!$B$1:$H$65536,4,FALSE)=0," ",VLOOKUP($B152,[1]Спортсмены!$B$1:$H$65536,4,FALSE)))</f>
        <v xml:space="preserve"> </v>
      </c>
      <c r="F152" s="19" t="str">
        <f>IF(B152=0," ",VLOOKUP($B152,[1]Спортсмены!$B$1:$H$65536,5,FALSE))</f>
        <v xml:space="preserve"> </v>
      </c>
      <c r="G152" s="19" t="str">
        <f>IF(B152=0," ",VLOOKUP($B152,[1]Спортсмены!$B$1:$H$65536,6,FALSE))</f>
        <v xml:space="preserve"> </v>
      </c>
      <c r="H152" s="277"/>
      <c r="I152" s="278"/>
      <c r="J152" s="275"/>
      <c r="K152" s="275"/>
    </row>
    <row r="153" spans="1:11">
      <c r="A153" s="280">
        <v>3</v>
      </c>
      <c r="B153" s="18"/>
      <c r="C153" s="19" t="str">
        <f>IF(B153=0," ",VLOOKUP(B153,[1]Спортсмены!B$1:H$65536,2,FALSE))</f>
        <v xml:space="preserve"> </v>
      </c>
      <c r="D153" s="20" t="str">
        <f>IF(B153=0," ",VLOOKUP($B153,[1]Спортсмены!$B$1:$H$65536,3,FALSE))</f>
        <v xml:space="preserve"> </v>
      </c>
      <c r="E153" s="21" t="str">
        <f>IF(B153=0," ",IF(VLOOKUP($B153,[1]Спортсмены!$B$1:$H$65536,4,FALSE)=0," ",VLOOKUP($B153,[1]Спортсмены!$B$1:$H$65536,4,FALSE)))</f>
        <v xml:space="preserve"> </v>
      </c>
      <c r="F153" s="19" t="str">
        <f>IF(B153=0," ",VLOOKUP($B153,[1]Спортсмены!$B$1:$H$65536,5,FALSE))</f>
        <v xml:space="preserve"> </v>
      </c>
      <c r="G153" s="19" t="str">
        <f>IF(B153=0," ",VLOOKUP($B153,[1]Спортсмены!$B$1:$H$65536,6,FALSE))</f>
        <v xml:space="preserve"> </v>
      </c>
      <c r="H153" s="277"/>
      <c r="I153" s="278"/>
      <c r="J153" s="275"/>
      <c r="K153" s="275"/>
    </row>
    <row r="154" spans="1:11">
      <c r="A154" s="280">
        <v>4</v>
      </c>
      <c r="B154" s="19"/>
      <c r="C154" s="21"/>
      <c r="D154" s="24"/>
      <c r="E154" s="13"/>
      <c r="F154" s="288"/>
      <c r="G154" s="281"/>
      <c r="H154" s="277"/>
      <c r="I154" s="278"/>
      <c r="J154" s="275"/>
      <c r="K154" s="275"/>
    </row>
    <row r="155" spans="1:11">
      <c r="A155" s="280"/>
      <c r="B155" s="19"/>
      <c r="C155" s="19"/>
      <c r="D155" s="24"/>
      <c r="E155" s="24"/>
      <c r="F155" s="288"/>
      <c r="G155" s="288"/>
      <c r="H155" s="277"/>
      <c r="I155" s="278"/>
      <c r="J155" s="275"/>
      <c r="K155" s="275"/>
    </row>
    <row r="156" spans="1:11">
      <c r="A156" s="50"/>
      <c r="B156" s="26"/>
      <c r="C156" s="26"/>
      <c r="D156" s="26"/>
      <c r="E156" s="26"/>
      <c r="F156" s="276"/>
      <c r="G156" s="26"/>
      <c r="H156" s="277"/>
      <c r="I156" s="278"/>
      <c r="J156" s="275"/>
      <c r="K156" s="275"/>
    </row>
    <row r="157" spans="1:11">
      <c r="A157" s="67"/>
      <c r="B157" s="67"/>
      <c r="C157" s="67"/>
      <c r="D157" s="67"/>
      <c r="E157" s="67"/>
      <c r="F157" s="67"/>
      <c r="G157" s="67"/>
      <c r="H157" s="84"/>
      <c r="I157" s="84"/>
    </row>
    <row r="158" spans="1:11">
      <c r="A158" s="67"/>
      <c r="B158" s="67"/>
      <c r="C158" s="67"/>
      <c r="D158" s="67"/>
      <c r="E158" s="67"/>
      <c r="F158" s="67"/>
      <c r="G158" s="67"/>
      <c r="H158" s="84"/>
      <c r="I158" s="84"/>
    </row>
    <row r="159" spans="1:11">
      <c r="A159" s="67"/>
      <c r="B159" s="67"/>
      <c r="C159" s="67"/>
      <c r="D159" s="67"/>
      <c r="E159" s="67"/>
      <c r="F159" s="67"/>
      <c r="G159" s="67"/>
      <c r="H159" s="84"/>
      <c r="I159" s="84"/>
    </row>
    <row r="160" spans="1:11">
      <c r="A160" s="67"/>
      <c r="B160" s="67"/>
      <c r="C160" s="67"/>
      <c r="D160" s="67"/>
      <c r="E160" s="67"/>
      <c r="F160" s="67"/>
      <c r="G160" s="67"/>
      <c r="H160" s="84"/>
      <c r="I160" s="84"/>
    </row>
    <row r="161" spans="1:9">
      <c r="A161" s="67"/>
      <c r="B161" s="67"/>
      <c r="C161" s="67"/>
      <c r="D161" s="67"/>
      <c r="E161" s="67"/>
      <c r="F161" s="67"/>
      <c r="G161" s="67"/>
      <c r="H161" s="84"/>
      <c r="I161" s="84"/>
    </row>
    <row r="162" spans="1:9">
      <c r="A162" s="67"/>
      <c r="B162" s="67"/>
      <c r="C162" s="67"/>
      <c r="D162" s="67"/>
      <c r="E162" s="67"/>
      <c r="F162" s="67"/>
      <c r="G162" s="67"/>
      <c r="H162" s="84"/>
      <c r="I162" s="84"/>
    </row>
    <row r="163" spans="1:9">
      <c r="A163" s="67"/>
      <c r="B163" s="67"/>
      <c r="C163" s="67"/>
      <c r="D163" s="67"/>
      <c r="E163" s="67"/>
      <c r="F163" s="67"/>
      <c r="G163" s="67"/>
      <c r="H163" s="84"/>
      <c r="I163" s="84"/>
    </row>
    <row r="164" spans="1:9">
      <c r="A164" s="67"/>
      <c r="B164" s="67"/>
      <c r="C164" s="67"/>
      <c r="D164" s="67"/>
      <c r="E164" s="67"/>
      <c r="F164" s="67"/>
      <c r="G164" s="67"/>
      <c r="H164" s="84"/>
      <c r="I164" s="84"/>
    </row>
  </sheetData>
  <mergeCells count="101">
    <mergeCell ref="A1:L1"/>
    <mergeCell ref="A2:L2"/>
    <mergeCell ref="A3:L3"/>
    <mergeCell ref="A4:L4"/>
    <mergeCell ref="F6:G6"/>
    <mergeCell ref="I8:J8"/>
    <mergeCell ref="I9:J9"/>
    <mergeCell ref="F12:G12"/>
    <mergeCell ref="I12:J12"/>
    <mergeCell ref="F10:F11"/>
    <mergeCell ref="G10:G11"/>
    <mergeCell ref="H10:I10"/>
    <mergeCell ref="J10:J11"/>
    <mergeCell ref="K10:K11"/>
    <mergeCell ref="L10:L11"/>
    <mergeCell ref="H11:I11"/>
    <mergeCell ref="I15:J15"/>
    <mergeCell ref="F16:G16"/>
    <mergeCell ref="I16:J16"/>
    <mergeCell ref="F20:G20"/>
    <mergeCell ref="F25:G25"/>
    <mergeCell ref="I25:J25"/>
    <mergeCell ref="A10:A11"/>
    <mergeCell ref="B10:B11"/>
    <mergeCell ref="C10:C11"/>
    <mergeCell ref="D10:D11"/>
    <mergeCell ref="E10:E11"/>
    <mergeCell ref="A55:A56"/>
    <mergeCell ref="B55:B56"/>
    <mergeCell ref="C55:C56"/>
    <mergeCell ref="D55:D56"/>
    <mergeCell ref="E55:E56"/>
    <mergeCell ref="A48:L48"/>
    <mergeCell ref="A49:L49"/>
    <mergeCell ref="F51:G51"/>
    <mergeCell ref="I53:J53"/>
    <mergeCell ref="I54:J54"/>
    <mergeCell ref="L55:L56"/>
    <mergeCell ref="H56:I56"/>
    <mergeCell ref="F57:G57"/>
    <mergeCell ref="I61:J61"/>
    <mergeCell ref="F62:G62"/>
    <mergeCell ref="I62:J62"/>
    <mergeCell ref="F55:F56"/>
    <mergeCell ref="G55:G56"/>
    <mergeCell ref="H55:I55"/>
    <mergeCell ref="J55:J56"/>
    <mergeCell ref="K55:K56"/>
    <mergeCell ref="A95:K95"/>
    <mergeCell ref="A96:B96"/>
    <mergeCell ref="H96:K96"/>
    <mergeCell ref="A98:K98"/>
    <mergeCell ref="A99:K99"/>
    <mergeCell ref="F68:G68"/>
    <mergeCell ref="F74:G74"/>
    <mergeCell ref="I74:J74"/>
    <mergeCell ref="A93:K93"/>
    <mergeCell ref="A94:K94"/>
    <mergeCell ref="A109:K109"/>
    <mergeCell ref="A110:K110"/>
    <mergeCell ref="A111:B111"/>
    <mergeCell ref="H111:K111"/>
    <mergeCell ref="A113:K113"/>
    <mergeCell ref="H100:J100"/>
    <mergeCell ref="A101:A102"/>
    <mergeCell ref="B101:B102"/>
    <mergeCell ref="C101:C102"/>
    <mergeCell ref="D101:D102"/>
    <mergeCell ref="E101:E102"/>
    <mergeCell ref="F101:F102"/>
    <mergeCell ref="G101:G102"/>
    <mergeCell ref="H101:H102"/>
    <mergeCell ref="I101:K101"/>
    <mergeCell ref="A140:K140"/>
    <mergeCell ref="A141:K141"/>
    <mergeCell ref="A142:K142"/>
    <mergeCell ref="A143:B143"/>
    <mergeCell ref="H143:K143"/>
    <mergeCell ref="A114:K114"/>
    <mergeCell ref="H115:J115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I116:K116"/>
    <mergeCell ref="A145:K145"/>
    <mergeCell ref="A146:K146"/>
    <mergeCell ref="H147:J147"/>
    <mergeCell ref="A148:A149"/>
    <mergeCell ref="B148:B149"/>
    <mergeCell ref="C148:C149"/>
    <mergeCell ref="D148:D149"/>
    <mergeCell ref="E148:E149"/>
    <mergeCell ref="F148:F149"/>
    <mergeCell ref="G148:G149"/>
    <mergeCell ref="H148:H149"/>
    <mergeCell ref="I148:K14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50"/>
  <sheetViews>
    <sheetView topLeftCell="A25" workbookViewId="0">
      <selection activeCell="D5" sqref="D5:R5"/>
    </sheetView>
  </sheetViews>
  <sheetFormatPr defaultRowHeight="15"/>
  <cols>
    <col min="1" max="1" width="3.85546875" style="233" customWidth="1"/>
    <col min="2" max="2" width="5.5703125" bestFit="1" customWidth="1"/>
    <col min="3" max="3" width="21.5703125" style="233" customWidth="1"/>
    <col min="4" max="4" width="9.5703125" style="233" customWidth="1"/>
    <col min="5" max="5" width="6.42578125" customWidth="1"/>
    <col min="6" max="6" width="15.7109375" customWidth="1"/>
    <col min="7" max="7" width="25.140625" style="174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4.85546875" customWidth="1"/>
    <col min="18" max="18" width="21.5703125" customWidth="1"/>
  </cols>
  <sheetData>
    <row r="1" spans="1:18" ht="22.5">
      <c r="A1" s="337" t="s">
        <v>0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</row>
    <row r="2" spans="1:18" ht="20.25">
      <c r="A2" s="338" t="s">
        <v>36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</row>
    <row r="3" spans="1:18" ht="15.75">
      <c r="A3" s="1" t="s">
        <v>80</v>
      </c>
      <c r="B3" s="125"/>
      <c r="C3" s="125"/>
      <c r="D3" s="375" t="s">
        <v>69</v>
      </c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</row>
    <row r="4" spans="1:18" ht="18">
      <c r="A4" s="1" t="s">
        <v>81</v>
      </c>
      <c r="B4" s="126"/>
      <c r="C4" s="126"/>
      <c r="D4" s="376" t="s">
        <v>70</v>
      </c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</row>
    <row r="5" spans="1:18" ht="15.75">
      <c r="A5" s="1" t="s">
        <v>82</v>
      </c>
      <c r="B5" s="127"/>
      <c r="C5" s="127"/>
      <c r="D5" s="374" t="s">
        <v>3</v>
      </c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</row>
    <row r="6" spans="1:18" ht="18">
      <c r="A6" s="7" t="s">
        <v>83</v>
      </c>
      <c r="B6" s="157"/>
      <c r="C6" s="157"/>
      <c r="D6" s="157"/>
      <c r="E6" s="128"/>
      <c r="F6" s="371" t="s">
        <v>156</v>
      </c>
      <c r="G6" s="371"/>
      <c r="H6" s="371"/>
      <c r="I6" s="371"/>
      <c r="J6" s="371"/>
      <c r="K6" s="371"/>
      <c r="L6" s="371"/>
      <c r="M6" s="129"/>
      <c r="N6" s="360" t="s">
        <v>152</v>
      </c>
      <c r="O6" s="360"/>
      <c r="P6" s="360"/>
      <c r="Q6" s="360"/>
      <c r="R6" s="360"/>
    </row>
    <row r="7" spans="1:18" ht="18">
      <c r="A7" s="1" t="s">
        <v>223</v>
      </c>
      <c r="B7" s="130"/>
      <c r="C7" s="130"/>
      <c r="D7" s="126"/>
      <c r="E7" s="128"/>
      <c r="F7" s="128"/>
      <c r="G7" s="131"/>
      <c r="H7" s="132"/>
      <c r="I7" s="133"/>
      <c r="J7" s="134"/>
      <c r="K7" s="134"/>
      <c r="L7" s="372" t="s">
        <v>71</v>
      </c>
      <c r="M7" s="372"/>
      <c r="N7" s="372"/>
      <c r="O7" s="372"/>
      <c r="P7" s="372"/>
      <c r="Q7" s="373" t="s">
        <v>224</v>
      </c>
      <c r="R7" s="373"/>
    </row>
    <row r="8" spans="1:18">
      <c r="A8" s="335" t="s">
        <v>72</v>
      </c>
      <c r="B8" s="333" t="s">
        <v>73</v>
      </c>
      <c r="C8" s="354" t="s">
        <v>13</v>
      </c>
      <c r="D8" s="331" t="s">
        <v>75</v>
      </c>
      <c r="E8" s="335" t="s">
        <v>76</v>
      </c>
      <c r="F8" s="335" t="s">
        <v>16</v>
      </c>
      <c r="G8" s="335" t="s">
        <v>77</v>
      </c>
      <c r="H8" s="365" t="s">
        <v>78</v>
      </c>
      <c r="I8" s="366"/>
      <c r="J8" s="366"/>
      <c r="K8" s="366"/>
      <c r="L8" s="366"/>
      <c r="M8" s="366"/>
      <c r="N8" s="367"/>
      <c r="O8" s="335" t="s">
        <v>18</v>
      </c>
      <c r="P8" s="333" t="s">
        <v>19</v>
      </c>
      <c r="Q8" s="333" t="s">
        <v>20</v>
      </c>
      <c r="R8" s="354" t="s">
        <v>21</v>
      </c>
    </row>
    <row r="9" spans="1:18">
      <c r="A9" s="368"/>
      <c r="B9" s="361"/>
      <c r="C9" s="369"/>
      <c r="D9" s="369"/>
      <c r="E9" s="361"/>
      <c r="F9" s="361"/>
      <c r="G9" s="361"/>
      <c r="H9" s="363">
        <v>1</v>
      </c>
      <c r="I9" s="331">
        <v>2</v>
      </c>
      <c r="J9" s="331">
        <v>3</v>
      </c>
      <c r="K9" s="137"/>
      <c r="L9" s="331">
        <v>4</v>
      </c>
      <c r="M9" s="331">
        <v>5</v>
      </c>
      <c r="N9" s="331">
        <v>6</v>
      </c>
      <c r="O9" s="368"/>
      <c r="P9" s="361"/>
      <c r="Q9" s="361"/>
      <c r="R9" s="362"/>
    </row>
    <row r="10" spans="1:18">
      <c r="A10" s="353"/>
      <c r="B10" s="334"/>
      <c r="C10" s="332"/>
      <c r="D10" s="332"/>
      <c r="E10" s="334"/>
      <c r="F10" s="334"/>
      <c r="G10" s="334"/>
      <c r="H10" s="364"/>
      <c r="I10" s="332"/>
      <c r="J10" s="332"/>
      <c r="K10" s="138"/>
      <c r="L10" s="332"/>
      <c r="M10" s="332"/>
      <c r="N10" s="332"/>
      <c r="O10" s="353"/>
      <c r="P10" s="334"/>
      <c r="Q10" s="334"/>
      <c r="R10" s="355"/>
    </row>
    <row r="11" spans="1:18" ht="45">
      <c r="A11" s="17">
        <v>1</v>
      </c>
      <c r="B11" s="18">
        <v>283</v>
      </c>
      <c r="C11" s="42" t="str">
        <f>IF(B11=0," ",VLOOKUP(B11,[1]Женщины!B$1:H$65536,2,FALSE))</f>
        <v>Степанова Анна</v>
      </c>
      <c r="D11" s="43" t="str">
        <f>IF(B11=0," ",VLOOKUP($B11,[1]Женщины!$B$1:$H$65536,3,FALSE))</f>
        <v>23.03.1997</v>
      </c>
      <c r="E11" s="44" t="str">
        <f>IF(B11=0," ",IF(VLOOKUP($B11,[1]Женщины!$B$1:$H$65536,4,FALSE)=0," ",VLOOKUP($B11,[1]Женщины!$B$1:$H$65536,4,FALSE)))</f>
        <v>КМС</v>
      </c>
      <c r="F11" s="42" t="str">
        <f>IF(B11=0," ",VLOOKUP($B11,[1]Женщины!$B$1:$H$65536,5,FALSE))</f>
        <v>Рязанская</v>
      </c>
      <c r="G11" s="45" t="str">
        <f>IF(B11=0," ",VLOOKUP($B11,[1]Женщины!$B$1:$H$65536,6,FALSE))</f>
        <v>Рязань, ЦФО СДЮСШОР "Юность"-Юность России</v>
      </c>
      <c r="H11" s="142">
        <v>5.37</v>
      </c>
      <c r="I11" s="142">
        <v>5.35</v>
      </c>
      <c r="J11" s="142" t="s">
        <v>85</v>
      </c>
      <c r="K11" s="161"/>
      <c r="L11" s="160">
        <v>5.3</v>
      </c>
      <c r="M11" s="160">
        <v>5.19</v>
      </c>
      <c r="N11" s="142">
        <v>5.2</v>
      </c>
      <c r="O11" s="311">
        <f t="shared" ref="O11:O19" si="0">MAX(H11:N11)</f>
        <v>5.37</v>
      </c>
      <c r="P11" s="26" t="str">
        <f>IF(O11=0," ",IF(O11&gt;=[1]Разряды!$D$42,[1]Разряды!$D$3,IF(O11&gt;=[1]Разряды!$E$42,[1]Разряды!$E$3,IF(O11&gt;=[1]Разряды!$F$42,[1]Разряды!$F$3,IF(O11&gt;=[1]Разряды!$G$42,[1]Разряды!$G$3,IF(O11&gt;=[1]Разряды!$H$42,[1]Разряды!$H$3,IF(O11&gt;=[1]Разряды!$I$42,[1]Разряды!$I$3,IF(O11&gt;=[1]Разряды!$J$42,[1]Разряды!$J$3,"б/р"))))))))</f>
        <v>2р</v>
      </c>
      <c r="Q11" s="44">
        <v>20</v>
      </c>
      <c r="R11" s="45" t="str">
        <f>IF(B11=0," ",VLOOKUP($B11,[1]Женщины!$B$1:$H$65536,7,FALSE))</f>
        <v>ЗТР Джавахова Г.С., Богомудрова Т.М., Кордюкова Н.В., ЗТР Капацинский О.К.</v>
      </c>
    </row>
    <row r="12" spans="1:18" ht="22.5">
      <c r="A12" s="110">
        <v>2</v>
      </c>
      <c r="B12" s="18">
        <v>285</v>
      </c>
      <c r="C12" s="42" t="str">
        <f>IF(B12=0," ",VLOOKUP(B12,[1]Женщины!B$1:H$65536,2,FALSE))</f>
        <v>Капацинская Екатерина</v>
      </c>
      <c r="D12" s="43" t="str">
        <f>IF(B12=0," ",VLOOKUP($B12,[1]Женщины!$B$1:$H$65536,3,FALSE))</f>
        <v>11.05.1998</v>
      </c>
      <c r="E12" s="44" t="str">
        <f>IF(B12=0," ",IF(VLOOKUP($B12,[1]Женщины!$B$1:$H$65536,4,FALSE)=0," ",VLOOKUP($B12,[1]Женщины!$B$1:$H$65536,4,FALSE)))</f>
        <v>1р</v>
      </c>
      <c r="F12" s="42" t="str">
        <f>IF(B12=0," ",VLOOKUP($B12,[1]Женщины!$B$1:$H$65536,5,FALSE))</f>
        <v>Рязанская</v>
      </c>
      <c r="G12" s="45" t="str">
        <f>IF(B12=0," ",VLOOKUP($B12,[1]Женщины!$B$1:$H$65536,6,FALSE))</f>
        <v>Рязань, ЦФО СДЮСШОР "Юность"-Юность России</v>
      </c>
      <c r="H12" s="142">
        <v>5.19</v>
      </c>
      <c r="I12" s="142" t="s">
        <v>85</v>
      </c>
      <c r="J12" s="160">
        <v>4.97</v>
      </c>
      <c r="K12" s="161"/>
      <c r="L12" s="160">
        <v>5.14</v>
      </c>
      <c r="M12" s="160">
        <v>5.14</v>
      </c>
      <c r="N12" s="142">
        <v>4.95</v>
      </c>
      <c r="O12" s="311">
        <f t="shared" si="0"/>
        <v>5.19</v>
      </c>
      <c r="P12" s="26" t="str">
        <f>IF(O12=0," ",IF(O12&gt;=[1]Разряды!$D$42,[1]Разряды!$D$3,IF(O12&gt;=[1]Разряды!$E$42,[1]Разряды!$E$3,IF(O12&gt;=[1]Разряды!$F$42,[1]Разряды!$F$3,IF(O12&gt;=[1]Разряды!$G$42,[1]Разряды!$G$3,IF(O12&gt;=[1]Разряды!$H$42,[1]Разряды!$H$3,IF(O12&gt;=[1]Разряды!$I$42,[1]Разряды!$I$3,IF(O12&gt;=[1]Разряды!$J$42,[1]Разряды!$J$3,"б/р"))))))))</f>
        <v>3р</v>
      </c>
      <c r="Q12" s="44">
        <v>17</v>
      </c>
      <c r="R12" s="45" t="str">
        <f>IF(B12=0," ",VLOOKUP($B12,[1]Женщины!$B$1:$H$65536,7,FALSE))</f>
        <v>ЗТР Капацинский О.К., Красавина Н.В.</v>
      </c>
    </row>
    <row r="13" spans="1:18">
      <c r="A13" s="17">
        <v>3</v>
      </c>
      <c r="B13" s="18">
        <v>412</v>
      </c>
      <c r="C13" s="42" t="str">
        <f>IF(B13=0," ",VLOOKUP(B13,[1]Женщины!B$1:H$65536,2,FALSE))</f>
        <v>Вторыгина Валерия</v>
      </c>
      <c r="D13" s="43" t="str">
        <f>IF(B13=0," ",VLOOKUP($B13,[1]Женщины!$B$1:$H$65536,3,FALSE))</f>
        <v>06.02.1998</v>
      </c>
      <c r="E13" s="44" t="str">
        <f>IF(B13=0," ",IF(VLOOKUP($B13,[1]Женщины!$B$1:$H$65536,4,FALSE)=0," ",VLOOKUP($B13,[1]Женщины!$B$1:$H$65536,4,FALSE)))</f>
        <v>1р</v>
      </c>
      <c r="F13" s="42" t="str">
        <f>IF(B13=0," ",VLOOKUP($B13,[1]Женщины!$B$1:$H$65536,5,FALSE))</f>
        <v>Новгородская</v>
      </c>
      <c r="G13" s="47" t="str">
        <f>IF(B13=0," ",VLOOKUP($B13,[1]Женщины!$B$1:$H$65536,6,FALSE))</f>
        <v>Н Новгород, обр.</v>
      </c>
      <c r="H13" s="142">
        <v>4.7</v>
      </c>
      <c r="I13" s="142" t="s">
        <v>85</v>
      </c>
      <c r="J13" s="160">
        <v>4.3099999999999996</v>
      </c>
      <c r="K13" s="161"/>
      <c r="L13" s="142" t="s">
        <v>85</v>
      </c>
      <c r="M13" s="160">
        <v>4.0999999999999996</v>
      </c>
      <c r="N13" s="142">
        <v>4.97</v>
      </c>
      <c r="O13" s="311">
        <f t="shared" si="0"/>
        <v>4.97</v>
      </c>
      <c r="P13" s="26" t="str">
        <f>IF(O13=0," ",IF(O13&gt;=[1]Разряды!$D$42,[1]Разряды!$D$3,IF(O13&gt;=[1]Разряды!$E$42,[1]Разряды!$E$3,IF(O13&gt;=[1]Разряды!$F$42,[1]Разряды!$F$3,IF(O13&gt;=[1]Разряды!$G$42,[1]Разряды!$G$3,IF(O13&gt;=[1]Разряды!$H$42,[1]Разряды!$H$3,IF(O13&gt;=[1]Разряды!$I$42,[1]Разряды!$I$3,IF(O13&gt;=[1]Разряды!$J$42,[1]Разряды!$J$3,"б/р"))))))))</f>
        <v>3р</v>
      </c>
      <c r="Q13" s="44">
        <v>15</v>
      </c>
      <c r="R13" s="42" t="str">
        <f>IF(B13=0," ",VLOOKUP($B13,[1]Женщины!$B$1:$H$65536,7,FALSE))</f>
        <v>Савенков П.А.</v>
      </c>
    </row>
    <row r="14" spans="1:18">
      <c r="A14" s="289">
        <v>4</v>
      </c>
      <c r="B14" s="18">
        <v>495</v>
      </c>
      <c r="C14" s="42" t="str">
        <f>IF(B14=0," ",VLOOKUP(B14,[1]Женщины!B$1:H$65536,2,FALSE))</f>
        <v>Мешалкина Алина</v>
      </c>
      <c r="D14" s="141" t="str">
        <f>IF(B14=0," ",VLOOKUP($B14,[1]Женщины!$B$1:$H$65536,3,FALSE))</f>
        <v>1997</v>
      </c>
      <c r="E14" s="44" t="str">
        <f>IF(B14=0," ",IF(VLOOKUP($B14,[1]Женщины!$B$1:$H$65536,4,FALSE)=0," ",VLOOKUP($B14,[1]Женщины!$B$1:$H$65536,4,FALSE)))</f>
        <v>2р</v>
      </c>
      <c r="F14" s="42" t="str">
        <f>IF(B14=0," ",VLOOKUP($B14,[1]Женщины!$B$1:$H$65536,5,FALSE))</f>
        <v>Ивановская</v>
      </c>
      <c r="G14" s="47" t="str">
        <f>IF(B14=0," ",VLOOKUP($B14,[1]Женщины!$B$1:$H$65536,6,FALSE))</f>
        <v>Иваново, СДЮШОР-6</v>
      </c>
      <c r="H14" s="142" t="s">
        <v>85</v>
      </c>
      <c r="I14" s="142">
        <v>4.92</v>
      </c>
      <c r="J14" s="160">
        <v>4.8</v>
      </c>
      <c r="K14" s="161"/>
      <c r="L14" s="142" t="s">
        <v>85</v>
      </c>
      <c r="M14" s="142" t="s">
        <v>85</v>
      </c>
      <c r="N14" s="142" t="s">
        <v>85</v>
      </c>
      <c r="O14" s="311">
        <f t="shared" si="0"/>
        <v>4.92</v>
      </c>
      <c r="P14" s="26" t="str">
        <f>IF(O14=0," ",IF(O14&gt;=[1]Разряды!$D$42,[1]Разряды!$D$3,IF(O14&gt;=[1]Разряды!$E$42,[1]Разряды!$E$3,IF(O14&gt;=[1]Разряды!$F$42,[1]Разряды!$F$3,IF(O14&gt;=[1]Разряды!$G$42,[1]Разряды!$G$3,IF(O14&gt;=[1]Разряды!$H$42,[1]Разряды!$H$3,IF(O14&gt;=[1]Разряды!$I$42,[1]Разряды!$I$3,IF(O14&gt;=[1]Разряды!$J$42,[1]Разряды!$J$3,"б/р"))))))))</f>
        <v>3р</v>
      </c>
      <c r="Q14" s="26">
        <v>14</v>
      </c>
      <c r="R14" s="42" t="str">
        <f>IF(B14=0," ",VLOOKUP($B14,[1]Женщины!$B$1:$H$65536,7,FALSE))</f>
        <v>Рябова И.Д.</v>
      </c>
    </row>
    <row r="15" spans="1:18">
      <c r="A15" s="44">
        <v>5</v>
      </c>
      <c r="B15" s="18">
        <v>369</v>
      </c>
      <c r="C15" s="42" t="str">
        <f>IF(B15=0," ",VLOOKUP(B15,[1]Женщины!B$1:H$65536,2,FALSE))</f>
        <v>Сошилова Александра</v>
      </c>
      <c r="D15" s="43" t="str">
        <f>IF(B15=0," ",VLOOKUP($B15,[1]Женщины!$B$1:$H$65536,3,FALSE))</f>
        <v>20.05.1998</v>
      </c>
      <c r="E15" s="44" t="str">
        <f>IF(B15=0," ",IF(VLOOKUP($B15,[1]Женщины!$B$1:$H$65536,4,FALSE)=0," ",VLOOKUP($B15,[1]Женщины!$B$1:$H$65536,4,FALSE)))</f>
        <v>1р</v>
      </c>
      <c r="F15" s="42" t="str">
        <f>IF(B15=0," ",VLOOKUP($B15,[1]Женщины!$B$1:$H$65536,5,FALSE))</f>
        <v>Архангельская</v>
      </c>
      <c r="G15" s="45" t="str">
        <f>IF(B15=0," ",VLOOKUP($B15,[1]Женщины!$B$1:$H$65536,6,FALSE))</f>
        <v>Архангельск, ДЮСШ-1</v>
      </c>
      <c r="H15" s="142">
        <v>4.67</v>
      </c>
      <c r="I15" s="142">
        <v>4.82</v>
      </c>
      <c r="J15" s="160">
        <v>4.7</v>
      </c>
      <c r="K15" s="161"/>
      <c r="L15" s="160">
        <v>4.6900000000000004</v>
      </c>
      <c r="M15" s="160">
        <v>4.6900000000000004</v>
      </c>
      <c r="N15" s="142">
        <v>4.7699999999999996</v>
      </c>
      <c r="O15" s="311">
        <f t="shared" si="0"/>
        <v>4.82</v>
      </c>
      <c r="P15" s="26" t="str">
        <f>IF(O15=0," ",IF(O15&gt;=[1]Разряды!$D$42,[1]Разряды!$D$3,IF(O15&gt;=[1]Разряды!$E$42,[1]Разряды!$E$3,IF(O15&gt;=[1]Разряды!$F$42,[1]Разряды!$F$3,IF(O15&gt;=[1]Разряды!$G$42,[1]Разряды!$G$3,IF(O15&gt;=[1]Разряды!$H$42,[1]Разряды!$H$3,IF(O15&gt;=[1]Разряды!$I$42,[1]Разряды!$I$3,IF(O15&gt;=[1]Разряды!$J$42,[1]Разряды!$J$3,"б/р"))))))))</f>
        <v>3р</v>
      </c>
      <c r="Q15" s="44">
        <v>13</v>
      </c>
      <c r="R15" s="42" t="str">
        <f>IF(B15=0," ",VLOOKUP($B15,[1]Женщины!$B$1:$H$65536,7,FALSE))</f>
        <v>Брюхова О.Б.</v>
      </c>
    </row>
    <row r="16" spans="1:18">
      <c r="A16" s="289">
        <v>6</v>
      </c>
      <c r="B16" s="18">
        <v>371</v>
      </c>
      <c r="C16" s="42" t="str">
        <f>IF(B16=0," ",VLOOKUP(B16,[1]Женщины!B$1:H$65536,2,FALSE))</f>
        <v>Богаева Мария</v>
      </c>
      <c r="D16" s="43" t="str">
        <f>IF(B16=0," ",VLOOKUP($B16,[1]Женщины!$B$1:$H$65536,3,FALSE))</f>
        <v>17.10.1999</v>
      </c>
      <c r="E16" s="44" t="str">
        <f>IF(B16=0," ",IF(VLOOKUP($B16,[1]Женщины!$B$1:$H$65536,4,FALSE)=0," ",VLOOKUP($B16,[1]Женщины!$B$1:$H$65536,4,FALSE)))</f>
        <v>2р</v>
      </c>
      <c r="F16" s="42" t="str">
        <f>IF(B16=0," ",VLOOKUP($B16,[1]Женщины!$B$1:$H$65536,5,FALSE))</f>
        <v>Архангельская</v>
      </c>
      <c r="G16" s="47" t="str">
        <f>IF(B16=0," ",VLOOKUP($B16,[1]Женщины!$B$1:$H$65536,6,FALSE))</f>
        <v>Архангельск, ДЮСШ-1</v>
      </c>
      <c r="H16" s="142">
        <v>4.6100000000000003</v>
      </c>
      <c r="I16" s="142">
        <v>4.2699999999999996</v>
      </c>
      <c r="J16" s="160">
        <v>4.46</v>
      </c>
      <c r="K16" s="161"/>
      <c r="L16" s="160">
        <v>4.37</v>
      </c>
      <c r="M16" s="142" t="s">
        <v>85</v>
      </c>
      <c r="N16" s="142" t="s">
        <v>85</v>
      </c>
      <c r="O16" s="311">
        <f t="shared" si="0"/>
        <v>4.6100000000000003</v>
      </c>
      <c r="P16" s="26" t="str">
        <f>IF(O16=0," ",IF(O16&gt;=[1]Разряды!$D$42,[1]Разряды!$D$3,IF(O16&gt;=[1]Разряды!$E$42,[1]Разряды!$E$3,IF(O16&gt;=[1]Разряды!$F$42,[1]Разряды!$F$3,IF(O16&gt;=[1]Разряды!$G$42,[1]Разряды!$G$3,IF(O16&gt;=[1]Разряды!$H$42,[1]Разряды!$H$3,IF(O16&gt;=[1]Разряды!$I$42,[1]Разряды!$I$3,IF(O16&gt;=[1]Разряды!$J$42,[1]Разряды!$J$3,"б/р"))))))))</f>
        <v>1юр</v>
      </c>
      <c r="Q16" s="44" t="s">
        <v>24</v>
      </c>
      <c r="R16" s="42" t="str">
        <f>IF(B16=0," ",VLOOKUP($B16,[1]Женщины!$B$1:$H$65536,7,FALSE))</f>
        <v>Ушанов С.А.</v>
      </c>
    </row>
    <row r="17" spans="1:18">
      <c r="A17" s="44">
        <v>7</v>
      </c>
      <c r="B17" s="59">
        <v>184</v>
      </c>
      <c r="C17" s="42" t="str">
        <f>IF(B17=0," ",VLOOKUP(B17,[1]Женщины!B$1:H$65536,2,FALSE))</f>
        <v>Головкина Анна</v>
      </c>
      <c r="D17" s="43" t="str">
        <f>IF(B17=0," ",VLOOKUP($B17,[1]Женщины!$B$1:$H$65536,3,FALSE))</f>
        <v>1998</v>
      </c>
      <c r="E17" s="44" t="str">
        <f>IF(B17=0," ",IF(VLOOKUP($B17,[1]Женщины!$B$1:$H$65536,4,FALSE)=0," ",VLOOKUP($B17,[1]Женщины!$B$1:$H$65536,4,FALSE)))</f>
        <v>2р</v>
      </c>
      <c r="F17" s="42" t="str">
        <f>IF(B17=0," ",VLOOKUP($B17,[1]Женщины!$B$1:$H$65536,5,FALSE))</f>
        <v>Ярославская</v>
      </c>
      <c r="G17" s="47" t="str">
        <f>IF(B17=0," ",VLOOKUP($B17,[1]Женщины!$B$1:$H$65536,6,FALSE))</f>
        <v>Рыбинск, СДЮСШОР-2</v>
      </c>
      <c r="H17" s="142">
        <v>4.57</v>
      </c>
      <c r="I17" s="142">
        <v>4.16</v>
      </c>
      <c r="J17" s="160">
        <v>4.12</v>
      </c>
      <c r="K17" s="161"/>
      <c r="L17" s="160">
        <v>4.28</v>
      </c>
      <c r="M17" s="142" t="s">
        <v>85</v>
      </c>
      <c r="N17" s="142">
        <v>4.3499999999999996</v>
      </c>
      <c r="O17" s="311">
        <f t="shared" si="0"/>
        <v>4.57</v>
      </c>
      <c r="P17" s="26" t="str">
        <f>IF(O17=0," ",IF(O17&gt;=[1]Разряды!$D$42,[1]Разряды!$D$3,IF(O17&gt;=[1]Разряды!$E$42,[1]Разряды!$E$3,IF(O17&gt;=[1]Разряды!$F$42,[1]Разряды!$F$3,IF(O17&gt;=[1]Разряды!$G$42,[1]Разряды!$G$3,IF(O17&gt;=[1]Разряды!$H$42,[1]Разряды!$H$3,IF(O17&gt;=[1]Разряды!$I$42,[1]Разряды!$I$3,IF(O17&gt;=[1]Разряды!$J$42,[1]Разряды!$J$3,"б/р"))))))))</f>
        <v>1юр</v>
      </c>
      <c r="Q17" s="44" t="s">
        <v>24</v>
      </c>
      <c r="R17" s="42" t="str">
        <f>IF(B17=0," ",VLOOKUP($B17,[1]Женщины!$B$1:$H$65536,7,FALSE))</f>
        <v>Кузнецова А.Л.</v>
      </c>
    </row>
    <row r="18" spans="1:18">
      <c r="A18" s="289">
        <v>8</v>
      </c>
      <c r="B18" s="59">
        <v>406</v>
      </c>
      <c r="C18" s="42" t="str">
        <f>IF(B18=0," ",VLOOKUP(B18,[1]Женщины!B$1:H$65536,2,FALSE))</f>
        <v>Афиркина Елизавета</v>
      </c>
      <c r="D18" s="43" t="str">
        <f>IF(B18=0," ",VLOOKUP($B18,[1]Женщины!$B$1:$H$65536,3,FALSE))</f>
        <v>12.07.1997</v>
      </c>
      <c r="E18" s="44" t="str">
        <f>IF(B18=0," ",IF(VLOOKUP($B18,[1]Женщины!$B$1:$H$65536,4,FALSE)=0," ",VLOOKUP($B18,[1]Женщины!$B$1:$H$65536,4,FALSE)))</f>
        <v>2р</v>
      </c>
      <c r="F18" s="42" t="str">
        <f>IF(B18=0," ",VLOOKUP($B18,[1]Женщины!$B$1:$H$65536,5,FALSE))</f>
        <v>Новгородская</v>
      </c>
      <c r="G18" s="47" t="str">
        <f>IF(B18=0," ",VLOOKUP($B18,[1]Женщины!$B$1:$H$65536,6,FALSE))</f>
        <v>Н Новгород, обр.</v>
      </c>
      <c r="H18" s="142" t="s">
        <v>85</v>
      </c>
      <c r="I18" s="142">
        <v>4.45</v>
      </c>
      <c r="J18" s="160">
        <v>4.43</v>
      </c>
      <c r="K18" s="161"/>
      <c r="L18" s="160">
        <v>4.53</v>
      </c>
      <c r="M18" s="160">
        <v>4.28</v>
      </c>
      <c r="N18" s="142">
        <v>4.5599999999999996</v>
      </c>
      <c r="O18" s="311">
        <f t="shared" si="0"/>
        <v>4.5599999999999996</v>
      </c>
      <c r="P18" s="26" t="str">
        <f>IF(O18=0," ",IF(O18&gt;=[1]Разряды!$D$42,[1]Разряды!$D$3,IF(O18&gt;=[1]Разряды!$E$42,[1]Разряды!$E$3,IF(O18&gt;=[1]Разряды!$F$42,[1]Разряды!$F$3,IF(O18&gt;=[1]Разряды!$G$42,[1]Разряды!$G$3,IF(O18&gt;=[1]Разряды!$H$42,[1]Разряды!$H$3,IF(O18&gt;=[1]Разряды!$I$42,[1]Разряды!$I$3,IF(O18&gt;=[1]Разряды!$J$42,[1]Разряды!$J$3,"б/р"))))))))</f>
        <v>1юр</v>
      </c>
      <c r="Q18" s="44">
        <v>12</v>
      </c>
      <c r="R18" s="42" t="str">
        <f>IF(B18=0," ",VLOOKUP($B18,[1]Женщины!$B$1:$H$65536,7,FALSE))</f>
        <v>Титяк Т.А.</v>
      </c>
    </row>
    <row r="19" spans="1:18">
      <c r="A19" s="44">
        <v>9</v>
      </c>
      <c r="B19" s="59">
        <v>88</v>
      </c>
      <c r="C19" s="42" t="str">
        <f>IF(B19=0," ",VLOOKUP(B19,[1]Женщины!B$1:H$65536,2,FALSE))</f>
        <v>Фурмавнина Виктория</v>
      </c>
      <c r="D19" s="43" t="str">
        <f>IF(B19=0," ",VLOOKUP($B19,[1]Женщины!$B$1:$H$65536,3,FALSE))</f>
        <v>19.02.1998</v>
      </c>
      <c r="E19" s="44" t="str">
        <f>IF(B19=0," ",IF(VLOOKUP($B19,[1]Женщины!$B$1:$H$65536,4,FALSE)=0," ",VLOOKUP($B19,[1]Женщины!$B$1:$H$65536,4,FALSE)))</f>
        <v>2р</v>
      </c>
      <c r="F19" s="42" t="str">
        <f>IF(B19=0," ",VLOOKUP($B19,[1]Женщины!$B$1:$H$65536,5,FALSE))</f>
        <v>Ярославская</v>
      </c>
      <c r="G19" s="47" t="str">
        <f>IF(B19=0," ",VLOOKUP($B19,[1]Женщины!$B$1:$H$65536,6,FALSE))</f>
        <v>Ярославль, ГОБУ ЯО СДЮСШОР</v>
      </c>
      <c r="H19" s="142">
        <v>4.26</v>
      </c>
      <c r="I19" s="142">
        <v>4.25</v>
      </c>
      <c r="J19" s="160">
        <v>4.3899999999999997</v>
      </c>
      <c r="K19" s="161"/>
      <c r="L19" s="142" t="s">
        <v>79</v>
      </c>
      <c r="M19" s="142" t="s">
        <v>79</v>
      </c>
      <c r="N19" s="142" t="s">
        <v>79</v>
      </c>
      <c r="O19" s="311">
        <f t="shared" si="0"/>
        <v>4.3899999999999997</v>
      </c>
      <c r="P19" s="26" t="str">
        <f>IF(O19=0," ",IF(O19&gt;=[1]Разряды!$D$42,[1]Разряды!$D$3,IF(O19&gt;=[1]Разряды!$E$42,[1]Разряды!$E$3,IF(O19&gt;=[1]Разряды!$F$42,[1]Разряды!$F$3,IF(O19&gt;=[1]Разряды!$G$42,[1]Разряды!$G$3,IF(O19&gt;=[1]Разряды!$H$42,[1]Разряды!$H$3,IF(O19&gt;=[1]Разряды!$I$42,[1]Разряды!$I$3,IF(O19&gt;=[1]Разряды!$J$42,[1]Разряды!$J$3,"б/р"))))))))</f>
        <v>1юр</v>
      </c>
      <c r="Q19" s="44" t="s">
        <v>24</v>
      </c>
      <c r="R19" s="42" t="str">
        <f>IF(B19=0," ",VLOOKUP($B19,[1]Женщины!$B$1:$H$65536,7,FALSE))</f>
        <v>бр. Филиновой С.К.</v>
      </c>
    </row>
    <row r="20" spans="1:18" ht="16.5" thickBot="1">
      <c r="A20" s="123"/>
      <c r="B20" s="162"/>
      <c r="C20" s="163"/>
      <c r="D20" s="164"/>
      <c r="E20" s="164"/>
      <c r="F20" s="163"/>
      <c r="G20" s="163"/>
      <c r="H20" s="147"/>
      <c r="I20" s="147"/>
      <c r="J20" s="147"/>
      <c r="K20" s="146"/>
      <c r="L20" s="145"/>
      <c r="M20" s="148"/>
      <c r="N20" s="148"/>
      <c r="O20" s="165"/>
      <c r="P20" s="162"/>
      <c r="Q20" s="162"/>
      <c r="R20" s="166"/>
    </row>
    <row r="21" spans="1:18" ht="16.5" thickTop="1">
      <c r="A21" s="7"/>
      <c r="B21" s="167"/>
      <c r="C21" s="168"/>
      <c r="D21" s="154"/>
      <c r="E21" s="154"/>
      <c r="F21" s="168"/>
      <c r="G21" s="168"/>
      <c r="H21" s="64"/>
      <c r="I21" s="64"/>
      <c r="J21" s="64"/>
      <c r="K21" s="64"/>
      <c r="L21" s="64"/>
      <c r="M21" s="150"/>
      <c r="N21" s="150"/>
      <c r="O21" s="169"/>
      <c r="P21" s="167"/>
      <c r="Q21" s="167"/>
      <c r="R21" s="155"/>
    </row>
    <row r="22" spans="1:18" ht="18">
      <c r="A22" s="216"/>
      <c r="B22" s="370"/>
      <c r="C22" s="370"/>
      <c r="D22" s="370"/>
      <c r="E22" s="128"/>
      <c r="F22" s="371" t="s">
        <v>159</v>
      </c>
      <c r="G22" s="371"/>
      <c r="H22" s="371"/>
      <c r="I22" s="371"/>
      <c r="J22" s="371"/>
      <c r="K22" s="371"/>
      <c r="L22" s="371"/>
      <c r="M22" s="129"/>
      <c r="N22" s="360" t="s">
        <v>152</v>
      </c>
      <c r="O22" s="360"/>
      <c r="P22" s="360"/>
      <c r="Q22" s="360"/>
      <c r="R22" s="360"/>
    </row>
    <row r="23" spans="1:18" ht="18">
      <c r="A23" s="1" t="s">
        <v>223</v>
      </c>
      <c r="B23" s="130"/>
      <c r="C23" s="130"/>
      <c r="D23" s="126"/>
      <c r="E23" s="128"/>
      <c r="F23" s="128"/>
      <c r="G23" s="131"/>
      <c r="H23" s="132"/>
      <c r="I23" s="133"/>
      <c r="J23" s="134"/>
      <c r="K23" s="134"/>
      <c r="L23" s="372" t="s">
        <v>71</v>
      </c>
      <c r="M23" s="372"/>
      <c r="N23" s="372"/>
      <c r="O23" s="372"/>
      <c r="P23" s="372"/>
      <c r="Q23" s="373" t="s">
        <v>225</v>
      </c>
      <c r="R23" s="373"/>
    </row>
    <row r="24" spans="1:18">
      <c r="A24" s="335" t="s">
        <v>72</v>
      </c>
      <c r="B24" s="333" t="s">
        <v>73</v>
      </c>
      <c r="C24" s="354" t="s">
        <v>13</v>
      </c>
      <c r="D24" s="331" t="s">
        <v>75</v>
      </c>
      <c r="E24" s="335" t="s">
        <v>76</v>
      </c>
      <c r="F24" s="335" t="s">
        <v>16</v>
      </c>
      <c r="G24" s="335" t="s">
        <v>77</v>
      </c>
      <c r="H24" s="365" t="s">
        <v>78</v>
      </c>
      <c r="I24" s="366"/>
      <c r="J24" s="366"/>
      <c r="K24" s="366"/>
      <c r="L24" s="366"/>
      <c r="M24" s="366"/>
      <c r="N24" s="367"/>
      <c r="O24" s="335" t="s">
        <v>18</v>
      </c>
      <c r="P24" s="333" t="s">
        <v>19</v>
      </c>
      <c r="Q24" s="333" t="s">
        <v>20</v>
      </c>
      <c r="R24" s="354" t="s">
        <v>21</v>
      </c>
    </row>
    <row r="25" spans="1:18">
      <c r="A25" s="368"/>
      <c r="B25" s="361"/>
      <c r="C25" s="369"/>
      <c r="D25" s="369"/>
      <c r="E25" s="361"/>
      <c r="F25" s="361"/>
      <c r="G25" s="361"/>
      <c r="H25" s="363">
        <v>1</v>
      </c>
      <c r="I25" s="331">
        <v>2</v>
      </c>
      <c r="J25" s="331">
        <v>3</v>
      </c>
      <c r="K25" s="137"/>
      <c r="L25" s="331">
        <v>4</v>
      </c>
      <c r="M25" s="331">
        <v>5</v>
      </c>
      <c r="N25" s="331">
        <v>6</v>
      </c>
      <c r="O25" s="368"/>
      <c r="P25" s="361"/>
      <c r="Q25" s="361"/>
      <c r="R25" s="362"/>
    </row>
    <row r="26" spans="1:18">
      <c r="A26" s="353"/>
      <c r="B26" s="334"/>
      <c r="C26" s="332"/>
      <c r="D26" s="332"/>
      <c r="E26" s="334"/>
      <c r="F26" s="334"/>
      <c r="G26" s="334"/>
      <c r="H26" s="364"/>
      <c r="I26" s="332"/>
      <c r="J26" s="332"/>
      <c r="K26" s="138"/>
      <c r="L26" s="332"/>
      <c r="M26" s="332"/>
      <c r="N26" s="332"/>
      <c r="O26" s="353"/>
      <c r="P26" s="334"/>
      <c r="Q26" s="334"/>
      <c r="R26" s="355"/>
    </row>
    <row r="27" spans="1:18" ht="22.5">
      <c r="A27" s="17">
        <v>1</v>
      </c>
      <c r="B27" s="18">
        <v>277</v>
      </c>
      <c r="C27" s="42" t="str">
        <f>IF(B27=0," ",VLOOKUP(B27,[1]Женщины!B$1:H$65536,2,FALSE))</f>
        <v>Зенина Анна</v>
      </c>
      <c r="D27" s="141" t="str">
        <f>IF(B27=0," ",VLOOKUP($B27,[1]Женщины!$B$1:$H$65536,3,FALSE))</f>
        <v>03.04.1995</v>
      </c>
      <c r="E27" s="44" t="str">
        <f>IF(B27=0," ",IF(VLOOKUP($B27,[1]Женщины!$B$1:$H$65536,4,FALSE)=0," ",VLOOKUP($B27,[1]Женщины!$B$1:$H$65536,4,FALSE)))</f>
        <v>1р</v>
      </c>
      <c r="F27" s="42" t="str">
        <f>IF(B27=0," ",VLOOKUP($B27,[1]Женщины!$B$1:$H$65536,5,FALSE))</f>
        <v>Рязанская</v>
      </c>
      <c r="G27" s="45" t="str">
        <f>IF(B27=0," ",VLOOKUP($B27,[1]Женщины!$B$1:$H$65536,6,FALSE))</f>
        <v>Рязань, ЦФО СДЮСШОР "Юность"-Юность России</v>
      </c>
      <c r="H27" s="142">
        <v>5.5</v>
      </c>
      <c r="I27" s="142">
        <v>5.42</v>
      </c>
      <c r="J27" s="142" t="s">
        <v>85</v>
      </c>
      <c r="K27" s="161"/>
      <c r="L27" s="142" t="s">
        <v>85</v>
      </c>
      <c r="M27" s="160">
        <v>5.61</v>
      </c>
      <c r="N27" s="142" t="s">
        <v>85</v>
      </c>
      <c r="O27" s="311">
        <f>MAX(H27:N27)</f>
        <v>5.61</v>
      </c>
      <c r="P27" s="26" t="str">
        <f>IF(O27=0," ",IF(O27&gt;=[1]Разряды!$D$42,[1]Разряды!$D$3,IF(O27&gt;=[1]Разряды!$E$42,[1]Разряды!$E$3,IF(O27&gt;=[1]Разряды!$F$42,[1]Разряды!$F$3,IF(O27&gt;=[1]Разряды!$G$42,[1]Разряды!$G$3,IF(O27&gt;=[1]Разряды!$H$42,[1]Разряды!$H$3,IF(O27&gt;=[1]Разряды!$I$42,[1]Разряды!$I$3,IF(O27&gt;=[1]Разряды!$J$42,[1]Разряды!$J$3,"б/р"))))))))</f>
        <v>1р</v>
      </c>
      <c r="Q27" s="44">
        <v>20</v>
      </c>
      <c r="R27" s="45" t="str">
        <f>IF(B27=0," ",VLOOKUP($B27,[1]Женщины!$B$1:$H$65536,7,FALSE))</f>
        <v>ЗТР Капацинский О.К., ЗТР Джавахова Г.С.</v>
      </c>
    </row>
    <row r="28" spans="1:18">
      <c r="A28" s="17">
        <v>2</v>
      </c>
      <c r="B28" s="59">
        <v>481</v>
      </c>
      <c r="C28" s="42" t="str">
        <f>IF(B28=0," ",VLOOKUP(B28,[1]Женщины!B$1:H$65536,2,FALSE))</f>
        <v>Сысуева Мария</v>
      </c>
      <c r="D28" s="141" t="str">
        <f>IF(B28=0," ",VLOOKUP($B28,[1]Женщины!$B$1:$H$65536,3,FALSE))</f>
        <v>1995</v>
      </c>
      <c r="E28" s="44" t="str">
        <f>IF(B28=0," ",IF(VLOOKUP($B28,[1]Женщины!$B$1:$H$65536,4,FALSE)=0," ",VLOOKUP($B28,[1]Женщины!$B$1:$H$65536,4,FALSE)))</f>
        <v>2р</v>
      </c>
      <c r="F28" s="42" t="str">
        <f>IF(B28=0," ",VLOOKUP($B28,[1]Женщины!$B$1:$H$65536,5,FALSE))</f>
        <v>Ивановская</v>
      </c>
      <c r="G28" s="47" t="str">
        <f>IF(B28=0," ",VLOOKUP($B28,[1]Женщины!$B$1:$H$65536,6,FALSE))</f>
        <v>Иваново, СДЮШОР-6, ИГХТУ</v>
      </c>
      <c r="H28" s="142">
        <v>5.19</v>
      </c>
      <c r="I28" s="142">
        <v>4.3099999999999996</v>
      </c>
      <c r="J28" s="160" t="s">
        <v>85</v>
      </c>
      <c r="K28" s="161"/>
      <c r="L28" s="160">
        <v>5.12</v>
      </c>
      <c r="M28" s="160">
        <v>5.08</v>
      </c>
      <c r="N28" s="142">
        <v>5.07</v>
      </c>
      <c r="O28" s="311">
        <f>MAX(H28:N28)</f>
        <v>5.19</v>
      </c>
      <c r="P28" s="26" t="str">
        <f>IF(O28=0," ",IF(O28&gt;=[1]Разряды!$D$42,[1]Разряды!$D$3,IF(O28&gt;=[1]Разряды!$E$42,[1]Разряды!$E$3,IF(O28&gt;=[1]Разряды!$F$42,[1]Разряды!$F$3,IF(O28&gt;=[1]Разряды!$G$42,[1]Разряды!$G$3,IF(O28&gt;=[1]Разряды!$H$42,[1]Разряды!$H$3,IF(O28&gt;=[1]Разряды!$I$42,[1]Разряды!$I$3,IF(O28&gt;=[1]Разряды!$J$42,[1]Разряды!$J$3,"б/р"))))))))</f>
        <v>3р</v>
      </c>
      <c r="Q28" s="44">
        <v>17</v>
      </c>
      <c r="R28" s="47" t="str">
        <f>IF(B28=0," ",VLOOKUP($B28,[1]Женщины!$B$1:$H$65536,7,FALSE))</f>
        <v>Кустов В.Н., Голубева М.А.</v>
      </c>
    </row>
    <row r="29" spans="1:18">
      <c r="A29" s="17">
        <v>3</v>
      </c>
      <c r="B29" s="59">
        <v>180</v>
      </c>
      <c r="C29" s="42" t="str">
        <f>IF(B29=0," ",VLOOKUP(B29,[1]Женщины!B$1:H$65536,2,FALSE))</f>
        <v>Дмитриева Алина</v>
      </c>
      <c r="D29" s="141" t="str">
        <f>IF(B29=0," ",VLOOKUP($B29,[1]Женщины!$B$1:$H$65536,3,FALSE))</f>
        <v>1996</v>
      </c>
      <c r="E29" s="44" t="str">
        <f>IF(B29=0," ",IF(VLOOKUP($B29,[1]Женщины!$B$1:$H$65536,4,FALSE)=0," ",VLOOKUP($B29,[1]Женщины!$B$1:$H$65536,4,FALSE)))</f>
        <v>КМС</v>
      </c>
      <c r="F29" s="42" t="str">
        <f>IF(B29=0," ",VLOOKUP($B29,[1]Женщины!$B$1:$H$65536,5,FALSE))</f>
        <v>Ярославская</v>
      </c>
      <c r="G29" s="47" t="str">
        <f>IF(B29=0," ",VLOOKUP($B29,[1]Женщины!$B$1:$H$65536,6,FALSE))</f>
        <v>Рыбинск, СДЮСШОР-2</v>
      </c>
      <c r="H29" s="142">
        <v>5.0999999999999996</v>
      </c>
      <c r="I29" s="142">
        <v>5.09</v>
      </c>
      <c r="J29" s="160">
        <v>4.87</v>
      </c>
      <c r="K29" s="161"/>
      <c r="L29" s="160">
        <v>4.67</v>
      </c>
      <c r="M29" s="160">
        <v>4.8099999999999996</v>
      </c>
      <c r="N29" s="142">
        <v>4.66</v>
      </c>
      <c r="O29" s="311">
        <f>MAX(H29:N29)</f>
        <v>5.0999999999999996</v>
      </c>
      <c r="P29" s="26" t="str">
        <f>IF(O29=0," ",IF(O29&gt;=[1]Разряды!$D$42,[1]Разряды!$D$3,IF(O29&gt;=[1]Разряды!$E$42,[1]Разряды!$E$3,IF(O29&gt;=[1]Разряды!$F$42,[1]Разряды!$F$3,IF(O29&gt;=[1]Разряды!$G$42,[1]Разряды!$G$3,IF(O29&gt;=[1]Разряды!$H$42,[1]Разряды!$H$3,IF(O29&gt;=[1]Разряды!$I$42,[1]Разряды!$I$3,IF(O29&gt;=[1]Разряды!$J$42,[1]Разряды!$J$3,"б/р"))))))))</f>
        <v>3р</v>
      </c>
      <c r="Q29" s="44">
        <v>0</v>
      </c>
      <c r="R29" s="42" t="str">
        <f>IF(B29=0," ",VLOOKUP($B29,[1]Женщины!$B$1:$H$65536,7,FALSE))</f>
        <v>Кузнецова А.Л.</v>
      </c>
    </row>
    <row r="30" spans="1:18">
      <c r="A30" s="44">
        <v>4</v>
      </c>
      <c r="B30" s="59">
        <v>179</v>
      </c>
      <c r="C30" s="42" t="str">
        <f>IF(B30=0," ",VLOOKUP(B30,[1]Женщины!B$1:H$65536,2,FALSE))</f>
        <v>Капустина Анна</v>
      </c>
      <c r="D30" s="141" t="str">
        <f>IF(B30=0," ",VLOOKUP($B30,[1]Женщины!$B$1:$H$65536,3,FALSE))</f>
        <v>1996</v>
      </c>
      <c r="E30" s="44" t="str">
        <f>IF(B30=0," ",IF(VLOOKUP($B30,[1]Женщины!$B$1:$H$65536,4,FALSE)=0," ",VLOOKUP($B30,[1]Женщины!$B$1:$H$65536,4,FALSE)))</f>
        <v>2р</v>
      </c>
      <c r="F30" s="42" t="str">
        <f>IF(B30=0," ",VLOOKUP($B30,[1]Женщины!$B$1:$H$65536,5,FALSE))</f>
        <v>Ярославская</v>
      </c>
      <c r="G30" s="45" t="str">
        <f>IF(B30=0," ",VLOOKUP($B30,[1]Женщины!$B$1:$H$65536,6,FALSE))</f>
        <v>Рыбинск, СДЮСШОР-2</v>
      </c>
      <c r="H30" s="142" t="s">
        <v>85</v>
      </c>
      <c r="I30" s="142" t="s">
        <v>85</v>
      </c>
      <c r="J30" s="160">
        <v>4.5</v>
      </c>
      <c r="K30" s="161"/>
      <c r="L30" s="160">
        <v>4.1100000000000003</v>
      </c>
      <c r="M30" s="160">
        <v>4.21</v>
      </c>
      <c r="N30" s="142">
        <v>4.4400000000000004</v>
      </c>
      <c r="O30" s="311">
        <f>MAX(H30:N30)</f>
        <v>4.5</v>
      </c>
      <c r="P30" s="26" t="str">
        <f>IF(O30=0," ",IF(O30&gt;=[1]Разряды!$D$42,[1]Разряды!$D$3,IF(O30&gt;=[1]Разряды!$E$42,[1]Разряды!$E$3,IF(O30&gt;=[1]Разряды!$F$42,[1]Разряды!$F$3,IF(O30&gt;=[1]Разряды!$G$42,[1]Разряды!$G$3,IF(O30&gt;=[1]Разряды!$H$42,[1]Разряды!$H$3,IF(O30&gt;=[1]Разряды!$I$42,[1]Разряды!$I$3,IF(O30&gt;=[1]Разряды!$J$42,[1]Разряды!$J$3,"б/р"))))))))</f>
        <v>1юр</v>
      </c>
      <c r="Q30" s="44" t="s">
        <v>24</v>
      </c>
      <c r="R30" s="47" t="str">
        <f>IF(B30=0," ",VLOOKUP($B30,[1]Женщины!$B$1:$H$65536,7,FALSE))</f>
        <v>Кузнецова А.Л.</v>
      </c>
    </row>
    <row r="31" spans="1:18">
      <c r="A31" s="17"/>
      <c r="B31" s="18">
        <v>237</v>
      </c>
      <c r="C31" s="42" t="str">
        <f>IF(B31=0," ",VLOOKUP(B31,[1]Женщины!B$1:H$65536,2,FALSE))</f>
        <v>Чудакова Алена</v>
      </c>
      <c r="D31" s="141" t="str">
        <f>IF(B31=0," ",VLOOKUP($B31,[1]Женщины!$B$1:$H$65536,3,FALSE))</f>
        <v>1995</v>
      </c>
      <c r="E31" s="44" t="str">
        <f>IF(B31=0," ",IF(VLOOKUP($B31,[1]Женщины!$B$1:$H$65536,4,FALSE)=0," ",VLOOKUP($B31,[1]Женщины!$B$1:$H$65536,4,FALSE)))</f>
        <v>1р</v>
      </c>
      <c r="F31" s="42" t="str">
        <f>IF(B31=0," ",VLOOKUP($B31,[1]Женщины!$B$1:$H$65536,5,FALSE))</f>
        <v>Владимирская</v>
      </c>
      <c r="G31" s="47" t="str">
        <f>IF(B31=0," ",VLOOKUP($B31,[1]Женщины!$B$1:$H$65536,6,FALSE))</f>
        <v>Владимир, СДЮСШОР-7</v>
      </c>
      <c r="H31" s="142"/>
      <c r="I31" s="142"/>
      <c r="J31" s="160"/>
      <c r="K31" s="161"/>
      <c r="L31" s="160"/>
      <c r="M31" s="160"/>
      <c r="N31" s="142"/>
      <c r="O31" s="312" t="s">
        <v>222</v>
      </c>
      <c r="P31" s="26"/>
      <c r="Q31" s="44">
        <v>0</v>
      </c>
      <c r="R31" s="42" t="str">
        <f>IF(B31=0," ",VLOOKUP($B31,[1]Женщины!$B$1:$H$65536,7,FALSE))</f>
        <v>Морочко М.А.</v>
      </c>
    </row>
    <row r="32" spans="1:18" ht="16.5" thickBot="1">
      <c r="A32" s="162"/>
      <c r="B32" s="162"/>
      <c r="C32" s="163"/>
      <c r="D32" s="164"/>
      <c r="E32" s="164"/>
      <c r="F32" s="163"/>
      <c r="G32" s="163"/>
      <c r="H32" s="147"/>
      <c r="I32" s="147"/>
      <c r="J32" s="147"/>
      <c r="K32" s="146"/>
      <c r="L32" s="145"/>
      <c r="M32" s="148"/>
      <c r="N32" s="148"/>
      <c r="O32" s="165"/>
      <c r="P32" s="162"/>
      <c r="Q32" s="162"/>
      <c r="R32" s="166"/>
    </row>
    <row r="33" spans="1:18" ht="18.75" thickTop="1">
      <c r="A33"/>
      <c r="B33" s="370"/>
      <c r="C33" s="370"/>
      <c r="D33" s="370"/>
      <c r="E33" s="128"/>
      <c r="F33" s="371" t="s">
        <v>164</v>
      </c>
      <c r="G33" s="371"/>
      <c r="H33" s="371"/>
      <c r="I33" s="371"/>
      <c r="J33" s="371"/>
      <c r="K33" s="371"/>
      <c r="L33" s="371"/>
      <c r="M33" s="129"/>
      <c r="N33" s="360" t="s">
        <v>152</v>
      </c>
      <c r="O33" s="360"/>
      <c r="P33" s="360"/>
      <c r="Q33" s="360"/>
      <c r="R33" s="360"/>
    </row>
    <row r="34" spans="1:18" ht="18">
      <c r="A34" s="1" t="s">
        <v>223</v>
      </c>
      <c r="B34" s="130"/>
      <c r="C34" s="130"/>
      <c r="D34" s="126"/>
      <c r="E34" s="128"/>
      <c r="F34" s="128"/>
      <c r="G34" s="131"/>
      <c r="H34" s="132"/>
      <c r="I34" s="133"/>
      <c r="J34" s="134"/>
      <c r="K34" s="134"/>
      <c r="L34" s="372" t="s">
        <v>71</v>
      </c>
      <c r="M34" s="372"/>
      <c r="N34" s="372"/>
      <c r="O34" s="372"/>
      <c r="P34" s="372"/>
      <c r="Q34" s="373" t="s">
        <v>225</v>
      </c>
      <c r="R34" s="373"/>
    </row>
    <row r="35" spans="1:18">
      <c r="A35" s="335" t="s">
        <v>72</v>
      </c>
      <c r="B35" s="333" t="s">
        <v>73</v>
      </c>
      <c r="C35" s="354" t="s">
        <v>13</v>
      </c>
      <c r="D35" s="331" t="s">
        <v>75</v>
      </c>
      <c r="E35" s="335" t="s">
        <v>76</v>
      </c>
      <c r="F35" s="335" t="s">
        <v>16</v>
      </c>
      <c r="G35" s="335" t="s">
        <v>77</v>
      </c>
      <c r="H35" s="365" t="s">
        <v>78</v>
      </c>
      <c r="I35" s="366"/>
      <c r="J35" s="366"/>
      <c r="K35" s="366"/>
      <c r="L35" s="366"/>
      <c r="M35" s="366"/>
      <c r="N35" s="367"/>
      <c r="O35" s="335" t="s">
        <v>18</v>
      </c>
      <c r="P35" s="333" t="s">
        <v>19</v>
      </c>
      <c r="Q35" s="333" t="s">
        <v>20</v>
      </c>
      <c r="R35" s="354" t="s">
        <v>21</v>
      </c>
    </row>
    <row r="36" spans="1:18">
      <c r="A36" s="368"/>
      <c r="B36" s="361"/>
      <c r="C36" s="369"/>
      <c r="D36" s="369"/>
      <c r="E36" s="361"/>
      <c r="F36" s="361"/>
      <c r="G36" s="361"/>
      <c r="H36" s="363">
        <v>1</v>
      </c>
      <c r="I36" s="331">
        <v>2</v>
      </c>
      <c r="J36" s="331">
        <v>3</v>
      </c>
      <c r="K36" s="137"/>
      <c r="L36" s="331">
        <v>4</v>
      </c>
      <c r="M36" s="331">
        <v>5</v>
      </c>
      <c r="N36" s="331">
        <v>6</v>
      </c>
      <c r="O36" s="368"/>
      <c r="P36" s="361"/>
      <c r="Q36" s="361"/>
      <c r="R36" s="362"/>
    </row>
    <row r="37" spans="1:18">
      <c r="A37" s="353"/>
      <c r="B37" s="334"/>
      <c r="C37" s="332"/>
      <c r="D37" s="332"/>
      <c r="E37" s="334"/>
      <c r="F37" s="334"/>
      <c r="G37" s="334"/>
      <c r="H37" s="364"/>
      <c r="I37" s="332"/>
      <c r="J37" s="332"/>
      <c r="K37" s="138"/>
      <c r="L37" s="332"/>
      <c r="M37" s="332"/>
      <c r="N37" s="332"/>
      <c r="O37" s="353"/>
      <c r="P37" s="334"/>
      <c r="Q37" s="334"/>
      <c r="R37" s="355"/>
    </row>
    <row r="38" spans="1:18" ht="22.5">
      <c r="A38" s="17">
        <v>1</v>
      </c>
      <c r="B38" s="18">
        <v>420</v>
      </c>
      <c r="C38" s="42" t="str">
        <f>IF(B38=0," ",VLOOKUP(B38,[1]Женщины!B$1:H$65536,2,FALSE))</f>
        <v>Васильченко Надежда</v>
      </c>
      <c r="D38" s="141" t="str">
        <f>IF(B38=0," ",VLOOKUP($B38,[1]Женщины!$B$1:$H$65536,3,FALSE))</f>
        <v>25.10.1994</v>
      </c>
      <c r="E38" s="44" t="str">
        <f>IF(B38=0," ",IF(VLOOKUP($B38,[1]Женщины!$B$1:$H$65536,4,FALSE)=0," ",VLOOKUP($B38,[1]Женщины!$B$1:$H$65536,4,FALSE)))</f>
        <v>КМС</v>
      </c>
      <c r="F38" s="42" t="str">
        <f>IF(B38=0," ",VLOOKUP($B38,[1]Женщины!$B$1:$H$65536,5,FALSE))</f>
        <v>Калининградская</v>
      </c>
      <c r="G38" s="45" t="str">
        <f>IF(B38=0," ",VLOOKUP($B38,[1]Женщины!$B$1:$H$65536,6,FALSE))</f>
        <v>Калининград, СДЮСШОР-4</v>
      </c>
      <c r="H38" s="142">
        <v>5.56</v>
      </c>
      <c r="I38" s="142">
        <v>5.68</v>
      </c>
      <c r="J38" s="142" t="s">
        <v>85</v>
      </c>
      <c r="K38" s="161"/>
      <c r="L38" s="160">
        <v>5.81</v>
      </c>
      <c r="M38" s="160">
        <v>5.67</v>
      </c>
      <c r="N38" s="142">
        <v>5.84</v>
      </c>
      <c r="O38" s="311">
        <f>MAX(H38:N38)</f>
        <v>5.84</v>
      </c>
      <c r="P38" s="26" t="str">
        <f>IF(O38=0," ",IF(O38&gt;=[1]Разряды!$D$42,[1]Разряды!$D$3,IF(O38&gt;=[1]Разряды!$E$42,[1]Разряды!$E$3,IF(O38&gt;=[1]Разряды!$F$42,[1]Разряды!$F$3,IF(O38&gt;=[1]Разряды!$G$42,[1]Разряды!$G$3,IF(O38&gt;=[1]Разряды!$H$42,[1]Разряды!$H$3,IF(O38&gt;=[1]Разряды!$I$42,[1]Разряды!$I$3,IF(O38&gt;=[1]Разряды!$J$42,[1]Разряды!$J$3,"б/р"))))))))</f>
        <v>1р</v>
      </c>
      <c r="Q38" s="26">
        <v>20</v>
      </c>
      <c r="R38" s="45" t="str">
        <f>IF(B38=0," ",VLOOKUP($B38,[1]Женщины!$B$1:$H$65536,7,FALSE))</f>
        <v>Балашов С.Г., Балашова В.А.</v>
      </c>
    </row>
    <row r="39" spans="1:18" ht="22.5">
      <c r="A39" s="17">
        <v>2</v>
      </c>
      <c r="B39" s="18">
        <v>267</v>
      </c>
      <c r="C39" s="42" t="str">
        <f>IF(B39=0," ",VLOOKUP(B39,[1]Женщины!B$1:H$65536,2,FALSE))</f>
        <v>Рязанова Анастасия</v>
      </c>
      <c r="D39" s="141" t="str">
        <f>IF(B39=0," ",VLOOKUP($B39,[1]Женщины!$B$1:$H$65536,3,FALSE))</f>
        <v>26.08.1994</v>
      </c>
      <c r="E39" s="44" t="str">
        <f>IF(B39=0," ",IF(VLOOKUP($B39,[1]Женщины!$B$1:$H$65536,4,FALSE)=0," ",VLOOKUP($B39,[1]Женщины!$B$1:$H$65536,4,FALSE)))</f>
        <v>КМС</v>
      </c>
      <c r="F39" s="42" t="str">
        <f>IF(B39=0," ",VLOOKUP($B39,[1]Женщины!$B$1:$H$65536,5,FALSE))</f>
        <v>Рязанская</v>
      </c>
      <c r="G39" s="45" t="str">
        <f>IF(B39=0," ",VLOOKUP($B39,[1]Женщины!$B$1:$H$65536,6,FALSE))</f>
        <v>Рязань, ЦФО СДЮСШОР "Юность"-Профсоюзы</v>
      </c>
      <c r="H39" s="142" t="s">
        <v>85</v>
      </c>
      <c r="I39" s="142">
        <v>5.81</v>
      </c>
      <c r="J39" s="142" t="s">
        <v>85</v>
      </c>
      <c r="K39" s="161"/>
      <c r="L39" s="160">
        <v>5.63</v>
      </c>
      <c r="M39" s="142" t="s">
        <v>85</v>
      </c>
      <c r="N39" s="142">
        <v>5.8</v>
      </c>
      <c r="O39" s="311">
        <f>MAX(H39:N39)</f>
        <v>5.81</v>
      </c>
      <c r="P39" s="26" t="str">
        <f>IF(O39=0," ",IF(O39&gt;=[1]Разряды!$D$42,[1]Разряды!$D$3,IF(O39&gt;=[1]Разряды!$E$42,[1]Разряды!$E$3,IF(O39&gt;=[1]Разряды!$F$42,[1]Разряды!$F$3,IF(O39&gt;=[1]Разряды!$G$42,[1]Разряды!$G$3,IF(O39&gt;=[1]Разряды!$H$42,[1]Разряды!$H$3,IF(O39&gt;=[1]Разряды!$I$42,[1]Разряды!$I$3,IF(O39&gt;=[1]Разряды!$J$42,[1]Разряды!$J$3,"б/р"))))))))</f>
        <v>1р</v>
      </c>
      <c r="Q39" s="26">
        <v>17</v>
      </c>
      <c r="R39" s="42" t="str">
        <f>IF(B39=0," ",VLOOKUP($B39,[1]Женщины!$B$1:$H$65536,7,FALSE))</f>
        <v>ЗТР Капацинский О.К.</v>
      </c>
    </row>
    <row r="40" spans="1:18">
      <c r="A40" s="17">
        <v>3</v>
      </c>
      <c r="B40" s="18">
        <v>178</v>
      </c>
      <c r="C40" s="42" t="str">
        <f>IF(B40=0," ",VLOOKUP(B40,[1]Женщины!B$1:H$65536,2,FALSE))</f>
        <v>Кузнецова Екатерина</v>
      </c>
      <c r="D40" s="141" t="str">
        <f>IF(B40=0," ",VLOOKUP($B40,[1]Женщины!$B$1:$H$65536,3,FALSE))</f>
        <v>1993</v>
      </c>
      <c r="E40" s="44" t="str">
        <f>IF(B40=0," ",IF(VLOOKUP($B40,[1]Женщины!$B$1:$H$65536,4,FALSE)=0," ",VLOOKUP($B40,[1]Женщины!$B$1:$H$65536,4,FALSE)))</f>
        <v>1р</v>
      </c>
      <c r="F40" s="42" t="str">
        <f>IF(B40=0," ",VLOOKUP($B40,[1]Женщины!$B$1:$H$65536,5,FALSE))</f>
        <v>Ярославская</v>
      </c>
      <c r="G40" s="47" t="str">
        <f>IF(B40=0," ",VLOOKUP($B40,[1]Женщины!$B$1:$H$65536,6,FALSE))</f>
        <v>Рыбинск, СДЮСШОР-2</v>
      </c>
      <c r="H40" s="142" t="s">
        <v>85</v>
      </c>
      <c r="I40" s="142">
        <v>5.41</v>
      </c>
      <c r="J40" s="142" t="s">
        <v>85</v>
      </c>
      <c r="K40" s="161"/>
      <c r="L40" s="142">
        <v>5.3</v>
      </c>
      <c r="M40" s="142">
        <v>5.27</v>
      </c>
      <c r="N40" s="142" t="s">
        <v>85</v>
      </c>
      <c r="O40" s="311">
        <f>MAX(H40:N40)</f>
        <v>5.41</v>
      </c>
      <c r="P40" s="26" t="str">
        <f>IF(O40=0," ",IF(O40&gt;=[1]Разряды!$D$42,[1]Разряды!$D$3,IF(O40&gt;=[1]Разряды!$E$42,[1]Разряды!$E$3,IF(O40&gt;=[1]Разряды!$F$42,[1]Разряды!$F$3,IF(O40&gt;=[1]Разряды!$G$42,[1]Разряды!$G$3,IF(O40&gt;=[1]Разряды!$H$42,[1]Разряды!$H$3,IF(O40&gt;=[1]Разряды!$I$42,[1]Разряды!$I$3,IF(O40&gt;=[1]Разряды!$J$42,[1]Разряды!$J$3,"б/р"))))))))</f>
        <v>2р</v>
      </c>
      <c r="Q40" s="44">
        <v>0</v>
      </c>
      <c r="R40" s="45" t="str">
        <f>IF(B40=0," ",VLOOKUP($B40,[1]Женщины!$B$1:$H$65536,7,FALSE))</f>
        <v>Кузнецова А.Л.</v>
      </c>
    </row>
    <row r="41" spans="1:18" ht="16.5" thickBot="1">
      <c r="A41" s="162"/>
      <c r="B41" s="162"/>
      <c r="C41" s="163"/>
      <c r="D41" s="164"/>
      <c r="E41" s="164"/>
      <c r="F41" s="163"/>
      <c r="G41" s="163"/>
      <c r="H41" s="147"/>
      <c r="I41" s="147"/>
      <c r="J41" s="147"/>
      <c r="K41" s="146"/>
      <c r="L41" s="145"/>
      <c r="M41" s="148"/>
      <c r="N41" s="148"/>
      <c r="O41" s="165"/>
      <c r="P41" s="162"/>
      <c r="Q41" s="162"/>
      <c r="R41" s="166"/>
    </row>
    <row r="42" spans="1:18" ht="16.5" thickTop="1">
      <c r="A42" s="167"/>
      <c r="B42" s="167"/>
      <c r="C42" s="168"/>
      <c r="D42" s="154"/>
      <c r="E42" s="154"/>
      <c r="F42" s="168"/>
      <c r="G42" s="168"/>
      <c r="H42" s="149"/>
      <c r="I42" s="149"/>
      <c r="J42" s="149"/>
      <c r="K42" s="149"/>
      <c r="L42" s="149"/>
      <c r="M42" s="149"/>
      <c r="N42" s="149"/>
      <c r="O42" s="169"/>
      <c r="P42" s="167"/>
      <c r="Q42" s="167"/>
      <c r="R42" s="155"/>
    </row>
    <row r="43" spans="1:18" ht="18">
      <c r="A43"/>
      <c r="B43" s="370"/>
      <c r="C43" s="370"/>
      <c r="D43" s="370"/>
      <c r="E43" s="128"/>
      <c r="F43" s="371" t="s">
        <v>26</v>
      </c>
      <c r="G43" s="371"/>
      <c r="H43" s="371"/>
      <c r="I43" s="371"/>
      <c r="J43" s="371"/>
      <c r="K43" s="371"/>
      <c r="L43" s="371"/>
      <c r="M43" s="129"/>
      <c r="N43" s="360" t="s">
        <v>152</v>
      </c>
      <c r="O43" s="360"/>
      <c r="P43" s="360"/>
      <c r="Q43" s="360"/>
      <c r="R43" s="360"/>
    </row>
    <row r="44" spans="1:18" ht="18">
      <c r="A44" s="1" t="s">
        <v>223</v>
      </c>
      <c r="B44" s="130"/>
      <c r="C44" s="130"/>
      <c r="D44" s="126"/>
      <c r="E44" s="128"/>
      <c r="F44" s="128"/>
      <c r="G44" s="131"/>
      <c r="H44" s="132"/>
      <c r="I44" s="133"/>
      <c r="J44" s="134"/>
      <c r="K44" s="134"/>
      <c r="L44" s="372" t="s">
        <v>71</v>
      </c>
      <c r="M44" s="372"/>
      <c r="N44" s="372"/>
      <c r="O44" s="372"/>
      <c r="P44" s="372"/>
      <c r="Q44" s="373" t="s">
        <v>225</v>
      </c>
      <c r="R44" s="373"/>
    </row>
    <row r="45" spans="1:18">
      <c r="A45" s="335" t="s">
        <v>72</v>
      </c>
      <c r="B45" s="333" t="s">
        <v>73</v>
      </c>
      <c r="C45" s="354" t="s">
        <v>13</v>
      </c>
      <c r="D45" s="331" t="s">
        <v>75</v>
      </c>
      <c r="E45" s="335" t="s">
        <v>76</v>
      </c>
      <c r="F45" s="335" t="s">
        <v>16</v>
      </c>
      <c r="G45" s="335" t="s">
        <v>77</v>
      </c>
      <c r="H45" s="365" t="s">
        <v>78</v>
      </c>
      <c r="I45" s="366"/>
      <c r="J45" s="366"/>
      <c r="K45" s="366"/>
      <c r="L45" s="366"/>
      <c r="M45" s="366"/>
      <c r="N45" s="367"/>
      <c r="O45" s="335" t="s">
        <v>18</v>
      </c>
      <c r="P45" s="333" t="s">
        <v>19</v>
      </c>
      <c r="Q45" s="333" t="s">
        <v>20</v>
      </c>
      <c r="R45" s="354" t="s">
        <v>21</v>
      </c>
    </row>
    <row r="46" spans="1:18">
      <c r="A46" s="368"/>
      <c r="B46" s="361"/>
      <c r="C46" s="369"/>
      <c r="D46" s="369"/>
      <c r="E46" s="361"/>
      <c r="F46" s="361"/>
      <c r="G46" s="361"/>
      <c r="H46" s="363">
        <v>1</v>
      </c>
      <c r="I46" s="331">
        <v>2</v>
      </c>
      <c r="J46" s="331">
        <v>3</v>
      </c>
      <c r="K46" s="137"/>
      <c r="L46" s="331">
        <v>4</v>
      </c>
      <c r="M46" s="331">
        <v>5</v>
      </c>
      <c r="N46" s="331">
        <v>6</v>
      </c>
      <c r="O46" s="368"/>
      <c r="P46" s="361"/>
      <c r="Q46" s="361"/>
      <c r="R46" s="362"/>
    </row>
    <row r="47" spans="1:18">
      <c r="A47" s="353"/>
      <c r="B47" s="334"/>
      <c r="C47" s="332"/>
      <c r="D47" s="332"/>
      <c r="E47" s="334"/>
      <c r="F47" s="334"/>
      <c r="G47" s="334"/>
      <c r="H47" s="364"/>
      <c r="I47" s="332"/>
      <c r="J47" s="332"/>
      <c r="K47" s="138"/>
      <c r="L47" s="332"/>
      <c r="M47" s="332"/>
      <c r="N47" s="332"/>
      <c r="O47" s="353"/>
      <c r="P47" s="334"/>
      <c r="Q47" s="334"/>
      <c r="R47" s="355"/>
    </row>
    <row r="48" spans="1:18" ht="22.5">
      <c r="A48" s="17">
        <v>1</v>
      </c>
      <c r="B48" s="18">
        <v>417</v>
      </c>
      <c r="C48" s="42" t="str">
        <f>IF(B48=0," ",VLOOKUP(B48,[1]Женщины!B$1:H$65536,2,FALSE))</f>
        <v>Мезенова Наталья</v>
      </c>
      <c r="D48" s="141" t="str">
        <f>IF(B48=0," ",VLOOKUP($B48,[1]Женщины!$B$1:$H$65536,3,FALSE))</f>
        <v>07.06.1991</v>
      </c>
      <c r="E48" s="44" t="str">
        <f>IF(B48=0," ",IF(VLOOKUP($B48,[1]Женщины!$B$1:$H$65536,4,FALSE)=0," ",VLOOKUP($B48,[1]Женщины!$B$1:$H$65536,4,FALSE)))</f>
        <v>КМС</v>
      </c>
      <c r="F48" s="42" t="str">
        <f>IF(B48=0," ",VLOOKUP($B48,[1]Женщины!$B$1:$H$65536,5,FALSE))</f>
        <v>Калининградская</v>
      </c>
      <c r="G48" s="45" t="str">
        <f>IF(B48=0," ",VLOOKUP($B48,[1]Женщины!$B$1:$H$65536,6,FALSE))</f>
        <v>Калининград, СДЮСШОР-4</v>
      </c>
      <c r="H48" s="173" t="s">
        <v>85</v>
      </c>
      <c r="I48" s="142" t="s">
        <v>85</v>
      </c>
      <c r="J48" s="277">
        <v>5.71</v>
      </c>
      <c r="K48" s="310"/>
      <c r="L48" s="160">
        <v>5.98</v>
      </c>
      <c r="M48" s="173" t="s">
        <v>85</v>
      </c>
      <c r="N48" s="173" t="s">
        <v>85</v>
      </c>
      <c r="O48" s="311">
        <f>MAX(H48:N48)</f>
        <v>5.98</v>
      </c>
      <c r="P48" s="26" t="str">
        <f>IF(O48=0," ",IF(O48&gt;=[1]Разряды!$D$42,[1]Разряды!$D$3,IF(O48&gt;=[1]Разряды!$E$42,[1]Разряды!$E$3,IF(O48&gt;=[1]Разряды!$F$42,[1]Разряды!$F$3,IF(O48&gt;=[1]Разряды!$G$42,[1]Разряды!$G$3,IF(O48&gt;=[1]Разряды!$H$42,[1]Разряды!$H$3,IF(O48&gt;=[1]Разряды!$I$42,[1]Разряды!$I$3,IF(O48&gt;=[1]Разряды!$J$42,[1]Разряды!$J$3,"б/р"))))))))</f>
        <v>1р</v>
      </c>
      <c r="Q48" s="172">
        <v>0</v>
      </c>
      <c r="R48" s="45" t="str">
        <f>IF(B48=0," ",VLOOKUP($B48,[1]Женщины!$B$1:$H$65536,7,FALSE))</f>
        <v>Балашов С.Г., Балашова В.А.</v>
      </c>
    </row>
    <row r="49" spans="1:18" ht="16.5" thickBot="1">
      <c r="A49" s="162"/>
      <c r="B49" s="162"/>
      <c r="C49" s="163"/>
      <c r="D49" s="164"/>
      <c r="E49" s="164"/>
      <c r="F49" s="163"/>
      <c r="G49" s="163"/>
      <c r="H49" s="147"/>
      <c r="I49" s="147"/>
      <c r="J49" s="147"/>
      <c r="K49" s="146"/>
      <c r="L49" s="145"/>
      <c r="M49" s="148"/>
      <c r="N49" s="148"/>
      <c r="O49" s="165"/>
      <c r="P49" s="162"/>
      <c r="Q49" s="162"/>
      <c r="R49" s="166"/>
    </row>
    <row r="50" spans="1:18" ht="16.5" thickTop="1">
      <c r="A50" s="167"/>
      <c r="B50" s="167"/>
      <c r="C50" s="168"/>
      <c r="D50" s="154"/>
      <c r="E50" s="154"/>
      <c r="F50" s="168"/>
      <c r="G50" s="168"/>
      <c r="H50" s="149"/>
      <c r="I50" s="149"/>
      <c r="J50" s="149"/>
      <c r="K50" s="149"/>
      <c r="L50" s="149"/>
      <c r="M50" s="149"/>
      <c r="N50" s="149"/>
      <c r="O50" s="169"/>
      <c r="P50" s="167"/>
      <c r="Q50" s="167"/>
      <c r="R50" s="155"/>
    </row>
  </sheetData>
  <mergeCells count="96">
    <mergeCell ref="A1:R1"/>
    <mergeCell ref="A2:R2"/>
    <mergeCell ref="D3:R3"/>
    <mergeCell ref="D4:R4"/>
    <mergeCell ref="A8:A10"/>
    <mergeCell ref="B8:B10"/>
    <mergeCell ref="C8:C10"/>
    <mergeCell ref="D8:D10"/>
    <mergeCell ref="E8:E10"/>
    <mergeCell ref="F6:L6"/>
    <mergeCell ref="N6:R6"/>
    <mergeCell ref="L7:P7"/>
    <mergeCell ref="Q7:R7"/>
    <mergeCell ref="F8:F10"/>
    <mergeCell ref="G8:G10"/>
    <mergeCell ref="H8:N8"/>
    <mergeCell ref="D5:R5"/>
    <mergeCell ref="B22:D22"/>
    <mergeCell ref="F22:L22"/>
    <mergeCell ref="N22:R22"/>
    <mergeCell ref="L23:P23"/>
    <mergeCell ref="Q23:R23"/>
    <mergeCell ref="O8:O10"/>
    <mergeCell ref="P8:P10"/>
    <mergeCell ref="R8:R10"/>
    <mergeCell ref="H9:H10"/>
    <mergeCell ref="I9:I10"/>
    <mergeCell ref="J9:J10"/>
    <mergeCell ref="L9:L10"/>
    <mergeCell ref="M9:M10"/>
    <mergeCell ref="N9:N10"/>
    <mergeCell ref="Q8:Q10"/>
    <mergeCell ref="A24:A26"/>
    <mergeCell ref="B24:B26"/>
    <mergeCell ref="C24:C26"/>
    <mergeCell ref="D24:D26"/>
    <mergeCell ref="E24:E26"/>
    <mergeCell ref="F24:F26"/>
    <mergeCell ref="G24:G26"/>
    <mergeCell ref="H24:N24"/>
    <mergeCell ref="O24:O26"/>
    <mergeCell ref="P24:P26"/>
    <mergeCell ref="Q24:Q26"/>
    <mergeCell ref="R24:R26"/>
    <mergeCell ref="H25:H26"/>
    <mergeCell ref="I25:I26"/>
    <mergeCell ref="J25:J26"/>
    <mergeCell ref="L25:L26"/>
    <mergeCell ref="M25:M26"/>
    <mergeCell ref="N25:N26"/>
    <mergeCell ref="B33:D33"/>
    <mergeCell ref="F33:L33"/>
    <mergeCell ref="N33:R33"/>
    <mergeCell ref="L34:P34"/>
    <mergeCell ref="Q34:R34"/>
    <mergeCell ref="A35:A37"/>
    <mergeCell ref="B35:B37"/>
    <mergeCell ref="C35:C37"/>
    <mergeCell ref="D35:D37"/>
    <mergeCell ref="E35:E37"/>
    <mergeCell ref="F35:F37"/>
    <mergeCell ref="G35:G37"/>
    <mergeCell ref="H35:N35"/>
    <mergeCell ref="O35:O37"/>
    <mergeCell ref="P35:P37"/>
    <mergeCell ref="Q35:Q37"/>
    <mergeCell ref="R35:R37"/>
    <mergeCell ref="H36:H37"/>
    <mergeCell ref="I36:I37"/>
    <mergeCell ref="J36:J37"/>
    <mergeCell ref="L36:L37"/>
    <mergeCell ref="M36:M37"/>
    <mergeCell ref="N36:N37"/>
    <mergeCell ref="B43:D43"/>
    <mergeCell ref="F43:L43"/>
    <mergeCell ref="N43:R43"/>
    <mergeCell ref="L44:P44"/>
    <mergeCell ref="Q44:R44"/>
    <mergeCell ref="A45:A47"/>
    <mergeCell ref="B45:B47"/>
    <mergeCell ref="C45:C47"/>
    <mergeCell ref="D45:D47"/>
    <mergeCell ref="E45:E47"/>
    <mergeCell ref="F45:F47"/>
    <mergeCell ref="G45:G47"/>
    <mergeCell ref="H45:N45"/>
    <mergeCell ref="O45:O47"/>
    <mergeCell ref="P45:P47"/>
    <mergeCell ref="Q45:Q47"/>
    <mergeCell ref="R45:R47"/>
    <mergeCell ref="H46:H47"/>
    <mergeCell ref="I46:I47"/>
    <mergeCell ref="J46:J47"/>
    <mergeCell ref="L46:L47"/>
    <mergeCell ref="M46:M47"/>
    <mergeCell ref="N46:N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60</vt:lpstr>
      <vt:lpstr>200</vt:lpstr>
      <vt:lpstr>400</vt:lpstr>
      <vt:lpstr>800</vt:lpstr>
      <vt:lpstr>1500</vt:lpstr>
      <vt:lpstr>3000</vt:lpstr>
      <vt:lpstr>60сб</vt:lpstr>
      <vt:lpstr>2000сп</vt:lpstr>
      <vt:lpstr>длина</vt:lpstr>
      <vt:lpstr>ядро</vt:lpstr>
      <vt:lpstr>высота</vt:lpstr>
      <vt:lpstr>шест</vt:lpstr>
      <vt:lpstr>тройной</vt:lpstr>
      <vt:lpstr>эстаф.4х200</vt:lpstr>
      <vt:lpstr>5-тиборье</vt:lpstr>
      <vt:lpstr>ходьба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2014-01-20T11:34:19Z</dcterms:modified>
</cp:coreProperties>
</file>