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849" activeTab="15"/>
  </bookViews>
  <sheets>
    <sheet name="60" sheetId="1" r:id="rId1"/>
    <sheet name="200" sheetId="2" r:id="rId2"/>
    <sheet name="400" sheetId="3" r:id="rId3"/>
    <sheet name="800" sheetId="4" r:id="rId4"/>
    <sheet name="1500" sheetId="5" r:id="rId5"/>
    <sheet name="3000" sheetId="6" r:id="rId6"/>
    <sheet name="60сб" sheetId="7" r:id="rId7"/>
    <sheet name="2000 сп" sheetId="8" r:id="rId8"/>
    <sheet name="ходьба" sheetId="9" r:id="rId9"/>
    <sheet name="длина" sheetId="10" r:id="rId10"/>
    <sheet name="ядро" sheetId="11" r:id="rId11"/>
    <sheet name="высота" sheetId="12" r:id="rId12"/>
    <sheet name="шест" sheetId="13" r:id="rId13"/>
    <sheet name="тройной" sheetId="14" r:id="rId14"/>
    <sheet name="эстафета 4х200" sheetId="15" r:id="rId15"/>
    <sheet name="многоборье" sheetId="16" r:id="rId16"/>
  </sheets>
  <externalReferences>
    <externalReference r:id="rId17"/>
  </externalReferences>
  <calcPr calcId="145621"/>
</workbook>
</file>

<file path=xl/calcChain.xml><?xml version="1.0" encoding="utf-8"?>
<calcChain xmlns="http://schemas.openxmlformats.org/spreadsheetml/2006/main">
  <c r="Y24" i="16" l="1"/>
  <c r="Y23" i="16"/>
  <c r="V23" i="16"/>
  <c r="G23" i="16"/>
  <c r="F23" i="16"/>
  <c r="E23" i="16"/>
  <c r="D23" i="16"/>
  <c r="C23" i="16"/>
  <c r="Y22" i="16"/>
  <c r="V22" i="16"/>
  <c r="G22" i="16"/>
  <c r="F22" i="16"/>
  <c r="E22" i="16"/>
  <c r="D22" i="16"/>
  <c r="C22" i="16"/>
  <c r="Y17" i="16"/>
  <c r="Y16" i="16"/>
  <c r="V16" i="16"/>
  <c r="G16" i="16"/>
  <c r="F16" i="16"/>
  <c r="E16" i="16"/>
  <c r="D16" i="16"/>
  <c r="C16" i="16"/>
  <c r="Y15" i="16"/>
  <c r="V15" i="16"/>
  <c r="G15" i="16"/>
  <c r="F15" i="16"/>
  <c r="E15" i="16"/>
  <c r="D15" i="16"/>
  <c r="C15" i="16"/>
  <c r="Y14" i="16"/>
  <c r="V14" i="16"/>
  <c r="G14" i="16"/>
  <c r="F14" i="16"/>
  <c r="E14" i="16"/>
  <c r="D14" i="16"/>
  <c r="C14" i="16"/>
  <c r="Y9" i="16"/>
  <c r="Y8" i="16"/>
  <c r="V8" i="16"/>
  <c r="G8" i="16"/>
  <c r="F8" i="16"/>
  <c r="E8" i="16"/>
  <c r="D8" i="16"/>
  <c r="C8" i="16"/>
  <c r="K69" i="15"/>
  <c r="G69" i="15"/>
  <c r="F69" i="15"/>
  <c r="E69" i="15"/>
  <c r="D69" i="15"/>
  <c r="C69" i="15"/>
  <c r="K68" i="15"/>
  <c r="G68" i="15"/>
  <c r="F68" i="15"/>
  <c r="E68" i="15"/>
  <c r="D68" i="15"/>
  <c r="C68" i="15"/>
  <c r="K67" i="15"/>
  <c r="G67" i="15"/>
  <c r="F67" i="15"/>
  <c r="E67" i="15"/>
  <c r="D67" i="15"/>
  <c r="C67" i="15"/>
  <c r="K66" i="15"/>
  <c r="I66" i="15"/>
  <c r="G66" i="15"/>
  <c r="F66" i="15"/>
  <c r="E66" i="15"/>
  <c r="D66" i="15"/>
  <c r="C66" i="15"/>
  <c r="K65" i="15"/>
  <c r="G65" i="15"/>
  <c r="F65" i="15"/>
  <c r="E65" i="15"/>
  <c r="D65" i="15"/>
  <c r="C65" i="15"/>
  <c r="K64" i="15"/>
  <c r="G64" i="15"/>
  <c r="F64" i="15"/>
  <c r="E64" i="15"/>
  <c r="D64" i="15"/>
  <c r="C64" i="15"/>
  <c r="K63" i="15"/>
  <c r="G63" i="15"/>
  <c r="F63" i="15"/>
  <c r="E63" i="15"/>
  <c r="D63" i="15"/>
  <c r="C63" i="15"/>
  <c r="K62" i="15"/>
  <c r="I62" i="15"/>
  <c r="G62" i="15"/>
  <c r="F62" i="15"/>
  <c r="E62" i="15"/>
  <c r="D62" i="15"/>
  <c r="C62" i="15"/>
  <c r="K61" i="15"/>
  <c r="G61" i="15"/>
  <c r="F61" i="15"/>
  <c r="E61" i="15"/>
  <c r="D61" i="15"/>
  <c r="C61" i="15"/>
  <c r="K60" i="15"/>
  <c r="G60" i="15"/>
  <c r="F60" i="15"/>
  <c r="E60" i="15"/>
  <c r="D60" i="15"/>
  <c r="C60" i="15"/>
  <c r="K59" i="15"/>
  <c r="G59" i="15"/>
  <c r="F59" i="15"/>
  <c r="E59" i="15"/>
  <c r="D59" i="15"/>
  <c r="C59" i="15"/>
  <c r="K58" i="15"/>
  <c r="I58" i="15"/>
  <c r="G58" i="15"/>
  <c r="F58" i="15"/>
  <c r="E58" i="15"/>
  <c r="D58" i="15"/>
  <c r="C58" i="15"/>
  <c r="K56" i="15"/>
  <c r="G56" i="15"/>
  <c r="F56" i="15"/>
  <c r="E56" i="15"/>
  <c r="D56" i="15"/>
  <c r="C56" i="15"/>
  <c r="K55" i="15"/>
  <c r="G55" i="15"/>
  <c r="F55" i="15"/>
  <c r="E55" i="15"/>
  <c r="D55" i="15"/>
  <c r="C55" i="15"/>
  <c r="K54" i="15"/>
  <c r="G54" i="15"/>
  <c r="F54" i="15"/>
  <c r="E54" i="15"/>
  <c r="D54" i="15"/>
  <c r="C54" i="15"/>
  <c r="K53" i="15"/>
  <c r="I53" i="15"/>
  <c r="G53" i="15"/>
  <c r="F53" i="15"/>
  <c r="E53" i="15"/>
  <c r="D53" i="15"/>
  <c r="C53" i="15"/>
  <c r="K52" i="15"/>
  <c r="G52" i="15"/>
  <c r="F52" i="15"/>
  <c r="E52" i="15"/>
  <c r="D52" i="15"/>
  <c r="C52" i="15"/>
  <c r="K51" i="15"/>
  <c r="G51" i="15"/>
  <c r="F51" i="15"/>
  <c r="E51" i="15"/>
  <c r="D51" i="15"/>
  <c r="C51" i="15"/>
  <c r="K50" i="15"/>
  <c r="G50" i="15"/>
  <c r="F50" i="15"/>
  <c r="E50" i="15"/>
  <c r="D50" i="15"/>
  <c r="C50" i="15"/>
  <c r="K49" i="15"/>
  <c r="I49" i="15"/>
  <c r="G49" i="15"/>
  <c r="F49" i="15"/>
  <c r="E49" i="15"/>
  <c r="D49" i="15"/>
  <c r="C49" i="15"/>
  <c r="K48" i="15"/>
  <c r="G48" i="15"/>
  <c r="F48" i="15"/>
  <c r="E48" i="15"/>
  <c r="D48" i="15"/>
  <c r="C48" i="15"/>
  <c r="K47" i="15"/>
  <c r="G47" i="15"/>
  <c r="F47" i="15"/>
  <c r="E47" i="15"/>
  <c r="D47" i="15"/>
  <c r="C47" i="15"/>
  <c r="K46" i="15"/>
  <c r="G46" i="15"/>
  <c r="F46" i="15"/>
  <c r="E46" i="15"/>
  <c r="D46" i="15"/>
  <c r="C46" i="15"/>
  <c r="K45" i="15"/>
  <c r="I45" i="15"/>
  <c r="G45" i="15"/>
  <c r="F45" i="15"/>
  <c r="E45" i="15"/>
  <c r="D45" i="15"/>
  <c r="C45" i="15"/>
  <c r="K43" i="15"/>
  <c r="G43" i="15"/>
  <c r="F43" i="15"/>
  <c r="E43" i="15"/>
  <c r="D43" i="15"/>
  <c r="C43" i="15"/>
  <c r="K42" i="15"/>
  <c r="G42" i="15"/>
  <c r="F42" i="15"/>
  <c r="E42" i="15"/>
  <c r="D42" i="15"/>
  <c r="C42" i="15"/>
  <c r="K41" i="15"/>
  <c r="G41" i="15"/>
  <c r="F41" i="15"/>
  <c r="E41" i="15"/>
  <c r="D41" i="15"/>
  <c r="C41" i="15"/>
  <c r="K40" i="15"/>
  <c r="I40" i="15"/>
  <c r="G40" i="15"/>
  <c r="F40" i="15"/>
  <c r="E40" i="15"/>
  <c r="D40" i="15"/>
  <c r="C40" i="15"/>
  <c r="K39" i="15"/>
  <c r="G39" i="15"/>
  <c r="F39" i="15"/>
  <c r="E39" i="15"/>
  <c r="D39" i="15"/>
  <c r="C39" i="15"/>
  <c r="K38" i="15"/>
  <c r="G38" i="15"/>
  <c r="F38" i="15"/>
  <c r="E38" i="15"/>
  <c r="D38" i="15"/>
  <c r="C38" i="15"/>
  <c r="K37" i="15"/>
  <c r="G37" i="15"/>
  <c r="F37" i="15"/>
  <c r="E37" i="15"/>
  <c r="D37" i="15"/>
  <c r="C37" i="15"/>
  <c r="K36" i="15"/>
  <c r="I36" i="15"/>
  <c r="G36" i="15"/>
  <c r="F36" i="15"/>
  <c r="E36" i="15"/>
  <c r="D36" i="15"/>
  <c r="C36" i="15"/>
  <c r="K35" i="15"/>
  <c r="G35" i="15"/>
  <c r="F35" i="15"/>
  <c r="E35" i="15"/>
  <c r="D35" i="15"/>
  <c r="C35" i="15"/>
  <c r="K34" i="15"/>
  <c r="G34" i="15"/>
  <c r="F34" i="15"/>
  <c r="E34" i="15"/>
  <c r="D34" i="15"/>
  <c r="C34" i="15"/>
  <c r="K33" i="15"/>
  <c r="G33" i="15"/>
  <c r="F33" i="15"/>
  <c r="E33" i="15"/>
  <c r="D33" i="15"/>
  <c r="C33" i="15"/>
  <c r="K32" i="15"/>
  <c r="I32" i="15"/>
  <c r="G32" i="15"/>
  <c r="F32" i="15"/>
  <c r="E32" i="15"/>
  <c r="D32" i="15"/>
  <c r="C32" i="15"/>
  <c r="K30" i="15"/>
  <c r="G30" i="15"/>
  <c r="F30" i="15"/>
  <c r="E30" i="15"/>
  <c r="D30" i="15"/>
  <c r="C30" i="15"/>
  <c r="K29" i="15"/>
  <c r="G29" i="15"/>
  <c r="F29" i="15"/>
  <c r="E29" i="15"/>
  <c r="D29" i="15"/>
  <c r="C29" i="15"/>
  <c r="K28" i="15"/>
  <c r="G28" i="15"/>
  <c r="F28" i="15"/>
  <c r="E28" i="15"/>
  <c r="D28" i="15"/>
  <c r="C28" i="15"/>
  <c r="K27" i="15"/>
  <c r="I27" i="15"/>
  <c r="G27" i="15"/>
  <c r="F27" i="15"/>
  <c r="E27" i="15"/>
  <c r="D27" i="15"/>
  <c r="C27" i="15"/>
  <c r="K26" i="15"/>
  <c r="G26" i="15"/>
  <c r="F26" i="15"/>
  <c r="E26" i="15"/>
  <c r="D26" i="15"/>
  <c r="C26" i="15"/>
  <c r="K25" i="15"/>
  <c r="G25" i="15"/>
  <c r="F25" i="15"/>
  <c r="E25" i="15"/>
  <c r="D25" i="15"/>
  <c r="C25" i="15"/>
  <c r="K24" i="15"/>
  <c r="G24" i="15"/>
  <c r="F24" i="15"/>
  <c r="E24" i="15"/>
  <c r="D24" i="15"/>
  <c r="C24" i="15"/>
  <c r="K23" i="15"/>
  <c r="I23" i="15"/>
  <c r="G23" i="15"/>
  <c r="F23" i="15"/>
  <c r="E23" i="15"/>
  <c r="D23" i="15"/>
  <c r="C23" i="15"/>
  <c r="K22" i="15"/>
  <c r="G22" i="15"/>
  <c r="F22" i="15"/>
  <c r="E22" i="15"/>
  <c r="D22" i="15"/>
  <c r="C22" i="15"/>
  <c r="K21" i="15"/>
  <c r="G21" i="15"/>
  <c r="F21" i="15"/>
  <c r="E21" i="15"/>
  <c r="D21" i="15"/>
  <c r="C21" i="15"/>
  <c r="K20" i="15"/>
  <c r="G20" i="15"/>
  <c r="F20" i="15"/>
  <c r="E20" i="15"/>
  <c r="D20" i="15"/>
  <c r="C20" i="15"/>
  <c r="K19" i="15"/>
  <c r="I19" i="15"/>
  <c r="G19" i="15"/>
  <c r="F19" i="15"/>
  <c r="E19" i="15"/>
  <c r="D19" i="15"/>
  <c r="C19" i="15"/>
  <c r="K18" i="15"/>
  <c r="G18" i="15"/>
  <c r="F18" i="15"/>
  <c r="E18" i="15"/>
  <c r="D18" i="15"/>
  <c r="C18" i="15"/>
  <c r="K17" i="15"/>
  <c r="G17" i="15"/>
  <c r="F17" i="15"/>
  <c r="E17" i="15"/>
  <c r="D17" i="15"/>
  <c r="C17" i="15"/>
  <c r="K16" i="15"/>
  <c r="G16" i="15"/>
  <c r="F16" i="15"/>
  <c r="E16" i="15"/>
  <c r="D16" i="15"/>
  <c r="C16" i="15"/>
  <c r="K15" i="15"/>
  <c r="I15" i="15"/>
  <c r="G15" i="15"/>
  <c r="F15" i="15"/>
  <c r="E15" i="15"/>
  <c r="D15" i="15"/>
  <c r="C15" i="15"/>
  <c r="K14" i="15"/>
  <c r="G14" i="15"/>
  <c r="F14" i="15"/>
  <c r="E14" i="15"/>
  <c r="D14" i="15"/>
  <c r="C14" i="15"/>
  <c r="K13" i="15"/>
  <c r="G13" i="15"/>
  <c r="F13" i="15"/>
  <c r="E13" i="15"/>
  <c r="D13" i="15"/>
  <c r="C13" i="15"/>
  <c r="K12" i="15"/>
  <c r="G12" i="15"/>
  <c r="F12" i="15"/>
  <c r="E12" i="15"/>
  <c r="D12" i="15"/>
  <c r="C12" i="15"/>
  <c r="K11" i="15"/>
  <c r="I11" i="15"/>
  <c r="G11" i="15"/>
  <c r="F11" i="15"/>
  <c r="E11" i="15"/>
  <c r="D11" i="15"/>
  <c r="C11" i="15"/>
  <c r="R40" i="14"/>
  <c r="P40" i="14"/>
  <c r="G40" i="14"/>
  <c r="F40" i="14"/>
  <c r="E40" i="14"/>
  <c r="D40" i="14"/>
  <c r="C40" i="14"/>
  <c r="R34" i="14"/>
  <c r="P34" i="14"/>
  <c r="G34" i="14"/>
  <c r="F34" i="14"/>
  <c r="E34" i="14"/>
  <c r="D34" i="14"/>
  <c r="C34" i="14"/>
  <c r="R33" i="14"/>
  <c r="G33" i="14"/>
  <c r="F33" i="14"/>
  <c r="E33" i="14"/>
  <c r="D33" i="14"/>
  <c r="C33" i="14"/>
  <c r="R25" i="14"/>
  <c r="P25" i="14"/>
  <c r="G25" i="14"/>
  <c r="F25" i="14"/>
  <c r="E25" i="14"/>
  <c r="D25" i="14"/>
  <c r="C25" i="14"/>
  <c r="R18" i="14"/>
  <c r="P18" i="14"/>
  <c r="G18" i="14"/>
  <c r="F18" i="14"/>
  <c r="E18" i="14"/>
  <c r="D18" i="14"/>
  <c r="C18" i="14"/>
  <c r="R17" i="14"/>
  <c r="P17" i="14"/>
  <c r="G17" i="14"/>
  <c r="F17" i="14"/>
  <c r="E17" i="14"/>
  <c r="D17" i="14"/>
  <c r="C17" i="14"/>
  <c r="R16" i="14"/>
  <c r="P16" i="14"/>
  <c r="G16" i="14"/>
  <c r="F16" i="14"/>
  <c r="E16" i="14"/>
  <c r="D16" i="14"/>
  <c r="C16" i="14"/>
  <c r="R15" i="14"/>
  <c r="P15" i="14"/>
  <c r="G15" i="14"/>
  <c r="F15" i="14"/>
  <c r="E15" i="14"/>
  <c r="D15" i="14"/>
  <c r="C15" i="14"/>
  <c r="R14" i="14"/>
  <c r="P14" i="14"/>
  <c r="G14" i="14"/>
  <c r="F14" i="14"/>
  <c r="E14" i="14"/>
  <c r="D14" i="14"/>
  <c r="C14" i="14"/>
  <c r="R13" i="14"/>
  <c r="P13" i="14"/>
  <c r="G13" i="14"/>
  <c r="F13" i="14"/>
  <c r="E13" i="14"/>
  <c r="D13" i="14"/>
  <c r="C13" i="14"/>
  <c r="Y25" i="13"/>
  <c r="W25" i="13"/>
  <c r="H25" i="13"/>
  <c r="G25" i="13"/>
  <c r="F25" i="13"/>
  <c r="E25" i="13"/>
  <c r="D25" i="13"/>
  <c r="Y19" i="13"/>
  <c r="W19" i="13"/>
  <c r="H19" i="13"/>
  <c r="G19" i="13"/>
  <c r="F19" i="13"/>
  <c r="E19" i="13"/>
  <c r="D19" i="13"/>
  <c r="Y18" i="13"/>
  <c r="W18" i="13"/>
  <c r="H18" i="13"/>
  <c r="G18" i="13"/>
  <c r="F18" i="13"/>
  <c r="E18" i="13"/>
  <c r="D18" i="13"/>
  <c r="Y12" i="13"/>
  <c r="W12" i="13"/>
  <c r="H12" i="13"/>
  <c r="G12" i="13"/>
  <c r="F12" i="13"/>
  <c r="E12" i="13"/>
  <c r="D12" i="13"/>
  <c r="Y11" i="13"/>
  <c r="W11" i="13"/>
  <c r="H11" i="13"/>
  <c r="G11" i="13"/>
  <c r="F11" i="13"/>
  <c r="E11" i="13"/>
  <c r="D11" i="13"/>
  <c r="Y10" i="13"/>
  <c r="W10" i="13"/>
  <c r="H10" i="13"/>
  <c r="G10" i="13"/>
  <c r="F10" i="13"/>
  <c r="E10" i="13"/>
  <c r="D10" i="13"/>
  <c r="X44" i="12"/>
  <c r="V44" i="12"/>
  <c r="H44" i="12"/>
  <c r="G44" i="12"/>
  <c r="F44" i="12"/>
  <c r="E44" i="12"/>
  <c r="D44" i="12"/>
  <c r="X43" i="12"/>
  <c r="V43" i="12"/>
  <c r="H43" i="12"/>
  <c r="G43" i="12"/>
  <c r="F43" i="12"/>
  <c r="E43" i="12"/>
  <c r="D43" i="12"/>
  <c r="X42" i="12"/>
  <c r="V42" i="12"/>
  <c r="H42" i="12"/>
  <c r="G42" i="12"/>
  <c r="F42" i="12"/>
  <c r="E42" i="12"/>
  <c r="D42" i="12"/>
  <c r="X37" i="12"/>
  <c r="V37" i="12"/>
  <c r="H37" i="12"/>
  <c r="G37" i="12"/>
  <c r="F37" i="12"/>
  <c r="E37" i="12"/>
  <c r="D37" i="12"/>
  <c r="X36" i="12"/>
  <c r="V36" i="12"/>
  <c r="H36" i="12"/>
  <c r="G36" i="12"/>
  <c r="F36" i="12"/>
  <c r="E36" i="12"/>
  <c r="D36" i="12"/>
  <c r="X35" i="12"/>
  <c r="V35" i="12"/>
  <c r="H35" i="12"/>
  <c r="G35" i="12"/>
  <c r="F35" i="12"/>
  <c r="E35" i="12"/>
  <c r="D35" i="12"/>
  <c r="X29" i="12"/>
  <c r="V29" i="12"/>
  <c r="H29" i="12"/>
  <c r="G29" i="12"/>
  <c r="F29" i="12"/>
  <c r="E29" i="12"/>
  <c r="D29" i="12"/>
  <c r="X23" i="12"/>
  <c r="V23" i="12"/>
  <c r="H23" i="12"/>
  <c r="G23" i="12"/>
  <c r="F23" i="12"/>
  <c r="E23" i="12"/>
  <c r="D23" i="12"/>
  <c r="X22" i="12"/>
  <c r="V22" i="12"/>
  <c r="H22" i="12"/>
  <c r="G22" i="12"/>
  <c r="F22" i="12"/>
  <c r="E22" i="12"/>
  <c r="D22" i="12"/>
  <c r="X21" i="12"/>
  <c r="V21" i="12"/>
  <c r="H21" i="12"/>
  <c r="G21" i="12"/>
  <c r="F21" i="12"/>
  <c r="E21" i="12"/>
  <c r="D21" i="12"/>
  <c r="X20" i="12"/>
  <c r="V20" i="12"/>
  <c r="H20" i="12"/>
  <c r="G20" i="12"/>
  <c r="F20" i="12"/>
  <c r="E20" i="12"/>
  <c r="D20" i="12"/>
  <c r="X19" i="12"/>
  <c r="V19" i="12"/>
  <c r="H19" i="12"/>
  <c r="G19" i="12"/>
  <c r="F19" i="12"/>
  <c r="E19" i="12"/>
  <c r="D19" i="12"/>
  <c r="X18" i="12"/>
  <c r="V18" i="12"/>
  <c r="H18" i="12"/>
  <c r="G18" i="12"/>
  <c r="F18" i="12"/>
  <c r="E18" i="12"/>
  <c r="D18" i="12"/>
  <c r="X17" i="12"/>
  <c r="V17" i="12"/>
  <c r="H17" i="12"/>
  <c r="G17" i="12"/>
  <c r="F17" i="12"/>
  <c r="E17" i="12"/>
  <c r="D17" i="12"/>
  <c r="X16" i="12"/>
  <c r="V16" i="12"/>
  <c r="H16" i="12"/>
  <c r="G16" i="12"/>
  <c r="F16" i="12"/>
  <c r="E16" i="12"/>
  <c r="D16" i="12"/>
  <c r="X15" i="12"/>
  <c r="V15" i="12"/>
  <c r="H15" i="12"/>
  <c r="G15" i="12"/>
  <c r="F15" i="12"/>
  <c r="E15" i="12"/>
  <c r="D15" i="12"/>
  <c r="X14" i="12"/>
  <c r="V14" i="12"/>
  <c r="H14" i="12"/>
  <c r="G14" i="12"/>
  <c r="F14" i="12"/>
  <c r="E14" i="12"/>
  <c r="D14" i="12"/>
  <c r="X13" i="12"/>
  <c r="V13" i="12"/>
  <c r="H13" i="12"/>
  <c r="G13" i="12"/>
  <c r="F13" i="12"/>
  <c r="E13" i="12"/>
  <c r="D13" i="12"/>
  <c r="X12" i="12"/>
  <c r="V12" i="12"/>
  <c r="H12" i="12"/>
  <c r="G12" i="12"/>
  <c r="F12" i="12"/>
  <c r="E12" i="12"/>
  <c r="D12" i="12"/>
  <c r="R42" i="11"/>
  <c r="P42" i="11"/>
  <c r="G42" i="11"/>
  <c r="F42" i="11"/>
  <c r="E42" i="11"/>
  <c r="D42" i="11"/>
  <c r="C42" i="11"/>
  <c r="R41" i="11"/>
  <c r="P41" i="11"/>
  <c r="G41" i="11"/>
  <c r="F41" i="11"/>
  <c r="E41" i="11"/>
  <c r="D41" i="11"/>
  <c r="C41" i="11"/>
  <c r="R40" i="11"/>
  <c r="P40" i="11"/>
  <c r="G40" i="11"/>
  <c r="F40" i="11"/>
  <c r="E40" i="11"/>
  <c r="D40" i="11"/>
  <c r="C40" i="11"/>
  <c r="R34" i="11"/>
  <c r="P34" i="11"/>
  <c r="G34" i="11"/>
  <c r="F34" i="11"/>
  <c r="E34" i="11"/>
  <c r="D34" i="11"/>
  <c r="C34" i="11"/>
  <c r="R33" i="11"/>
  <c r="P33" i="11"/>
  <c r="G33" i="11"/>
  <c r="F33" i="11"/>
  <c r="E33" i="11"/>
  <c r="D33" i="11"/>
  <c r="C33" i="11"/>
  <c r="R32" i="11"/>
  <c r="P32" i="11"/>
  <c r="G32" i="11"/>
  <c r="F32" i="11"/>
  <c r="E32" i="11"/>
  <c r="D32" i="11"/>
  <c r="C32" i="11"/>
  <c r="R31" i="11"/>
  <c r="P31" i="11"/>
  <c r="G31" i="11"/>
  <c r="F31" i="11"/>
  <c r="E31" i="11"/>
  <c r="D31" i="11"/>
  <c r="C31" i="11"/>
  <c r="R30" i="11"/>
  <c r="P30" i="11"/>
  <c r="G30" i="11"/>
  <c r="F30" i="11"/>
  <c r="E30" i="11"/>
  <c r="D30" i="11"/>
  <c r="C30" i="11"/>
  <c r="R24" i="11"/>
  <c r="P24" i="11"/>
  <c r="G24" i="11"/>
  <c r="F24" i="11"/>
  <c r="E24" i="11"/>
  <c r="D24" i="11"/>
  <c r="C24" i="11"/>
  <c r="R23" i="11"/>
  <c r="P23" i="11"/>
  <c r="G23" i="11"/>
  <c r="F23" i="11"/>
  <c r="E23" i="11"/>
  <c r="D23" i="11"/>
  <c r="C23" i="11"/>
  <c r="R17" i="11"/>
  <c r="P17" i="11"/>
  <c r="G17" i="11"/>
  <c r="F17" i="11"/>
  <c r="E17" i="11"/>
  <c r="D17" i="11"/>
  <c r="C17" i="11"/>
  <c r="R16" i="11"/>
  <c r="P16" i="11"/>
  <c r="G16" i="11"/>
  <c r="F16" i="11"/>
  <c r="E16" i="11"/>
  <c r="D16" i="11"/>
  <c r="C16" i="11"/>
  <c r="R15" i="11"/>
  <c r="P15" i="11"/>
  <c r="G15" i="11"/>
  <c r="F15" i="11"/>
  <c r="E15" i="11"/>
  <c r="D15" i="11"/>
  <c r="C15" i="11"/>
  <c r="R14" i="11"/>
  <c r="P14" i="11"/>
  <c r="G14" i="11"/>
  <c r="F14" i="11"/>
  <c r="E14" i="11"/>
  <c r="D14" i="11"/>
  <c r="C14" i="11"/>
  <c r="R13" i="11"/>
  <c r="P13" i="11"/>
  <c r="G13" i="11"/>
  <c r="F13" i="11"/>
  <c r="E13" i="11"/>
  <c r="D13" i="11"/>
  <c r="C13" i="11"/>
  <c r="R45" i="10"/>
  <c r="P45" i="10"/>
  <c r="G45" i="10"/>
  <c r="F45" i="10"/>
  <c r="E45" i="10"/>
  <c r="D45" i="10"/>
  <c r="C45" i="10"/>
  <c r="R39" i="10"/>
  <c r="P39" i="10"/>
  <c r="G39" i="10"/>
  <c r="F39" i="10"/>
  <c r="E39" i="10"/>
  <c r="D39" i="10"/>
  <c r="C39" i="10"/>
  <c r="R38" i="10"/>
  <c r="P38" i="10"/>
  <c r="G38" i="10"/>
  <c r="F38" i="10"/>
  <c r="E38" i="10"/>
  <c r="D38" i="10"/>
  <c r="C38" i="10"/>
  <c r="R32" i="10"/>
  <c r="P32" i="10"/>
  <c r="G32" i="10"/>
  <c r="F32" i="10"/>
  <c r="E32" i="10"/>
  <c r="D32" i="10"/>
  <c r="C32" i="10"/>
  <c r="R31" i="10"/>
  <c r="P31" i="10"/>
  <c r="G31" i="10"/>
  <c r="F31" i="10"/>
  <c r="E31" i="10"/>
  <c r="D31" i="10"/>
  <c r="C31" i="10"/>
  <c r="R30" i="10"/>
  <c r="P30" i="10"/>
  <c r="G30" i="10"/>
  <c r="F30" i="10"/>
  <c r="E30" i="10"/>
  <c r="D30" i="10"/>
  <c r="C30" i="10"/>
  <c r="R29" i="10"/>
  <c r="P29" i="10"/>
  <c r="G29" i="10"/>
  <c r="F29" i="10"/>
  <c r="E29" i="10"/>
  <c r="D29" i="10"/>
  <c r="C29" i="10"/>
  <c r="R28" i="10"/>
  <c r="P28" i="10"/>
  <c r="G28" i="10"/>
  <c r="F28" i="10"/>
  <c r="E28" i="10"/>
  <c r="D28" i="10"/>
  <c r="C28" i="10"/>
  <c r="R27" i="10"/>
  <c r="P27" i="10"/>
  <c r="G27" i="10"/>
  <c r="F27" i="10"/>
  <c r="E27" i="10"/>
  <c r="D27" i="10"/>
  <c r="C27" i="10"/>
  <c r="R21" i="10"/>
  <c r="G21" i="10"/>
  <c r="F21" i="10"/>
  <c r="E21" i="10"/>
  <c r="D21" i="10"/>
  <c r="C21" i="10"/>
  <c r="R20" i="10"/>
  <c r="G20" i="10"/>
  <c r="F20" i="10"/>
  <c r="E20" i="10"/>
  <c r="D20" i="10"/>
  <c r="C20" i="10"/>
  <c r="R19" i="10"/>
  <c r="P19" i="10"/>
  <c r="G19" i="10"/>
  <c r="F19" i="10"/>
  <c r="E19" i="10"/>
  <c r="D19" i="10"/>
  <c r="C19" i="10"/>
  <c r="R18" i="10"/>
  <c r="P18" i="10"/>
  <c r="G18" i="10"/>
  <c r="F18" i="10"/>
  <c r="E18" i="10"/>
  <c r="D18" i="10"/>
  <c r="C18" i="10"/>
  <c r="R17" i="10"/>
  <c r="P17" i="10"/>
  <c r="G17" i="10"/>
  <c r="F17" i="10"/>
  <c r="E17" i="10"/>
  <c r="D17" i="10"/>
  <c r="C17" i="10"/>
  <c r="R16" i="10"/>
  <c r="P16" i="10"/>
  <c r="G16" i="10"/>
  <c r="F16" i="10"/>
  <c r="E16" i="10"/>
  <c r="D16" i="10"/>
  <c r="C16" i="10"/>
  <c r="R15" i="10"/>
  <c r="P15" i="10"/>
  <c r="G15" i="10"/>
  <c r="F15" i="10"/>
  <c r="E15" i="10"/>
  <c r="D15" i="10"/>
  <c r="C15" i="10"/>
  <c r="R14" i="10"/>
  <c r="P14" i="10"/>
  <c r="G14" i="10"/>
  <c r="F14" i="10"/>
  <c r="E14" i="10"/>
  <c r="D14" i="10"/>
  <c r="C14" i="10"/>
  <c r="R13" i="10"/>
  <c r="P13" i="10"/>
  <c r="G13" i="10"/>
  <c r="F13" i="10"/>
  <c r="E13" i="10"/>
  <c r="D13" i="10"/>
  <c r="C13" i="10"/>
  <c r="R12" i="10"/>
  <c r="P12" i="10"/>
  <c r="G12" i="10"/>
  <c r="F12" i="10"/>
  <c r="E12" i="10"/>
  <c r="D12" i="10"/>
  <c r="C12" i="10"/>
  <c r="R11" i="10"/>
  <c r="P11" i="10"/>
  <c r="G11" i="10"/>
  <c r="F11" i="10"/>
  <c r="E11" i="10"/>
  <c r="D11" i="10"/>
  <c r="C11" i="10"/>
  <c r="L18" i="9"/>
  <c r="J18" i="9"/>
  <c r="G18" i="9"/>
  <c r="F18" i="9"/>
  <c r="E18" i="9"/>
  <c r="D18" i="9"/>
  <c r="C18" i="9"/>
  <c r="L17" i="9"/>
  <c r="J17" i="9"/>
  <c r="G17" i="9"/>
  <c r="F17" i="9"/>
  <c r="E17" i="9"/>
  <c r="D17" i="9"/>
  <c r="C17" i="9"/>
  <c r="L15" i="9"/>
  <c r="J15" i="9"/>
  <c r="G15" i="9"/>
  <c r="F15" i="9"/>
  <c r="E15" i="9"/>
  <c r="D15" i="9"/>
  <c r="C15" i="9"/>
  <c r="L13" i="9"/>
  <c r="J13" i="9"/>
  <c r="G13" i="9"/>
  <c r="F13" i="9"/>
  <c r="E13" i="9"/>
  <c r="D13" i="9"/>
  <c r="C13" i="9"/>
  <c r="L32" i="8"/>
  <c r="J32" i="8"/>
  <c r="G32" i="8"/>
  <c r="F32" i="8"/>
  <c r="E32" i="8"/>
  <c r="D32" i="8"/>
  <c r="C32" i="8"/>
  <c r="L31" i="8"/>
  <c r="J31" i="8"/>
  <c r="G31" i="8"/>
  <c r="F31" i="8"/>
  <c r="E31" i="8"/>
  <c r="D31" i="8"/>
  <c r="C31" i="8"/>
  <c r="L30" i="8"/>
  <c r="J30" i="8"/>
  <c r="G30" i="8"/>
  <c r="F30" i="8"/>
  <c r="E30" i="8"/>
  <c r="D30" i="8"/>
  <c r="C30" i="8"/>
  <c r="L29" i="8"/>
  <c r="J29" i="8"/>
  <c r="G29" i="8"/>
  <c r="F29" i="8"/>
  <c r="E29" i="8"/>
  <c r="D29" i="8"/>
  <c r="C29" i="8"/>
  <c r="L28" i="8"/>
  <c r="J28" i="8"/>
  <c r="G28" i="8"/>
  <c r="F28" i="8"/>
  <c r="E28" i="8"/>
  <c r="D28" i="8"/>
  <c r="C28" i="8"/>
  <c r="L27" i="8"/>
  <c r="G27" i="8"/>
  <c r="F27" i="8"/>
  <c r="E27" i="8"/>
  <c r="D27" i="8"/>
  <c r="C27" i="8"/>
  <c r="L25" i="8"/>
  <c r="J25" i="8"/>
  <c r="G25" i="8"/>
  <c r="F25" i="8"/>
  <c r="E25" i="8"/>
  <c r="D25" i="8"/>
  <c r="C25" i="8"/>
  <c r="L24" i="8"/>
  <c r="J24" i="8"/>
  <c r="G24" i="8"/>
  <c r="F24" i="8"/>
  <c r="E24" i="8"/>
  <c r="D24" i="8"/>
  <c r="C24" i="8"/>
  <c r="L23" i="8"/>
  <c r="J23" i="8"/>
  <c r="G23" i="8"/>
  <c r="F23" i="8"/>
  <c r="E23" i="8"/>
  <c r="D23" i="8"/>
  <c r="C23" i="8"/>
  <c r="L22" i="8"/>
  <c r="J22" i="8"/>
  <c r="G22" i="8"/>
  <c r="F22" i="8"/>
  <c r="E22" i="8"/>
  <c r="D22" i="8"/>
  <c r="C22" i="8"/>
  <c r="L21" i="8"/>
  <c r="J21" i="8"/>
  <c r="G21" i="8"/>
  <c r="F21" i="8"/>
  <c r="E21" i="8"/>
  <c r="D21" i="8"/>
  <c r="C21" i="8"/>
  <c r="L18" i="8"/>
  <c r="J18" i="8"/>
  <c r="G18" i="8"/>
  <c r="F18" i="8"/>
  <c r="E18" i="8"/>
  <c r="D18" i="8"/>
  <c r="C18" i="8"/>
  <c r="L17" i="8"/>
  <c r="J17" i="8"/>
  <c r="G17" i="8"/>
  <c r="F17" i="8"/>
  <c r="E17" i="8"/>
  <c r="D17" i="8"/>
  <c r="C17" i="8"/>
  <c r="L15" i="8"/>
  <c r="J15" i="8"/>
  <c r="G15" i="8"/>
  <c r="F15" i="8"/>
  <c r="E15" i="8"/>
  <c r="D15" i="8"/>
  <c r="C15" i="8"/>
  <c r="L14" i="8"/>
  <c r="J14" i="8"/>
  <c r="G14" i="8"/>
  <c r="F14" i="8"/>
  <c r="E14" i="8"/>
  <c r="D14" i="8"/>
  <c r="C14" i="8"/>
  <c r="L13" i="8"/>
  <c r="J13" i="8"/>
  <c r="G13" i="8"/>
  <c r="F13" i="8"/>
  <c r="E13" i="8"/>
  <c r="D13" i="8"/>
  <c r="C13" i="8"/>
  <c r="L12" i="8"/>
  <c r="J12" i="8"/>
  <c r="G12" i="8"/>
  <c r="F12" i="8"/>
  <c r="E12" i="8"/>
  <c r="D12" i="8"/>
  <c r="C12" i="8"/>
  <c r="L31" i="7"/>
  <c r="G31" i="7"/>
  <c r="F31" i="7"/>
  <c r="E31" i="7"/>
  <c r="D31" i="7"/>
  <c r="C31" i="7"/>
  <c r="L28" i="7"/>
  <c r="G28" i="7"/>
  <c r="F28" i="7"/>
  <c r="E28" i="7"/>
  <c r="D28" i="7"/>
  <c r="C28" i="7"/>
  <c r="L27" i="7"/>
  <c r="G27" i="7"/>
  <c r="F27" i="7"/>
  <c r="E27" i="7"/>
  <c r="D27" i="7"/>
  <c r="C27" i="7"/>
  <c r="L26" i="7"/>
  <c r="G26" i="7"/>
  <c r="F26" i="7"/>
  <c r="E26" i="7"/>
  <c r="D26" i="7"/>
  <c r="C26" i="7"/>
  <c r="L25" i="7"/>
  <c r="G25" i="7"/>
  <c r="F25" i="7"/>
  <c r="E25" i="7"/>
  <c r="D25" i="7"/>
  <c r="C25" i="7"/>
  <c r="L24" i="7"/>
  <c r="G24" i="7"/>
  <c r="F24" i="7"/>
  <c r="E24" i="7"/>
  <c r="D24" i="7"/>
  <c r="C24" i="7"/>
  <c r="L23" i="7"/>
  <c r="G23" i="7"/>
  <c r="F23" i="7"/>
  <c r="E23" i="7"/>
  <c r="D23" i="7"/>
  <c r="C23" i="7"/>
  <c r="G21" i="7"/>
  <c r="F21" i="7"/>
  <c r="E21" i="7"/>
  <c r="D21" i="7"/>
  <c r="C21" i="7"/>
  <c r="L20" i="7"/>
  <c r="G20" i="7"/>
  <c r="F20" i="7"/>
  <c r="E20" i="7"/>
  <c r="D20" i="7"/>
  <c r="C20" i="7"/>
  <c r="L19" i="7"/>
  <c r="G19" i="7"/>
  <c r="F19" i="7"/>
  <c r="E19" i="7"/>
  <c r="D19" i="7"/>
  <c r="C19" i="7"/>
  <c r="L18" i="7"/>
  <c r="G18" i="7"/>
  <c r="F18" i="7"/>
  <c r="E18" i="7"/>
  <c r="D18" i="7"/>
  <c r="C18" i="7"/>
  <c r="L17" i="7"/>
  <c r="G17" i="7"/>
  <c r="F17" i="7"/>
  <c r="E17" i="7"/>
  <c r="D17" i="7"/>
  <c r="C17" i="7"/>
  <c r="L16" i="7"/>
  <c r="J16" i="7"/>
  <c r="G16" i="7"/>
  <c r="F16" i="7"/>
  <c r="E16" i="7"/>
  <c r="D16" i="7"/>
  <c r="C16" i="7"/>
  <c r="L15" i="7"/>
  <c r="J15" i="7"/>
  <c r="G15" i="7"/>
  <c r="F15" i="7"/>
  <c r="E15" i="7"/>
  <c r="D15" i="7"/>
  <c r="C15" i="7"/>
  <c r="L14" i="7"/>
  <c r="J14" i="7"/>
  <c r="G14" i="7"/>
  <c r="F14" i="7"/>
  <c r="E14" i="7"/>
  <c r="D14" i="7"/>
  <c r="C14" i="7"/>
  <c r="L13" i="7"/>
  <c r="J13" i="7"/>
  <c r="G13" i="7"/>
  <c r="F13" i="7"/>
  <c r="E13" i="7"/>
  <c r="D13" i="7"/>
  <c r="C13" i="7"/>
  <c r="L38" i="6"/>
  <c r="G38" i="6"/>
  <c r="F38" i="6"/>
  <c r="E38" i="6"/>
  <c r="D38" i="6"/>
  <c r="C38" i="6"/>
  <c r="L37" i="6"/>
  <c r="J37" i="6"/>
  <c r="G37" i="6"/>
  <c r="F37" i="6"/>
  <c r="E37" i="6"/>
  <c r="D37" i="6"/>
  <c r="C37" i="6"/>
  <c r="L36" i="6"/>
  <c r="J36" i="6"/>
  <c r="G36" i="6"/>
  <c r="F36" i="6"/>
  <c r="E36" i="6"/>
  <c r="D36" i="6"/>
  <c r="C36" i="6"/>
  <c r="L35" i="6"/>
  <c r="J35" i="6"/>
  <c r="G35" i="6"/>
  <c r="F35" i="6"/>
  <c r="E35" i="6"/>
  <c r="D35" i="6"/>
  <c r="C35" i="6"/>
  <c r="L34" i="6"/>
  <c r="J34" i="6"/>
  <c r="G34" i="6"/>
  <c r="F34" i="6"/>
  <c r="E34" i="6"/>
  <c r="D34" i="6"/>
  <c r="C34" i="6"/>
  <c r="L31" i="6"/>
  <c r="G31" i="6"/>
  <c r="F31" i="6"/>
  <c r="E31" i="6"/>
  <c r="D31" i="6"/>
  <c r="C31" i="6"/>
  <c r="L30" i="6"/>
  <c r="J30" i="6"/>
  <c r="G30" i="6"/>
  <c r="F30" i="6"/>
  <c r="E30" i="6"/>
  <c r="D30" i="6"/>
  <c r="C30" i="6"/>
  <c r="L29" i="6"/>
  <c r="J29" i="6"/>
  <c r="G29" i="6"/>
  <c r="F29" i="6"/>
  <c r="E29" i="6"/>
  <c r="D29" i="6"/>
  <c r="C29" i="6"/>
  <c r="L28" i="6"/>
  <c r="J28" i="6"/>
  <c r="G28" i="6"/>
  <c r="F28" i="6"/>
  <c r="E28" i="6"/>
  <c r="D28" i="6"/>
  <c r="C28" i="6"/>
  <c r="L27" i="6"/>
  <c r="J27" i="6"/>
  <c r="G27" i="6"/>
  <c r="F27" i="6"/>
  <c r="E27" i="6"/>
  <c r="D27" i="6"/>
  <c r="C27" i="6"/>
  <c r="L26" i="6"/>
  <c r="J26" i="6"/>
  <c r="G26" i="6"/>
  <c r="F26" i="6"/>
  <c r="E26" i="6"/>
  <c r="D26" i="6"/>
  <c r="C26" i="6"/>
  <c r="L23" i="6"/>
  <c r="J23" i="6"/>
  <c r="G23" i="6"/>
  <c r="F23" i="6"/>
  <c r="E23" i="6"/>
  <c r="D23" i="6"/>
  <c r="C23" i="6"/>
  <c r="L22" i="6"/>
  <c r="J22" i="6"/>
  <c r="G22" i="6"/>
  <c r="F22" i="6"/>
  <c r="E22" i="6"/>
  <c r="D22" i="6"/>
  <c r="C22" i="6"/>
  <c r="L21" i="6"/>
  <c r="J21" i="6"/>
  <c r="G21" i="6"/>
  <c r="F21" i="6"/>
  <c r="E21" i="6"/>
  <c r="D21" i="6"/>
  <c r="C21" i="6"/>
  <c r="L20" i="6"/>
  <c r="J20" i="6"/>
  <c r="G20" i="6"/>
  <c r="F20" i="6"/>
  <c r="E20" i="6"/>
  <c r="D20" i="6"/>
  <c r="C20" i="6"/>
  <c r="L19" i="6"/>
  <c r="J19" i="6"/>
  <c r="G19" i="6"/>
  <c r="F19" i="6"/>
  <c r="E19" i="6"/>
  <c r="D19" i="6"/>
  <c r="C19" i="6"/>
  <c r="L17" i="6"/>
  <c r="J17" i="6"/>
  <c r="G17" i="6"/>
  <c r="F17" i="6"/>
  <c r="E17" i="6"/>
  <c r="D17" i="6"/>
  <c r="C17" i="6"/>
  <c r="L16" i="6"/>
  <c r="G16" i="6"/>
  <c r="F16" i="6"/>
  <c r="E16" i="6"/>
  <c r="D16" i="6"/>
  <c r="C16" i="6"/>
  <c r="L15" i="6"/>
  <c r="J15" i="6"/>
  <c r="G15" i="6"/>
  <c r="F15" i="6"/>
  <c r="E15" i="6"/>
  <c r="D15" i="6"/>
  <c r="C15" i="6"/>
  <c r="L14" i="6"/>
  <c r="J14" i="6"/>
  <c r="G14" i="6"/>
  <c r="F14" i="6"/>
  <c r="E14" i="6"/>
  <c r="D14" i="6"/>
  <c r="C14" i="6"/>
  <c r="L13" i="6"/>
  <c r="J13" i="6"/>
  <c r="G13" i="6"/>
  <c r="F13" i="6"/>
  <c r="E13" i="6"/>
  <c r="D13" i="6"/>
  <c r="C13" i="6"/>
  <c r="L12" i="6"/>
  <c r="J12" i="6"/>
  <c r="G12" i="6"/>
  <c r="F12" i="6"/>
  <c r="E12" i="6"/>
  <c r="D12" i="6"/>
  <c r="C12" i="6"/>
  <c r="L46" i="5"/>
  <c r="J46" i="5"/>
  <c r="G46" i="5"/>
  <c r="F46" i="5"/>
  <c r="E46" i="5"/>
  <c r="D46" i="5"/>
  <c r="C46" i="5"/>
  <c r="L45" i="5"/>
  <c r="J45" i="5"/>
  <c r="G45" i="5"/>
  <c r="F45" i="5"/>
  <c r="E45" i="5"/>
  <c r="D45" i="5"/>
  <c r="C45" i="5"/>
  <c r="L44" i="5"/>
  <c r="J44" i="5"/>
  <c r="G44" i="5"/>
  <c r="F44" i="5"/>
  <c r="E44" i="5"/>
  <c r="D44" i="5"/>
  <c r="C44" i="5"/>
  <c r="L43" i="5"/>
  <c r="J43" i="5"/>
  <c r="G43" i="5"/>
  <c r="F43" i="5"/>
  <c r="E43" i="5"/>
  <c r="D43" i="5"/>
  <c r="C43" i="5"/>
  <c r="L42" i="5"/>
  <c r="J42" i="5"/>
  <c r="G42" i="5"/>
  <c r="F42" i="5"/>
  <c r="E42" i="5"/>
  <c r="D42" i="5"/>
  <c r="C42" i="5"/>
  <c r="L40" i="5"/>
  <c r="G40" i="5"/>
  <c r="F40" i="5"/>
  <c r="E40" i="5"/>
  <c r="D40" i="5"/>
  <c r="C40" i="5"/>
  <c r="L39" i="5"/>
  <c r="J39" i="5"/>
  <c r="G39" i="5"/>
  <c r="F39" i="5"/>
  <c r="E39" i="5"/>
  <c r="D39" i="5"/>
  <c r="C39" i="5"/>
  <c r="L38" i="5"/>
  <c r="J38" i="5"/>
  <c r="G38" i="5"/>
  <c r="F38" i="5"/>
  <c r="E38" i="5"/>
  <c r="D38" i="5"/>
  <c r="C38" i="5"/>
  <c r="L37" i="5"/>
  <c r="J37" i="5"/>
  <c r="G37" i="5"/>
  <c r="F37" i="5"/>
  <c r="E37" i="5"/>
  <c r="D37" i="5"/>
  <c r="C37" i="5"/>
  <c r="L36" i="5"/>
  <c r="J36" i="5"/>
  <c r="G36" i="5"/>
  <c r="F36" i="5"/>
  <c r="E36" i="5"/>
  <c r="D36" i="5"/>
  <c r="C36" i="5"/>
  <c r="L35" i="5"/>
  <c r="J35" i="5"/>
  <c r="G35" i="5"/>
  <c r="F35" i="5"/>
  <c r="E35" i="5"/>
  <c r="D35" i="5"/>
  <c r="C35" i="5"/>
  <c r="L34" i="5"/>
  <c r="J34" i="5"/>
  <c r="G34" i="5"/>
  <c r="F34" i="5"/>
  <c r="E34" i="5"/>
  <c r="D34" i="5"/>
  <c r="C34" i="5"/>
  <c r="L33" i="5"/>
  <c r="J33" i="5"/>
  <c r="G33" i="5"/>
  <c r="F33" i="5"/>
  <c r="E33" i="5"/>
  <c r="D33" i="5"/>
  <c r="C33" i="5"/>
  <c r="L31" i="5"/>
  <c r="J31" i="5"/>
  <c r="G31" i="5"/>
  <c r="F31" i="5"/>
  <c r="E31" i="5"/>
  <c r="D31" i="5"/>
  <c r="C31" i="5"/>
  <c r="L30" i="5"/>
  <c r="J30" i="5"/>
  <c r="G30" i="5"/>
  <c r="F30" i="5"/>
  <c r="E30" i="5"/>
  <c r="D30" i="5"/>
  <c r="C30" i="5"/>
  <c r="L29" i="5"/>
  <c r="J29" i="5"/>
  <c r="G29" i="5"/>
  <c r="F29" i="5"/>
  <c r="E29" i="5"/>
  <c r="D29" i="5"/>
  <c r="C29" i="5"/>
  <c r="L28" i="5"/>
  <c r="J28" i="5"/>
  <c r="G28" i="5"/>
  <c r="F28" i="5"/>
  <c r="E28" i="5"/>
  <c r="D28" i="5"/>
  <c r="C28" i="5"/>
  <c r="L27" i="5"/>
  <c r="J27" i="5"/>
  <c r="G27" i="5"/>
  <c r="F27" i="5"/>
  <c r="E27" i="5"/>
  <c r="D27" i="5"/>
  <c r="C27" i="5"/>
  <c r="L26" i="5"/>
  <c r="J26" i="5"/>
  <c r="G26" i="5"/>
  <c r="F26" i="5"/>
  <c r="E26" i="5"/>
  <c r="D26" i="5"/>
  <c r="C26" i="5"/>
  <c r="L25" i="5"/>
  <c r="J25" i="5"/>
  <c r="G25" i="5"/>
  <c r="F25" i="5"/>
  <c r="E25" i="5"/>
  <c r="D25" i="5"/>
  <c r="C25" i="5"/>
  <c r="L24" i="5"/>
  <c r="J24" i="5"/>
  <c r="G24" i="5"/>
  <c r="F24" i="5"/>
  <c r="E24" i="5"/>
  <c r="D24" i="5"/>
  <c r="C24" i="5"/>
  <c r="L23" i="5"/>
  <c r="J23" i="5"/>
  <c r="G23" i="5"/>
  <c r="F23" i="5"/>
  <c r="E23" i="5"/>
  <c r="D23" i="5"/>
  <c r="C23" i="5"/>
  <c r="L22" i="5"/>
  <c r="J22" i="5"/>
  <c r="G22" i="5"/>
  <c r="F22" i="5"/>
  <c r="E22" i="5"/>
  <c r="D22" i="5"/>
  <c r="C22" i="5"/>
  <c r="L19" i="5"/>
  <c r="J19" i="5"/>
  <c r="G19" i="5"/>
  <c r="F19" i="5"/>
  <c r="E19" i="5"/>
  <c r="D19" i="5"/>
  <c r="C19" i="5"/>
  <c r="L18" i="5"/>
  <c r="J18" i="5"/>
  <c r="G18" i="5"/>
  <c r="F18" i="5"/>
  <c r="E18" i="5"/>
  <c r="D18" i="5"/>
  <c r="C18" i="5"/>
  <c r="L17" i="5"/>
  <c r="J17" i="5"/>
  <c r="G17" i="5"/>
  <c r="F17" i="5"/>
  <c r="E17" i="5"/>
  <c r="D17" i="5"/>
  <c r="C17" i="5"/>
  <c r="L16" i="5"/>
  <c r="J16" i="5"/>
  <c r="G16" i="5"/>
  <c r="F16" i="5"/>
  <c r="E16" i="5"/>
  <c r="D16" i="5"/>
  <c r="C16" i="5"/>
  <c r="L15" i="5"/>
  <c r="J15" i="5"/>
  <c r="G15" i="5"/>
  <c r="F15" i="5"/>
  <c r="E15" i="5"/>
  <c r="D15" i="5"/>
  <c r="C15" i="5"/>
  <c r="L14" i="5"/>
  <c r="J14" i="5"/>
  <c r="G14" i="5"/>
  <c r="F14" i="5"/>
  <c r="E14" i="5"/>
  <c r="D14" i="5"/>
  <c r="C14" i="5"/>
  <c r="L13" i="5"/>
  <c r="J13" i="5"/>
  <c r="G13" i="5"/>
  <c r="F13" i="5"/>
  <c r="E13" i="5"/>
  <c r="D13" i="5"/>
  <c r="C13" i="5"/>
  <c r="L12" i="5"/>
  <c r="J12" i="5"/>
  <c r="G12" i="5"/>
  <c r="F12" i="5"/>
  <c r="E12" i="5"/>
  <c r="D12" i="5"/>
  <c r="C12" i="5"/>
  <c r="L91" i="4"/>
  <c r="G91" i="4"/>
  <c r="F91" i="4"/>
  <c r="E91" i="4"/>
  <c r="D91" i="4"/>
  <c r="C91" i="4"/>
  <c r="L90" i="4"/>
  <c r="J90" i="4"/>
  <c r="G90" i="4"/>
  <c r="F90" i="4"/>
  <c r="E90" i="4"/>
  <c r="D90" i="4"/>
  <c r="C90" i="4"/>
  <c r="L89" i="4"/>
  <c r="J89" i="4"/>
  <c r="G89" i="4"/>
  <c r="F89" i="4"/>
  <c r="E89" i="4"/>
  <c r="D89" i="4"/>
  <c r="C89" i="4"/>
  <c r="L88" i="4"/>
  <c r="J88" i="4"/>
  <c r="G88" i="4"/>
  <c r="F88" i="4"/>
  <c r="E88" i="4"/>
  <c r="D88" i="4"/>
  <c r="C88" i="4"/>
  <c r="L87" i="4"/>
  <c r="J87" i="4"/>
  <c r="G87" i="4"/>
  <c r="F87" i="4"/>
  <c r="E87" i="4"/>
  <c r="D87" i="4"/>
  <c r="C87" i="4"/>
  <c r="L86" i="4"/>
  <c r="J86" i="4"/>
  <c r="G86" i="4"/>
  <c r="F86" i="4"/>
  <c r="E86" i="4"/>
  <c r="D86" i="4"/>
  <c r="C86" i="4"/>
  <c r="L85" i="4"/>
  <c r="J85" i="4"/>
  <c r="G85" i="4"/>
  <c r="F85" i="4"/>
  <c r="E85" i="4"/>
  <c r="D85" i="4"/>
  <c r="C85" i="4"/>
  <c r="L84" i="4"/>
  <c r="J84" i="4"/>
  <c r="G84" i="4"/>
  <c r="F84" i="4"/>
  <c r="E84" i="4"/>
  <c r="D84" i="4"/>
  <c r="C84" i="4"/>
  <c r="L83" i="4"/>
  <c r="J83" i="4"/>
  <c r="G83" i="4"/>
  <c r="F83" i="4"/>
  <c r="E83" i="4"/>
  <c r="D83" i="4"/>
  <c r="C83" i="4"/>
  <c r="L82" i="4"/>
  <c r="J82" i="4"/>
  <c r="G82" i="4"/>
  <c r="F82" i="4"/>
  <c r="E82" i="4"/>
  <c r="D82" i="4"/>
  <c r="C82" i="4"/>
  <c r="L81" i="4"/>
  <c r="J81" i="4"/>
  <c r="G81" i="4"/>
  <c r="F81" i="4"/>
  <c r="E81" i="4"/>
  <c r="D81" i="4"/>
  <c r="C81" i="4"/>
  <c r="L78" i="4"/>
  <c r="G78" i="4"/>
  <c r="F78" i="4"/>
  <c r="E78" i="4"/>
  <c r="D78" i="4"/>
  <c r="C78" i="4"/>
  <c r="L77" i="4"/>
  <c r="G77" i="4"/>
  <c r="F77" i="4"/>
  <c r="E77" i="4"/>
  <c r="D77" i="4"/>
  <c r="C77" i="4"/>
  <c r="L76" i="4"/>
  <c r="J76" i="4"/>
  <c r="G76" i="4"/>
  <c r="F76" i="4"/>
  <c r="E76" i="4"/>
  <c r="D76" i="4"/>
  <c r="C76" i="4"/>
  <c r="L75" i="4"/>
  <c r="J75" i="4"/>
  <c r="G75" i="4"/>
  <c r="F75" i="4"/>
  <c r="E75" i="4"/>
  <c r="D75" i="4"/>
  <c r="C75" i="4"/>
  <c r="L74" i="4"/>
  <c r="J74" i="4"/>
  <c r="G74" i="4"/>
  <c r="F74" i="4"/>
  <c r="E74" i="4"/>
  <c r="D74" i="4"/>
  <c r="C74" i="4"/>
  <c r="L73" i="4"/>
  <c r="J73" i="4"/>
  <c r="G73" i="4"/>
  <c r="F73" i="4"/>
  <c r="E73" i="4"/>
  <c r="D73" i="4"/>
  <c r="C73" i="4"/>
  <c r="L72" i="4"/>
  <c r="J72" i="4"/>
  <c r="G72" i="4"/>
  <c r="F72" i="4"/>
  <c r="E72" i="4"/>
  <c r="D72" i="4"/>
  <c r="C72" i="4"/>
  <c r="L71" i="4"/>
  <c r="J71" i="4"/>
  <c r="G71" i="4"/>
  <c r="F71" i="4"/>
  <c r="E71" i="4"/>
  <c r="D71" i="4"/>
  <c r="C71" i="4"/>
  <c r="L70" i="4"/>
  <c r="J70" i="4"/>
  <c r="G70" i="4"/>
  <c r="F70" i="4"/>
  <c r="E70" i="4"/>
  <c r="D70" i="4"/>
  <c r="C70" i="4"/>
  <c r="L69" i="4"/>
  <c r="J69" i="4"/>
  <c r="G69" i="4"/>
  <c r="F69" i="4"/>
  <c r="E69" i="4"/>
  <c r="D69" i="4"/>
  <c r="C69" i="4"/>
  <c r="L68" i="4"/>
  <c r="J68" i="4"/>
  <c r="G68" i="4"/>
  <c r="F68" i="4"/>
  <c r="E68" i="4"/>
  <c r="D68" i="4"/>
  <c r="C68" i="4"/>
  <c r="L67" i="4"/>
  <c r="J67" i="4"/>
  <c r="G67" i="4"/>
  <c r="F67" i="4"/>
  <c r="E67" i="4"/>
  <c r="D67" i="4"/>
  <c r="C67" i="4"/>
  <c r="L66" i="4"/>
  <c r="J66" i="4"/>
  <c r="G66" i="4"/>
  <c r="F66" i="4"/>
  <c r="E66" i="4"/>
  <c r="D66" i="4"/>
  <c r="C66" i="4"/>
  <c r="L65" i="4"/>
  <c r="J65" i="4"/>
  <c r="G65" i="4"/>
  <c r="F65" i="4"/>
  <c r="E65" i="4"/>
  <c r="D65" i="4"/>
  <c r="C65" i="4"/>
  <c r="L64" i="4"/>
  <c r="J64" i="4"/>
  <c r="G64" i="4"/>
  <c r="F64" i="4"/>
  <c r="E64" i="4"/>
  <c r="D64" i="4"/>
  <c r="C64" i="4"/>
  <c r="L63" i="4"/>
  <c r="J63" i="4"/>
  <c r="G63" i="4"/>
  <c r="F63" i="4"/>
  <c r="E63" i="4"/>
  <c r="D63" i="4"/>
  <c r="C63" i="4"/>
  <c r="L62" i="4"/>
  <c r="J62" i="4"/>
  <c r="G62" i="4"/>
  <c r="F62" i="4"/>
  <c r="E62" i="4"/>
  <c r="D62" i="4"/>
  <c r="C62" i="4"/>
  <c r="L61" i="4"/>
  <c r="J61" i="4"/>
  <c r="G61" i="4"/>
  <c r="F61" i="4"/>
  <c r="E61" i="4"/>
  <c r="D61" i="4"/>
  <c r="C61" i="4"/>
  <c r="L60" i="4"/>
  <c r="J60" i="4"/>
  <c r="G60" i="4"/>
  <c r="F60" i="4"/>
  <c r="E60" i="4"/>
  <c r="D60" i="4"/>
  <c r="C60" i="4"/>
  <c r="L59" i="4"/>
  <c r="J59" i="4"/>
  <c r="G59" i="4"/>
  <c r="F59" i="4"/>
  <c r="E59" i="4"/>
  <c r="D59" i="4"/>
  <c r="C59" i="4"/>
  <c r="L58" i="4"/>
  <c r="J58" i="4"/>
  <c r="G58" i="4"/>
  <c r="F58" i="4"/>
  <c r="E58" i="4"/>
  <c r="D58" i="4"/>
  <c r="C58" i="4"/>
  <c r="L55" i="4"/>
  <c r="G55" i="4"/>
  <c r="F55" i="4"/>
  <c r="E55" i="4"/>
  <c r="D55" i="4"/>
  <c r="C55" i="4"/>
  <c r="L54" i="4"/>
  <c r="J54" i="4"/>
  <c r="G54" i="4"/>
  <c r="F54" i="4"/>
  <c r="E54" i="4"/>
  <c r="D54" i="4"/>
  <c r="C54" i="4"/>
  <c r="L53" i="4"/>
  <c r="J53" i="4"/>
  <c r="G53" i="4"/>
  <c r="F53" i="4"/>
  <c r="E53" i="4"/>
  <c r="D53" i="4"/>
  <c r="C53" i="4"/>
  <c r="L52" i="4"/>
  <c r="J52" i="4"/>
  <c r="G52" i="4"/>
  <c r="F52" i="4"/>
  <c r="E52" i="4"/>
  <c r="D52" i="4"/>
  <c r="C52" i="4"/>
  <c r="L51" i="4"/>
  <c r="J51" i="4"/>
  <c r="G51" i="4"/>
  <c r="F51" i="4"/>
  <c r="E51" i="4"/>
  <c r="D51" i="4"/>
  <c r="C51" i="4"/>
  <c r="L50" i="4"/>
  <c r="J50" i="4"/>
  <c r="G50" i="4"/>
  <c r="F50" i="4"/>
  <c r="E50" i="4"/>
  <c r="D50" i="4"/>
  <c r="C50" i="4"/>
  <c r="L49" i="4"/>
  <c r="J49" i="4"/>
  <c r="G49" i="4"/>
  <c r="F49" i="4"/>
  <c r="E49" i="4"/>
  <c r="D49" i="4"/>
  <c r="C49" i="4"/>
  <c r="L48" i="4"/>
  <c r="J48" i="4"/>
  <c r="G48" i="4"/>
  <c r="F48" i="4"/>
  <c r="E48" i="4"/>
  <c r="D48" i="4"/>
  <c r="C48" i="4"/>
  <c r="L47" i="4"/>
  <c r="J47" i="4"/>
  <c r="G47" i="4"/>
  <c r="F47" i="4"/>
  <c r="E47" i="4"/>
  <c r="D47" i="4"/>
  <c r="C47" i="4"/>
  <c r="L46" i="4"/>
  <c r="J46" i="4"/>
  <c r="G46" i="4"/>
  <c r="F46" i="4"/>
  <c r="E46" i="4"/>
  <c r="D46" i="4"/>
  <c r="C46" i="4"/>
  <c r="L45" i="4"/>
  <c r="J45" i="4"/>
  <c r="G45" i="4"/>
  <c r="F45" i="4"/>
  <c r="E45" i="4"/>
  <c r="D45" i="4"/>
  <c r="C45" i="4"/>
  <c r="L44" i="4"/>
  <c r="J44" i="4"/>
  <c r="G44" i="4"/>
  <c r="F44" i="4"/>
  <c r="E44" i="4"/>
  <c r="D44" i="4"/>
  <c r="C44" i="4"/>
  <c r="L43" i="4"/>
  <c r="J43" i="4"/>
  <c r="G43" i="4"/>
  <c r="F43" i="4"/>
  <c r="E43" i="4"/>
  <c r="D43" i="4"/>
  <c r="C43" i="4"/>
  <c r="L40" i="4"/>
  <c r="G40" i="4"/>
  <c r="F40" i="4"/>
  <c r="E40" i="4"/>
  <c r="D40" i="4"/>
  <c r="C40" i="4"/>
  <c r="L39" i="4"/>
  <c r="G39" i="4"/>
  <c r="F39" i="4"/>
  <c r="E39" i="4"/>
  <c r="D39" i="4"/>
  <c r="C39" i="4"/>
  <c r="L38" i="4"/>
  <c r="G38" i="4"/>
  <c r="F38" i="4"/>
  <c r="E38" i="4"/>
  <c r="D38" i="4"/>
  <c r="C38" i="4"/>
  <c r="L37" i="4"/>
  <c r="G37" i="4"/>
  <c r="F37" i="4"/>
  <c r="E37" i="4"/>
  <c r="D37" i="4"/>
  <c r="C37" i="4"/>
  <c r="L36" i="4"/>
  <c r="J36" i="4"/>
  <c r="G36" i="4"/>
  <c r="F36" i="4"/>
  <c r="E36" i="4"/>
  <c r="D36" i="4"/>
  <c r="C36" i="4"/>
  <c r="L35" i="4"/>
  <c r="J35" i="4"/>
  <c r="G35" i="4"/>
  <c r="F35" i="4"/>
  <c r="E35" i="4"/>
  <c r="D35" i="4"/>
  <c r="C35" i="4"/>
  <c r="L34" i="4"/>
  <c r="J34" i="4"/>
  <c r="G34" i="4"/>
  <c r="F34" i="4"/>
  <c r="E34" i="4"/>
  <c r="D34" i="4"/>
  <c r="C34" i="4"/>
  <c r="L33" i="4"/>
  <c r="J33" i="4"/>
  <c r="G33" i="4"/>
  <c r="F33" i="4"/>
  <c r="E33" i="4"/>
  <c r="D33" i="4"/>
  <c r="C33" i="4"/>
  <c r="L32" i="4"/>
  <c r="J32" i="4"/>
  <c r="G32" i="4"/>
  <c r="F32" i="4"/>
  <c r="E32" i="4"/>
  <c r="D32" i="4"/>
  <c r="C32" i="4"/>
  <c r="L31" i="4"/>
  <c r="J31" i="4"/>
  <c r="G31" i="4"/>
  <c r="F31" i="4"/>
  <c r="E31" i="4"/>
  <c r="D31" i="4"/>
  <c r="C31" i="4"/>
  <c r="L30" i="4"/>
  <c r="J30" i="4"/>
  <c r="G30" i="4"/>
  <c r="F30" i="4"/>
  <c r="E30" i="4"/>
  <c r="D30" i="4"/>
  <c r="C30" i="4"/>
  <c r="L29" i="4"/>
  <c r="J29" i="4"/>
  <c r="G29" i="4"/>
  <c r="F29" i="4"/>
  <c r="E29" i="4"/>
  <c r="D29" i="4"/>
  <c r="C29" i="4"/>
  <c r="L28" i="4"/>
  <c r="J28" i="4"/>
  <c r="G28" i="4"/>
  <c r="F28" i="4"/>
  <c r="E28" i="4"/>
  <c r="D28" i="4"/>
  <c r="C28" i="4"/>
  <c r="L27" i="4"/>
  <c r="J27" i="4"/>
  <c r="G27" i="4"/>
  <c r="F27" i="4"/>
  <c r="E27" i="4"/>
  <c r="D27" i="4"/>
  <c r="C27" i="4"/>
  <c r="L26" i="4"/>
  <c r="J26" i="4"/>
  <c r="G26" i="4"/>
  <c r="F26" i="4"/>
  <c r="E26" i="4"/>
  <c r="D26" i="4"/>
  <c r="C26" i="4"/>
  <c r="L25" i="4"/>
  <c r="J25" i="4"/>
  <c r="G25" i="4"/>
  <c r="F25" i="4"/>
  <c r="E25" i="4"/>
  <c r="D25" i="4"/>
  <c r="C25" i="4"/>
  <c r="L24" i="4"/>
  <c r="J24" i="4"/>
  <c r="G24" i="4"/>
  <c r="F24" i="4"/>
  <c r="E24" i="4"/>
  <c r="D24" i="4"/>
  <c r="C24" i="4"/>
  <c r="L23" i="4"/>
  <c r="J23" i="4"/>
  <c r="G23" i="4"/>
  <c r="F23" i="4"/>
  <c r="E23" i="4"/>
  <c r="D23" i="4"/>
  <c r="C23" i="4"/>
  <c r="L22" i="4"/>
  <c r="J22" i="4"/>
  <c r="G22" i="4"/>
  <c r="F22" i="4"/>
  <c r="E22" i="4"/>
  <c r="D22" i="4"/>
  <c r="C22" i="4"/>
  <c r="L21" i="4"/>
  <c r="J21" i="4"/>
  <c r="G21" i="4"/>
  <c r="F21" i="4"/>
  <c r="E21" i="4"/>
  <c r="D21" i="4"/>
  <c r="C21" i="4"/>
  <c r="L20" i="4"/>
  <c r="J20" i="4"/>
  <c r="G20" i="4"/>
  <c r="F20" i="4"/>
  <c r="E20" i="4"/>
  <c r="D20" i="4"/>
  <c r="C20" i="4"/>
  <c r="L19" i="4"/>
  <c r="J19" i="4"/>
  <c r="G19" i="4"/>
  <c r="F19" i="4"/>
  <c r="E19" i="4"/>
  <c r="D19" i="4"/>
  <c r="C19" i="4"/>
  <c r="L18" i="4"/>
  <c r="J18" i="4"/>
  <c r="G18" i="4"/>
  <c r="F18" i="4"/>
  <c r="E18" i="4"/>
  <c r="D18" i="4"/>
  <c r="C18" i="4"/>
  <c r="L17" i="4"/>
  <c r="J17" i="4"/>
  <c r="G17" i="4"/>
  <c r="F17" i="4"/>
  <c r="E17" i="4"/>
  <c r="D17" i="4"/>
  <c r="C17" i="4"/>
  <c r="L16" i="4"/>
  <c r="J16" i="4"/>
  <c r="G16" i="4"/>
  <c r="F16" i="4"/>
  <c r="E16" i="4"/>
  <c r="D16" i="4"/>
  <c r="C16" i="4"/>
  <c r="L15" i="4"/>
  <c r="J15" i="4"/>
  <c r="G15" i="4"/>
  <c r="F15" i="4"/>
  <c r="E15" i="4"/>
  <c r="D15" i="4"/>
  <c r="C15" i="4"/>
  <c r="L14" i="4"/>
  <c r="J14" i="4"/>
  <c r="G14" i="4"/>
  <c r="F14" i="4"/>
  <c r="E14" i="4"/>
  <c r="D14" i="4"/>
  <c r="C14" i="4"/>
  <c r="L13" i="4"/>
  <c r="J13" i="4"/>
  <c r="G13" i="4"/>
  <c r="F13" i="4"/>
  <c r="E13" i="4"/>
  <c r="D13" i="4"/>
  <c r="C13" i="4"/>
  <c r="L12" i="4"/>
  <c r="J12" i="4"/>
  <c r="G12" i="4"/>
  <c r="F12" i="4"/>
  <c r="E12" i="4"/>
  <c r="D12" i="4"/>
  <c r="C12" i="4"/>
  <c r="L86" i="3"/>
  <c r="G86" i="3"/>
  <c r="F86" i="3"/>
  <c r="E86" i="3"/>
  <c r="D86" i="3"/>
  <c r="C86" i="3"/>
  <c r="L85" i="3"/>
  <c r="J85" i="3"/>
  <c r="G85" i="3"/>
  <c r="F85" i="3"/>
  <c r="E85" i="3"/>
  <c r="D85" i="3"/>
  <c r="C85" i="3"/>
  <c r="L84" i="3"/>
  <c r="J84" i="3"/>
  <c r="G84" i="3"/>
  <c r="F84" i="3"/>
  <c r="E84" i="3"/>
  <c r="D84" i="3"/>
  <c r="C84" i="3"/>
  <c r="L82" i="3"/>
  <c r="G82" i="3"/>
  <c r="F82" i="3"/>
  <c r="E82" i="3"/>
  <c r="D82" i="3"/>
  <c r="C82" i="3"/>
  <c r="L81" i="3"/>
  <c r="G81" i="3"/>
  <c r="F81" i="3"/>
  <c r="E81" i="3"/>
  <c r="D81" i="3"/>
  <c r="C81" i="3"/>
  <c r="L80" i="3"/>
  <c r="J80" i="3"/>
  <c r="G80" i="3"/>
  <c r="F80" i="3"/>
  <c r="E80" i="3"/>
  <c r="D80" i="3"/>
  <c r="C80" i="3"/>
  <c r="L79" i="3"/>
  <c r="J79" i="3"/>
  <c r="G79" i="3"/>
  <c r="F79" i="3"/>
  <c r="E79" i="3"/>
  <c r="D79" i="3"/>
  <c r="C79" i="3"/>
  <c r="L78" i="3"/>
  <c r="J78" i="3"/>
  <c r="G78" i="3"/>
  <c r="F78" i="3"/>
  <c r="E78" i="3"/>
  <c r="D78" i="3"/>
  <c r="C78" i="3"/>
  <c r="L77" i="3"/>
  <c r="J77" i="3"/>
  <c r="G77" i="3"/>
  <c r="F77" i="3"/>
  <c r="E77" i="3"/>
  <c r="D77" i="3"/>
  <c r="C77" i="3"/>
  <c r="L76" i="3"/>
  <c r="J76" i="3"/>
  <c r="G76" i="3"/>
  <c r="F76" i="3"/>
  <c r="E76" i="3"/>
  <c r="D76" i="3"/>
  <c r="C76" i="3"/>
  <c r="L75" i="3"/>
  <c r="J75" i="3"/>
  <c r="G75" i="3"/>
  <c r="F75" i="3"/>
  <c r="E75" i="3"/>
  <c r="D75" i="3"/>
  <c r="C75" i="3"/>
  <c r="L74" i="3"/>
  <c r="J74" i="3"/>
  <c r="G74" i="3"/>
  <c r="F74" i="3"/>
  <c r="E74" i="3"/>
  <c r="D74" i="3"/>
  <c r="C74" i="3"/>
  <c r="L73" i="3"/>
  <c r="J73" i="3"/>
  <c r="G73" i="3"/>
  <c r="F73" i="3"/>
  <c r="E73" i="3"/>
  <c r="D73" i="3"/>
  <c r="C73" i="3"/>
  <c r="L72" i="3"/>
  <c r="J72" i="3"/>
  <c r="G72" i="3"/>
  <c r="F72" i="3"/>
  <c r="E72" i="3"/>
  <c r="D72" i="3"/>
  <c r="C72" i="3"/>
  <c r="L71" i="3"/>
  <c r="J71" i="3"/>
  <c r="G71" i="3"/>
  <c r="F71" i="3"/>
  <c r="E71" i="3"/>
  <c r="D71" i="3"/>
  <c r="C71" i="3"/>
  <c r="L70" i="3"/>
  <c r="J70" i="3"/>
  <c r="G70" i="3"/>
  <c r="F70" i="3"/>
  <c r="E70" i="3"/>
  <c r="D70" i="3"/>
  <c r="C70" i="3"/>
  <c r="L69" i="3"/>
  <c r="J69" i="3"/>
  <c r="G69" i="3"/>
  <c r="F69" i="3"/>
  <c r="E69" i="3"/>
  <c r="D69" i="3"/>
  <c r="C69" i="3"/>
  <c r="L68" i="3"/>
  <c r="J68" i="3"/>
  <c r="G68" i="3"/>
  <c r="F68" i="3"/>
  <c r="E68" i="3"/>
  <c r="D68" i="3"/>
  <c r="C68" i="3"/>
  <c r="L67" i="3"/>
  <c r="J67" i="3"/>
  <c r="G67" i="3"/>
  <c r="F67" i="3"/>
  <c r="E67" i="3"/>
  <c r="D67" i="3"/>
  <c r="C67" i="3"/>
  <c r="L66" i="3"/>
  <c r="J66" i="3"/>
  <c r="G66" i="3"/>
  <c r="F66" i="3"/>
  <c r="E66" i="3"/>
  <c r="D66" i="3"/>
  <c r="C66" i="3"/>
  <c r="L65" i="3"/>
  <c r="J65" i="3"/>
  <c r="G65" i="3"/>
  <c r="F65" i="3"/>
  <c r="E65" i="3"/>
  <c r="D65" i="3"/>
  <c r="C65" i="3"/>
  <c r="L64" i="3"/>
  <c r="J64" i="3"/>
  <c r="G64" i="3"/>
  <c r="F64" i="3"/>
  <c r="E64" i="3"/>
  <c r="D64" i="3"/>
  <c r="C64" i="3"/>
  <c r="L62" i="3"/>
  <c r="J62" i="3"/>
  <c r="G62" i="3"/>
  <c r="F62" i="3"/>
  <c r="E62" i="3"/>
  <c r="D62" i="3"/>
  <c r="C62" i="3"/>
  <c r="L61" i="3"/>
  <c r="J61" i="3"/>
  <c r="G61" i="3"/>
  <c r="F61" i="3"/>
  <c r="E61" i="3"/>
  <c r="D61" i="3"/>
  <c r="C61" i="3"/>
  <c r="L60" i="3"/>
  <c r="J60" i="3"/>
  <c r="G60" i="3"/>
  <c r="F60" i="3"/>
  <c r="E60" i="3"/>
  <c r="D60" i="3"/>
  <c r="C60" i="3"/>
  <c r="L59" i="3"/>
  <c r="J59" i="3"/>
  <c r="G59" i="3"/>
  <c r="F59" i="3"/>
  <c r="E59" i="3"/>
  <c r="D59" i="3"/>
  <c r="C59" i="3"/>
  <c r="L58" i="3"/>
  <c r="J58" i="3"/>
  <c r="G58" i="3"/>
  <c r="F58" i="3"/>
  <c r="E58" i="3"/>
  <c r="D58" i="3"/>
  <c r="C58" i="3"/>
  <c r="L57" i="3"/>
  <c r="J57" i="3"/>
  <c r="G57" i="3"/>
  <c r="F57" i="3"/>
  <c r="E57" i="3"/>
  <c r="D57" i="3"/>
  <c r="C57" i="3"/>
  <c r="L56" i="3"/>
  <c r="J56" i="3"/>
  <c r="G56" i="3"/>
  <c r="F56" i="3"/>
  <c r="E56" i="3"/>
  <c r="D56" i="3"/>
  <c r="C56" i="3"/>
  <c r="L55" i="3"/>
  <c r="J55" i="3"/>
  <c r="G55" i="3"/>
  <c r="F55" i="3"/>
  <c r="E55" i="3"/>
  <c r="D55" i="3"/>
  <c r="C55" i="3"/>
  <c r="L54" i="3"/>
  <c r="J54" i="3"/>
  <c r="G54" i="3"/>
  <c r="F54" i="3"/>
  <c r="E54" i="3"/>
  <c r="D54" i="3"/>
  <c r="C54" i="3"/>
  <c r="L53" i="3"/>
  <c r="J53" i="3"/>
  <c r="G53" i="3"/>
  <c r="F53" i="3"/>
  <c r="E53" i="3"/>
  <c r="D53" i="3"/>
  <c r="C53" i="3"/>
  <c r="L52" i="3"/>
  <c r="J52" i="3"/>
  <c r="G52" i="3"/>
  <c r="F52" i="3"/>
  <c r="E52" i="3"/>
  <c r="D52" i="3"/>
  <c r="C52" i="3"/>
  <c r="L51" i="3"/>
  <c r="J51" i="3"/>
  <c r="G51" i="3"/>
  <c r="F51" i="3"/>
  <c r="E51" i="3"/>
  <c r="D51" i="3"/>
  <c r="C51" i="3"/>
  <c r="L50" i="3"/>
  <c r="J50" i="3"/>
  <c r="G50" i="3"/>
  <c r="F50" i="3"/>
  <c r="E50" i="3"/>
  <c r="D50" i="3"/>
  <c r="C50" i="3"/>
  <c r="L49" i="3"/>
  <c r="J49" i="3"/>
  <c r="G49" i="3"/>
  <c r="F49" i="3"/>
  <c r="E49" i="3"/>
  <c r="D49" i="3"/>
  <c r="C49" i="3"/>
  <c r="L48" i="3"/>
  <c r="J48" i="3"/>
  <c r="G48" i="3"/>
  <c r="F48" i="3"/>
  <c r="E48" i="3"/>
  <c r="D48" i="3"/>
  <c r="C48" i="3"/>
  <c r="L45" i="3"/>
  <c r="G45" i="3"/>
  <c r="F45" i="3"/>
  <c r="E45" i="3"/>
  <c r="D45" i="3"/>
  <c r="C45" i="3"/>
  <c r="L44" i="3"/>
  <c r="J44" i="3"/>
  <c r="G44" i="3"/>
  <c r="F44" i="3"/>
  <c r="E44" i="3"/>
  <c r="D44" i="3"/>
  <c r="C44" i="3"/>
  <c r="L43" i="3"/>
  <c r="J43" i="3"/>
  <c r="G43" i="3"/>
  <c r="F43" i="3"/>
  <c r="E43" i="3"/>
  <c r="D43" i="3"/>
  <c r="C43" i="3"/>
  <c r="L42" i="3"/>
  <c r="J42" i="3"/>
  <c r="G42" i="3"/>
  <c r="F42" i="3"/>
  <c r="E42" i="3"/>
  <c r="D42" i="3"/>
  <c r="C42" i="3"/>
  <c r="L41" i="3"/>
  <c r="J41" i="3"/>
  <c r="G41" i="3"/>
  <c r="F41" i="3"/>
  <c r="E41" i="3"/>
  <c r="D41" i="3"/>
  <c r="C41" i="3"/>
  <c r="L40" i="3"/>
  <c r="J40" i="3"/>
  <c r="G40" i="3"/>
  <c r="F40" i="3"/>
  <c r="E40" i="3"/>
  <c r="D40" i="3"/>
  <c r="C40" i="3"/>
  <c r="L39" i="3"/>
  <c r="J39" i="3"/>
  <c r="G39" i="3"/>
  <c r="F39" i="3"/>
  <c r="E39" i="3"/>
  <c r="D39" i="3"/>
  <c r="C39" i="3"/>
  <c r="L38" i="3"/>
  <c r="J38" i="3"/>
  <c r="G38" i="3"/>
  <c r="F38" i="3"/>
  <c r="E38" i="3"/>
  <c r="D38" i="3"/>
  <c r="C38" i="3"/>
  <c r="L37" i="3"/>
  <c r="J37" i="3"/>
  <c r="G37" i="3"/>
  <c r="F37" i="3"/>
  <c r="E37" i="3"/>
  <c r="D37" i="3"/>
  <c r="C37" i="3"/>
  <c r="L36" i="3"/>
  <c r="J36" i="3"/>
  <c r="G36" i="3"/>
  <c r="F36" i="3"/>
  <c r="E36" i="3"/>
  <c r="D36" i="3"/>
  <c r="C36" i="3"/>
  <c r="L35" i="3"/>
  <c r="J35" i="3"/>
  <c r="G35" i="3"/>
  <c r="F35" i="3"/>
  <c r="E35" i="3"/>
  <c r="D35" i="3"/>
  <c r="C35" i="3"/>
  <c r="L34" i="3"/>
  <c r="J34" i="3"/>
  <c r="G34" i="3"/>
  <c r="F34" i="3"/>
  <c r="E34" i="3"/>
  <c r="D34" i="3"/>
  <c r="C34" i="3"/>
  <c r="L33" i="3"/>
  <c r="J33" i="3"/>
  <c r="G33" i="3"/>
  <c r="F33" i="3"/>
  <c r="E33" i="3"/>
  <c r="D33" i="3"/>
  <c r="C33" i="3"/>
  <c r="L32" i="3"/>
  <c r="J32" i="3"/>
  <c r="G32" i="3"/>
  <c r="F32" i="3"/>
  <c r="E32" i="3"/>
  <c r="D32" i="3"/>
  <c r="C32" i="3"/>
  <c r="L31" i="3"/>
  <c r="J31" i="3"/>
  <c r="G31" i="3"/>
  <c r="F31" i="3"/>
  <c r="E31" i="3"/>
  <c r="D31" i="3"/>
  <c r="C31" i="3"/>
  <c r="L30" i="3"/>
  <c r="J30" i="3"/>
  <c r="G30" i="3"/>
  <c r="F30" i="3"/>
  <c r="E30" i="3"/>
  <c r="D30" i="3"/>
  <c r="C30" i="3"/>
  <c r="L29" i="3"/>
  <c r="J29" i="3"/>
  <c r="G29" i="3"/>
  <c r="F29" i="3"/>
  <c r="E29" i="3"/>
  <c r="D29" i="3"/>
  <c r="C29" i="3"/>
  <c r="L28" i="3"/>
  <c r="J28" i="3"/>
  <c r="G28" i="3"/>
  <c r="F28" i="3"/>
  <c r="E28" i="3"/>
  <c r="D28" i="3"/>
  <c r="C28" i="3"/>
  <c r="L27" i="3"/>
  <c r="J27" i="3"/>
  <c r="G27" i="3"/>
  <c r="F27" i="3"/>
  <c r="E27" i="3"/>
  <c r="D27" i="3"/>
  <c r="C27" i="3"/>
  <c r="L26" i="3"/>
  <c r="J26" i="3"/>
  <c r="G26" i="3"/>
  <c r="F26" i="3"/>
  <c r="E26" i="3"/>
  <c r="D26" i="3"/>
  <c r="C26" i="3"/>
  <c r="L25" i="3"/>
  <c r="J25" i="3"/>
  <c r="G25" i="3"/>
  <c r="F25" i="3"/>
  <c r="E25" i="3"/>
  <c r="D25" i="3"/>
  <c r="C25" i="3"/>
  <c r="L24" i="3"/>
  <c r="J24" i="3"/>
  <c r="G24" i="3"/>
  <c r="F24" i="3"/>
  <c r="E24" i="3"/>
  <c r="D24" i="3"/>
  <c r="C24" i="3"/>
  <c r="L23" i="3"/>
  <c r="J23" i="3"/>
  <c r="G23" i="3"/>
  <c r="F23" i="3"/>
  <c r="E23" i="3"/>
  <c r="D23" i="3"/>
  <c r="C23" i="3"/>
  <c r="L22" i="3"/>
  <c r="J22" i="3"/>
  <c r="G22" i="3"/>
  <c r="F22" i="3"/>
  <c r="E22" i="3"/>
  <c r="D22" i="3"/>
  <c r="C22" i="3"/>
  <c r="L21" i="3"/>
  <c r="J21" i="3"/>
  <c r="G21" i="3"/>
  <c r="F21" i="3"/>
  <c r="E21" i="3"/>
  <c r="D21" i="3"/>
  <c r="C21" i="3"/>
  <c r="L20" i="3"/>
  <c r="J20" i="3"/>
  <c r="G20" i="3"/>
  <c r="F20" i="3"/>
  <c r="E20" i="3"/>
  <c r="D20" i="3"/>
  <c r="C20" i="3"/>
  <c r="L19" i="3"/>
  <c r="J19" i="3"/>
  <c r="G19" i="3"/>
  <c r="F19" i="3"/>
  <c r="E19" i="3"/>
  <c r="D19" i="3"/>
  <c r="C19" i="3"/>
  <c r="L18" i="3"/>
  <c r="J18" i="3"/>
  <c r="G18" i="3"/>
  <c r="F18" i="3"/>
  <c r="E18" i="3"/>
  <c r="D18" i="3"/>
  <c r="C18" i="3"/>
  <c r="L17" i="3"/>
  <c r="J17" i="3"/>
  <c r="G17" i="3"/>
  <c r="F17" i="3"/>
  <c r="E17" i="3"/>
  <c r="D17" i="3"/>
  <c r="C17" i="3"/>
  <c r="L16" i="3"/>
  <c r="J16" i="3"/>
  <c r="G16" i="3"/>
  <c r="F16" i="3"/>
  <c r="E16" i="3"/>
  <c r="D16" i="3"/>
  <c r="C16" i="3"/>
  <c r="L15" i="3"/>
  <c r="J15" i="3"/>
  <c r="G15" i="3"/>
  <c r="F15" i="3"/>
  <c r="E15" i="3"/>
  <c r="D15" i="3"/>
  <c r="C15" i="3"/>
  <c r="L14" i="3"/>
  <c r="J14" i="3"/>
  <c r="G14" i="3"/>
  <c r="F14" i="3"/>
  <c r="E14" i="3"/>
  <c r="D14" i="3"/>
  <c r="C14" i="3"/>
  <c r="L13" i="3"/>
  <c r="J13" i="3"/>
  <c r="G13" i="3"/>
  <c r="F13" i="3"/>
  <c r="E13" i="3"/>
  <c r="D13" i="3"/>
  <c r="C13" i="3"/>
  <c r="L12" i="3"/>
  <c r="J12" i="3"/>
  <c r="G12" i="3"/>
  <c r="F12" i="3"/>
  <c r="E12" i="3"/>
  <c r="D12" i="3"/>
  <c r="C12" i="3"/>
  <c r="L11" i="3"/>
  <c r="J11" i="3"/>
  <c r="G11" i="3"/>
  <c r="F11" i="3"/>
  <c r="E11" i="3"/>
  <c r="D11" i="3"/>
  <c r="C11" i="3"/>
  <c r="G477" i="2"/>
  <c r="F477" i="2"/>
  <c r="E477" i="2"/>
  <c r="D477" i="2"/>
  <c r="C477" i="2"/>
  <c r="G476" i="2"/>
  <c r="F476" i="2"/>
  <c r="E476" i="2"/>
  <c r="D476" i="2"/>
  <c r="C476" i="2"/>
  <c r="G475" i="2"/>
  <c r="F475" i="2"/>
  <c r="E475" i="2"/>
  <c r="D475" i="2"/>
  <c r="C475" i="2"/>
  <c r="G474" i="2"/>
  <c r="F474" i="2"/>
  <c r="E474" i="2"/>
  <c r="D474" i="2"/>
  <c r="C474" i="2"/>
  <c r="G472" i="2"/>
  <c r="F472" i="2"/>
  <c r="E472" i="2"/>
  <c r="D472" i="2"/>
  <c r="C472" i="2"/>
  <c r="G471" i="2"/>
  <c r="F471" i="2"/>
  <c r="E471" i="2"/>
  <c r="D471" i="2"/>
  <c r="C471" i="2"/>
  <c r="G470" i="2"/>
  <c r="F470" i="2"/>
  <c r="E470" i="2"/>
  <c r="D470" i="2"/>
  <c r="C470" i="2"/>
  <c r="G469" i="2"/>
  <c r="F469" i="2"/>
  <c r="E469" i="2"/>
  <c r="D469" i="2"/>
  <c r="C469" i="2"/>
  <c r="G467" i="2"/>
  <c r="F467" i="2"/>
  <c r="E467" i="2"/>
  <c r="D467" i="2"/>
  <c r="C467" i="2"/>
  <c r="G466" i="2"/>
  <c r="F466" i="2"/>
  <c r="E466" i="2"/>
  <c r="D466" i="2"/>
  <c r="C466" i="2"/>
  <c r="G465" i="2"/>
  <c r="F465" i="2"/>
  <c r="E465" i="2"/>
  <c r="D465" i="2"/>
  <c r="C465" i="2"/>
  <c r="G464" i="2"/>
  <c r="F464" i="2"/>
  <c r="E464" i="2"/>
  <c r="D464" i="2"/>
  <c r="C464" i="2"/>
  <c r="G434" i="2"/>
  <c r="F434" i="2"/>
  <c r="E434" i="2"/>
  <c r="D434" i="2"/>
  <c r="C434" i="2"/>
  <c r="G433" i="2"/>
  <c r="F433" i="2"/>
  <c r="E433" i="2"/>
  <c r="D433" i="2"/>
  <c r="C433" i="2"/>
  <c r="G432" i="2"/>
  <c r="F432" i="2"/>
  <c r="E432" i="2"/>
  <c r="D432" i="2"/>
  <c r="C432" i="2"/>
  <c r="G431" i="2"/>
  <c r="F431" i="2"/>
  <c r="E431" i="2"/>
  <c r="D431" i="2"/>
  <c r="C431" i="2"/>
  <c r="G429" i="2"/>
  <c r="F429" i="2"/>
  <c r="E429" i="2"/>
  <c r="D429" i="2"/>
  <c r="C429" i="2"/>
  <c r="G428" i="2"/>
  <c r="F428" i="2"/>
  <c r="E428" i="2"/>
  <c r="D428" i="2"/>
  <c r="C428" i="2"/>
  <c r="G427" i="2"/>
  <c r="F427" i="2"/>
  <c r="E427" i="2"/>
  <c r="D427" i="2"/>
  <c r="C427" i="2"/>
  <c r="G426" i="2"/>
  <c r="F426" i="2"/>
  <c r="E426" i="2"/>
  <c r="D426" i="2"/>
  <c r="C426" i="2"/>
  <c r="G424" i="2"/>
  <c r="F424" i="2"/>
  <c r="E424" i="2"/>
  <c r="D424" i="2"/>
  <c r="C424" i="2"/>
  <c r="G423" i="2"/>
  <c r="F423" i="2"/>
  <c r="E423" i="2"/>
  <c r="D423" i="2"/>
  <c r="C423" i="2"/>
  <c r="G422" i="2"/>
  <c r="F422" i="2"/>
  <c r="E422" i="2"/>
  <c r="D422" i="2"/>
  <c r="C422" i="2"/>
  <c r="G421" i="2"/>
  <c r="F421" i="2"/>
  <c r="E421" i="2"/>
  <c r="D421" i="2"/>
  <c r="C421" i="2"/>
  <c r="G419" i="2"/>
  <c r="F419" i="2"/>
  <c r="E419" i="2"/>
  <c r="D419" i="2"/>
  <c r="C419" i="2"/>
  <c r="G418" i="2"/>
  <c r="F418" i="2"/>
  <c r="E418" i="2"/>
  <c r="D418" i="2"/>
  <c r="C418" i="2"/>
  <c r="G417" i="2"/>
  <c r="F417" i="2"/>
  <c r="E417" i="2"/>
  <c r="D417" i="2"/>
  <c r="C417" i="2"/>
  <c r="G416" i="2"/>
  <c r="F416" i="2"/>
  <c r="E416" i="2"/>
  <c r="D416" i="2"/>
  <c r="C416" i="2"/>
  <c r="G398" i="2"/>
  <c r="F398" i="2"/>
  <c r="E398" i="2"/>
  <c r="D398" i="2"/>
  <c r="C398" i="2"/>
  <c r="G397" i="2"/>
  <c r="F397" i="2"/>
  <c r="E397" i="2"/>
  <c r="D397" i="2"/>
  <c r="C397" i="2"/>
  <c r="G396" i="2"/>
  <c r="F396" i="2"/>
  <c r="E396" i="2"/>
  <c r="D396" i="2"/>
  <c r="C396" i="2"/>
  <c r="G395" i="2"/>
  <c r="F395" i="2"/>
  <c r="E395" i="2"/>
  <c r="D395" i="2"/>
  <c r="C395" i="2"/>
  <c r="G393" i="2"/>
  <c r="F393" i="2"/>
  <c r="E393" i="2"/>
  <c r="D393" i="2"/>
  <c r="C393" i="2"/>
  <c r="G392" i="2"/>
  <c r="F392" i="2"/>
  <c r="E392" i="2"/>
  <c r="D392" i="2"/>
  <c r="C392" i="2"/>
  <c r="G391" i="2"/>
  <c r="F391" i="2"/>
  <c r="E391" i="2"/>
  <c r="D391" i="2"/>
  <c r="C391" i="2"/>
  <c r="G390" i="2"/>
  <c r="F390" i="2"/>
  <c r="E390" i="2"/>
  <c r="D390" i="2"/>
  <c r="C390" i="2"/>
  <c r="G388" i="2"/>
  <c r="F388" i="2"/>
  <c r="E388" i="2"/>
  <c r="D388" i="2"/>
  <c r="C388" i="2"/>
  <c r="G387" i="2"/>
  <c r="F387" i="2"/>
  <c r="E387" i="2"/>
  <c r="D387" i="2"/>
  <c r="C387" i="2"/>
  <c r="G386" i="2"/>
  <c r="F386" i="2"/>
  <c r="E386" i="2"/>
  <c r="D386" i="2"/>
  <c r="C386" i="2"/>
  <c r="G385" i="2"/>
  <c r="F385" i="2"/>
  <c r="E385" i="2"/>
  <c r="D385" i="2"/>
  <c r="C385" i="2"/>
  <c r="G383" i="2"/>
  <c r="F383" i="2"/>
  <c r="E383" i="2"/>
  <c r="D383" i="2"/>
  <c r="C383" i="2"/>
  <c r="G382" i="2"/>
  <c r="F382" i="2"/>
  <c r="E382" i="2"/>
  <c r="D382" i="2"/>
  <c r="C382" i="2"/>
  <c r="G381" i="2"/>
  <c r="F381" i="2"/>
  <c r="E381" i="2"/>
  <c r="D381" i="2"/>
  <c r="C381" i="2"/>
  <c r="G380" i="2"/>
  <c r="F380" i="2"/>
  <c r="E380" i="2"/>
  <c r="D380" i="2"/>
  <c r="C380" i="2"/>
  <c r="G378" i="2"/>
  <c r="F378" i="2"/>
  <c r="E378" i="2"/>
  <c r="D378" i="2"/>
  <c r="C378" i="2"/>
  <c r="G377" i="2"/>
  <c r="F377" i="2"/>
  <c r="E377" i="2"/>
  <c r="D377" i="2"/>
  <c r="C377" i="2"/>
  <c r="G376" i="2"/>
  <c r="F376" i="2"/>
  <c r="E376" i="2"/>
  <c r="D376" i="2"/>
  <c r="C376" i="2"/>
  <c r="G375" i="2"/>
  <c r="F375" i="2"/>
  <c r="E375" i="2"/>
  <c r="D375" i="2"/>
  <c r="C375" i="2"/>
  <c r="G373" i="2"/>
  <c r="F373" i="2"/>
  <c r="E373" i="2"/>
  <c r="D373" i="2"/>
  <c r="C373" i="2"/>
  <c r="G372" i="2"/>
  <c r="F372" i="2"/>
  <c r="E372" i="2"/>
  <c r="D372" i="2"/>
  <c r="C372" i="2"/>
  <c r="G371" i="2"/>
  <c r="F371" i="2"/>
  <c r="E371" i="2"/>
  <c r="D371" i="2"/>
  <c r="C371" i="2"/>
  <c r="G370" i="2"/>
  <c r="F370" i="2"/>
  <c r="E370" i="2"/>
  <c r="D370" i="2"/>
  <c r="C370" i="2"/>
  <c r="G359" i="2"/>
  <c r="F359" i="2"/>
  <c r="E359" i="2"/>
  <c r="D359" i="2"/>
  <c r="C359" i="2"/>
  <c r="G358" i="2"/>
  <c r="F358" i="2"/>
  <c r="E358" i="2"/>
  <c r="D358" i="2"/>
  <c r="C358" i="2"/>
  <c r="G357" i="2"/>
  <c r="F357" i="2"/>
  <c r="E357" i="2"/>
  <c r="D357" i="2"/>
  <c r="C357" i="2"/>
  <c r="G356" i="2"/>
  <c r="F356" i="2"/>
  <c r="E356" i="2"/>
  <c r="D356" i="2"/>
  <c r="C356" i="2"/>
  <c r="G354" i="2"/>
  <c r="F354" i="2"/>
  <c r="E354" i="2"/>
  <c r="D354" i="2"/>
  <c r="C354" i="2"/>
  <c r="G353" i="2"/>
  <c r="F353" i="2"/>
  <c r="E353" i="2"/>
  <c r="D353" i="2"/>
  <c r="C353" i="2"/>
  <c r="G352" i="2"/>
  <c r="F352" i="2"/>
  <c r="E352" i="2"/>
  <c r="D352" i="2"/>
  <c r="C352" i="2"/>
  <c r="G351" i="2"/>
  <c r="F351" i="2"/>
  <c r="E351" i="2"/>
  <c r="D351" i="2"/>
  <c r="C351" i="2"/>
  <c r="G349" i="2"/>
  <c r="F349" i="2"/>
  <c r="E349" i="2"/>
  <c r="D349" i="2"/>
  <c r="C349" i="2"/>
  <c r="G348" i="2"/>
  <c r="F348" i="2"/>
  <c r="E348" i="2"/>
  <c r="D348" i="2"/>
  <c r="C348" i="2"/>
  <c r="G347" i="2"/>
  <c r="F347" i="2"/>
  <c r="E347" i="2"/>
  <c r="D347" i="2"/>
  <c r="C347" i="2"/>
  <c r="G346" i="2"/>
  <c r="F346" i="2"/>
  <c r="E346" i="2"/>
  <c r="D346" i="2"/>
  <c r="C346" i="2"/>
  <c r="G344" i="2"/>
  <c r="F344" i="2"/>
  <c r="E344" i="2"/>
  <c r="D344" i="2"/>
  <c r="C344" i="2"/>
  <c r="G343" i="2"/>
  <c r="F343" i="2"/>
  <c r="E343" i="2"/>
  <c r="D343" i="2"/>
  <c r="C343" i="2"/>
  <c r="G342" i="2"/>
  <c r="F342" i="2"/>
  <c r="E342" i="2"/>
  <c r="D342" i="2"/>
  <c r="C342" i="2"/>
  <c r="G341" i="2"/>
  <c r="F341" i="2"/>
  <c r="E341" i="2"/>
  <c r="D341" i="2"/>
  <c r="C341" i="2"/>
  <c r="G339" i="2"/>
  <c r="F339" i="2"/>
  <c r="E339" i="2"/>
  <c r="D339" i="2"/>
  <c r="C339" i="2"/>
  <c r="G338" i="2"/>
  <c r="F338" i="2"/>
  <c r="E338" i="2"/>
  <c r="D338" i="2"/>
  <c r="C338" i="2"/>
  <c r="G337" i="2"/>
  <c r="F337" i="2"/>
  <c r="E337" i="2"/>
  <c r="D337" i="2"/>
  <c r="C337" i="2"/>
  <c r="G336" i="2"/>
  <c r="F336" i="2"/>
  <c r="E336" i="2"/>
  <c r="D336" i="2"/>
  <c r="C336" i="2"/>
  <c r="G334" i="2"/>
  <c r="F334" i="2"/>
  <c r="E334" i="2"/>
  <c r="D334" i="2"/>
  <c r="C334" i="2"/>
  <c r="G333" i="2"/>
  <c r="F333" i="2"/>
  <c r="E333" i="2"/>
  <c r="D333" i="2"/>
  <c r="C333" i="2"/>
  <c r="G332" i="2"/>
  <c r="F332" i="2"/>
  <c r="E332" i="2"/>
  <c r="D332" i="2"/>
  <c r="C332" i="2"/>
  <c r="G331" i="2"/>
  <c r="F331" i="2"/>
  <c r="E331" i="2"/>
  <c r="D331" i="2"/>
  <c r="C331" i="2"/>
  <c r="G329" i="2"/>
  <c r="F329" i="2"/>
  <c r="E329" i="2"/>
  <c r="D329" i="2"/>
  <c r="C329" i="2"/>
  <c r="G328" i="2"/>
  <c r="F328" i="2"/>
  <c r="E328" i="2"/>
  <c r="D328" i="2"/>
  <c r="C328" i="2"/>
  <c r="G327" i="2"/>
  <c r="F327" i="2"/>
  <c r="E327" i="2"/>
  <c r="D327" i="2"/>
  <c r="C327" i="2"/>
  <c r="G326" i="2"/>
  <c r="F326" i="2"/>
  <c r="E326" i="2"/>
  <c r="D326" i="2"/>
  <c r="C326" i="2"/>
  <c r="G324" i="2"/>
  <c r="F324" i="2"/>
  <c r="E324" i="2"/>
  <c r="D324" i="2"/>
  <c r="C324" i="2"/>
  <c r="G323" i="2"/>
  <c r="F323" i="2"/>
  <c r="E323" i="2"/>
  <c r="D323" i="2"/>
  <c r="C323" i="2"/>
  <c r="G322" i="2"/>
  <c r="F322" i="2"/>
  <c r="E322" i="2"/>
  <c r="D322" i="2"/>
  <c r="C322" i="2"/>
  <c r="G321" i="2"/>
  <c r="F321" i="2"/>
  <c r="E321" i="2"/>
  <c r="D321" i="2"/>
  <c r="C321" i="2"/>
  <c r="L102" i="2"/>
  <c r="G102" i="2"/>
  <c r="F102" i="2"/>
  <c r="E102" i="2"/>
  <c r="D102" i="2"/>
  <c r="C102" i="2"/>
  <c r="L101" i="2"/>
  <c r="G101" i="2"/>
  <c r="F101" i="2"/>
  <c r="E101" i="2"/>
  <c r="D101" i="2"/>
  <c r="C101" i="2"/>
  <c r="L100" i="2"/>
  <c r="G100" i="2"/>
  <c r="F100" i="2"/>
  <c r="E100" i="2"/>
  <c r="D100" i="2"/>
  <c r="C100" i="2"/>
  <c r="L99" i="2"/>
  <c r="G99" i="2"/>
  <c r="F99" i="2"/>
  <c r="E99" i="2"/>
  <c r="D99" i="2"/>
  <c r="C99" i="2"/>
  <c r="L98" i="2"/>
  <c r="J98" i="2"/>
  <c r="G98" i="2"/>
  <c r="F98" i="2"/>
  <c r="E98" i="2"/>
  <c r="D98" i="2"/>
  <c r="C98" i="2"/>
  <c r="L97" i="2"/>
  <c r="J97" i="2"/>
  <c r="G97" i="2"/>
  <c r="F97" i="2"/>
  <c r="E97" i="2"/>
  <c r="D97" i="2"/>
  <c r="C97" i="2"/>
  <c r="L96" i="2"/>
  <c r="J96" i="2"/>
  <c r="G96" i="2"/>
  <c r="F96" i="2"/>
  <c r="E96" i="2"/>
  <c r="D96" i="2"/>
  <c r="C96" i="2"/>
  <c r="L95" i="2"/>
  <c r="J95" i="2"/>
  <c r="G95" i="2"/>
  <c r="F95" i="2"/>
  <c r="E95" i="2"/>
  <c r="D95" i="2"/>
  <c r="C95" i="2"/>
  <c r="L94" i="2"/>
  <c r="J94" i="2"/>
  <c r="G94" i="2"/>
  <c r="F94" i="2"/>
  <c r="E94" i="2"/>
  <c r="D94" i="2"/>
  <c r="C94" i="2"/>
  <c r="L93" i="2"/>
  <c r="J93" i="2"/>
  <c r="G93" i="2"/>
  <c r="F93" i="2"/>
  <c r="E93" i="2"/>
  <c r="D93" i="2"/>
  <c r="C93" i="2"/>
  <c r="L92" i="2"/>
  <c r="G92" i="2"/>
  <c r="F92" i="2"/>
  <c r="E92" i="2"/>
  <c r="D92" i="2"/>
  <c r="C92" i="2"/>
  <c r="L91" i="2"/>
  <c r="J91" i="2"/>
  <c r="G91" i="2"/>
  <c r="F91" i="2"/>
  <c r="E91" i="2"/>
  <c r="D91" i="2"/>
  <c r="C91" i="2"/>
  <c r="L88" i="2"/>
  <c r="G88" i="2"/>
  <c r="F88" i="2"/>
  <c r="E88" i="2"/>
  <c r="D88" i="2"/>
  <c r="C88" i="2"/>
  <c r="L87" i="2"/>
  <c r="G87" i="2"/>
  <c r="F87" i="2"/>
  <c r="E87" i="2"/>
  <c r="D87" i="2"/>
  <c r="C87" i="2"/>
  <c r="L86" i="2"/>
  <c r="G86" i="2"/>
  <c r="F86" i="2"/>
  <c r="E86" i="2"/>
  <c r="D86" i="2"/>
  <c r="C86" i="2"/>
  <c r="L85" i="2"/>
  <c r="G85" i="2"/>
  <c r="F85" i="2"/>
  <c r="E85" i="2"/>
  <c r="D85" i="2"/>
  <c r="C85" i="2"/>
  <c r="L84" i="2"/>
  <c r="G84" i="2"/>
  <c r="F84" i="2"/>
  <c r="E84" i="2"/>
  <c r="D84" i="2"/>
  <c r="C84" i="2"/>
  <c r="L83" i="2"/>
  <c r="J83" i="2"/>
  <c r="G83" i="2"/>
  <c r="F83" i="2"/>
  <c r="E83" i="2"/>
  <c r="D83" i="2"/>
  <c r="C83" i="2"/>
  <c r="L82" i="2"/>
  <c r="J82" i="2"/>
  <c r="G82" i="2"/>
  <c r="F82" i="2"/>
  <c r="E82" i="2"/>
  <c r="D82" i="2"/>
  <c r="C82" i="2"/>
  <c r="L81" i="2"/>
  <c r="J81" i="2"/>
  <c r="G81" i="2"/>
  <c r="F81" i="2"/>
  <c r="E81" i="2"/>
  <c r="D81" i="2"/>
  <c r="C81" i="2"/>
  <c r="L80" i="2"/>
  <c r="J80" i="2"/>
  <c r="G80" i="2"/>
  <c r="F80" i="2"/>
  <c r="E80" i="2"/>
  <c r="D80" i="2"/>
  <c r="C80" i="2"/>
  <c r="L79" i="2"/>
  <c r="J79" i="2"/>
  <c r="G79" i="2"/>
  <c r="F79" i="2"/>
  <c r="E79" i="2"/>
  <c r="D79" i="2"/>
  <c r="C79" i="2"/>
  <c r="L78" i="2"/>
  <c r="J78" i="2"/>
  <c r="G78" i="2"/>
  <c r="F78" i="2"/>
  <c r="E78" i="2"/>
  <c r="D78" i="2"/>
  <c r="C78" i="2"/>
  <c r="L77" i="2"/>
  <c r="J77" i="2"/>
  <c r="G77" i="2"/>
  <c r="F77" i="2"/>
  <c r="E77" i="2"/>
  <c r="D77" i="2"/>
  <c r="C77" i="2"/>
  <c r="L76" i="2"/>
  <c r="J76" i="2"/>
  <c r="G76" i="2"/>
  <c r="F76" i="2"/>
  <c r="E76" i="2"/>
  <c r="D76" i="2"/>
  <c r="C76" i="2"/>
  <c r="L75" i="2"/>
  <c r="J75" i="2"/>
  <c r="G75" i="2"/>
  <c r="F75" i="2"/>
  <c r="E75" i="2"/>
  <c r="D75" i="2"/>
  <c r="C75" i="2"/>
  <c r="L74" i="2"/>
  <c r="J74" i="2"/>
  <c r="G74" i="2"/>
  <c r="F74" i="2"/>
  <c r="E74" i="2"/>
  <c r="D74" i="2"/>
  <c r="C74" i="2"/>
  <c r="L73" i="2"/>
  <c r="J73" i="2"/>
  <c r="G73" i="2"/>
  <c r="F73" i="2"/>
  <c r="E73" i="2"/>
  <c r="D73" i="2"/>
  <c r="C73" i="2"/>
  <c r="L72" i="2"/>
  <c r="J72" i="2"/>
  <c r="G72" i="2"/>
  <c r="F72" i="2"/>
  <c r="E72" i="2"/>
  <c r="D72" i="2"/>
  <c r="C72" i="2"/>
  <c r="L69" i="2"/>
  <c r="G69" i="2"/>
  <c r="F69" i="2"/>
  <c r="E69" i="2"/>
  <c r="D69" i="2"/>
  <c r="C69" i="2"/>
  <c r="L68" i="2"/>
  <c r="G68" i="2"/>
  <c r="F68" i="2"/>
  <c r="E68" i="2"/>
  <c r="D68" i="2"/>
  <c r="C68" i="2"/>
  <c r="L67" i="2"/>
  <c r="G67" i="2"/>
  <c r="F67" i="2"/>
  <c r="E67" i="2"/>
  <c r="D67" i="2"/>
  <c r="C67" i="2"/>
  <c r="L66" i="2"/>
  <c r="J66" i="2"/>
  <c r="G66" i="2"/>
  <c r="F66" i="2"/>
  <c r="E66" i="2"/>
  <c r="D66" i="2"/>
  <c r="C66" i="2"/>
  <c r="L65" i="2"/>
  <c r="J65" i="2"/>
  <c r="G65" i="2"/>
  <c r="F65" i="2"/>
  <c r="E65" i="2"/>
  <c r="D65" i="2"/>
  <c r="C65" i="2"/>
  <c r="L64" i="2"/>
  <c r="J64" i="2"/>
  <c r="G64" i="2"/>
  <c r="F64" i="2"/>
  <c r="E64" i="2"/>
  <c r="D64" i="2"/>
  <c r="C64" i="2"/>
  <c r="L63" i="2"/>
  <c r="J63" i="2"/>
  <c r="G63" i="2"/>
  <c r="F63" i="2"/>
  <c r="E63" i="2"/>
  <c r="D63" i="2"/>
  <c r="C63" i="2"/>
  <c r="L62" i="2"/>
  <c r="J62" i="2"/>
  <c r="G62" i="2"/>
  <c r="F62" i="2"/>
  <c r="E62" i="2"/>
  <c r="D62" i="2"/>
  <c r="C62" i="2"/>
  <c r="L61" i="2"/>
  <c r="J61" i="2"/>
  <c r="G61" i="2"/>
  <c r="F61" i="2"/>
  <c r="E61" i="2"/>
  <c r="D61" i="2"/>
  <c r="C61" i="2"/>
  <c r="L60" i="2"/>
  <c r="J60" i="2"/>
  <c r="G60" i="2"/>
  <c r="F60" i="2"/>
  <c r="E60" i="2"/>
  <c r="D60" i="2"/>
  <c r="C60" i="2"/>
  <c r="L59" i="2"/>
  <c r="J59" i="2"/>
  <c r="G59" i="2"/>
  <c r="F59" i="2"/>
  <c r="E59" i="2"/>
  <c r="D59" i="2"/>
  <c r="C59" i="2"/>
  <c r="L58" i="2"/>
  <c r="J58" i="2"/>
  <c r="G58" i="2"/>
  <c r="F58" i="2"/>
  <c r="E58" i="2"/>
  <c r="D58" i="2"/>
  <c r="C58" i="2"/>
  <c r="L57" i="2"/>
  <c r="J57" i="2"/>
  <c r="G57" i="2"/>
  <c r="F57" i="2"/>
  <c r="E57" i="2"/>
  <c r="D57" i="2"/>
  <c r="C57" i="2"/>
  <c r="L56" i="2"/>
  <c r="J56" i="2"/>
  <c r="G56" i="2"/>
  <c r="F56" i="2"/>
  <c r="E56" i="2"/>
  <c r="D56" i="2"/>
  <c r="C56" i="2"/>
  <c r="L55" i="2"/>
  <c r="J55" i="2"/>
  <c r="G55" i="2"/>
  <c r="F55" i="2"/>
  <c r="E55" i="2"/>
  <c r="D55" i="2"/>
  <c r="C55" i="2"/>
  <c r="L54" i="2"/>
  <c r="J54" i="2"/>
  <c r="G54" i="2"/>
  <c r="F54" i="2"/>
  <c r="E54" i="2"/>
  <c r="D54" i="2"/>
  <c r="C54" i="2"/>
  <c r="L53" i="2"/>
  <c r="J53" i="2"/>
  <c r="G53" i="2"/>
  <c r="F53" i="2"/>
  <c r="E53" i="2"/>
  <c r="D53" i="2"/>
  <c r="C53" i="2"/>
  <c r="L52" i="2"/>
  <c r="J52" i="2"/>
  <c r="G52" i="2"/>
  <c r="F52" i="2"/>
  <c r="E52" i="2"/>
  <c r="D52" i="2"/>
  <c r="C52" i="2"/>
  <c r="L51" i="2"/>
  <c r="J51" i="2"/>
  <c r="G51" i="2"/>
  <c r="F51" i="2"/>
  <c r="E51" i="2"/>
  <c r="D51" i="2"/>
  <c r="C51" i="2"/>
  <c r="L50" i="2"/>
  <c r="J50" i="2"/>
  <c r="G50" i="2"/>
  <c r="F50" i="2"/>
  <c r="E50" i="2"/>
  <c r="D50" i="2"/>
  <c r="C50" i="2"/>
  <c r="L49" i="2"/>
  <c r="G49" i="2"/>
  <c r="F49" i="2"/>
  <c r="E49" i="2"/>
  <c r="D49" i="2"/>
  <c r="C49" i="2"/>
  <c r="L48" i="2"/>
  <c r="J48" i="2"/>
  <c r="G48" i="2"/>
  <c r="F48" i="2"/>
  <c r="E48" i="2"/>
  <c r="D48" i="2"/>
  <c r="C48" i="2"/>
  <c r="L45" i="2"/>
  <c r="G45" i="2"/>
  <c r="F45" i="2"/>
  <c r="E45" i="2"/>
  <c r="D45" i="2"/>
  <c r="C45" i="2"/>
  <c r="L44" i="2"/>
  <c r="J44" i="2"/>
  <c r="G44" i="2"/>
  <c r="F44" i="2"/>
  <c r="E44" i="2"/>
  <c r="D44" i="2"/>
  <c r="C44" i="2"/>
  <c r="L43" i="2"/>
  <c r="J43" i="2"/>
  <c r="G43" i="2"/>
  <c r="F43" i="2"/>
  <c r="E43" i="2"/>
  <c r="D43" i="2"/>
  <c r="C43" i="2"/>
  <c r="L42" i="2"/>
  <c r="J42" i="2"/>
  <c r="G42" i="2"/>
  <c r="F42" i="2"/>
  <c r="E42" i="2"/>
  <c r="D42" i="2"/>
  <c r="C42" i="2"/>
  <c r="L41" i="2"/>
  <c r="J41" i="2"/>
  <c r="G41" i="2"/>
  <c r="F41" i="2"/>
  <c r="E41" i="2"/>
  <c r="D41" i="2"/>
  <c r="C41" i="2"/>
  <c r="L40" i="2"/>
  <c r="J40" i="2"/>
  <c r="G40" i="2"/>
  <c r="F40" i="2"/>
  <c r="E40" i="2"/>
  <c r="D40" i="2"/>
  <c r="C40" i="2"/>
  <c r="L39" i="2"/>
  <c r="J39" i="2"/>
  <c r="G39" i="2"/>
  <c r="F39" i="2"/>
  <c r="E39" i="2"/>
  <c r="D39" i="2"/>
  <c r="C39" i="2"/>
  <c r="L38" i="2"/>
  <c r="J38" i="2"/>
  <c r="G38" i="2"/>
  <c r="F38" i="2"/>
  <c r="E38" i="2"/>
  <c r="D38" i="2"/>
  <c r="C38" i="2"/>
  <c r="L37" i="2"/>
  <c r="J37" i="2"/>
  <c r="G37" i="2"/>
  <c r="F37" i="2"/>
  <c r="E37" i="2"/>
  <c r="D37" i="2"/>
  <c r="C37" i="2"/>
  <c r="L36" i="2"/>
  <c r="J36" i="2"/>
  <c r="G36" i="2"/>
  <c r="F36" i="2"/>
  <c r="E36" i="2"/>
  <c r="D36" i="2"/>
  <c r="C36" i="2"/>
  <c r="L35" i="2"/>
  <c r="J35" i="2"/>
  <c r="G35" i="2"/>
  <c r="F35" i="2"/>
  <c r="E35" i="2"/>
  <c r="D35" i="2"/>
  <c r="C35" i="2"/>
  <c r="L34" i="2"/>
  <c r="J34" i="2"/>
  <c r="G34" i="2"/>
  <c r="F34" i="2"/>
  <c r="E34" i="2"/>
  <c r="D34" i="2"/>
  <c r="C34" i="2"/>
  <c r="L33" i="2"/>
  <c r="J33" i="2"/>
  <c r="G33" i="2"/>
  <c r="F33" i="2"/>
  <c r="E33" i="2"/>
  <c r="D33" i="2"/>
  <c r="C33" i="2"/>
  <c r="L32" i="2"/>
  <c r="J32" i="2"/>
  <c r="G32" i="2"/>
  <c r="F32" i="2"/>
  <c r="E32" i="2"/>
  <c r="D32" i="2"/>
  <c r="C32" i="2"/>
  <c r="L31" i="2"/>
  <c r="J31" i="2"/>
  <c r="G31" i="2"/>
  <c r="F31" i="2"/>
  <c r="E31" i="2"/>
  <c r="D31" i="2"/>
  <c r="C31" i="2"/>
  <c r="L30" i="2"/>
  <c r="J30" i="2"/>
  <c r="G30" i="2"/>
  <c r="F30" i="2"/>
  <c r="E30" i="2"/>
  <c r="D30" i="2"/>
  <c r="C30" i="2"/>
  <c r="L29" i="2"/>
  <c r="J29" i="2"/>
  <c r="G29" i="2"/>
  <c r="F29" i="2"/>
  <c r="E29" i="2"/>
  <c r="D29" i="2"/>
  <c r="C29" i="2"/>
  <c r="L28" i="2"/>
  <c r="J28" i="2"/>
  <c r="G28" i="2"/>
  <c r="F28" i="2"/>
  <c r="E28" i="2"/>
  <c r="D28" i="2"/>
  <c r="C28" i="2"/>
  <c r="L27" i="2"/>
  <c r="J27" i="2"/>
  <c r="G27" i="2"/>
  <c r="F27" i="2"/>
  <c r="E27" i="2"/>
  <c r="D27" i="2"/>
  <c r="C27" i="2"/>
  <c r="L26" i="2"/>
  <c r="J26" i="2"/>
  <c r="G26" i="2"/>
  <c r="F26" i="2"/>
  <c r="E26" i="2"/>
  <c r="D26" i="2"/>
  <c r="C26" i="2"/>
  <c r="L25" i="2"/>
  <c r="J25" i="2"/>
  <c r="G25" i="2"/>
  <c r="F25" i="2"/>
  <c r="E25" i="2"/>
  <c r="D25" i="2"/>
  <c r="C25" i="2"/>
  <c r="L24" i="2"/>
  <c r="J24" i="2"/>
  <c r="G24" i="2"/>
  <c r="F24" i="2"/>
  <c r="E24" i="2"/>
  <c r="D24" i="2"/>
  <c r="C24" i="2"/>
  <c r="L23" i="2"/>
  <c r="J23" i="2"/>
  <c r="G23" i="2"/>
  <c r="F23" i="2"/>
  <c r="E23" i="2"/>
  <c r="D23" i="2"/>
  <c r="C23" i="2"/>
  <c r="L22" i="2"/>
  <c r="J22" i="2"/>
  <c r="G22" i="2"/>
  <c r="F22" i="2"/>
  <c r="E22" i="2"/>
  <c r="D22" i="2"/>
  <c r="C22" i="2"/>
  <c r="L21" i="2"/>
  <c r="J21" i="2"/>
  <c r="G21" i="2"/>
  <c r="F21" i="2"/>
  <c r="E21" i="2"/>
  <c r="D21" i="2"/>
  <c r="C21" i="2"/>
  <c r="L20" i="2"/>
  <c r="J20" i="2"/>
  <c r="G20" i="2"/>
  <c r="F20" i="2"/>
  <c r="E20" i="2"/>
  <c r="D20" i="2"/>
  <c r="C20" i="2"/>
  <c r="L19" i="2"/>
  <c r="J19" i="2"/>
  <c r="G19" i="2"/>
  <c r="F19" i="2"/>
  <c r="E19" i="2"/>
  <c r="D19" i="2"/>
  <c r="C19" i="2"/>
  <c r="L18" i="2"/>
  <c r="J18" i="2"/>
  <c r="G18" i="2"/>
  <c r="F18" i="2"/>
  <c r="E18" i="2"/>
  <c r="D18" i="2"/>
  <c r="C18" i="2"/>
  <c r="L17" i="2"/>
  <c r="J17" i="2"/>
  <c r="G17" i="2"/>
  <c r="F17" i="2"/>
  <c r="E17" i="2"/>
  <c r="D17" i="2"/>
  <c r="C17" i="2"/>
  <c r="L16" i="2"/>
  <c r="J16" i="2"/>
  <c r="G16" i="2"/>
  <c r="F16" i="2"/>
  <c r="E16" i="2"/>
  <c r="D16" i="2"/>
  <c r="C16" i="2"/>
  <c r="L15" i="2"/>
  <c r="J15" i="2"/>
  <c r="G15" i="2"/>
  <c r="F15" i="2"/>
  <c r="E15" i="2"/>
  <c r="D15" i="2"/>
  <c r="C15" i="2"/>
  <c r="L14" i="2"/>
  <c r="G14" i="2"/>
  <c r="F14" i="2"/>
  <c r="E14" i="2"/>
  <c r="D14" i="2"/>
  <c r="C14" i="2"/>
  <c r="L87" i="1"/>
  <c r="J87" i="1"/>
  <c r="G87" i="1"/>
  <c r="F87" i="1"/>
  <c r="E87" i="1"/>
  <c r="D87" i="1"/>
  <c r="C87" i="1"/>
  <c r="L86" i="1"/>
  <c r="J86" i="1"/>
  <c r="G86" i="1"/>
  <c r="F86" i="1"/>
  <c r="E86" i="1"/>
  <c r="D86" i="1"/>
  <c r="C86" i="1"/>
  <c r="L85" i="1"/>
  <c r="J85" i="1"/>
  <c r="G85" i="1"/>
  <c r="F85" i="1"/>
  <c r="E85" i="1"/>
  <c r="D85" i="1"/>
  <c r="C85" i="1"/>
  <c r="L84" i="1"/>
  <c r="J84" i="1"/>
  <c r="G84" i="1"/>
  <c r="F84" i="1"/>
  <c r="E84" i="1"/>
  <c r="D84" i="1"/>
  <c r="C84" i="1"/>
  <c r="L83" i="1"/>
  <c r="J83" i="1"/>
  <c r="G83" i="1"/>
  <c r="F83" i="1"/>
  <c r="E83" i="1"/>
  <c r="D83" i="1"/>
  <c r="C83" i="1"/>
  <c r="L82" i="1"/>
  <c r="J82" i="1"/>
  <c r="G82" i="1"/>
  <c r="F82" i="1"/>
  <c r="E82" i="1"/>
  <c r="D82" i="1"/>
  <c r="C82" i="1"/>
  <c r="L81" i="1"/>
  <c r="J81" i="1"/>
  <c r="G81" i="1"/>
  <c r="F81" i="1"/>
  <c r="E81" i="1"/>
  <c r="D81" i="1"/>
  <c r="C81" i="1"/>
  <c r="L80" i="1"/>
  <c r="J80" i="1"/>
  <c r="G80" i="1"/>
  <c r="F80" i="1"/>
  <c r="E80" i="1"/>
  <c r="D80" i="1"/>
  <c r="C80" i="1"/>
  <c r="L79" i="1"/>
  <c r="G79" i="1"/>
  <c r="F79" i="1"/>
  <c r="E79" i="1"/>
  <c r="D79" i="1"/>
  <c r="C79" i="1"/>
  <c r="L78" i="1"/>
  <c r="J78" i="1"/>
  <c r="G78" i="1"/>
  <c r="F78" i="1"/>
  <c r="E78" i="1"/>
  <c r="D78" i="1"/>
  <c r="C78" i="1"/>
  <c r="L75" i="1"/>
  <c r="J75" i="1"/>
  <c r="G75" i="1"/>
  <c r="F75" i="1"/>
  <c r="E75" i="1"/>
  <c r="D75" i="1"/>
  <c r="C75" i="1"/>
  <c r="L74" i="1"/>
  <c r="J74" i="1"/>
  <c r="G74" i="1"/>
  <c r="F74" i="1"/>
  <c r="E74" i="1"/>
  <c r="D74" i="1"/>
  <c r="C74" i="1"/>
  <c r="L73" i="1"/>
  <c r="J73" i="1"/>
  <c r="G73" i="1"/>
  <c r="F73" i="1"/>
  <c r="E73" i="1"/>
  <c r="D73" i="1"/>
  <c r="C73" i="1"/>
  <c r="L72" i="1"/>
  <c r="J72" i="1"/>
  <c r="G72" i="1"/>
  <c r="F72" i="1"/>
  <c r="E72" i="1"/>
  <c r="D72" i="1"/>
  <c r="C72" i="1"/>
  <c r="L71" i="1"/>
  <c r="J71" i="1"/>
  <c r="G71" i="1"/>
  <c r="F71" i="1"/>
  <c r="E71" i="1"/>
  <c r="D71" i="1"/>
  <c r="C71" i="1"/>
  <c r="L70" i="1"/>
  <c r="J70" i="1"/>
  <c r="G70" i="1"/>
  <c r="F70" i="1"/>
  <c r="E70" i="1"/>
  <c r="D70" i="1"/>
  <c r="C70" i="1"/>
  <c r="L69" i="1"/>
  <c r="J69" i="1"/>
  <c r="G69" i="1"/>
  <c r="F69" i="1"/>
  <c r="E69" i="1"/>
  <c r="D69" i="1"/>
  <c r="C69" i="1"/>
  <c r="L68" i="1"/>
  <c r="J68" i="1"/>
  <c r="G68" i="1"/>
  <c r="F68" i="1"/>
  <c r="E68" i="1"/>
  <c r="D68" i="1"/>
  <c r="C68" i="1"/>
  <c r="L67" i="1"/>
  <c r="J67" i="1"/>
  <c r="G67" i="1"/>
  <c r="F67" i="1"/>
  <c r="E67" i="1"/>
  <c r="D67" i="1"/>
  <c r="C67" i="1"/>
  <c r="L66" i="1"/>
  <c r="J66" i="1"/>
  <c r="G66" i="1"/>
  <c r="F66" i="1"/>
  <c r="E66" i="1"/>
  <c r="D66" i="1"/>
  <c r="C66" i="1"/>
  <c r="L65" i="1"/>
  <c r="J65" i="1"/>
  <c r="G65" i="1"/>
  <c r="F65" i="1"/>
  <c r="E65" i="1"/>
  <c r="D65" i="1"/>
  <c r="C65" i="1"/>
  <c r="L64" i="1"/>
  <c r="J64" i="1"/>
  <c r="G64" i="1"/>
  <c r="F64" i="1"/>
  <c r="E64" i="1"/>
  <c r="D64" i="1"/>
  <c r="C64" i="1"/>
  <c r="L63" i="1"/>
  <c r="J63" i="1"/>
  <c r="G63" i="1"/>
  <c r="F63" i="1"/>
  <c r="E63" i="1"/>
  <c r="D63" i="1"/>
  <c r="C63" i="1"/>
  <c r="L59" i="1"/>
  <c r="J59" i="1"/>
  <c r="G59" i="1"/>
  <c r="F59" i="1"/>
  <c r="E59" i="1"/>
  <c r="D59" i="1"/>
  <c r="C59" i="1"/>
  <c r="L58" i="1"/>
  <c r="J58" i="1"/>
  <c r="G58" i="1"/>
  <c r="F58" i="1"/>
  <c r="E58" i="1"/>
  <c r="D58" i="1"/>
  <c r="C58" i="1"/>
  <c r="L57" i="1"/>
  <c r="J57" i="1"/>
  <c r="G57" i="1"/>
  <c r="F57" i="1"/>
  <c r="E57" i="1"/>
  <c r="D57" i="1"/>
  <c r="C57" i="1"/>
  <c r="L56" i="1"/>
  <c r="J56" i="1"/>
  <c r="G56" i="1"/>
  <c r="F56" i="1"/>
  <c r="E56" i="1"/>
  <c r="D56" i="1"/>
  <c r="C56" i="1"/>
  <c r="L55" i="1"/>
  <c r="J55" i="1"/>
  <c r="G55" i="1"/>
  <c r="F55" i="1"/>
  <c r="E55" i="1"/>
  <c r="D55" i="1"/>
  <c r="C55" i="1"/>
  <c r="L54" i="1"/>
  <c r="J54" i="1"/>
  <c r="G54" i="1"/>
  <c r="F54" i="1"/>
  <c r="E54" i="1"/>
  <c r="D54" i="1"/>
  <c r="C54" i="1"/>
  <c r="L53" i="1"/>
  <c r="J53" i="1"/>
  <c r="G53" i="1"/>
  <c r="F53" i="1"/>
  <c r="E53" i="1"/>
  <c r="D53" i="1"/>
  <c r="C53" i="1"/>
  <c r="L52" i="1"/>
  <c r="J52" i="1"/>
  <c r="G52" i="1"/>
  <c r="F52" i="1"/>
  <c r="E52" i="1"/>
  <c r="D52" i="1"/>
  <c r="C52" i="1"/>
  <c r="L51" i="1"/>
  <c r="J51" i="1"/>
  <c r="G51" i="1"/>
  <c r="F51" i="1"/>
  <c r="E51" i="1"/>
  <c r="D51" i="1"/>
  <c r="C51" i="1"/>
  <c r="L50" i="1"/>
  <c r="J50" i="1"/>
  <c r="G50" i="1"/>
  <c r="F50" i="1"/>
  <c r="E50" i="1"/>
  <c r="D50" i="1"/>
  <c r="C50" i="1"/>
  <c r="L49" i="1"/>
  <c r="J49" i="1"/>
  <c r="G49" i="1"/>
  <c r="F49" i="1"/>
  <c r="E49" i="1"/>
  <c r="D49" i="1"/>
  <c r="C49" i="1"/>
  <c r="L48" i="1"/>
  <c r="J48" i="1"/>
  <c r="G48" i="1"/>
  <c r="F48" i="1"/>
  <c r="E48" i="1"/>
  <c r="D48" i="1"/>
  <c r="C48" i="1"/>
  <c r="L47" i="1"/>
  <c r="J47" i="1"/>
  <c r="G47" i="1"/>
  <c r="F47" i="1"/>
  <c r="E47" i="1"/>
  <c r="D47" i="1"/>
  <c r="C47" i="1"/>
  <c r="L46" i="1"/>
  <c r="J46" i="1"/>
  <c r="G46" i="1"/>
  <c r="F46" i="1"/>
  <c r="E46" i="1"/>
  <c r="D46" i="1"/>
  <c r="C46" i="1"/>
  <c r="L45" i="1"/>
  <c r="J45" i="1"/>
  <c r="G45" i="1"/>
  <c r="F45" i="1"/>
  <c r="E45" i="1"/>
  <c r="D45" i="1"/>
  <c r="C45" i="1"/>
  <c r="L44" i="1"/>
  <c r="J44" i="1"/>
  <c r="G44" i="1"/>
  <c r="F44" i="1"/>
  <c r="E44" i="1"/>
  <c r="D44" i="1"/>
  <c r="C44" i="1"/>
  <c r="L43" i="1"/>
  <c r="J43" i="1"/>
  <c r="G43" i="1"/>
  <c r="F43" i="1"/>
  <c r="E43" i="1"/>
  <c r="D43" i="1"/>
  <c r="C43" i="1"/>
  <c r="L42" i="1"/>
  <c r="J42" i="1"/>
  <c r="G42" i="1"/>
  <c r="F42" i="1"/>
  <c r="E42" i="1"/>
  <c r="D42" i="1"/>
  <c r="C42" i="1"/>
  <c r="L41" i="1"/>
  <c r="J41" i="1"/>
  <c r="G41" i="1"/>
  <c r="F41" i="1"/>
  <c r="E41" i="1"/>
  <c r="D41" i="1"/>
  <c r="C41" i="1"/>
  <c r="L38" i="1"/>
  <c r="G38" i="1"/>
  <c r="F38" i="1"/>
  <c r="E38" i="1"/>
  <c r="D38" i="1"/>
  <c r="C38" i="1"/>
  <c r="L37" i="1"/>
  <c r="G37" i="1"/>
  <c r="F37" i="1"/>
  <c r="E37" i="1"/>
  <c r="D37" i="1"/>
  <c r="C37" i="1"/>
  <c r="L36" i="1"/>
  <c r="G36" i="1"/>
  <c r="F36" i="1"/>
  <c r="E36" i="1"/>
  <c r="D36" i="1"/>
  <c r="C36" i="1"/>
  <c r="L35" i="1"/>
  <c r="J35" i="1"/>
  <c r="G35" i="1"/>
  <c r="F35" i="1"/>
  <c r="E35" i="1"/>
  <c r="D35" i="1"/>
  <c r="C35" i="1"/>
  <c r="L34" i="1"/>
  <c r="J34" i="1"/>
  <c r="G34" i="1"/>
  <c r="F34" i="1"/>
  <c r="E34" i="1"/>
  <c r="D34" i="1"/>
  <c r="C34" i="1"/>
  <c r="L33" i="1"/>
  <c r="J33" i="1"/>
  <c r="G33" i="1"/>
  <c r="F33" i="1"/>
  <c r="E33" i="1"/>
  <c r="D33" i="1"/>
  <c r="C33" i="1"/>
  <c r="L32" i="1"/>
  <c r="J32" i="1"/>
  <c r="G32" i="1"/>
  <c r="F32" i="1"/>
  <c r="E32" i="1"/>
  <c r="D32" i="1"/>
  <c r="C32" i="1"/>
  <c r="L31" i="1"/>
  <c r="J31" i="1"/>
  <c r="G31" i="1"/>
  <c r="F31" i="1"/>
  <c r="E31" i="1"/>
  <c r="D31" i="1"/>
  <c r="C31" i="1"/>
  <c r="L30" i="1"/>
  <c r="J30" i="1"/>
  <c r="G30" i="1"/>
  <c r="F30" i="1"/>
  <c r="E30" i="1"/>
  <c r="D30" i="1"/>
  <c r="C30" i="1"/>
  <c r="L29" i="1"/>
  <c r="J29" i="1"/>
  <c r="G29" i="1"/>
  <c r="F29" i="1"/>
  <c r="E29" i="1"/>
  <c r="D29" i="1"/>
  <c r="C29" i="1"/>
  <c r="L28" i="1"/>
  <c r="J28" i="1"/>
  <c r="G28" i="1"/>
  <c r="F28" i="1"/>
  <c r="E28" i="1"/>
  <c r="D28" i="1"/>
  <c r="C28" i="1"/>
  <c r="L27" i="1"/>
  <c r="J27" i="1"/>
  <c r="G27" i="1"/>
  <c r="F27" i="1"/>
  <c r="E27" i="1"/>
  <c r="D27" i="1"/>
  <c r="C27" i="1"/>
  <c r="L26" i="1"/>
  <c r="J26" i="1"/>
  <c r="G26" i="1"/>
  <c r="F26" i="1"/>
  <c r="E26" i="1"/>
  <c r="D26" i="1"/>
  <c r="C26" i="1"/>
  <c r="L25" i="1"/>
  <c r="J25" i="1"/>
  <c r="G25" i="1"/>
  <c r="F25" i="1"/>
  <c r="E25" i="1"/>
  <c r="D25" i="1"/>
  <c r="C25" i="1"/>
  <c r="L24" i="1"/>
  <c r="J24" i="1"/>
  <c r="G24" i="1"/>
  <c r="F24" i="1"/>
  <c r="E24" i="1"/>
  <c r="D24" i="1"/>
  <c r="C24" i="1"/>
  <c r="L23" i="1"/>
  <c r="J23" i="1"/>
  <c r="G23" i="1"/>
  <c r="F23" i="1"/>
  <c r="E23" i="1"/>
  <c r="D23" i="1"/>
  <c r="C23" i="1"/>
  <c r="L22" i="1"/>
  <c r="J22" i="1"/>
  <c r="G22" i="1"/>
  <c r="F22" i="1"/>
  <c r="E22" i="1"/>
  <c r="D22" i="1"/>
  <c r="C22" i="1"/>
  <c r="L21" i="1"/>
  <c r="J21" i="1"/>
  <c r="G21" i="1"/>
  <c r="F21" i="1"/>
  <c r="E21" i="1"/>
  <c r="D21" i="1"/>
  <c r="C21" i="1"/>
  <c r="L20" i="1"/>
  <c r="J20" i="1"/>
  <c r="G20" i="1"/>
  <c r="F20" i="1"/>
  <c r="E20" i="1"/>
  <c r="D20" i="1"/>
  <c r="C20" i="1"/>
  <c r="L19" i="1"/>
  <c r="J19" i="1"/>
  <c r="G19" i="1"/>
  <c r="F19" i="1"/>
  <c r="E19" i="1"/>
  <c r="D19" i="1"/>
  <c r="C19" i="1"/>
  <c r="L18" i="1"/>
  <c r="J18" i="1"/>
  <c r="G18" i="1"/>
  <c r="F18" i="1"/>
  <c r="E18" i="1"/>
  <c r="D18" i="1"/>
  <c r="C18" i="1"/>
  <c r="L17" i="1"/>
  <c r="J17" i="1"/>
  <c r="G17" i="1"/>
  <c r="F17" i="1"/>
  <c r="E17" i="1"/>
  <c r="D17" i="1"/>
  <c r="C17" i="1"/>
  <c r="L16" i="1"/>
  <c r="J16" i="1"/>
  <c r="G16" i="1"/>
  <c r="F16" i="1"/>
  <c r="E16" i="1"/>
  <c r="D16" i="1"/>
  <c r="C16" i="1"/>
  <c r="L15" i="1"/>
  <c r="J15" i="1"/>
  <c r="G15" i="1"/>
  <c r="F15" i="1"/>
  <c r="E15" i="1"/>
  <c r="D15" i="1"/>
  <c r="C15" i="1"/>
  <c r="L14" i="1"/>
  <c r="J14" i="1"/>
  <c r="G14" i="1"/>
  <c r="F14" i="1"/>
  <c r="E14" i="1"/>
  <c r="D14" i="1"/>
  <c r="C14" i="1"/>
  <c r="L13" i="1"/>
  <c r="J13" i="1"/>
  <c r="G13" i="1"/>
  <c r="F13" i="1"/>
  <c r="E13" i="1"/>
  <c r="D13" i="1"/>
  <c r="C13" i="1"/>
  <c r="L12" i="1"/>
  <c r="J12" i="1"/>
  <c r="G12" i="1"/>
  <c r="F12" i="1"/>
  <c r="E12" i="1"/>
  <c r="D12" i="1"/>
  <c r="C12" i="1"/>
</calcChain>
</file>

<file path=xl/sharedStrings.xml><?xml version="1.0" encoding="utf-8"?>
<sst xmlns="http://schemas.openxmlformats.org/spreadsheetml/2006/main" count="1294" uniqueCount="191">
  <si>
    <t>Первенство Северо-Западного Федерального округа России</t>
  </si>
  <si>
    <t>Результаты личного первенства</t>
  </si>
  <si>
    <t>мужчины бег на 60 м</t>
  </si>
  <si>
    <t>л/а манеж "Ярославль"</t>
  </si>
  <si>
    <t>Забеги</t>
  </si>
  <si>
    <t>Финал</t>
  </si>
  <si>
    <t>М</t>
  </si>
  <si>
    <t>№ уч.</t>
  </si>
  <si>
    <t>Фамилия, имя участника</t>
  </si>
  <si>
    <t>год рожд.</t>
  </si>
  <si>
    <t>Заяв. р-д</t>
  </si>
  <si>
    <t>Территория</t>
  </si>
  <si>
    <t>Организация,город</t>
  </si>
  <si>
    <t>Результат</t>
  </si>
  <si>
    <t>Вып.
разр.</t>
  </si>
  <si>
    <t>Очки</t>
  </si>
  <si>
    <t>Ф.И.О. тренера</t>
  </si>
  <si>
    <t>забеги</t>
  </si>
  <si>
    <t>финал</t>
  </si>
  <si>
    <t>1р</t>
  </si>
  <si>
    <t>л</t>
  </si>
  <si>
    <t>ЛЁГКАЯ АТЛЕТИКА</t>
  </si>
  <si>
    <t>Чемпионат и первенство Северо-Западного Федерального округа России</t>
  </si>
  <si>
    <t>20+5</t>
  </si>
  <si>
    <t>Мужчины</t>
  </si>
  <si>
    <t>Организация</t>
  </si>
  <si>
    <t>Приход</t>
  </si>
  <si>
    <t>Показания секундометристов</t>
  </si>
  <si>
    <t>г. Ярославль,</t>
  </si>
  <si>
    <t>1 забег</t>
  </si>
  <si>
    <t>мужчины</t>
  </si>
  <si>
    <t>163.3</t>
  </si>
  <si>
    <t xml:space="preserve">л </t>
  </si>
  <si>
    <t>мужчины бег на 200 м</t>
  </si>
  <si>
    <t>мужчины  бег на 400 м</t>
  </si>
  <si>
    <t>Фин. забеги</t>
  </si>
  <si>
    <t>мужчины бег на 800 м</t>
  </si>
  <si>
    <t>Рманежа = 1:50,53  Р23= 1:52,29  Р20= 1:52,29 Р18=1:52,29 Р16=2:00,04</t>
  </si>
  <si>
    <t>Мужчины, бег на 1500 м</t>
  </si>
  <si>
    <t>мужчины бег на 3000 м</t>
  </si>
  <si>
    <t>Мужчины, бег на 60 м с/б</t>
  </si>
  <si>
    <t xml:space="preserve">Мужчины с/х 5000 м </t>
  </si>
  <si>
    <t>Фин. заход</t>
  </si>
  <si>
    <t>фин. заход</t>
  </si>
  <si>
    <t>л/а манеж "Ярославль", г. Ярославль</t>
  </si>
  <si>
    <t>Прыжки в длину</t>
  </si>
  <si>
    <t>Финальные соревнования:</t>
  </si>
  <si>
    <t>Место</t>
  </si>
  <si>
    <t>Нагр.
№</t>
  </si>
  <si>
    <t>Фамилия, имя</t>
  </si>
  <si>
    <t>Г.р.</t>
  </si>
  <si>
    <t>Заяв.разряд</t>
  </si>
  <si>
    <t>Организация, город</t>
  </si>
  <si>
    <t>Результаты попыток</t>
  </si>
  <si>
    <t>-</t>
  </si>
  <si>
    <t>Толкание ядра</t>
  </si>
  <si>
    <t>вес- 5 кг</t>
  </si>
  <si>
    <t>х</t>
  </si>
  <si>
    <t>вес- 6,0 кг</t>
  </si>
  <si>
    <t>вес-7.26кг</t>
  </si>
  <si>
    <t>вес- 7,26 кг</t>
  </si>
  <si>
    <t>Прыжки в высоту</t>
  </si>
  <si>
    <t>Нач. выс.</t>
  </si>
  <si>
    <t>Высоты</t>
  </si>
  <si>
    <t>А</t>
  </si>
  <si>
    <t>Б</t>
  </si>
  <si>
    <t>Рез-т</t>
  </si>
  <si>
    <t>очки</t>
  </si>
  <si>
    <t>о</t>
  </si>
  <si>
    <t>ххх</t>
  </si>
  <si>
    <t>хо</t>
  </si>
  <si>
    <t>ххо</t>
  </si>
  <si>
    <t>17+5</t>
  </si>
  <si>
    <t>Прыжки с шестом</t>
  </si>
  <si>
    <t>л/а манеж "Ярославль",  г. Ярославль</t>
  </si>
  <si>
    <t>Эстафета 4 х200 м</t>
  </si>
  <si>
    <t>Рманежа = 1:30,25 Р23= 1:30,25 Р20= 1:32,79 Р18=1:33,29 Р16=1:43,0</t>
  </si>
  <si>
    <t>Заявл. разряд</t>
  </si>
  <si>
    <t>Вып.
разряд</t>
  </si>
  <si>
    <t>О</t>
  </si>
  <si>
    <t>Г. р.</t>
  </si>
  <si>
    <t>длина</t>
  </si>
  <si>
    <t>ядро</t>
  </si>
  <si>
    <t>60 с/б</t>
  </si>
  <si>
    <t>выс</t>
  </si>
  <si>
    <t>Сумма</t>
  </si>
  <si>
    <t xml:space="preserve"> Вып.
разр.</t>
  </si>
  <si>
    <t>1ю</t>
  </si>
  <si>
    <t>Семиборье</t>
  </si>
  <si>
    <t>шест</t>
  </si>
  <si>
    <t>2р</t>
  </si>
  <si>
    <t>Агентство по физической культуре и спорту Ярославской области</t>
  </si>
  <si>
    <t>Управление по физической культуре и спорту мэрии города Ярославля</t>
  </si>
  <si>
    <t>Юноши 1997-1998 г.р.</t>
  </si>
  <si>
    <t>DNF</t>
  </si>
  <si>
    <t>кмс</t>
  </si>
  <si>
    <t>дор.</t>
  </si>
  <si>
    <t>2 забег</t>
  </si>
  <si>
    <t>3 забег</t>
  </si>
  <si>
    <t>4 забег</t>
  </si>
  <si>
    <t>5 забег</t>
  </si>
  <si>
    <t>6 забег</t>
  </si>
  <si>
    <t>спр.</t>
  </si>
  <si>
    <t>(_____________________________)</t>
  </si>
  <si>
    <t>Ф.И.О.</t>
  </si>
  <si>
    <t>Секретарь</t>
  </si>
  <si>
    <t>мс</t>
  </si>
  <si>
    <t>Мужчины, бег на 2000 м с/п</t>
  </si>
  <si>
    <t>3р</t>
  </si>
  <si>
    <t>17-18 января 2015 г.</t>
  </si>
  <si>
    <t>17.01.2015 г. - 12:00</t>
  </si>
  <si>
    <t>Рманежа = 6,76  Р23= 6,76  Р20= 6,91 Р18=7,07 Р16=6,8</t>
  </si>
  <si>
    <t>17.01.2015 г. - 16:20</t>
  </si>
  <si>
    <t>Юноши 1998-1999 г.р.</t>
  </si>
  <si>
    <t xml:space="preserve"> л </t>
  </si>
  <si>
    <t>142.4а</t>
  </si>
  <si>
    <t>17.01.2015 г. - 12:15</t>
  </si>
  <si>
    <t>17.01.2015 г. - 16:25</t>
  </si>
  <si>
    <t>Юниоры 1996-1997 г.р.</t>
  </si>
  <si>
    <t>17.01.2015 г. - 12:30</t>
  </si>
  <si>
    <t>17.01.2015 г. - 16:30</t>
  </si>
  <si>
    <t>Юниоры 1993-1995 г.р.</t>
  </si>
  <si>
    <t>17.01.2015 г. - 12:40</t>
  </si>
  <si>
    <t>17.01.2015 г. - 16:35</t>
  </si>
  <si>
    <t>юноши 1998-1999 г.р.</t>
  </si>
  <si>
    <t>юниоры 1996-1997 г.р.</t>
  </si>
  <si>
    <t>Рефери по бегу</t>
  </si>
  <si>
    <t>юниоры 1993-1995 г.р.</t>
  </si>
  <si>
    <t>18.01.2015 г. - 11:20</t>
  </si>
  <si>
    <t>Рманежа = 21,51  Р23= 21,75  Р20= 22,49 Р18=22,92 Р16=23,60</t>
  </si>
  <si>
    <t>18.01.2015г. - 14:50</t>
  </si>
  <si>
    <t>18.01.2015 г. - 10:15</t>
  </si>
  <si>
    <t>18.01.2015г. - 14:20</t>
  </si>
  <si>
    <t>Бег на 200 м</t>
  </si>
  <si>
    <r>
      <t xml:space="preserve">Начало в </t>
    </r>
    <r>
      <rPr>
        <b/>
        <i/>
        <u/>
        <sz val="16"/>
        <rFont val="Arial"/>
        <family val="2"/>
        <charset val="204"/>
      </rPr>
      <t>11:20</t>
    </r>
  </si>
  <si>
    <t>7 забег</t>
  </si>
  <si>
    <t>8 забег</t>
  </si>
  <si>
    <r>
      <t xml:space="preserve">Начало в </t>
    </r>
    <r>
      <rPr>
        <b/>
        <i/>
        <u/>
        <sz val="16"/>
        <rFont val="Arial"/>
        <family val="2"/>
        <charset val="204"/>
      </rPr>
      <t>11:45</t>
    </r>
  </si>
  <si>
    <r>
      <t xml:space="preserve">Начало в </t>
    </r>
    <r>
      <rPr>
        <b/>
        <i/>
        <u/>
        <sz val="16"/>
        <rFont val="Arial"/>
        <family val="2"/>
        <charset val="204"/>
      </rPr>
      <t>12:05</t>
    </r>
  </si>
  <si>
    <r>
      <t xml:space="preserve">Начало в </t>
    </r>
    <r>
      <rPr>
        <b/>
        <i/>
        <u/>
        <sz val="16"/>
        <rFont val="Arial"/>
        <family val="2"/>
        <charset val="204"/>
      </rPr>
      <t>12:25</t>
    </r>
  </si>
  <si>
    <t>Рманежа = 48,21  Р23= 49,09  Р20= 49,96 Р18=49,88 Р16=51,34</t>
  </si>
  <si>
    <t>17.01.2015 г. - 18:05</t>
  </si>
  <si>
    <t>пр. 163.3</t>
  </si>
  <si>
    <t>17.01.2015 г. - 18:30</t>
  </si>
  <si>
    <t>17.01.2015 г. - 19:00</t>
  </si>
  <si>
    <t>17.01.2015 г. - 19:10</t>
  </si>
  <si>
    <t>18.01.2015 г. - 16:20</t>
  </si>
  <si>
    <t>18.01.2015 г. - 16:40</t>
  </si>
  <si>
    <t>Главный судья, судья РК                                  К.Н. Круговой (г. Ярославль)</t>
  </si>
  <si>
    <t>18.01.2015 г. - 16:50</t>
  </si>
  <si>
    <t>п.163.3</t>
  </si>
  <si>
    <t>18.01.2015 г. - 17:05</t>
  </si>
  <si>
    <t>Рманежа = 3:47,27  Р23= 3:53,96 Р20= 3:56,90 Р18=3:59,30 Р16=4:18,43</t>
  </si>
  <si>
    <t>17.01.2015 г. - 15:15</t>
  </si>
  <si>
    <t>17.01.2015 г. - 15:30</t>
  </si>
  <si>
    <t>17.01.2015 г. - 15:45</t>
  </si>
  <si>
    <t>Рманежа = 8:13,51 Р23= 8:20,53 Р20= 8:43,29 Р18=8:46,83 Р16=9:14,86</t>
  </si>
  <si>
    <t>18.01.2015 г. - 13:05</t>
  </si>
  <si>
    <t>18.01.2015 г. - 13:20</t>
  </si>
  <si>
    <t>Рманежа = 8,20 Р23= 8,34 Р20= 8,34 Р18=8,50 Р16=8,8</t>
  </si>
  <si>
    <t>Предв. забеги</t>
  </si>
  <si>
    <t>18.01.2015 г. - 09:50</t>
  </si>
  <si>
    <t>18.01.2015 г. - 13:45</t>
  </si>
  <si>
    <t>Юниоры 1996-1997г.р.</t>
  </si>
  <si>
    <t>Рманежа М= 5:39,77 М23= 5:52,18 Р20=5:56,10 Р18=6:15,70</t>
  </si>
  <si>
    <t xml:space="preserve">Юноши 1998-1999 г.р. </t>
  </si>
  <si>
    <t>17.01.2015 г. - 10:45</t>
  </si>
  <si>
    <t>17.01.2015 г. - 10:55</t>
  </si>
  <si>
    <t>Рман</t>
  </si>
  <si>
    <t>17.01.2015 г. - 10:00</t>
  </si>
  <si>
    <t>Рманежа = 20:28,81 Р23= 21:30,5 Р20= 21:30,5 Р18=21:30,5 Р16=22:48,0</t>
  </si>
  <si>
    <t>Рманежа = 7,67  Р23= 7,61  Р20= 7,61 Р18=7,07 Р16=6,04</t>
  </si>
  <si>
    <t>18.01.2015 г.-12:40</t>
  </si>
  <si>
    <t>Рманежа = 17,57  Р23= 16,01  Р20= 16,06 Р18=15,17 Р16=12,25</t>
  </si>
  <si>
    <r>
      <t>17.01.2015 г.-</t>
    </r>
    <r>
      <rPr>
        <b/>
        <i/>
        <sz val="12"/>
        <rFont val="Arial"/>
        <family val="2"/>
        <charset val="204"/>
      </rPr>
      <t>16:55</t>
    </r>
  </si>
  <si>
    <r>
      <t>17.01.2015 г.-</t>
    </r>
    <r>
      <rPr>
        <b/>
        <i/>
        <sz val="12"/>
        <rFont val="Arial"/>
        <family val="2"/>
        <charset val="204"/>
      </rPr>
      <t>15:55</t>
    </r>
  </si>
  <si>
    <t>17-18  января 2015 г.</t>
  </si>
  <si>
    <t>17.01.2015 г.-11:20</t>
  </si>
  <si>
    <t>Рманежа = 2,29  Р23= 2,25  Р20= 2,25 Р18=2,15 Р16=1,90</t>
  </si>
  <si>
    <t>17.01.2015 г.-16:55</t>
  </si>
  <si>
    <t>Рманежа = 5,50  Р23= 5,50  Р20= 4,90 Р18=4,80 Р16=4,20</t>
  </si>
  <si>
    <t>340/50</t>
  </si>
  <si>
    <t>360/70</t>
  </si>
  <si>
    <t>470/80</t>
  </si>
  <si>
    <t>Тройной прыжок  - результаты личного первенства</t>
  </si>
  <si>
    <t>Рманежа = 16,55  Р23= 16,55  Р20= 16,55 Р18=14,27 Р16=12,51</t>
  </si>
  <si>
    <t>18.01.2015 г. - 17:40</t>
  </si>
  <si>
    <t>место</t>
  </si>
  <si>
    <t>Рманежа = 5253  Р23= 5253  Р20= 4847 Р18=4091</t>
  </si>
  <si>
    <t>20+5+5</t>
  </si>
  <si>
    <t>Главный секретарь, судья РК                                 Н.Г. Пушкина (г. Ярославль)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</si>
</sst>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ss.00;@"/>
    <numFmt numFmtId="165" formatCode="ss.0;@"/>
    <numFmt numFmtId="166" formatCode="s.00;@"/>
    <numFmt numFmtId="167" formatCode="h:mm;@"/>
    <numFmt numFmtId="168" formatCode="m:ss.00;@"/>
    <numFmt numFmtId="169" formatCode="ss.0"/>
    <numFmt numFmtId="170" formatCode="dd/mm/yy;@"/>
    <numFmt numFmtId="171" formatCode="m:ss.00"/>
  </numFmts>
  <fonts count="44" x14ac:knownFonts="1">
    <font>
      <sz val="11"/>
      <color theme="1"/>
      <name val="Calibri"/>
      <family val="2"/>
      <charset val="204"/>
      <scheme val="minor"/>
    </font>
    <font>
      <i/>
      <sz val="16"/>
      <name val="Cambria"/>
      <family val="1"/>
      <charset val="204"/>
      <scheme val="major"/>
    </font>
    <font>
      <b/>
      <i/>
      <sz val="10"/>
      <name val="Arial"/>
      <family val="2"/>
      <charset val="204"/>
    </font>
    <font>
      <b/>
      <sz val="14"/>
      <name val="Cambria"/>
      <family val="1"/>
      <charset val="204"/>
      <scheme val="major"/>
    </font>
    <font>
      <b/>
      <sz val="14"/>
      <color rgb="FFFF0000"/>
      <name val="Cambria"/>
      <family val="1"/>
      <charset val="204"/>
      <scheme val="major"/>
    </font>
    <font>
      <b/>
      <sz val="10"/>
      <name val="Arial Cyr"/>
      <charset val="204"/>
    </font>
    <font>
      <b/>
      <sz val="10"/>
      <color rgb="FFFF0000"/>
      <name val="Arial Cyr"/>
      <charset val="204"/>
    </font>
    <font>
      <b/>
      <sz val="12"/>
      <name val="Arial Cyr"/>
      <charset val="204"/>
    </font>
    <font>
      <b/>
      <i/>
      <sz val="10"/>
      <name val="Arial"/>
      <family val="2"/>
    </font>
    <font>
      <sz val="10"/>
      <color rgb="FFFF0000"/>
      <name val="Arial"/>
      <family val="2"/>
      <charset val="204"/>
    </font>
    <font>
      <i/>
      <sz val="14"/>
      <name val="Arial"/>
      <family val="2"/>
      <charset val="204"/>
    </font>
    <font>
      <b/>
      <i/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i/>
      <sz val="18"/>
      <name val="Cambria"/>
      <family val="1"/>
      <charset val="204"/>
      <scheme val="major"/>
    </font>
    <font>
      <b/>
      <i/>
      <u/>
      <sz val="16"/>
      <name val="Arial"/>
      <family val="2"/>
      <charset val="204"/>
    </font>
    <font>
      <b/>
      <sz val="10"/>
      <name val="Arial"/>
      <family val="2"/>
    </font>
    <font>
      <b/>
      <sz val="16"/>
      <name val="Arial"/>
      <family val="2"/>
      <charset val="204"/>
    </font>
    <font>
      <b/>
      <i/>
      <sz val="12"/>
      <name val="Arial"/>
      <family val="2"/>
      <charset val="204"/>
    </font>
    <font>
      <b/>
      <i/>
      <sz val="8"/>
      <name val="Arial"/>
      <family val="2"/>
      <charset val="204"/>
    </font>
    <font>
      <i/>
      <sz val="10"/>
      <name val="Arial"/>
      <family val="2"/>
      <charset val="204"/>
    </font>
    <font>
      <b/>
      <i/>
      <sz val="12"/>
      <name val="Cambria"/>
      <family val="1"/>
      <charset val="204"/>
      <scheme val="major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color theme="0"/>
      <name val="Arial"/>
      <family val="2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0"/>
      <name val="Arial"/>
      <family val="2"/>
      <charset val="204"/>
    </font>
    <font>
      <i/>
      <sz val="10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i/>
      <sz val="9"/>
      <color theme="1"/>
      <name val="Arial"/>
      <family val="2"/>
      <charset val="204"/>
    </font>
    <font>
      <i/>
      <sz val="9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  <font>
      <sz val="16"/>
      <name val="Cambria"/>
      <family val="1"/>
      <charset val="204"/>
      <scheme val="major"/>
    </font>
    <font>
      <u/>
      <sz val="12"/>
      <name val="Arial"/>
      <family val="2"/>
      <charset val="204"/>
    </font>
    <font>
      <sz val="7"/>
      <name val="Arial"/>
      <family val="2"/>
      <charset val="204"/>
    </font>
    <font>
      <b/>
      <i/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89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8" fillId="0" borderId="0" xfId="0" applyFont="1" applyBorder="1" applyAlignment="1"/>
    <xf numFmtId="0" fontId="9" fillId="0" borderId="0" xfId="0" applyFont="1"/>
    <xf numFmtId="14" fontId="2" fillId="0" borderId="0" xfId="0" applyNumberFormat="1" applyFont="1" applyAlignment="1"/>
    <xf numFmtId="0" fontId="2" fillId="0" borderId="0" xfId="0" applyFont="1" applyBorder="1" applyAlignment="1"/>
    <xf numFmtId="0" fontId="10" fillId="0" borderId="0" xfId="0" applyFont="1" applyAlignment="1"/>
    <xf numFmtId="0" fontId="2" fillId="0" borderId="1" xfId="0" applyFont="1" applyBorder="1" applyAlignment="1"/>
    <xf numFmtId="0" fontId="11" fillId="0" borderId="1" xfId="0" applyFont="1" applyBorder="1" applyAlignment="1"/>
    <xf numFmtId="0" fontId="12" fillId="0" borderId="1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12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164" fontId="12" fillId="0" borderId="7" xfId="0" applyNumberFormat="1" applyFont="1" applyBorder="1" applyAlignment="1">
      <alignment horizontal="center"/>
    </xf>
    <xf numFmtId="165" fontId="12" fillId="0" borderId="7" xfId="0" applyNumberFormat="1" applyFont="1" applyBorder="1" applyAlignment="1">
      <alignment horizontal="center"/>
    </xf>
    <xf numFmtId="0" fontId="13" fillId="0" borderId="8" xfId="0" applyFont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12" fillId="0" borderId="8" xfId="0" applyFont="1" applyBorder="1"/>
    <xf numFmtId="49" fontId="12" fillId="0" borderId="8" xfId="0" applyNumberFormat="1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166" fontId="0" fillId="0" borderId="8" xfId="0" applyNumberFormat="1" applyBorder="1" applyAlignment="1">
      <alignment horizontal="center"/>
    </xf>
    <xf numFmtId="166" fontId="2" fillId="0" borderId="8" xfId="0" applyNumberFormat="1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12" fillId="0" borderId="9" xfId="0" applyFont="1" applyBorder="1"/>
    <xf numFmtId="49" fontId="12" fillId="0" borderId="9" xfId="0" applyNumberFormat="1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166" fontId="0" fillId="0" borderId="9" xfId="0" applyNumberFormat="1" applyBorder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0" fontId="12" fillId="0" borderId="0" xfId="0" applyFont="1" applyBorder="1"/>
    <xf numFmtId="49" fontId="12" fillId="0" borderId="0" xfId="0" applyNumberFormat="1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6" fontId="12" fillId="0" borderId="8" xfId="0" applyNumberFormat="1" applyFont="1" applyBorder="1" applyAlignment="1">
      <alignment horizontal="center"/>
    </xf>
    <xf numFmtId="14" fontId="2" fillId="0" borderId="8" xfId="0" applyNumberFormat="1" applyFont="1" applyBorder="1" applyAlignment="1"/>
    <xf numFmtId="166" fontId="14" fillId="0" borderId="8" xfId="0" applyNumberFormat="1" applyFont="1" applyBorder="1" applyAlignment="1">
      <alignment horizontal="center"/>
    </xf>
    <xf numFmtId="0" fontId="0" fillId="0" borderId="9" xfId="0" applyBorder="1" applyAlignment="1">
      <alignment horizontal="center"/>
    </xf>
    <xf numFmtId="49" fontId="0" fillId="0" borderId="7" xfId="0" applyNumberFormat="1" applyBorder="1" applyAlignment="1">
      <alignment horizontal="center"/>
    </xf>
    <xf numFmtId="0" fontId="0" fillId="0" borderId="9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13" fillId="0" borderId="8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8" xfId="0" applyBorder="1"/>
    <xf numFmtId="0" fontId="2" fillId="0" borderId="8" xfId="0" applyFont="1" applyBorder="1" applyAlignment="1">
      <alignment horizontal="center"/>
    </xf>
    <xf numFmtId="0" fontId="8" fillId="0" borderId="0" xfId="0" applyFont="1" applyAlignment="1"/>
    <xf numFmtId="0" fontId="12" fillId="0" borderId="13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/>
    </xf>
    <xf numFmtId="0" fontId="15" fillId="0" borderId="0" xfId="0" applyFont="1" applyAlignment="1"/>
    <xf numFmtId="0" fontId="1" fillId="0" borderId="0" xfId="0" applyFont="1" applyAlignment="1"/>
    <xf numFmtId="0" fontId="17" fillId="0" borderId="0" xfId="0" applyFont="1" applyAlignment="1">
      <alignment horizontal="center"/>
    </xf>
    <xf numFmtId="167" fontId="2" fillId="0" borderId="0" xfId="0" applyNumberFormat="1" applyFont="1" applyAlignment="1">
      <alignment horizontal="center"/>
    </xf>
    <xf numFmtId="20" fontId="2" fillId="0" borderId="0" xfId="0" applyNumberFormat="1" applyFont="1" applyAlignment="1">
      <alignment horizontal="center"/>
    </xf>
    <xf numFmtId="0" fontId="0" fillId="0" borderId="8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2" fillId="0" borderId="8" xfId="0" applyFont="1" applyBorder="1" applyAlignment="1">
      <alignment horizontal="left"/>
    </xf>
    <xf numFmtId="0" fontId="12" fillId="0" borderId="7" xfId="0" applyFont="1" applyBorder="1" applyAlignment="1">
      <alignment horizontal="left"/>
    </xf>
    <xf numFmtId="0" fontId="12" fillId="0" borderId="7" xfId="0" applyFont="1" applyBorder="1"/>
    <xf numFmtId="0" fontId="0" fillId="0" borderId="0" xfId="0" applyAlignment="1">
      <alignment horizontal="center"/>
    </xf>
    <xf numFmtId="166" fontId="0" fillId="0" borderId="0" xfId="0" applyNumberFormat="1" applyAlignment="1">
      <alignment horizontal="center"/>
    </xf>
    <xf numFmtId="0" fontId="0" fillId="0" borderId="16" xfId="0" applyBorder="1" applyAlignment="1">
      <alignment horizontal="center" vertical="center"/>
    </xf>
    <xf numFmtId="0" fontId="2" fillId="0" borderId="8" xfId="0" applyFont="1" applyBorder="1" applyAlignment="1"/>
    <xf numFmtId="0" fontId="8" fillId="0" borderId="8" xfId="0" applyFont="1" applyBorder="1" applyAlignment="1"/>
    <xf numFmtId="166" fontId="12" fillId="0" borderId="7" xfId="0" applyNumberFormat="1" applyFont="1" applyBorder="1" applyAlignment="1">
      <alignment horizontal="center"/>
    </xf>
    <xf numFmtId="0" fontId="11" fillId="0" borderId="8" xfId="0" applyFont="1" applyBorder="1" applyAlignment="1"/>
    <xf numFmtId="0" fontId="12" fillId="0" borderId="8" xfId="0" applyFont="1" applyBorder="1" applyAlignment="1">
      <alignment wrapText="1"/>
    </xf>
    <xf numFmtId="0" fontId="11" fillId="0" borderId="0" xfId="0" applyFont="1" applyBorder="1" applyAlignment="1"/>
    <xf numFmtId="0" fontId="12" fillId="0" borderId="16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/>
    </xf>
    <xf numFmtId="0" fontId="0" fillId="0" borderId="16" xfId="0" applyFont="1" applyFill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166" fontId="2" fillId="0" borderId="7" xfId="0" applyNumberFormat="1" applyFont="1" applyBorder="1" applyAlignment="1">
      <alignment horizontal="center"/>
    </xf>
    <xf numFmtId="14" fontId="2" fillId="0" borderId="7" xfId="0" applyNumberFormat="1" applyFont="1" applyBorder="1" applyAlignment="1"/>
    <xf numFmtId="0" fontId="14" fillId="0" borderId="8" xfId="0" applyFont="1" applyBorder="1" applyAlignment="1">
      <alignment vertical="center" wrapText="1"/>
    </xf>
    <xf numFmtId="166" fontId="0" fillId="0" borderId="8" xfId="0" applyNumberFormat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49" fontId="12" fillId="0" borderId="8" xfId="0" applyNumberFormat="1" applyFont="1" applyBorder="1" applyAlignment="1">
      <alignment horizontal="center" vertical="center"/>
    </xf>
    <xf numFmtId="0" fontId="14" fillId="0" borderId="8" xfId="0" applyFont="1" applyBorder="1"/>
    <xf numFmtId="0" fontId="0" fillId="0" borderId="8" xfId="0" applyNumberFormat="1" applyBorder="1" applyAlignment="1">
      <alignment horizontal="center"/>
    </xf>
    <xf numFmtId="0" fontId="0" fillId="0" borderId="7" xfId="0" applyFont="1" applyFill="1" applyBorder="1" applyAlignment="1">
      <alignment horizontal="center" vertical="center"/>
    </xf>
    <xf numFmtId="0" fontId="14" fillId="0" borderId="8" xfId="0" applyFont="1" applyBorder="1" applyAlignment="1">
      <alignment wrapText="1"/>
    </xf>
    <xf numFmtId="166" fontId="2" fillId="0" borderId="8" xfId="0" applyNumberFormat="1" applyFont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8" xfId="0" applyNumberFormat="1" applyFont="1" applyBorder="1" applyAlignment="1">
      <alignment horizontal="center"/>
    </xf>
    <xf numFmtId="168" fontId="0" fillId="0" borderId="8" xfId="0" applyNumberFormat="1" applyBorder="1" applyAlignment="1">
      <alignment horizontal="center"/>
    </xf>
    <xf numFmtId="168" fontId="12" fillId="0" borderId="8" xfId="0" applyNumberFormat="1" applyFon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0" fillId="0" borderId="7" xfId="0" applyBorder="1"/>
    <xf numFmtId="164" fontId="12" fillId="0" borderId="8" xfId="0" applyNumberFormat="1" applyFont="1" applyBorder="1" applyAlignment="1">
      <alignment horizontal="center"/>
    </xf>
    <xf numFmtId="0" fontId="0" fillId="0" borderId="7" xfId="0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/>
    </xf>
    <xf numFmtId="166" fontId="0" fillId="0" borderId="7" xfId="0" applyNumberFormat="1" applyBorder="1" applyAlignment="1">
      <alignment horizontal="center"/>
    </xf>
    <xf numFmtId="0" fontId="12" fillId="0" borderId="9" xfId="0" applyFont="1" applyFill="1" applyBorder="1" applyAlignment="1">
      <alignment horizontal="center" vertical="center"/>
    </xf>
    <xf numFmtId="169" fontId="0" fillId="0" borderId="0" xfId="0" applyNumberFormat="1" applyBorder="1"/>
    <xf numFmtId="169" fontId="0" fillId="0" borderId="0" xfId="0" applyNumberFormat="1"/>
    <xf numFmtId="166" fontId="14" fillId="0" borderId="8" xfId="0" applyNumberFormat="1" applyFont="1" applyBorder="1" applyAlignment="1"/>
    <xf numFmtId="0" fontId="14" fillId="0" borderId="9" xfId="0" applyFont="1" applyBorder="1" applyAlignment="1">
      <alignment horizontal="center"/>
    </xf>
    <xf numFmtId="0" fontId="9" fillId="0" borderId="9" xfId="0" applyFont="1" applyBorder="1" applyAlignment="1">
      <alignment horizontal="center" vertical="center"/>
    </xf>
    <xf numFmtId="168" fontId="0" fillId="0" borderId="9" xfId="0" applyNumberFormat="1" applyBorder="1" applyAlignment="1">
      <alignment horizontal="center"/>
    </xf>
    <xf numFmtId="0" fontId="13" fillId="0" borderId="8" xfId="0" applyFont="1" applyBorder="1" applyAlignment="1">
      <alignment horizontal="center"/>
    </xf>
    <xf numFmtId="169" fontId="0" fillId="0" borderId="9" xfId="0" applyNumberFormat="1" applyBorder="1"/>
    <xf numFmtId="0" fontId="12" fillId="0" borderId="0" xfId="0" applyFont="1" applyBorder="1" applyAlignment="1">
      <alignment horizontal="left"/>
    </xf>
    <xf numFmtId="0" fontId="2" fillId="0" borderId="7" xfId="0" applyFont="1" applyBorder="1" applyAlignment="1"/>
    <xf numFmtId="0" fontId="12" fillId="0" borderId="7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/>
    </xf>
    <xf numFmtId="166" fontId="13" fillId="0" borderId="8" xfId="0" applyNumberFormat="1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14" fontId="0" fillId="0" borderId="0" xfId="0" applyNumberFormat="1"/>
    <xf numFmtId="0" fontId="13" fillId="0" borderId="9" xfId="0" applyFont="1" applyBorder="1" applyAlignment="1">
      <alignment horizontal="center" vertical="center"/>
    </xf>
    <xf numFmtId="0" fontId="12" fillId="0" borderId="17" xfId="0" applyFont="1" applyBorder="1"/>
    <xf numFmtId="0" fontId="12" fillId="0" borderId="17" xfId="0" applyFont="1" applyBorder="1" applyAlignment="1">
      <alignment horizontal="center"/>
    </xf>
    <xf numFmtId="49" fontId="12" fillId="0" borderId="17" xfId="0" applyNumberFormat="1" applyFont="1" applyBorder="1" applyAlignment="1">
      <alignment horizontal="center"/>
    </xf>
    <xf numFmtId="0" fontId="2" fillId="0" borderId="8" xfId="0" applyFont="1" applyBorder="1" applyAlignment="1">
      <alignment wrapText="1"/>
    </xf>
    <xf numFmtId="0" fontId="22" fillId="0" borderId="0" xfId="0" applyFont="1" applyAlignment="1"/>
    <xf numFmtId="0" fontId="23" fillId="0" borderId="0" xfId="0" applyFont="1" applyBorder="1" applyAlignment="1"/>
    <xf numFmtId="0" fontId="24" fillId="0" borderId="0" xfId="0" applyFont="1" applyBorder="1" applyAlignment="1"/>
    <xf numFmtId="0" fontId="17" fillId="0" borderId="0" xfId="0" applyFont="1" applyAlignment="1"/>
    <xf numFmtId="0" fontId="25" fillId="0" borderId="0" xfId="0" applyFont="1"/>
    <xf numFmtId="0" fontId="2" fillId="0" borderId="0" xfId="0" applyFont="1" applyBorder="1" applyAlignment="1">
      <alignment vertical="center"/>
    </xf>
    <xf numFmtId="0" fontId="13" fillId="0" borderId="1" xfId="0" applyFont="1" applyBorder="1" applyAlignment="1"/>
    <xf numFmtId="0" fontId="26" fillId="0" borderId="0" xfId="0" applyFont="1" applyBorder="1" applyAlignment="1"/>
    <xf numFmtId="169" fontId="13" fillId="0" borderId="0" xfId="0" applyNumberFormat="1" applyFont="1" applyAlignment="1">
      <alignment horizontal="center"/>
    </xf>
    <xf numFmtId="0" fontId="23" fillId="0" borderId="0" xfId="0" applyFont="1" applyAlignment="1">
      <alignment horizontal="center"/>
    </xf>
    <xf numFmtId="169" fontId="25" fillId="0" borderId="0" xfId="0" applyNumberFormat="1" applyFont="1" applyAlignment="1">
      <alignment horizontal="center"/>
    </xf>
    <xf numFmtId="169" fontId="25" fillId="0" borderId="0" xfId="0" applyNumberFormat="1" applyFont="1"/>
    <xf numFmtId="49" fontId="2" fillId="0" borderId="1" xfId="0" applyNumberFormat="1" applyFont="1" applyBorder="1" applyAlignment="1"/>
    <xf numFmtId="0" fontId="0" fillId="2" borderId="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49" fontId="14" fillId="0" borderId="8" xfId="0" applyNumberFormat="1" applyFont="1" applyBorder="1" applyAlignment="1">
      <alignment horizontal="center"/>
    </xf>
    <xf numFmtId="0" fontId="12" fillId="0" borderId="10" xfId="0" applyNumberFormat="1" applyFont="1" applyBorder="1" applyAlignment="1">
      <alignment horizontal="center" vertical="center"/>
    </xf>
    <xf numFmtId="0" fontId="12" fillId="0" borderId="10" xfId="0" applyNumberFormat="1" applyFont="1" applyBorder="1" applyAlignment="1">
      <alignment horizontal="center"/>
    </xf>
    <xf numFmtId="2" fontId="12" fillId="0" borderId="10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49" fontId="14" fillId="0" borderId="8" xfId="0" applyNumberFormat="1" applyFont="1" applyBorder="1" applyAlignment="1">
      <alignment horizontal="center" vertical="center"/>
    </xf>
    <xf numFmtId="0" fontId="14" fillId="0" borderId="8" xfId="0" applyFont="1" applyBorder="1" applyAlignment="1">
      <alignment vertical="center"/>
    </xf>
    <xf numFmtId="0" fontId="12" fillId="2" borderId="10" xfId="0" applyFont="1" applyFill="1" applyBorder="1" applyAlignment="1">
      <alignment horizontal="center" vertical="center"/>
    </xf>
    <xf numFmtId="2" fontId="12" fillId="0" borderId="10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9" xfId="0" applyNumberFormat="1" applyFont="1" applyBorder="1" applyAlignment="1">
      <alignment horizontal="center"/>
    </xf>
    <xf numFmtId="0" fontId="12" fillId="0" borderId="9" xfId="0" applyFont="1" applyBorder="1" applyAlignment="1">
      <alignment horizontal="left"/>
    </xf>
    <xf numFmtId="0" fontId="12" fillId="0" borderId="21" xfId="0" applyNumberFormat="1" applyFont="1" applyBorder="1" applyAlignment="1">
      <alignment horizontal="center"/>
    </xf>
    <xf numFmtId="0" fontId="12" fillId="2" borderId="21" xfId="0" applyFont="1" applyFill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0" fontId="1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12" fillId="0" borderId="24" xfId="0" applyFont="1" applyBorder="1" applyAlignment="1">
      <alignment horizontal="left"/>
    </xf>
    <xf numFmtId="0" fontId="12" fillId="0" borderId="21" xfId="0" applyNumberFormat="1" applyFont="1" applyBorder="1" applyAlignment="1">
      <alignment horizontal="center" vertical="center"/>
    </xf>
    <xf numFmtId="2" fontId="12" fillId="0" borderId="21" xfId="0" applyNumberFormat="1" applyFont="1" applyBorder="1" applyAlignment="1">
      <alignment horizontal="center"/>
    </xf>
    <xf numFmtId="2" fontId="19" fillId="0" borderId="22" xfId="0" applyNumberFormat="1" applyFont="1" applyBorder="1" applyAlignment="1">
      <alignment horizontal="center"/>
    </xf>
    <xf numFmtId="2" fontId="28" fillId="0" borderId="9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vertical="center" wrapText="1"/>
    </xf>
    <xf numFmtId="0" fontId="13" fillId="0" borderId="18" xfId="0" applyFont="1" applyBorder="1" applyAlignment="1">
      <alignment horizontal="center" vertical="center"/>
    </xf>
    <xf numFmtId="2" fontId="28" fillId="0" borderId="17" xfId="0" applyNumberFormat="1" applyFont="1" applyBorder="1" applyAlignment="1">
      <alignment horizontal="center" vertical="center"/>
    </xf>
    <xf numFmtId="0" fontId="28" fillId="0" borderId="0" xfId="0" applyFont="1" applyBorder="1" applyAlignment="1">
      <alignment horizontal="center"/>
    </xf>
    <xf numFmtId="0" fontId="28" fillId="0" borderId="0" xfId="0" applyFont="1" applyBorder="1"/>
    <xf numFmtId="0" fontId="28" fillId="0" borderId="0" xfId="0" applyNumberFormat="1" applyFont="1" applyBorder="1" applyAlignment="1">
      <alignment horizontal="center"/>
    </xf>
    <xf numFmtId="0" fontId="26" fillId="0" borderId="0" xfId="0" applyFont="1" applyAlignment="1"/>
    <xf numFmtId="2" fontId="12" fillId="2" borderId="10" xfId="0" applyNumberFormat="1" applyFont="1" applyFill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/>
    </xf>
    <xf numFmtId="0" fontId="28" fillId="0" borderId="9" xfId="0" applyFont="1" applyBorder="1"/>
    <xf numFmtId="0" fontId="28" fillId="0" borderId="0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8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170" fontId="13" fillId="0" borderId="1" xfId="0" applyNumberFormat="1" applyFont="1" applyBorder="1" applyAlignment="1"/>
    <xf numFmtId="49" fontId="29" fillId="0" borderId="8" xfId="0" applyNumberFormat="1" applyFont="1" applyBorder="1" applyAlignment="1">
      <alignment horizontal="center"/>
    </xf>
    <xf numFmtId="49" fontId="29" fillId="0" borderId="9" xfId="0" applyNumberFormat="1" applyFont="1" applyBorder="1" applyAlignment="1">
      <alignment horizontal="center"/>
    </xf>
    <xf numFmtId="0" fontId="14" fillId="0" borderId="9" xfId="0" applyFont="1" applyBorder="1"/>
    <xf numFmtId="2" fontId="12" fillId="0" borderId="21" xfId="0" applyNumberFormat="1" applyFont="1" applyBorder="1" applyAlignment="1">
      <alignment horizontal="center" vertical="center"/>
    </xf>
    <xf numFmtId="2" fontId="12" fillId="2" borderId="21" xfId="0" applyNumberFormat="1" applyFont="1" applyFill="1" applyBorder="1" applyAlignment="1">
      <alignment horizontal="center"/>
    </xf>
    <xf numFmtId="2" fontId="2" fillId="0" borderId="22" xfId="0" applyNumberFormat="1" applyFont="1" applyBorder="1" applyAlignment="1">
      <alignment horizontal="center"/>
    </xf>
    <xf numFmtId="49" fontId="14" fillId="0" borderId="9" xfId="0" applyNumberFormat="1" applyFont="1" applyBorder="1" applyAlignment="1">
      <alignment horizontal="center"/>
    </xf>
    <xf numFmtId="2" fontId="12" fillId="0" borderId="25" xfId="0" applyNumberFormat="1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2" fontId="0" fillId="0" borderId="0" xfId="0" applyNumberFormat="1" applyAlignment="1">
      <alignment vertical="center"/>
    </xf>
    <xf numFmtId="0" fontId="26" fillId="0" borderId="1" xfId="0" applyFont="1" applyBorder="1" applyAlignment="1"/>
    <xf numFmtId="169" fontId="2" fillId="0" borderId="1" xfId="0" applyNumberFormat="1" applyFont="1" applyBorder="1" applyAlignment="1"/>
    <xf numFmtId="0" fontId="12" fillId="4" borderId="10" xfId="0" applyFont="1" applyFill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0" fontId="24" fillId="0" borderId="9" xfId="0" applyFont="1" applyBorder="1" applyAlignment="1">
      <alignment horizontal="center"/>
    </xf>
    <xf numFmtId="0" fontId="28" fillId="0" borderId="9" xfId="0" applyNumberFormat="1" applyFont="1" applyBorder="1" applyAlignment="1">
      <alignment horizontal="center"/>
    </xf>
    <xf numFmtId="0" fontId="28" fillId="0" borderId="21" xfId="0" applyFont="1" applyBorder="1" applyAlignment="1">
      <alignment horizontal="center"/>
    </xf>
    <xf numFmtId="0" fontId="28" fillId="4" borderId="21" xfId="0" applyFont="1" applyFill="1" applyBorder="1" applyAlignment="1">
      <alignment horizontal="center"/>
    </xf>
    <xf numFmtId="1" fontId="28" fillId="0" borderId="9" xfId="0" applyNumberFormat="1" applyFont="1" applyBorder="1" applyAlignment="1">
      <alignment horizontal="center"/>
    </xf>
    <xf numFmtId="0" fontId="12" fillId="4" borderId="10" xfId="0" applyFont="1" applyFill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1" fontId="28" fillId="0" borderId="0" xfId="0" applyNumberFormat="1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2" fillId="0" borderId="21" xfId="0" applyFont="1" applyBorder="1" applyAlignment="1">
      <alignment horizontal="center"/>
    </xf>
    <xf numFmtId="0" fontId="12" fillId="4" borderId="21" xfId="0" applyFont="1" applyFill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0" fontId="14" fillId="0" borderId="9" xfId="0" applyFont="1" applyBorder="1" applyAlignment="1">
      <alignment wrapText="1"/>
    </xf>
    <xf numFmtId="0" fontId="0" fillId="0" borderId="33" xfId="0" applyBorder="1" applyAlignment="1">
      <alignment horizontal="center"/>
    </xf>
    <xf numFmtId="0" fontId="12" fillId="0" borderId="33" xfId="0" applyFont="1" applyBorder="1"/>
    <xf numFmtId="0" fontId="12" fillId="0" borderId="33" xfId="0" applyFont="1" applyBorder="1" applyAlignment="1">
      <alignment horizontal="center"/>
    </xf>
    <xf numFmtId="0" fontId="14" fillId="0" borderId="33" xfId="0" applyFont="1" applyBorder="1"/>
    <xf numFmtId="0" fontId="31" fillId="0" borderId="32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49" fontId="14" fillId="0" borderId="33" xfId="0" applyNumberFormat="1" applyFont="1" applyBorder="1" applyAlignment="1">
      <alignment horizontal="center"/>
    </xf>
    <xf numFmtId="49" fontId="14" fillId="0" borderId="7" xfId="0" applyNumberFormat="1" applyFont="1" applyBorder="1" applyAlignment="1">
      <alignment horizontal="center"/>
    </xf>
    <xf numFmtId="0" fontId="31" fillId="0" borderId="0" xfId="0" applyFont="1" applyBorder="1" applyAlignment="1">
      <alignment horizontal="center"/>
    </xf>
    <xf numFmtId="0" fontId="0" fillId="0" borderId="0" xfId="0" applyNumberFormat="1"/>
    <xf numFmtId="0" fontId="0" fillId="0" borderId="33" xfId="0" applyBorder="1" applyAlignment="1">
      <alignment horizontal="center" vertical="center"/>
    </xf>
    <xf numFmtId="0" fontId="12" fillId="0" borderId="33" xfId="0" applyFont="1" applyBorder="1" applyAlignment="1">
      <alignment vertical="center"/>
    </xf>
    <xf numFmtId="49" fontId="14" fillId="0" borderId="7" xfId="0" applyNumberFormat="1" applyFont="1" applyBorder="1" applyAlignment="1">
      <alignment horizontal="center" vertical="center"/>
    </xf>
    <xf numFmtId="0" fontId="12" fillId="0" borderId="33" xfId="0" applyFont="1" applyBorder="1" applyAlignment="1">
      <alignment horizontal="center" vertical="center"/>
    </xf>
    <xf numFmtId="0" fontId="14" fillId="0" borderId="33" xfId="0" applyFont="1" applyBorder="1" applyAlignment="1">
      <alignment vertical="center"/>
    </xf>
    <xf numFmtId="0" fontId="14" fillId="0" borderId="33" xfId="0" applyFont="1" applyBorder="1" applyAlignment="1">
      <alignment wrapText="1"/>
    </xf>
    <xf numFmtId="0" fontId="31" fillId="0" borderId="0" xfId="0" applyFont="1"/>
    <xf numFmtId="0" fontId="33" fillId="0" borderId="0" xfId="0" applyFont="1" applyAlignment="1">
      <alignment horizontal="center"/>
    </xf>
    <xf numFmtId="0" fontId="31" fillId="0" borderId="0" xfId="0" applyFont="1" applyAlignment="1">
      <alignment horizontal="center"/>
    </xf>
    <xf numFmtId="0" fontId="31" fillId="0" borderId="1" xfId="0" applyFont="1" applyBorder="1"/>
    <xf numFmtId="0" fontId="33" fillId="0" borderId="1" xfId="0" applyFont="1" applyBorder="1"/>
    <xf numFmtId="0" fontId="34" fillId="0" borderId="1" xfId="0" applyFont="1" applyBorder="1"/>
    <xf numFmtId="0" fontId="2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/>
    </xf>
    <xf numFmtId="0" fontId="33" fillId="0" borderId="1" xfId="0" applyFont="1" applyBorder="1" applyAlignment="1">
      <alignment horizontal="center"/>
    </xf>
    <xf numFmtId="0" fontId="31" fillId="0" borderId="6" xfId="0" applyFont="1" applyBorder="1" applyAlignment="1">
      <alignment horizontal="center" vertical="center" wrapText="1"/>
    </xf>
    <xf numFmtId="0" fontId="31" fillId="0" borderId="6" xfId="0" applyFont="1" applyBorder="1" applyAlignment="1">
      <alignment horizontal="center" vertical="center"/>
    </xf>
    <xf numFmtId="0" fontId="36" fillId="0" borderId="6" xfId="0" applyFont="1" applyBorder="1" applyAlignment="1">
      <alignment horizontal="center" vertical="center"/>
    </xf>
    <xf numFmtId="0" fontId="37" fillId="0" borderId="6" xfId="0" applyFont="1" applyBorder="1" applyAlignment="1">
      <alignment horizontal="center" vertical="center"/>
    </xf>
    <xf numFmtId="0" fontId="35" fillId="0" borderId="6" xfId="0" applyFont="1" applyBorder="1" applyAlignment="1">
      <alignment horizontal="center" vertical="center" wrapText="1"/>
    </xf>
    <xf numFmtId="168" fontId="35" fillId="0" borderId="18" xfId="0" applyNumberFormat="1" applyFont="1" applyBorder="1" applyAlignment="1">
      <alignment horizontal="center" vertical="center"/>
    </xf>
    <xf numFmtId="0" fontId="34" fillId="0" borderId="9" xfId="0" applyFont="1" applyBorder="1" applyAlignment="1">
      <alignment horizontal="center"/>
    </xf>
    <xf numFmtId="0" fontId="39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12" fillId="0" borderId="1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14" fontId="2" fillId="0" borderId="0" xfId="0" applyNumberFormat="1" applyFont="1" applyAlignment="1">
      <alignment horizontal="right"/>
    </xf>
    <xf numFmtId="170" fontId="13" fillId="0" borderId="1" xfId="0" applyNumberFormat="1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166" fontId="12" fillId="0" borderId="8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11" fillId="0" borderId="7" xfId="0" applyFont="1" applyBorder="1" applyAlignment="1"/>
    <xf numFmtId="0" fontId="12" fillId="0" borderId="7" xfId="0" applyFont="1" applyBorder="1" applyAlignment="1">
      <alignment wrapText="1"/>
    </xf>
    <xf numFmtId="14" fontId="2" fillId="0" borderId="0" xfId="0" applyNumberFormat="1" applyFont="1" applyBorder="1" applyAlignment="1"/>
    <xf numFmtId="166" fontId="2" fillId="0" borderId="7" xfId="0" applyNumberFormat="1" applyFont="1" applyBorder="1" applyAlignment="1">
      <alignment horizontal="center" vertical="center"/>
    </xf>
    <xf numFmtId="0" fontId="14" fillId="0" borderId="7" xfId="0" applyFont="1" applyBorder="1" applyAlignment="1">
      <alignment vertical="center"/>
    </xf>
    <xf numFmtId="168" fontId="0" fillId="0" borderId="8" xfId="0" applyNumberFormat="1" applyBorder="1" applyAlignment="1">
      <alignment horizontal="center" vertical="center"/>
    </xf>
    <xf numFmtId="168" fontId="12" fillId="0" borderId="9" xfId="0" applyNumberFormat="1" applyFont="1" applyBorder="1" applyAlignment="1">
      <alignment horizontal="center"/>
    </xf>
    <xf numFmtId="0" fontId="41" fillId="0" borderId="0" xfId="0" applyFont="1" applyBorder="1" applyAlignment="1">
      <alignment horizontal="center"/>
    </xf>
    <xf numFmtId="0" fontId="0" fillId="0" borderId="8" xfId="0" applyFont="1" applyFill="1" applyBorder="1" applyAlignment="1">
      <alignment vertical="center"/>
    </xf>
    <xf numFmtId="164" fontId="0" fillId="0" borderId="8" xfId="0" applyNumberFormat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164" fontId="0" fillId="0" borderId="0" xfId="0" applyNumberFormat="1" applyBorder="1" applyAlignment="1">
      <alignment horizontal="center"/>
    </xf>
    <xf numFmtId="0" fontId="0" fillId="0" borderId="17" xfId="0" applyBorder="1" applyAlignment="1">
      <alignment horizontal="center"/>
    </xf>
    <xf numFmtId="166" fontId="0" fillId="0" borderId="8" xfId="0" applyNumberFormat="1" applyBorder="1" applyAlignment="1">
      <alignment vertical="center"/>
    </xf>
    <xf numFmtId="168" fontId="0" fillId="0" borderId="8" xfId="0" applyNumberFormat="1" applyBorder="1" applyAlignment="1">
      <alignment vertical="center"/>
    </xf>
    <xf numFmtId="2" fontId="12" fillId="0" borderId="0" xfId="0" applyNumberFormat="1" applyFont="1" applyBorder="1" applyAlignment="1">
      <alignment horizontal="center"/>
    </xf>
    <xf numFmtId="2" fontId="12" fillId="0" borderId="15" xfId="0" applyNumberFormat="1" applyFont="1" applyBorder="1" applyAlignment="1">
      <alignment horizontal="center" vertical="center"/>
    </xf>
    <xf numFmtId="2" fontId="2" fillId="0" borderId="31" xfId="0" applyNumberFormat="1" applyFont="1" applyBorder="1" applyAlignment="1">
      <alignment horizontal="center"/>
    </xf>
    <xf numFmtId="0" fontId="13" fillId="0" borderId="18" xfId="0" applyFont="1" applyBorder="1" applyAlignment="1">
      <alignment horizontal="center" vertical="center" wrapText="1"/>
    </xf>
    <xf numFmtId="2" fontId="12" fillId="0" borderId="30" xfId="0" applyNumberFormat="1" applyFont="1" applyBorder="1" applyAlignment="1">
      <alignment horizontal="center" vertical="center"/>
    </xf>
    <xf numFmtId="2" fontId="12" fillId="2" borderId="30" xfId="0" applyNumberFormat="1" applyFont="1" applyFill="1" applyBorder="1" applyAlignment="1">
      <alignment horizontal="center"/>
    </xf>
    <xf numFmtId="2" fontId="12" fillId="0" borderId="30" xfId="0" applyNumberFormat="1" applyFont="1" applyBorder="1" applyAlignment="1">
      <alignment horizontal="center"/>
    </xf>
    <xf numFmtId="2" fontId="12" fillId="0" borderId="0" xfId="0" applyNumberFormat="1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/>
    </xf>
    <xf numFmtId="0" fontId="14" fillId="0" borderId="16" xfId="0" applyFont="1" applyBorder="1" applyAlignment="1">
      <alignment horizontal="center" vertical="center"/>
    </xf>
    <xf numFmtId="0" fontId="12" fillId="0" borderId="8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18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/>
    </xf>
    <xf numFmtId="0" fontId="14" fillId="0" borderId="17" xfId="0" applyFont="1" applyBorder="1" applyAlignment="1">
      <alignment horizontal="center"/>
    </xf>
    <xf numFmtId="49" fontId="14" fillId="0" borderId="17" xfId="0" applyNumberFormat="1" applyFont="1" applyBorder="1" applyAlignment="1">
      <alignment horizontal="center"/>
    </xf>
    <xf numFmtId="0" fontId="14" fillId="0" borderId="17" xfId="0" applyFont="1" applyBorder="1" applyAlignment="1">
      <alignment wrapText="1"/>
    </xf>
    <xf numFmtId="0" fontId="12" fillId="0" borderId="30" xfId="0" applyFont="1" applyBorder="1" applyAlignment="1">
      <alignment horizontal="center"/>
    </xf>
    <xf numFmtId="0" fontId="12" fillId="4" borderId="30" xfId="0" applyFont="1" applyFill="1" applyBorder="1" applyAlignment="1">
      <alignment horizontal="center"/>
    </xf>
    <xf numFmtId="2" fontId="2" fillId="0" borderId="17" xfId="0" applyNumberFormat="1" applyFont="1" applyBorder="1" applyAlignment="1">
      <alignment horizontal="center"/>
    </xf>
    <xf numFmtId="49" fontId="14" fillId="0" borderId="0" xfId="0" applyNumberFormat="1" applyFont="1" applyBorder="1" applyAlignment="1">
      <alignment horizontal="center"/>
    </xf>
    <xf numFmtId="0" fontId="14" fillId="0" borderId="0" xfId="0" applyFont="1" applyBorder="1" applyAlignment="1">
      <alignment wrapText="1"/>
    </xf>
    <xf numFmtId="166" fontId="31" fillId="0" borderId="18" xfId="0" applyNumberFormat="1" applyFont="1" applyBorder="1" applyAlignment="1">
      <alignment horizontal="center" vertical="center"/>
    </xf>
    <xf numFmtId="0" fontId="33" fillId="4" borderId="18" xfId="0" applyFont="1" applyFill="1" applyBorder="1" applyAlignment="1">
      <alignment horizontal="center" vertical="center"/>
    </xf>
    <xf numFmtId="2" fontId="31" fillId="0" borderId="18" xfId="0" applyNumberFormat="1" applyFont="1" applyBorder="1" applyAlignment="1">
      <alignment horizontal="center" vertical="center"/>
    </xf>
    <xf numFmtId="0" fontId="31" fillId="0" borderId="18" xfId="0" applyFont="1" applyBorder="1" applyAlignment="1">
      <alignment horizontal="center" vertical="center"/>
    </xf>
    <xf numFmtId="166" fontId="31" fillId="0" borderId="7" xfId="0" applyNumberFormat="1" applyFont="1" applyBorder="1" applyAlignment="1">
      <alignment horizontal="center" vertical="center"/>
    </xf>
    <xf numFmtId="0" fontId="33" fillId="4" borderId="7" xfId="0" applyFont="1" applyFill="1" applyBorder="1" applyAlignment="1">
      <alignment horizontal="center" vertical="center"/>
    </xf>
    <xf numFmtId="2" fontId="31" fillId="0" borderId="7" xfId="0" applyNumberFormat="1" applyFont="1" applyBorder="1" applyAlignment="1">
      <alignment horizontal="center" vertical="center"/>
    </xf>
    <xf numFmtId="0" fontId="31" fillId="0" borderId="7" xfId="0" applyFont="1" applyBorder="1" applyAlignment="1">
      <alignment horizontal="center" vertical="center"/>
    </xf>
    <xf numFmtId="168" fontId="35" fillId="0" borderId="7" xfId="0" applyNumberFormat="1" applyFont="1" applyBorder="1" applyAlignment="1">
      <alignment horizontal="center" vertical="center"/>
    </xf>
    <xf numFmtId="0" fontId="38" fillId="0" borderId="18" xfId="0" applyFont="1" applyBorder="1" applyAlignment="1">
      <alignment horizontal="center" vertical="center"/>
    </xf>
    <xf numFmtId="0" fontId="14" fillId="0" borderId="18" xfId="0" applyFont="1" applyBorder="1" applyAlignment="1">
      <alignment vertical="center"/>
    </xf>
    <xf numFmtId="49" fontId="12" fillId="0" borderId="18" xfId="0" applyNumberFormat="1" applyFont="1" applyBorder="1" applyAlignment="1">
      <alignment horizontal="center" vertical="center"/>
    </xf>
    <xf numFmtId="0" fontId="12" fillId="0" borderId="18" xfId="0" applyFont="1" applyBorder="1" applyAlignment="1">
      <alignment vertical="center"/>
    </xf>
    <xf numFmtId="49" fontId="14" fillId="0" borderId="18" xfId="0" applyNumberFormat="1" applyFont="1" applyBorder="1" applyAlignment="1">
      <alignment vertical="center" wrapText="1"/>
    </xf>
    <xf numFmtId="0" fontId="34" fillId="0" borderId="18" xfId="0" applyFont="1" applyBorder="1" applyAlignment="1">
      <alignment horizontal="center" vertical="center"/>
    </xf>
    <xf numFmtId="0" fontId="14" fillId="0" borderId="18" xfId="0" applyFont="1" applyBorder="1" applyAlignment="1">
      <alignment vertical="center" wrapText="1"/>
    </xf>
    <xf numFmtId="0" fontId="38" fillId="0" borderId="0" xfId="0" applyFont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49" fontId="14" fillId="0" borderId="7" xfId="0" applyNumberFormat="1" applyFont="1" applyBorder="1" applyAlignment="1">
      <alignment vertical="center" wrapText="1"/>
    </xf>
    <xf numFmtId="0" fontId="34" fillId="0" borderId="7" xfId="0" applyFont="1" applyBorder="1" applyAlignment="1">
      <alignment horizontal="center" vertical="center"/>
    </xf>
    <xf numFmtId="0" fontId="14" fillId="0" borderId="7" xfId="0" applyFont="1" applyBorder="1" applyAlignment="1">
      <alignment vertical="center" wrapText="1"/>
    </xf>
    <xf numFmtId="0" fontId="38" fillId="0" borderId="8" xfId="0" applyFont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12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14" fontId="2" fillId="0" borderId="0" xfId="0" applyNumberFormat="1" applyFont="1" applyAlignment="1">
      <alignment horizontal="right"/>
    </xf>
    <xf numFmtId="0" fontId="18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34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2" fillId="0" borderId="7" xfId="0" applyFont="1" applyBorder="1" applyAlignment="1">
      <alignment horizontal="center" wrapText="1"/>
    </xf>
    <xf numFmtId="0" fontId="40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12" fillId="0" borderId="1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70" fontId="13" fillId="0" borderId="1" xfId="0" applyNumberFormat="1" applyFont="1" applyBorder="1" applyAlignment="1">
      <alignment horizontal="center"/>
    </xf>
    <xf numFmtId="0" fontId="12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27" fillId="0" borderId="12" xfId="0" applyFont="1" applyBorder="1" applyAlignment="1">
      <alignment horizontal="center"/>
    </xf>
    <xf numFmtId="0" fontId="27" fillId="0" borderId="3" xfId="0" applyFont="1" applyBorder="1" applyAlignment="1">
      <alignment horizontal="center"/>
    </xf>
    <xf numFmtId="0" fontId="27" fillId="0" borderId="4" xfId="0" applyFont="1" applyBorder="1" applyAlignment="1">
      <alignment horizontal="center"/>
    </xf>
    <xf numFmtId="0" fontId="26" fillId="0" borderId="0" xfId="0" applyFont="1" applyAlignment="1">
      <alignment horizontal="center"/>
    </xf>
    <xf numFmtId="0" fontId="19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left"/>
    </xf>
    <xf numFmtId="0" fontId="22" fillId="0" borderId="0" xfId="0" applyFont="1" applyAlignment="1">
      <alignment horizontal="center"/>
    </xf>
    <xf numFmtId="0" fontId="23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12" fillId="3" borderId="19" xfId="0" applyFont="1" applyFill="1" applyBorder="1" applyAlignment="1">
      <alignment horizontal="center" vertical="center"/>
    </xf>
    <xf numFmtId="0" fontId="12" fillId="3" borderId="29" xfId="0" applyFont="1" applyFill="1" applyBorder="1" applyAlignment="1">
      <alignment horizontal="center" vertical="center"/>
    </xf>
    <xf numFmtId="0" fontId="12" fillId="3" borderId="20" xfId="0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169" fontId="25" fillId="0" borderId="28" xfId="0" applyNumberFormat="1" applyFont="1" applyBorder="1" applyAlignment="1">
      <alignment horizontal="center"/>
    </xf>
    <xf numFmtId="169" fontId="25" fillId="0" borderId="23" xfId="0" applyNumberFormat="1" applyFont="1" applyBorder="1" applyAlignment="1">
      <alignment horizontal="center"/>
    </xf>
    <xf numFmtId="169" fontId="25" fillId="0" borderId="19" xfId="0" applyNumberFormat="1" applyFont="1" applyBorder="1" applyAlignment="1">
      <alignment horizontal="center"/>
    </xf>
    <xf numFmtId="169" fontId="25" fillId="0" borderId="12" xfId="0" applyNumberFormat="1" applyFont="1" applyBorder="1" applyAlignment="1">
      <alignment horizontal="center"/>
    </xf>
    <xf numFmtId="169" fontId="25" fillId="0" borderId="3" xfId="0" applyNumberFormat="1" applyFont="1" applyBorder="1" applyAlignment="1">
      <alignment horizontal="center"/>
    </xf>
    <xf numFmtId="169" fontId="2" fillId="0" borderId="0" xfId="0" applyNumberFormat="1" applyFont="1" applyBorder="1" applyAlignment="1">
      <alignment horizontal="center"/>
    </xf>
    <xf numFmtId="0" fontId="14" fillId="0" borderId="2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0" fontId="29" fillId="0" borderId="5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171" fontId="31" fillId="0" borderId="0" xfId="0" applyNumberFormat="1" applyFont="1" applyBorder="1" applyAlignment="1">
      <alignment horizontal="center" vertical="center"/>
    </xf>
    <xf numFmtId="171" fontId="31" fillId="0" borderId="17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6" xfId="0" applyNumberFormat="1" applyFont="1" applyBorder="1" applyAlignment="1">
      <alignment horizontal="center" vertical="center"/>
    </xf>
    <xf numFmtId="0" fontId="0" fillId="0" borderId="27" xfId="0" applyNumberForma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171" fontId="31" fillId="0" borderId="32" xfId="0" applyNumberFormat="1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13" fillId="0" borderId="32" xfId="0" applyFont="1" applyBorder="1" applyAlignment="1">
      <alignment horizontal="center" vertical="center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0" fillId="0" borderId="0" xfId="0" applyFont="1" applyAlignment="1">
      <alignment horizontal="center"/>
    </xf>
    <xf numFmtId="0" fontId="0" fillId="0" borderId="32" xfId="0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166" fontId="14" fillId="0" borderId="8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42" fillId="0" borderId="8" xfId="0" applyFont="1" applyBorder="1" applyAlignment="1">
      <alignment vertical="center" wrapText="1"/>
    </xf>
    <xf numFmtId="0" fontId="0" fillId="0" borderId="18" xfId="0" applyBorder="1" applyAlignment="1">
      <alignment horizontal="center" vertical="center" wrapText="1"/>
    </xf>
    <xf numFmtId="0" fontId="2" fillId="0" borderId="18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14" fontId="2" fillId="0" borderId="18" xfId="0" applyNumberFormat="1" applyFont="1" applyBorder="1" applyAlignment="1"/>
    <xf numFmtId="166" fontId="20" fillId="0" borderId="8" xfId="0" applyNumberFormat="1" applyFont="1" applyBorder="1" applyAlignment="1">
      <alignment horizontal="center"/>
    </xf>
    <xf numFmtId="166" fontId="12" fillId="0" borderId="0" xfId="0" applyNumberFormat="1" applyFont="1" applyBorder="1" applyAlignment="1">
      <alignment horizontal="center"/>
    </xf>
    <xf numFmtId="168" fontId="12" fillId="0" borderId="0" xfId="0" applyNumberFormat="1" applyFont="1" applyBorder="1" applyAlignment="1">
      <alignment horizontal="center"/>
    </xf>
    <xf numFmtId="0" fontId="19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49" fontId="12" fillId="0" borderId="8" xfId="0" applyNumberFormat="1" applyFont="1" applyBorder="1" applyAlignment="1">
      <alignment vertical="center"/>
    </xf>
    <xf numFmtId="164" fontId="12" fillId="0" borderId="8" xfId="0" applyNumberFormat="1" applyFont="1" applyBorder="1" applyAlignment="1">
      <alignment horizontal="center" vertical="center"/>
    </xf>
    <xf numFmtId="168" fontId="14" fillId="0" borderId="8" xfId="0" applyNumberFormat="1" applyFont="1" applyBorder="1" applyAlignment="1">
      <alignment horizontal="center"/>
    </xf>
    <xf numFmtId="168" fontId="0" fillId="0" borderId="7" xfId="0" applyNumberFormat="1" applyBorder="1" applyAlignment="1">
      <alignment horizontal="center"/>
    </xf>
    <xf numFmtId="168" fontId="14" fillId="0" borderId="8" xfId="0" applyNumberFormat="1" applyFont="1" applyBorder="1" applyAlignment="1">
      <alignment horizontal="center" vertical="center"/>
    </xf>
    <xf numFmtId="0" fontId="2" fillId="0" borderId="18" xfId="0" applyFont="1" applyBorder="1" applyAlignment="1"/>
    <xf numFmtId="0" fontId="2" fillId="0" borderId="16" xfId="0" applyFont="1" applyBorder="1" applyAlignment="1">
      <alignment horizontal="center" wrapText="1"/>
    </xf>
    <xf numFmtId="0" fontId="42" fillId="0" borderId="8" xfId="0" applyFont="1" applyBorder="1"/>
    <xf numFmtId="168" fontId="13" fillId="0" borderId="8" xfId="0" applyNumberFormat="1" applyFont="1" applyBorder="1" applyAlignment="1">
      <alignment horizontal="center"/>
    </xf>
    <xf numFmtId="168" fontId="13" fillId="0" borderId="8" xfId="0" applyNumberFormat="1" applyFont="1" applyBorder="1" applyAlignment="1">
      <alignment horizontal="center" vertical="center"/>
    </xf>
    <xf numFmtId="0" fontId="14" fillId="2" borderId="10" xfId="0" applyNumberFormat="1" applyFont="1" applyFill="1" applyBorder="1" applyAlignment="1">
      <alignment horizontal="center" vertical="center"/>
    </xf>
    <xf numFmtId="0" fontId="42" fillId="0" borderId="8" xfId="0" applyFont="1" applyBorder="1" applyAlignment="1">
      <alignment vertical="center"/>
    </xf>
    <xf numFmtId="0" fontId="12" fillId="2" borderId="21" xfId="0" applyNumberFormat="1" applyFont="1" applyFill="1" applyBorder="1" applyAlignment="1">
      <alignment horizontal="center"/>
    </xf>
    <xf numFmtId="49" fontId="19" fillId="0" borderId="1" xfId="0" applyNumberFormat="1" applyFont="1" applyBorder="1" applyAlignment="1"/>
    <xf numFmtId="0" fontId="14" fillId="2" borderId="15" xfId="0" applyNumberFormat="1" applyFont="1" applyFill="1" applyBorder="1" applyAlignment="1">
      <alignment horizontal="center" vertical="center"/>
    </xf>
    <xf numFmtId="2" fontId="2" fillId="0" borderId="26" xfId="0" applyNumberFormat="1" applyFont="1" applyBorder="1" applyAlignment="1">
      <alignment horizontal="center" vertical="center"/>
    </xf>
    <xf numFmtId="49" fontId="14" fillId="0" borderId="18" xfId="0" applyNumberFormat="1" applyFont="1" applyBorder="1" applyAlignment="1">
      <alignment horizontal="center" vertical="center"/>
    </xf>
    <xf numFmtId="0" fontId="14" fillId="2" borderId="25" xfId="0" applyNumberFormat="1" applyFont="1" applyFill="1" applyBorder="1" applyAlignment="1">
      <alignment horizontal="center" vertical="center"/>
    </xf>
    <xf numFmtId="2" fontId="2" fillId="0" borderId="35" xfId="0" applyNumberFormat="1" applyFont="1" applyBorder="1" applyAlignment="1">
      <alignment horizontal="center" vertical="center"/>
    </xf>
    <xf numFmtId="169" fontId="19" fillId="0" borderId="1" xfId="0" applyNumberFormat="1" applyFont="1" applyBorder="1" applyAlignment="1"/>
    <xf numFmtId="0" fontId="12" fillId="0" borderId="16" xfId="0" applyNumberFormat="1" applyFont="1" applyBorder="1" applyAlignment="1">
      <alignment horizontal="center" vertical="center"/>
    </xf>
    <xf numFmtId="0" fontId="42" fillId="0" borderId="8" xfId="0" applyFont="1" applyBorder="1" applyAlignment="1">
      <alignment wrapText="1"/>
    </xf>
    <xf numFmtId="169" fontId="19" fillId="0" borderId="1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 vertical="center"/>
    </xf>
    <xf numFmtId="0" fontId="12" fillId="4" borderId="25" xfId="0" applyFont="1" applyFill="1" applyBorder="1" applyAlignment="1">
      <alignment horizontal="center" vertical="center"/>
    </xf>
    <xf numFmtId="2" fontId="2" fillId="0" borderId="18" xfId="0" applyNumberFormat="1" applyFont="1" applyBorder="1" applyAlignment="1">
      <alignment horizontal="center" vertical="center"/>
    </xf>
    <xf numFmtId="49" fontId="43" fillId="0" borderId="1" xfId="0" applyNumberFormat="1" applyFont="1" applyBorder="1" applyAlignment="1"/>
    <xf numFmtId="0" fontId="12" fillId="0" borderId="9" xfId="0" applyFont="1" applyBorder="1" applyAlignment="1">
      <alignment vertical="center"/>
    </xf>
    <xf numFmtId="49" fontId="12" fillId="0" borderId="9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vertical="center" wrapText="1"/>
    </xf>
    <xf numFmtId="2" fontId="12" fillId="2" borderId="21" xfId="0" applyNumberFormat="1" applyFont="1" applyFill="1" applyBorder="1" applyAlignment="1">
      <alignment horizontal="center" vertical="center"/>
    </xf>
    <xf numFmtId="2" fontId="2" fillId="0" borderId="22" xfId="0" applyNumberFormat="1" applyFont="1" applyBorder="1" applyAlignment="1">
      <alignment horizontal="center" vertical="center"/>
    </xf>
    <xf numFmtId="0" fontId="14" fillId="0" borderId="9" xfId="0" applyFont="1" applyBorder="1" applyAlignment="1">
      <alignment vertical="center"/>
    </xf>
    <xf numFmtId="0" fontId="12" fillId="0" borderId="32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/>
    </xf>
    <xf numFmtId="49" fontId="14" fillId="0" borderId="9" xfId="0" applyNumberFormat="1" applyFont="1" applyBorder="1" applyAlignment="1">
      <alignment horizontal="center" vertical="center"/>
    </xf>
    <xf numFmtId="0" fontId="31" fillId="0" borderId="17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/>
    </xf>
    <xf numFmtId="0" fontId="0" fillId="0" borderId="36" xfId="0" applyBorder="1"/>
    <xf numFmtId="0" fontId="32" fillId="0" borderId="36" xfId="0" applyFont="1" applyBorder="1" applyAlignment="1">
      <alignment horizontal="left" wrapText="1"/>
    </xf>
    <xf numFmtId="0" fontId="0" fillId="0" borderId="36" xfId="0" applyNumberFormat="1" applyBorder="1"/>
    <xf numFmtId="0" fontId="2" fillId="0" borderId="36" xfId="0" applyFont="1" applyBorder="1" applyAlignment="1">
      <alignment horizontal="right" wrapText="1"/>
    </xf>
    <xf numFmtId="0" fontId="2" fillId="0" borderId="36" xfId="0" applyFont="1" applyBorder="1" applyAlignment="1">
      <alignment horizontal="center" wrapText="1"/>
    </xf>
    <xf numFmtId="14" fontId="2" fillId="0" borderId="36" xfId="0" applyNumberFormat="1" applyFont="1" applyBorder="1" applyAlignment="1">
      <alignment horizontal="right"/>
    </xf>
    <xf numFmtId="49" fontId="29" fillId="0" borderId="18" xfId="0" applyNumberFormat="1" applyFont="1" applyBorder="1" applyAlignment="1">
      <alignment horizontal="center" vertical="center"/>
    </xf>
    <xf numFmtId="0" fontId="34" fillId="0" borderId="0" xfId="0" applyFont="1" applyBorder="1" applyAlignment="1">
      <alignment horizontal="center"/>
    </xf>
    <xf numFmtId="0" fontId="14" fillId="0" borderId="18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70;&#1083;&#1080;&#1103;/Desktop/&#1084;&#1086;&#1080;%20&#1076;&#1086;&#1082;&#1091;&#1084;&#1077;&#1085;&#1090;&#1099;/&#1057;&#1086;&#1088;&#1077;&#1074;&#1085;&#1086;&#1074;&#1072;&#1085;&#1080;&#1103;/2015/3%20&#1057;&#1047;&#1060;&#1054;-2015/&#1055;&#1088;&#1086;&#1090;&#1086;&#1082;&#1086;&#1083;%20&#1057;&#1047;&#1060;&#1054;%20&#1080;%20&#1086;&#1073;&#1083;.%202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ряды"/>
      <sheetName val="Ж60"/>
      <sheetName val="М60"/>
      <sheetName val="Ж3000"/>
      <sheetName val="М3000"/>
      <sheetName val="Ж400"/>
      <sheetName val="М400"/>
      <sheetName val="Ж1500"/>
      <sheetName val="М1500"/>
      <sheetName val="длина"/>
      <sheetName val="ядро"/>
      <sheetName val="высота"/>
      <sheetName val="шест"/>
      <sheetName val="Ж200"/>
      <sheetName val="М200"/>
      <sheetName val="Ж60б"/>
      <sheetName val="М60б"/>
      <sheetName val="Ж800"/>
      <sheetName val="М800"/>
      <sheetName val="Жэст"/>
      <sheetName val="Мэст"/>
      <sheetName val="Спортсмены"/>
      <sheetName val="Женщины"/>
      <sheetName val="200ж"/>
      <sheetName val="200м"/>
      <sheetName val="800ж"/>
      <sheetName val="800м"/>
      <sheetName val="3000ж"/>
      <sheetName val="3000м"/>
      <sheetName val="тройн."/>
      <sheetName val="5-ти б"/>
      <sheetName val=" 7-и б"/>
      <sheetName val="2 сп"/>
      <sheetName val="2 сп м"/>
      <sheetName val="ходьба"/>
      <sheetName val="эст.ж"/>
      <sheetName val="эст.м"/>
      <sheetName val="финалы"/>
      <sheetName val="команды"/>
      <sheetName val="виды мног."/>
      <sheetName val="мног."/>
      <sheetName val="шест, выс. мн."/>
    </sheetNames>
    <sheetDataSet>
      <sheetData sheetId="0">
        <row r="3">
          <cell r="C3" t="str">
            <v>мс</v>
          </cell>
          <cell r="D3" t="str">
            <v>кмс</v>
          </cell>
          <cell r="E3" t="str">
            <v>1р</v>
          </cell>
          <cell r="F3" t="str">
            <v>2р</v>
          </cell>
          <cell r="G3" t="str">
            <v>3р</v>
          </cell>
          <cell r="H3" t="str">
            <v>1юр</v>
          </cell>
          <cell r="I3" t="str">
            <v>2юр</v>
          </cell>
          <cell r="J3" t="str">
            <v>3юр</v>
          </cell>
        </row>
        <row r="4">
          <cell r="D4">
            <v>8.1481481481481476E-5</v>
          </cell>
          <cell r="E4">
            <v>8.4953703703703718E-5</v>
          </cell>
          <cell r="F4">
            <v>8.8425925925925919E-5</v>
          </cell>
          <cell r="G4">
            <v>9.3055555555555535E-5</v>
          </cell>
          <cell r="H4">
            <v>9.768518518518519E-5</v>
          </cell>
          <cell r="I4">
            <v>1.0347222222222221E-4</v>
          </cell>
          <cell r="J4">
            <v>1.1041666666666665E-4</v>
          </cell>
        </row>
        <row r="5">
          <cell r="D5">
            <v>2.5740740740740742E-4</v>
          </cell>
          <cell r="E5">
            <v>2.6898148148148148E-4</v>
          </cell>
          <cell r="F5">
            <v>2.8287037037037039E-4</v>
          </cell>
          <cell r="G5">
            <v>2.9907407407407405E-4</v>
          </cell>
          <cell r="H5">
            <v>3.2685185185185183E-4</v>
          </cell>
          <cell r="I5">
            <v>3.5578703703703705E-4</v>
          </cell>
          <cell r="J5">
            <v>3.9629629629629628E-4</v>
          </cell>
        </row>
        <row r="6">
          <cell r="D6">
            <v>5.8622685185185177E-4</v>
          </cell>
          <cell r="E6">
            <v>6.15162037037037E-4</v>
          </cell>
          <cell r="F6">
            <v>6.6145833333333334E-4</v>
          </cell>
          <cell r="G6">
            <v>7.0775462962962947E-4</v>
          </cell>
          <cell r="H6">
            <v>7.6562499999999992E-4</v>
          </cell>
          <cell r="I6">
            <v>8.2349537037037037E-4</v>
          </cell>
          <cell r="J6">
            <v>8.8136574074074072E-4</v>
          </cell>
        </row>
        <row r="7">
          <cell r="D7">
            <v>1.3327546296296297E-3</v>
          </cell>
          <cell r="E7">
            <v>1.4021990740740739E-3</v>
          </cell>
          <cell r="F7">
            <v>1.5179398148148148E-3</v>
          </cell>
          <cell r="G7">
            <v>1.6336805555555555E-3</v>
          </cell>
          <cell r="H7">
            <v>1.749421296296296E-3</v>
          </cell>
          <cell r="I7">
            <v>1.8651620370370369E-3</v>
          </cell>
          <cell r="J7">
            <v>1.980902777777778E-3</v>
          </cell>
        </row>
        <row r="8">
          <cell r="D8">
            <v>2.7342592592592592E-3</v>
          </cell>
          <cell r="E8">
            <v>2.8905092592592593E-3</v>
          </cell>
          <cell r="F8">
            <v>3.0930555555555555E-3</v>
          </cell>
          <cell r="G8">
            <v>3.3245370370370373E-3</v>
          </cell>
          <cell r="H8">
            <v>3.6138888888888887E-3</v>
          </cell>
          <cell r="I8">
            <v>3.8453703703703705E-3</v>
          </cell>
          <cell r="J8">
            <v>4.3083333333333333E-3</v>
          </cell>
        </row>
        <row r="9">
          <cell r="D9">
            <v>5.9402777777777778E-3</v>
          </cell>
          <cell r="E9">
            <v>6.2875000000000006E-3</v>
          </cell>
          <cell r="F9">
            <v>6.7504629629629625E-3</v>
          </cell>
          <cell r="G9">
            <v>7.2134259259259261E-3</v>
          </cell>
          <cell r="H9">
            <v>7.6763888888888888E-3</v>
          </cell>
          <cell r="I9">
            <v>8.3708333333333326E-3</v>
          </cell>
          <cell r="J9">
            <v>9.2967592592592598E-3</v>
          </cell>
        </row>
        <row r="10">
          <cell r="D10">
            <v>1.0202546296296296E-3</v>
          </cell>
          <cell r="E10">
            <v>1.0665509259259259E-3</v>
          </cell>
          <cell r="F10">
            <v>1.1186342592592593E-3</v>
          </cell>
          <cell r="G10">
            <v>1.1822916666666668E-3</v>
          </cell>
          <cell r="H10">
            <v>1.2980324074074073E-3</v>
          </cell>
          <cell r="I10">
            <v>1.4137731481481482E-3</v>
          </cell>
          <cell r="J10">
            <v>1.5758101851851851E-3</v>
          </cell>
        </row>
        <row r="12">
          <cell r="D12">
            <v>9.4212962962962976E-5</v>
          </cell>
          <cell r="E12">
            <v>1E-4</v>
          </cell>
          <cell r="F12">
            <v>1.0694444444444445E-4</v>
          </cell>
          <cell r="G12">
            <v>1.1388888888888889E-4</v>
          </cell>
          <cell r="H12">
            <v>1.2083333333333332E-4</v>
          </cell>
          <cell r="I12">
            <v>1.2777777777777779E-4</v>
          </cell>
        </row>
        <row r="13">
          <cell r="D13">
            <v>4.1684027777777778E-3</v>
          </cell>
          <cell r="E13">
            <v>4.3998842592592588E-3</v>
          </cell>
          <cell r="F13">
            <v>4.7471064814814815E-3</v>
          </cell>
          <cell r="G13">
            <v>5.2100694444444443E-3</v>
          </cell>
          <cell r="H13">
            <v>5.5572916666666661E-3</v>
          </cell>
        </row>
        <row r="14">
          <cell r="D14">
            <v>6.5410879629629638E-3</v>
          </cell>
          <cell r="E14">
            <v>6.8883101851851857E-3</v>
          </cell>
          <cell r="F14">
            <v>7.4091435185185189E-3</v>
          </cell>
          <cell r="G14">
            <v>7.9878472222222208E-3</v>
          </cell>
        </row>
        <row r="15">
          <cell r="C15">
            <v>2.15</v>
          </cell>
          <cell r="D15">
            <v>2.02</v>
          </cell>
          <cell r="E15">
            <v>1.9</v>
          </cell>
          <cell r="F15">
            <v>1.75</v>
          </cell>
          <cell r="G15">
            <v>1.6</v>
          </cell>
          <cell r="H15">
            <v>1.5</v>
          </cell>
        </row>
        <row r="16">
          <cell r="C16">
            <v>7.6</v>
          </cell>
          <cell r="D16">
            <v>7.1</v>
          </cell>
          <cell r="E16">
            <v>6.75</v>
          </cell>
          <cell r="F16">
            <v>6.25</v>
          </cell>
          <cell r="G16">
            <v>5.6</v>
          </cell>
          <cell r="H16">
            <v>5</v>
          </cell>
        </row>
        <row r="17">
          <cell r="C17">
            <v>16</v>
          </cell>
          <cell r="D17">
            <v>15.1</v>
          </cell>
          <cell r="E17">
            <v>14.2</v>
          </cell>
          <cell r="F17">
            <v>13.2</v>
          </cell>
          <cell r="G17">
            <v>12.2</v>
          </cell>
          <cell r="H17">
            <v>11.4</v>
          </cell>
        </row>
        <row r="18">
          <cell r="D18">
            <v>4.8</v>
          </cell>
          <cell r="E18">
            <v>4.2</v>
          </cell>
          <cell r="F18">
            <v>3.7</v>
          </cell>
          <cell r="G18">
            <v>3.2</v>
          </cell>
          <cell r="H18">
            <v>2.8</v>
          </cell>
          <cell r="I18">
            <v>2.4</v>
          </cell>
          <cell r="J18">
            <v>2.1</v>
          </cell>
        </row>
        <row r="25">
          <cell r="D25">
            <v>15.9</v>
          </cell>
          <cell r="E25">
            <v>14.5</v>
          </cell>
          <cell r="F25">
            <v>12.5</v>
          </cell>
          <cell r="G25">
            <v>10.5</v>
          </cell>
          <cell r="H25">
            <v>9</v>
          </cell>
        </row>
        <row r="26">
          <cell r="D26">
            <v>15.6</v>
          </cell>
          <cell r="E26">
            <v>14</v>
          </cell>
          <cell r="F26">
            <v>12</v>
          </cell>
          <cell r="G26">
            <v>10</v>
          </cell>
        </row>
        <row r="27">
          <cell r="D27">
            <v>16</v>
          </cell>
          <cell r="E27">
            <v>14.7</v>
          </cell>
          <cell r="F27">
            <v>12.7</v>
          </cell>
          <cell r="G27">
            <v>10.7</v>
          </cell>
          <cell r="H27">
            <v>9.6999999999999993</v>
          </cell>
          <cell r="I27">
            <v>8</v>
          </cell>
        </row>
        <row r="28">
          <cell r="D28">
            <v>1.5049074074074074E-2</v>
          </cell>
          <cell r="E28">
            <v>1.585925925925926E-2</v>
          </cell>
          <cell r="F28">
            <v>1.7132407407407405E-2</v>
          </cell>
          <cell r="G28">
            <v>1.9100000000000002E-2</v>
          </cell>
          <cell r="H28">
            <v>2.0141666666666665E-2</v>
          </cell>
          <cell r="I28">
            <v>2.1530555555555556E-2</v>
          </cell>
          <cell r="J28">
            <v>2.291944444444444E-2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1">
          <cell r="I1" t="str">
            <v>вид</v>
          </cell>
        </row>
        <row r="2">
          <cell r="B2" t="str">
            <v>Номер</v>
          </cell>
          <cell r="C2" t="str">
            <v>Фамилия, имя</v>
          </cell>
          <cell r="D2" t="str">
            <v>г.р.</v>
          </cell>
          <cell r="E2" t="str">
            <v>разряд</v>
          </cell>
          <cell r="F2" t="str">
            <v>Территория</v>
          </cell>
          <cell r="G2" t="str">
            <v>Организация</v>
          </cell>
          <cell r="H2" t="str">
            <v>Ф.И.О. тренера</v>
          </cell>
          <cell r="I2" t="str">
            <v>1день</v>
          </cell>
        </row>
        <row r="3">
          <cell r="B3">
            <v>684</v>
          </cell>
          <cell r="C3" t="str">
            <v>Сундуков Семен</v>
          </cell>
          <cell r="D3" t="str">
            <v>28.07.1995</v>
          </cell>
          <cell r="E3" t="str">
            <v>КМС</v>
          </cell>
          <cell r="F3" t="str">
            <v>Ярославская</v>
          </cell>
          <cell r="G3" t="str">
            <v>Ярославль, ГОБУ ЯО СДЮСШОР</v>
          </cell>
          <cell r="H3" t="str">
            <v>Филинова С.К.</v>
          </cell>
          <cell r="I3" t="str">
            <v>60,60с/б</v>
          </cell>
        </row>
        <row r="4">
          <cell r="B4">
            <v>634</v>
          </cell>
          <cell r="C4" t="str">
            <v>Казанов Юрий</v>
          </cell>
          <cell r="D4" t="str">
            <v>13.07.1998</v>
          </cell>
          <cell r="E4" t="str">
            <v>2р</v>
          </cell>
          <cell r="F4" t="str">
            <v>Ярославская</v>
          </cell>
          <cell r="G4" t="str">
            <v>Ярославль, ГОБУ ЯО СДЮСШОР</v>
          </cell>
          <cell r="H4" t="str">
            <v>Филинова С.К.</v>
          </cell>
          <cell r="I4">
            <v>800400</v>
          </cell>
        </row>
        <row r="5">
          <cell r="B5">
            <v>636</v>
          </cell>
          <cell r="C5" t="str">
            <v>Коновалов Александр</v>
          </cell>
          <cell r="D5" t="str">
            <v>03.08.1997</v>
          </cell>
          <cell r="E5" t="str">
            <v>1р</v>
          </cell>
          <cell r="F5" t="str">
            <v>Ярославская</v>
          </cell>
          <cell r="G5" t="str">
            <v>Ярославль, ГОБУ ЯО СДЮСШОР</v>
          </cell>
          <cell r="H5" t="str">
            <v>Филинова С.К.</v>
          </cell>
          <cell r="I5" t="str">
            <v>60 60с/б</v>
          </cell>
        </row>
        <row r="6">
          <cell r="B6">
            <v>687</v>
          </cell>
          <cell r="C6" t="str">
            <v>Самошников Даниил</v>
          </cell>
          <cell r="D6" t="str">
            <v>17.10.1996</v>
          </cell>
          <cell r="E6" t="str">
            <v>2р</v>
          </cell>
          <cell r="F6" t="str">
            <v>Ярославская</v>
          </cell>
          <cell r="G6" t="str">
            <v>Ярославль, ГОБУ ЯО СДЮСШОР</v>
          </cell>
          <cell r="H6" t="str">
            <v>Филинова С.К.</v>
          </cell>
          <cell r="I6">
            <v>400200</v>
          </cell>
        </row>
        <row r="7">
          <cell r="B7">
            <v>678</v>
          </cell>
          <cell r="C7" t="str">
            <v>Шашин Сергей</v>
          </cell>
          <cell r="D7" t="str">
            <v>29.03.1999</v>
          </cell>
          <cell r="E7" t="str">
            <v>2р</v>
          </cell>
          <cell r="F7" t="str">
            <v>Ярославская</v>
          </cell>
          <cell r="G7" t="str">
            <v>Ярославль, ГОБУ ЯО СДЮСШОР</v>
          </cell>
          <cell r="H7" t="str">
            <v>Филинова С.К.</v>
          </cell>
          <cell r="I7">
            <v>800400</v>
          </cell>
        </row>
        <row r="8">
          <cell r="B8">
            <v>787</v>
          </cell>
          <cell r="C8" t="str">
            <v>Сакмин Александр</v>
          </cell>
          <cell r="D8" t="str">
            <v>29.09.1995</v>
          </cell>
          <cell r="E8" t="str">
            <v>1р</v>
          </cell>
          <cell r="F8" t="str">
            <v>Ярославская</v>
          </cell>
          <cell r="G8" t="str">
            <v>Ярославль, ГОБУ ЯО СДЮСШОР</v>
          </cell>
          <cell r="H8" t="str">
            <v>Клейменов А.Н.</v>
          </cell>
          <cell r="I8" t="str">
            <v>с/х</v>
          </cell>
        </row>
        <row r="9">
          <cell r="B9">
            <v>600</v>
          </cell>
          <cell r="C9" t="str">
            <v>Погодин Артем</v>
          </cell>
          <cell r="D9" t="str">
            <v>03.11.1995</v>
          </cell>
          <cell r="E9" t="str">
            <v>КМС</v>
          </cell>
          <cell r="F9" t="str">
            <v>Ярославская</v>
          </cell>
          <cell r="G9" t="str">
            <v>Ярославль, ГОБУ ЯО СДЮСШОР</v>
          </cell>
          <cell r="H9" t="str">
            <v>Бабашкин В.М.</v>
          </cell>
          <cell r="I9" t="str">
            <v>высота</v>
          </cell>
        </row>
        <row r="10">
          <cell r="B10">
            <v>573</v>
          </cell>
          <cell r="C10" t="str">
            <v>Зайцев Дмитрий</v>
          </cell>
          <cell r="D10" t="str">
            <v>28.05.1999</v>
          </cell>
          <cell r="E10" t="str">
            <v>2р</v>
          </cell>
          <cell r="F10" t="str">
            <v>Ярославская</v>
          </cell>
          <cell r="G10" t="str">
            <v>Ярославль, ГОБУ ЯО СДЮСШОР</v>
          </cell>
          <cell r="H10" t="str">
            <v>Бабашкин В.М., Белоусова М.Н.</v>
          </cell>
          <cell r="I10" t="str">
            <v>высота</v>
          </cell>
        </row>
        <row r="11">
          <cell r="B11">
            <v>570</v>
          </cell>
          <cell r="C11" t="str">
            <v>Тарасов Егор</v>
          </cell>
          <cell r="D11" t="str">
            <v>17.07.2000</v>
          </cell>
          <cell r="E11" t="str">
            <v>2р</v>
          </cell>
          <cell r="F11" t="str">
            <v>Ярославская</v>
          </cell>
          <cell r="G11" t="str">
            <v>Ярославль, ГОБУ ЯО СДЮСШОР</v>
          </cell>
          <cell r="H11" t="str">
            <v>Бабашкин В.М., Белоусова М.Н.</v>
          </cell>
          <cell r="I11" t="str">
            <v>высота</v>
          </cell>
        </row>
        <row r="12">
          <cell r="B12">
            <v>556</v>
          </cell>
          <cell r="C12" t="str">
            <v>Юдин Тихон</v>
          </cell>
          <cell r="D12" t="str">
            <v>02.04.2000</v>
          </cell>
          <cell r="E12" t="str">
            <v>3р</v>
          </cell>
          <cell r="F12" t="str">
            <v>Ярославская</v>
          </cell>
          <cell r="G12" t="str">
            <v>Ярославль, ГОБУ ЯО СДЮСШОР</v>
          </cell>
          <cell r="H12" t="str">
            <v>Бабашкин В.М.</v>
          </cell>
          <cell r="I12" t="str">
            <v>высота</v>
          </cell>
        </row>
        <row r="13">
          <cell r="B13">
            <v>723</v>
          </cell>
          <cell r="C13" t="str">
            <v>Балякаев Максим</v>
          </cell>
          <cell r="D13" t="str">
            <v>15.05.1999</v>
          </cell>
          <cell r="E13" t="str">
            <v>2р</v>
          </cell>
          <cell r="F13" t="str">
            <v>Ярославская</v>
          </cell>
          <cell r="G13" t="str">
            <v>Ярославль, ГОБУ ЯО СДЮСШОР</v>
          </cell>
          <cell r="H13" t="str">
            <v>Мелещенко А.М.</v>
          </cell>
          <cell r="I13" t="str">
            <v>высота 200</v>
          </cell>
        </row>
        <row r="14">
          <cell r="B14">
            <v>647</v>
          </cell>
          <cell r="C14" t="str">
            <v>Смелков Илья</v>
          </cell>
          <cell r="D14" t="str">
            <v>09.04.1992</v>
          </cell>
          <cell r="E14" t="str">
            <v>КМС</v>
          </cell>
          <cell r="F14" t="str">
            <v>Ярославская</v>
          </cell>
          <cell r="G14" t="str">
            <v>Ярославль, ГОБУ ЯО СДЮСШОР</v>
          </cell>
          <cell r="H14" t="str">
            <v>Нальгиев А.А., Шиловская Т.А.</v>
          </cell>
          <cell r="I14" t="str">
            <v>ядро</v>
          </cell>
        </row>
        <row r="15">
          <cell r="B15">
            <v>633</v>
          </cell>
          <cell r="C15" t="str">
            <v>Козлов Глеб</v>
          </cell>
          <cell r="D15" t="str">
            <v>24.11.1997</v>
          </cell>
          <cell r="E15" t="str">
            <v>2р</v>
          </cell>
          <cell r="F15" t="str">
            <v>Ярославская</v>
          </cell>
          <cell r="G15" t="str">
            <v>Ярославль, ГОБУ ЯО СДЮСШОР</v>
          </cell>
          <cell r="H15" t="str">
            <v>Сотин В.В.</v>
          </cell>
          <cell r="I15" t="str">
            <v>ядро</v>
          </cell>
        </row>
        <row r="16">
          <cell r="B16">
            <v>645</v>
          </cell>
          <cell r="C16" t="str">
            <v>Прохорычев Иван</v>
          </cell>
          <cell r="D16" t="str">
            <v>28.04.2000</v>
          </cell>
          <cell r="E16" t="str">
            <v>1ю</v>
          </cell>
          <cell r="F16" t="str">
            <v>Ярославская</v>
          </cell>
          <cell r="G16" t="str">
            <v>Ярославль, ГОБУ ЯО СДЮСШОР</v>
          </cell>
          <cell r="H16" t="str">
            <v>Нальгиев А.А., А.А.</v>
          </cell>
          <cell r="I16" t="str">
            <v>ядро</v>
          </cell>
        </row>
        <row r="17">
          <cell r="B17">
            <v>677</v>
          </cell>
          <cell r="C17" t="str">
            <v>Аль Убед Жабер Фирас</v>
          </cell>
          <cell r="D17" t="str">
            <v>16.10.1999</v>
          </cell>
          <cell r="E17" t="str">
            <v>1ю</v>
          </cell>
          <cell r="F17" t="str">
            <v>Ярославская</v>
          </cell>
          <cell r="G17" t="str">
            <v>Ярославль, ГОБУ ЯО СДЮСШОР</v>
          </cell>
          <cell r="H17" t="str">
            <v>Кукса О.П.</v>
          </cell>
          <cell r="I17" t="str">
            <v>ядро</v>
          </cell>
        </row>
        <row r="18">
          <cell r="B18">
            <v>770</v>
          </cell>
          <cell r="C18" t="str">
            <v>Гарусков Григорий</v>
          </cell>
          <cell r="D18" t="str">
            <v>03.08.1999</v>
          </cell>
          <cell r="E18" t="str">
            <v>3р</v>
          </cell>
          <cell r="F18" t="str">
            <v>Ярославская</v>
          </cell>
          <cell r="G18" t="str">
            <v>Ярославль, ГОБУ ЯО СДЮСШОР</v>
          </cell>
          <cell r="H18" t="str">
            <v>Кукса О.П.</v>
          </cell>
          <cell r="I18" t="str">
            <v>ядро</v>
          </cell>
        </row>
        <row r="19">
          <cell r="B19">
            <v>771</v>
          </cell>
          <cell r="C19" t="str">
            <v>Гарусков Михаил</v>
          </cell>
          <cell r="D19" t="str">
            <v>03.08.1999</v>
          </cell>
          <cell r="E19" t="str">
            <v>3р</v>
          </cell>
          <cell r="F19" t="str">
            <v>Ярославская</v>
          </cell>
          <cell r="G19" t="str">
            <v>Ярославль, ГОБУ ЯО СДЮСШОР</v>
          </cell>
          <cell r="H19" t="str">
            <v>Кукса О.П.</v>
          </cell>
          <cell r="I19" t="str">
            <v>ядро</v>
          </cell>
        </row>
        <row r="20">
          <cell r="B20">
            <v>768</v>
          </cell>
          <cell r="C20" t="str">
            <v>Просвирин Илья</v>
          </cell>
          <cell r="D20" t="str">
            <v>28.02.1995</v>
          </cell>
          <cell r="E20" t="str">
            <v>КМС</v>
          </cell>
          <cell r="F20" t="str">
            <v>Ярославская</v>
          </cell>
          <cell r="G20" t="str">
            <v>Ярославль, ГОБУ ЯО СДЮСШОР</v>
          </cell>
          <cell r="H20" t="str">
            <v>Руденко В.Г., Огвоздина Т.В.</v>
          </cell>
          <cell r="I20" t="str">
            <v>шест</v>
          </cell>
        </row>
        <row r="21">
          <cell r="B21">
            <v>767</v>
          </cell>
          <cell r="C21" t="str">
            <v>Пинтусов Виктор</v>
          </cell>
          <cell r="D21" t="str">
            <v>07.02.2000</v>
          </cell>
          <cell r="E21" t="str">
            <v>2р</v>
          </cell>
          <cell r="F21" t="str">
            <v>Ярославская</v>
          </cell>
          <cell r="G21" t="str">
            <v>Ярославль, ГОБУ ЯО СДЮСШОР</v>
          </cell>
          <cell r="H21" t="str">
            <v>Руденко В.Г., Огвоздина Т.В.</v>
          </cell>
          <cell r="I21" t="str">
            <v>шест</v>
          </cell>
        </row>
        <row r="22">
          <cell r="B22">
            <v>744</v>
          </cell>
          <cell r="C22" t="str">
            <v>Дееев Богдан</v>
          </cell>
          <cell r="D22" t="str">
            <v>08.07.1999</v>
          </cell>
          <cell r="E22" t="str">
            <v>2р</v>
          </cell>
          <cell r="F22" t="str">
            <v>Ярославская</v>
          </cell>
          <cell r="G22" t="str">
            <v>Ярославль, ГОБУ ЯО СДЮСШОР</v>
          </cell>
          <cell r="H22" t="str">
            <v>Руденко В.Г., Огвоздина Т.В.</v>
          </cell>
          <cell r="I22" t="str">
            <v>шест</v>
          </cell>
        </row>
        <row r="23">
          <cell r="B23">
            <v>676</v>
          </cell>
          <cell r="C23" t="str">
            <v>Аверкин Антон</v>
          </cell>
          <cell r="D23" t="str">
            <v>23.03.1996</v>
          </cell>
          <cell r="E23" t="str">
            <v>2р</v>
          </cell>
          <cell r="F23" t="str">
            <v>Ярославская</v>
          </cell>
          <cell r="G23" t="str">
            <v>Ярославль, ГОБУ ЯО СДЮСШОР</v>
          </cell>
          <cell r="H23" t="str">
            <v xml:space="preserve">Руденко В.Г. </v>
          </cell>
          <cell r="I23" t="str">
            <v>шест</v>
          </cell>
        </row>
        <row r="24">
          <cell r="B24">
            <v>679</v>
          </cell>
          <cell r="C24" t="str">
            <v>Церковный Владислав</v>
          </cell>
          <cell r="D24" t="str">
            <v>04.12.1995</v>
          </cell>
          <cell r="E24" t="str">
            <v>КМС</v>
          </cell>
          <cell r="F24" t="str">
            <v>Ярославская</v>
          </cell>
          <cell r="G24" t="str">
            <v>Ярославль, ГОБУ ЯО СДЮСШОР</v>
          </cell>
          <cell r="H24" t="str">
            <v>Скулябин А.Б.</v>
          </cell>
          <cell r="I24" t="str">
            <v>шест</v>
          </cell>
        </row>
        <row r="25">
          <cell r="B25">
            <v>256</v>
          </cell>
          <cell r="C25" t="str">
            <v>Ремезов Алексей</v>
          </cell>
          <cell r="D25" t="str">
            <v>13.05.1989</v>
          </cell>
          <cell r="E25" t="str">
            <v>МС</v>
          </cell>
          <cell r="F25" t="str">
            <v>Костромская</v>
          </cell>
          <cell r="G25" t="str">
            <v>Кострома, КОСДЮСШОР</v>
          </cell>
          <cell r="H25" t="str">
            <v>Дружков А.Н.</v>
          </cell>
          <cell r="I25">
            <v>1500800</v>
          </cell>
        </row>
        <row r="26">
          <cell r="B26">
            <v>257</v>
          </cell>
          <cell r="C26" t="str">
            <v>Шакиров Илья</v>
          </cell>
          <cell r="D26" t="str">
            <v>04.06.1988</v>
          </cell>
          <cell r="E26" t="str">
            <v>МС</v>
          </cell>
          <cell r="F26" t="str">
            <v>Костромская</v>
          </cell>
          <cell r="G26" t="str">
            <v>Кострома, КОСДЮСШОР</v>
          </cell>
          <cell r="H26" t="str">
            <v>Дружков А.Н.</v>
          </cell>
          <cell r="I26" t="str">
            <v>2000с/п 3000</v>
          </cell>
        </row>
        <row r="27">
          <cell r="B27">
            <v>258</v>
          </cell>
          <cell r="C27" t="str">
            <v>Зинохин Роман</v>
          </cell>
          <cell r="D27" t="str">
            <v>21.12.1993</v>
          </cell>
          <cell r="E27" t="str">
            <v>КМС</v>
          </cell>
          <cell r="F27" t="str">
            <v>Костромская</v>
          </cell>
          <cell r="G27" t="str">
            <v>Кострома, КОСДЮСШОР</v>
          </cell>
          <cell r="H27" t="str">
            <v>Дружков А.Н.</v>
          </cell>
          <cell r="I27" t="str">
            <v>2000с/п 3000</v>
          </cell>
        </row>
        <row r="28">
          <cell r="B28">
            <v>270</v>
          </cell>
          <cell r="C28" t="str">
            <v>Дмитриев Сергей</v>
          </cell>
          <cell r="D28" t="str">
            <v>08.03.1994</v>
          </cell>
          <cell r="E28" t="str">
            <v>КМС</v>
          </cell>
          <cell r="F28" t="str">
            <v>Костромская</v>
          </cell>
          <cell r="G28" t="str">
            <v>Кострома, КГУ им. Н.А. Некрасова</v>
          </cell>
          <cell r="H28" t="str">
            <v>Павлов Е.А.</v>
          </cell>
          <cell r="I28">
            <v>400800</v>
          </cell>
        </row>
        <row r="29">
          <cell r="B29">
            <v>266</v>
          </cell>
          <cell r="C29" t="str">
            <v>Смирнов Дмитрий</v>
          </cell>
          <cell r="D29" t="str">
            <v>14.01.1995</v>
          </cell>
          <cell r="E29" t="str">
            <v>КМС</v>
          </cell>
          <cell r="F29" t="str">
            <v>Костромская</v>
          </cell>
          <cell r="G29" t="str">
            <v>Кострома, КОСДЮСШОР</v>
          </cell>
          <cell r="H29" t="str">
            <v>Дружков А.Н.,  Смирнов А.А.</v>
          </cell>
          <cell r="I29">
            <v>400800</v>
          </cell>
        </row>
        <row r="30">
          <cell r="B30">
            <v>261</v>
          </cell>
          <cell r="C30" t="str">
            <v>Кошкарёв Рустам</v>
          </cell>
          <cell r="D30" t="str">
            <v>17.02.1996</v>
          </cell>
          <cell r="E30" t="str">
            <v>1р</v>
          </cell>
          <cell r="F30" t="str">
            <v>Костромская</v>
          </cell>
          <cell r="G30" t="str">
            <v>Кострома, КОСДЮСШОР</v>
          </cell>
          <cell r="H30" t="str">
            <v>Дружков А.Н.</v>
          </cell>
          <cell r="I30" t="str">
            <v>2000с/п 3000</v>
          </cell>
        </row>
        <row r="31">
          <cell r="B31">
            <v>273</v>
          </cell>
          <cell r="C31" t="str">
            <v>Платонов Иван</v>
          </cell>
          <cell r="D31" t="str">
            <v>21.07.1996</v>
          </cell>
          <cell r="E31" t="str">
            <v>1р</v>
          </cell>
          <cell r="F31" t="str">
            <v>Костромская</v>
          </cell>
          <cell r="G31" t="str">
            <v>Кострома, КОСДЮСШОР</v>
          </cell>
          <cell r="H31" t="str">
            <v>Макаров В.Н.</v>
          </cell>
          <cell r="I31">
            <v>400200</v>
          </cell>
        </row>
        <row r="32">
          <cell r="B32">
            <v>495</v>
          </cell>
          <cell r="C32" t="str">
            <v>Кузнецов Владислав</v>
          </cell>
          <cell r="D32" t="str">
            <v>27.10.1997</v>
          </cell>
          <cell r="E32" t="str">
            <v>2р</v>
          </cell>
          <cell r="F32" t="str">
            <v>Костромская</v>
          </cell>
          <cell r="G32" t="str">
            <v>Шарья, СДЮСШОР</v>
          </cell>
          <cell r="H32" t="str">
            <v>Шалагинов А.Л.</v>
          </cell>
          <cell r="I32" t="str">
            <v>длина тройной</v>
          </cell>
        </row>
        <row r="33">
          <cell r="B33">
            <v>259</v>
          </cell>
          <cell r="C33" t="str">
            <v>Ковалёв Константин</v>
          </cell>
          <cell r="D33" t="str">
            <v>06.08.1997</v>
          </cell>
          <cell r="E33" t="str">
            <v>2р</v>
          </cell>
          <cell r="F33" t="str">
            <v>Костромская</v>
          </cell>
          <cell r="G33" t="str">
            <v>Шарья, СДЮСШОР</v>
          </cell>
          <cell r="H33" t="str">
            <v>Аскеров А.Н.</v>
          </cell>
          <cell r="I33">
            <v>60200</v>
          </cell>
        </row>
        <row r="34">
          <cell r="B34">
            <v>262</v>
          </cell>
          <cell r="C34" t="str">
            <v>Дерюгин Владислав</v>
          </cell>
          <cell r="D34" t="str">
            <v>09.12.1998</v>
          </cell>
          <cell r="E34" t="str">
            <v>2р</v>
          </cell>
          <cell r="F34" t="str">
            <v>Костромская</v>
          </cell>
          <cell r="G34" t="str">
            <v>Кострома, КОСДЮСШОР</v>
          </cell>
          <cell r="H34" t="str">
            <v>Дружков А.Н.</v>
          </cell>
          <cell r="I34" t="str">
            <v>1500   3000</v>
          </cell>
        </row>
        <row r="35">
          <cell r="B35">
            <v>274</v>
          </cell>
          <cell r="C35" t="str">
            <v>Виноградов Кирилл</v>
          </cell>
          <cell r="D35" t="str">
            <v>02.12.1999</v>
          </cell>
          <cell r="E35" t="str">
            <v>1р</v>
          </cell>
          <cell r="F35" t="str">
            <v>Костромская</v>
          </cell>
          <cell r="G35" t="str">
            <v>Кострома, КОСДЮСШОР</v>
          </cell>
          <cell r="H35" t="str">
            <v>Лякин С.И., Буликов Д.В., Смирнов Б.Ю.</v>
          </cell>
          <cell r="I35" t="str">
            <v>с/х</v>
          </cell>
        </row>
        <row r="36">
          <cell r="B36">
            <v>278</v>
          </cell>
          <cell r="C36" t="str">
            <v>Кнутов Максим</v>
          </cell>
          <cell r="D36" t="str">
            <v>28.05.1998</v>
          </cell>
          <cell r="E36" t="str">
            <v>2р</v>
          </cell>
          <cell r="F36" t="str">
            <v>Костромская</v>
          </cell>
          <cell r="G36" t="str">
            <v>Шарья, СДЮСШОР</v>
          </cell>
          <cell r="H36" t="str">
            <v>Аскеров А.Н.</v>
          </cell>
          <cell r="I36">
            <v>400200</v>
          </cell>
        </row>
        <row r="37">
          <cell r="B37">
            <v>260</v>
          </cell>
          <cell r="C37" t="str">
            <v>Буриков Николай</v>
          </cell>
          <cell r="D37" t="str">
            <v>31.03.1999</v>
          </cell>
          <cell r="E37" t="str">
            <v>2р</v>
          </cell>
          <cell r="F37" t="str">
            <v>Костромская</v>
          </cell>
          <cell r="G37" t="str">
            <v>Кострома, КОСДЮСШОР</v>
          </cell>
          <cell r="H37" t="str">
            <v>Дружков А.Н., Ефалов Н.Л.</v>
          </cell>
          <cell r="I37" t="str">
            <v>2000с/п 800</v>
          </cell>
        </row>
        <row r="38">
          <cell r="B38">
            <v>267</v>
          </cell>
          <cell r="C38" t="str">
            <v>Смирнов Александр</v>
          </cell>
          <cell r="D38" t="str">
            <v>23.07.1998</v>
          </cell>
          <cell r="E38" t="str">
            <v>2р</v>
          </cell>
          <cell r="F38" t="str">
            <v>Костромская</v>
          </cell>
          <cell r="G38" t="str">
            <v>Кострома, КОСДЮСШОР</v>
          </cell>
          <cell r="H38" t="str">
            <v>Дружков А.Н.</v>
          </cell>
          <cell r="I38">
            <v>400800</v>
          </cell>
        </row>
        <row r="39">
          <cell r="B39">
            <v>489</v>
          </cell>
          <cell r="C39" t="str">
            <v>Сеготский Даниил</v>
          </cell>
          <cell r="D39" t="str">
            <v>07.06.1999</v>
          </cell>
          <cell r="E39" t="str">
            <v>2р</v>
          </cell>
          <cell r="F39" t="str">
            <v>Костромская</v>
          </cell>
          <cell r="G39" t="str">
            <v>Шарья, СДЮСШОР</v>
          </cell>
          <cell r="H39" t="str">
            <v>Аллександрова Л.Б.</v>
          </cell>
          <cell r="I39" t="str">
            <v>высота длина</v>
          </cell>
        </row>
        <row r="40">
          <cell r="B40">
            <v>268</v>
          </cell>
          <cell r="C40" t="str">
            <v>Смирнов Иван</v>
          </cell>
          <cell r="D40" t="str">
            <v>05.08.2000</v>
          </cell>
          <cell r="E40" t="str">
            <v>2р</v>
          </cell>
          <cell r="F40" t="str">
            <v>Костромская</v>
          </cell>
          <cell r="G40" t="str">
            <v>Кострома, КОСДЮСШОР</v>
          </cell>
          <cell r="H40" t="str">
            <v>Дружков А.Н.</v>
          </cell>
          <cell r="I40">
            <v>800</v>
          </cell>
        </row>
        <row r="41">
          <cell r="B41">
            <v>488</v>
          </cell>
          <cell r="C41" t="str">
            <v>Суслов Денис</v>
          </cell>
          <cell r="D41" t="str">
            <v>27.09.1998</v>
          </cell>
          <cell r="E41" t="str">
            <v>2р</v>
          </cell>
          <cell r="F41" t="str">
            <v>Костромская</v>
          </cell>
          <cell r="G41" t="str">
            <v>Шарья, СДЮСШОР</v>
          </cell>
          <cell r="H41" t="str">
            <v>Аллександрова Л.Б.</v>
          </cell>
          <cell r="I41" t="str">
            <v xml:space="preserve">длина  </v>
          </cell>
        </row>
        <row r="42">
          <cell r="C42" t="str">
            <v>Бусыгин Вячеслав</v>
          </cell>
          <cell r="D42" t="str">
            <v>05.05.1998</v>
          </cell>
          <cell r="E42" t="str">
            <v>2р</v>
          </cell>
          <cell r="F42" t="str">
            <v>Костромская</v>
          </cell>
          <cell r="G42" t="str">
            <v>Кострома, КОСДЮСШОР</v>
          </cell>
          <cell r="H42" t="str">
            <v>Аскеров А.Н.</v>
          </cell>
          <cell r="I42">
            <v>400200</v>
          </cell>
        </row>
        <row r="43">
          <cell r="B43">
            <v>594</v>
          </cell>
          <cell r="C43" t="str">
            <v>Зайцев Егор</v>
          </cell>
          <cell r="D43" t="str">
            <v>23.08.1998</v>
          </cell>
          <cell r="E43" t="str">
            <v>2р</v>
          </cell>
          <cell r="F43" t="str">
            <v>Костромская</v>
          </cell>
          <cell r="G43" t="str">
            <v>Шарья, СДЮСШОР</v>
          </cell>
          <cell r="H43" t="str">
            <v>Шалагинов А.Л.</v>
          </cell>
          <cell r="I43" t="str">
            <v>длина</v>
          </cell>
        </row>
        <row r="44">
          <cell r="B44">
            <v>597</v>
          </cell>
          <cell r="C44" t="str">
            <v>Малышев Егор</v>
          </cell>
          <cell r="D44" t="str">
            <v>24.02.2000</v>
          </cell>
          <cell r="E44" t="str">
            <v>2р</v>
          </cell>
          <cell r="F44" t="str">
            <v>Костромская</v>
          </cell>
          <cell r="G44" t="str">
            <v>Шарья, СДЮСШОР</v>
          </cell>
          <cell r="H44" t="str">
            <v>Аскеров А.Н.</v>
          </cell>
          <cell r="I44">
            <v>400200</v>
          </cell>
        </row>
        <row r="45">
          <cell r="B45">
            <v>592</v>
          </cell>
          <cell r="C45" t="str">
            <v>Малков Александр</v>
          </cell>
          <cell r="D45" t="str">
            <v>05.05.1999</v>
          </cell>
          <cell r="E45" t="str">
            <v>2р</v>
          </cell>
          <cell r="F45" t="str">
            <v>Костромская</v>
          </cell>
          <cell r="G45" t="str">
            <v>Кострома, КОСДЮСШОР</v>
          </cell>
          <cell r="H45" t="str">
            <v>Лякин С.И.</v>
          </cell>
          <cell r="I45">
            <v>1500</v>
          </cell>
        </row>
        <row r="46">
          <cell r="B46">
            <v>164</v>
          </cell>
          <cell r="C46" t="str">
            <v>Гришин Дмитрий</v>
          </cell>
          <cell r="D46" t="str">
            <v>1993</v>
          </cell>
          <cell r="E46" t="str">
            <v>1р</v>
          </cell>
          <cell r="F46" t="str">
            <v>Костромская</v>
          </cell>
          <cell r="G46" t="str">
            <v>Кострома, ГСХА</v>
          </cell>
          <cell r="H46" t="str">
            <v>Якунин Ю.И.</v>
          </cell>
          <cell r="I46">
            <v>400800</v>
          </cell>
        </row>
        <row r="47">
          <cell r="B47">
            <v>166</v>
          </cell>
          <cell r="C47" t="str">
            <v>Герасимов Сергей</v>
          </cell>
          <cell r="D47" t="str">
            <v>02.07.1983</v>
          </cell>
          <cell r="E47" t="str">
            <v>КМС</v>
          </cell>
          <cell r="F47" t="str">
            <v>Костромская</v>
          </cell>
          <cell r="G47" t="str">
            <v>Кострома, КОСДЮСШОР</v>
          </cell>
          <cell r="H47" t="str">
            <v>Румянцев А.П., Осипов С.А.</v>
          </cell>
          <cell r="I47" t="str">
            <v>1500    3000</v>
          </cell>
        </row>
        <row r="48">
          <cell r="B48">
            <v>10</v>
          </cell>
          <cell r="C48" t="str">
            <v>Рыбин Валентин</v>
          </cell>
          <cell r="D48" t="str">
            <v>03.01.1989</v>
          </cell>
          <cell r="E48" t="str">
            <v>2р</v>
          </cell>
          <cell r="F48" t="str">
            <v>Ярославская</v>
          </cell>
          <cell r="G48" t="str">
            <v>Ярославль, СДЮСШОР-19</v>
          </cell>
          <cell r="H48" t="str">
            <v>Сошников А.Н.</v>
          </cell>
          <cell r="I48">
            <v>800</v>
          </cell>
        </row>
        <row r="49">
          <cell r="B49">
            <v>9</v>
          </cell>
          <cell r="C49" t="str">
            <v>Елисеев Кирилл</v>
          </cell>
          <cell r="D49" t="str">
            <v>27.12.1989</v>
          </cell>
          <cell r="E49" t="str">
            <v>1р</v>
          </cell>
          <cell r="F49" t="str">
            <v>Ярославская</v>
          </cell>
          <cell r="G49" t="str">
            <v>Ярославль, СДЮСШОР-19</v>
          </cell>
          <cell r="H49" t="str">
            <v>Станкевич В.А.</v>
          </cell>
          <cell r="I49">
            <v>60200</v>
          </cell>
        </row>
        <row r="50">
          <cell r="B50">
            <v>8</v>
          </cell>
          <cell r="C50" t="str">
            <v>Давыдов Александр</v>
          </cell>
          <cell r="D50" t="str">
            <v>25.06.1991</v>
          </cell>
          <cell r="E50" t="str">
            <v>1р</v>
          </cell>
          <cell r="F50" t="str">
            <v>Ярославская</v>
          </cell>
          <cell r="G50" t="str">
            <v>Ярославль, СДЮСШОР-19</v>
          </cell>
          <cell r="H50" t="str">
            <v>Станкевич В.А.</v>
          </cell>
          <cell r="I50">
            <v>800</v>
          </cell>
        </row>
        <row r="51">
          <cell r="B51">
            <v>2</v>
          </cell>
          <cell r="C51" t="str">
            <v>Тимошин Андрей</v>
          </cell>
          <cell r="D51" t="str">
            <v>04.09.1988</v>
          </cell>
          <cell r="E51" t="str">
            <v>КМС</v>
          </cell>
          <cell r="F51" t="str">
            <v>Ярославская</v>
          </cell>
          <cell r="G51" t="str">
            <v>Ярославль, СДЮСШОР-19</v>
          </cell>
          <cell r="H51" t="str">
            <v>Хрущев И.Е.</v>
          </cell>
          <cell r="I51" t="str">
            <v>2000с/п 800</v>
          </cell>
        </row>
        <row r="52">
          <cell r="B52">
            <v>6</v>
          </cell>
          <cell r="C52" t="str">
            <v>Якимов Алексей</v>
          </cell>
          <cell r="D52" t="str">
            <v>13.07.1988</v>
          </cell>
          <cell r="E52" t="str">
            <v>1р</v>
          </cell>
          <cell r="F52" t="str">
            <v>Ярославская</v>
          </cell>
          <cell r="G52" t="str">
            <v>Ярославль, СДЮСШОР-19</v>
          </cell>
          <cell r="H52" t="str">
            <v>Хрущев И.Е.</v>
          </cell>
          <cell r="I52">
            <v>60200</v>
          </cell>
        </row>
        <row r="53">
          <cell r="B53">
            <v>7</v>
          </cell>
          <cell r="C53" t="str">
            <v>Соловьев Сергей</v>
          </cell>
          <cell r="D53" t="str">
            <v>17.06.1992</v>
          </cell>
          <cell r="E53" t="str">
            <v>КМС</v>
          </cell>
          <cell r="F53" t="str">
            <v>Ярославская</v>
          </cell>
          <cell r="G53" t="str">
            <v>Ярославль, СДЮСШОР-19</v>
          </cell>
          <cell r="H53" t="str">
            <v>Хрущев И.Е.</v>
          </cell>
          <cell r="I53">
            <v>800</v>
          </cell>
        </row>
        <row r="54">
          <cell r="B54">
            <v>13</v>
          </cell>
          <cell r="C54" t="str">
            <v>Кудрявцев Константин</v>
          </cell>
          <cell r="D54" t="str">
            <v>29.06.1993</v>
          </cell>
          <cell r="E54" t="str">
            <v>1р</v>
          </cell>
          <cell r="F54" t="str">
            <v>Ярославская</v>
          </cell>
          <cell r="G54" t="str">
            <v>Ярославль, СДЮСШОР-19</v>
          </cell>
          <cell r="H54" t="str">
            <v>Сошников А.Н.</v>
          </cell>
          <cell r="I54">
            <v>200400</v>
          </cell>
        </row>
        <row r="55">
          <cell r="B55">
            <v>14</v>
          </cell>
          <cell r="C55" t="str">
            <v>Белков Александр</v>
          </cell>
          <cell r="D55" t="str">
            <v>07.09.1994</v>
          </cell>
          <cell r="E55" t="str">
            <v>2р</v>
          </cell>
          <cell r="F55" t="str">
            <v>Ярославская</v>
          </cell>
          <cell r="G55" t="str">
            <v>Ярославль, СДЮСШОР-19</v>
          </cell>
          <cell r="H55" t="str">
            <v>Станкевич В.А.</v>
          </cell>
          <cell r="I55">
            <v>200</v>
          </cell>
        </row>
        <row r="56">
          <cell r="B56">
            <v>19</v>
          </cell>
          <cell r="C56" t="str">
            <v>Нелуш Ярослав</v>
          </cell>
          <cell r="D56" t="str">
            <v>11.12.1994</v>
          </cell>
          <cell r="E56" t="str">
            <v>1р</v>
          </cell>
          <cell r="F56" t="str">
            <v>Ярославская</v>
          </cell>
          <cell r="G56" t="str">
            <v>Ярославль, СДЮСШОР-19</v>
          </cell>
          <cell r="H56" t="str">
            <v>Станкевич В.А.</v>
          </cell>
          <cell r="I56">
            <v>60200</v>
          </cell>
        </row>
        <row r="57">
          <cell r="B57">
            <v>21</v>
          </cell>
          <cell r="C57" t="str">
            <v>Изотов Демьян</v>
          </cell>
          <cell r="D57" t="str">
            <v>12.07.1995</v>
          </cell>
          <cell r="E57" t="str">
            <v>3р</v>
          </cell>
          <cell r="F57" t="str">
            <v>Ярославская</v>
          </cell>
          <cell r="G57" t="str">
            <v>Ярославль, СДЮСШОР-19</v>
          </cell>
          <cell r="H57" t="str">
            <v>Станкевич В.А.</v>
          </cell>
          <cell r="I57">
            <v>60200</v>
          </cell>
        </row>
        <row r="58">
          <cell r="B58">
            <v>23</v>
          </cell>
          <cell r="C58" t="str">
            <v>Майоров Владимир</v>
          </cell>
          <cell r="D58" t="str">
            <v>11.12.1995</v>
          </cell>
          <cell r="E58" t="str">
            <v>2р</v>
          </cell>
          <cell r="F58" t="str">
            <v>Ярославская</v>
          </cell>
          <cell r="G58" t="str">
            <v>Ярославль, СДЮСШОР-19</v>
          </cell>
          <cell r="H58" t="str">
            <v>Станкевич В.А.</v>
          </cell>
          <cell r="I58">
            <v>800</v>
          </cell>
        </row>
        <row r="59">
          <cell r="B59">
            <v>24</v>
          </cell>
          <cell r="C59" t="str">
            <v>Довженко Денис</v>
          </cell>
          <cell r="D59" t="str">
            <v>07.01.1994</v>
          </cell>
          <cell r="E59" t="str">
            <v>КМС</v>
          </cell>
          <cell r="F59" t="str">
            <v>Ярославская</v>
          </cell>
          <cell r="G59" t="str">
            <v>Ярославль, СДЮСШОР-19</v>
          </cell>
          <cell r="H59" t="str">
            <v>Круговой К.Н.</v>
          </cell>
          <cell r="I59">
            <v>400</v>
          </cell>
        </row>
        <row r="60">
          <cell r="B60">
            <v>25</v>
          </cell>
          <cell r="C60" t="str">
            <v>Зайцев Сергей</v>
          </cell>
          <cell r="D60" t="str">
            <v>27.03.1995</v>
          </cell>
          <cell r="E60" t="str">
            <v>1р</v>
          </cell>
          <cell r="F60" t="str">
            <v>Ярославская</v>
          </cell>
          <cell r="G60" t="str">
            <v>Ярославль, СДЮСШОР-19</v>
          </cell>
          <cell r="H60" t="str">
            <v>Круговой К.Н.</v>
          </cell>
          <cell r="I60">
            <v>400800</v>
          </cell>
        </row>
        <row r="61">
          <cell r="B61">
            <v>26</v>
          </cell>
          <cell r="C61" t="str">
            <v>Сучков Ярослав</v>
          </cell>
          <cell r="D61" t="str">
            <v>30.06.1993</v>
          </cell>
          <cell r="E61" t="str">
            <v>1р</v>
          </cell>
          <cell r="F61" t="str">
            <v>Ярославская</v>
          </cell>
          <cell r="G61" t="str">
            <v>Ярославль, СДЮСШОР-19</v>
          </cell>
          <cell r="H61" t="str">
            <v>Круговой К.Н.</v>
          </cell>
          <cell r="I61" t="str">
            <v>2000с/п 800</v>
          </cell>
        </row>
        <row r="62">
          <cell r="B62">
            <v>27</v>
          </cell>
          <cell r="C62" t="str">
            <v>Костров Дмитрий</v>
          </cell>
          <cell r="D62" t="str">
            <v>01.11.1994</v>
          </cell>
          <cell r="E62" t="str">
            <v>1р</v>
          </cell>
          <cell r="F62" t="str">
            <v>Ярославская</v>
          </cell>
          <cell r="G62" t="str">
            <v>Ярославль, СДЮСШОР-19</v>
          </cell>
          <cell r="H62" t="str">
            <v>Круговой К.Н.</v>
          </cell>
          <cell r="I62">
            <v>1500800</v>
          </cell>
        </row>
        <row r="63">
          <cell r="B63">
            <v>17</v>
          </cell>
          <cell r="C63" t="str">
            <v>Емельянов Леонид</v>
          </cell>
          <cell r="D63" t="str">
            <v>27.04.1994</v>
          </cell>
          <cell r="E63" t="str">
            <v>КМС</v>
          </cell>
          <cell r="F63" t="str">
            <v>Ярославская</v>
          </cell>
          <cell r="G63" t="str">
            <v>Ярославль, СДЮСШОР-19</v>
          </cell>
          <cell r="H63" t="str">
            <v>Хрущев И.Е.</v>
          </cell>
          <cell r="I63" t="str">
            <v>2000с/п 3000</v>
          </cell>
        </row>
        <row r="64">
          <cell r="B64">
            <v>16</v>
          </cell>
          <cell r="C64" t="str">
            <v>Афоненков Олег</v>
          </cell>
          <cell r="D64" t="str">
            <v>18.10.1994</v>
          </cell>
          <cell r="E64" t="str">
            <v>1р</v>
          </cell>
          <cell r="F64" t="str">
            <v>Ярославская</v>
          </cell>
          <cell r="G64" t="str">
            <v>Ярославль, СДЮСШОР-19</v>
          </cell>
          <cell r="H64" t="str">
            <v>Хрущев И.Е.</v>
          </cell>
          <cell r="I64">
            <v>400800</v>
          </cell>
        </row>
        <row r="65">
          <cell r="B65">
            <v>15</v>
          </cell>
          <cell r="C65" t="str">
            <v>Шемягин Никита</v>
          </cell>
          <cell r="D65" t="str">
            <v>13.02.1994</v>
          </cell>
          <cell r="E65" t="str">
            <v>2р</v>
          </cell>
          <cell r="F65" t="str">
            <v>Ярославская</v>
          </cell>
          <cell r="G65" t="str">
            <v>Ярославль, СДЮСШОР-19</v>
          </cell>
          <cell r="H65" t="str">
            <v>Хрущев И.Е.</v>
          </cell>
          <cell r="I65">
            <v>400800</v>
          </cell>
        </row>
        <row r="66">
          <cell r="B66">
            <v>11</v>
          </cell>
          <cell r="C66" t="str">
            <v>Карпов Максим</v>
          </cell>
          <cell r="D66" t="str">
            <v>08.05.1994</v>
          </cell>
          <cell r="E66" t="str">
            <v>1р</v>
          </cell>
          <cell r="F66" t="str">
            <v>Ярославская</v>
          </cell>
          <cell r="G66" t="str">
            <v>Ярославль, СДЮСШОР-19</v>
          </cell>
          <cell r="H66" t="str">
            <v>Воронин Е.А.</v>
          </cell>
          <cell r="I66" t="str">
            <v>длина</v>
          </cell>
        </row>
        <row r="67">
          <cell r="B67">
            <v>28</v>
          </cell>
          <cell r="C67" t="str">
            <v>Ловчиков Сергей</v>
          </cell>
          <cell r="D67" t="str">
            <v>03.03.1997</v>
          </cell>
          <cell r="E67" t="str">
            <v>1р</v>
          </cell>
          <cell r="F67" t="str">
            <v>Ярославская</v>
          </cell>
          <cell r="G67" t="str">
            <v>Ярославль, СДЮСШОР-19</v>
          </cell>
          <cell r="H67" t="str">
            <v>Видманова Ю.В.</v>
          </cell>
          <cell r="I67">
            <v>60</v>
          </cell>
        </row>
        <row r="68">
          <cell r="B68">
            <v>31</v>
          </cell>
          <cell r="C68" t="str">
            <v>Шмелёв Иван</v>
          </cell>
          <cell r="D68" t="str">
            <v>20.07.1997</v>
          </cell>
          <cell r="E68" t="str">
            <v>КМС</v>
          </cell>
          <cell r="F68" t="str">
            <v>Ярославская</v>
          </cell>
          <cell r="G68" t="str">
            <v>Ярославль, СДЮСШОР-19</v>
          </cell>
          <cell r="H68" t="str">
            <v>Таракановы Ю.Ф., А.В.</v>
          </cell>
          <cell r="I68">
            <v>400200</v>
          </cell>
        </row>
        <row r="69">
          <cell r="B69">
            <v>32</v>
          </cell>
          <cell r="C69" t="str">
            <v>Рябинин Иван</v>
          </cell>
          <cell r="D69" t="str">
            <v>21.07.1997</v>
          </cell>
          <cell r="E69" t="str">
            <v>1р</v>
          </cell>
          <cell r="F69" t="str">
            <v>Ярославская</v>
          </cell>
          <cell r="G69" t="str">
            <v>Ярославль, СДЮСШОР-19</v>
          </cell>
          <cell r="H69" t="str">
            <v>Таракановы Ю.Ф., А.В.</v>
          </cell>
          <cell r="I69">
            <v>400800</v>
          </cell>
        </row>
        <row r="70">
          <cell r="B70">
            <v>33</v>
          </cell>
          <cell r="C70" t="str">
            <v>Шиян Дмитрий</v>
          </cell>
          <cell r="D70" t="str">
            <v>26.01.1996</v>
          </cell>
          <cell r="E70" t="str">
            <v>1р</v>
          </cell>
          <cell r="F70" t="str">
            <v>Ярославская</v>
          </cell>
          <cell r="G70" t="str">
            <v>Ярославль, СДЮСШОР-19</v>
          </cell>
          <cell r="H70" t="str">
            <v>Таракановы Ю.Ф., А.В.</v>
          </cell>
          <cell r="I70">
            <v>800</v>
          </cell>
        </row>
        <row r="71">
          <cell r="B71">
            <v>47</v>
          </cell>
          <cell r="C71" t="str">
            <v>Тараканов Кирилл</v>
          </cell>
          <cell r="D71" t="str">
            <v>18.12.1996</v>
          </cell>
          <cell r="E71" t="str">
            <v>1р</v>
          </cell>
          <cell r="F71" t="str">
            <v>Ярославская</v>
          </cell>
          <cell r="G71" t="str">
            <v>Ярославль, СДЮСШОР-19</v>
          </cell>
          <cell r="H71" t="str">
            <v>Таракановы Ю.Ф., А.В.</v>
          </cell>
          <cell r="I71">
            <v>1500</v>
          </cell>
        </row>
        <row r="72">
          <cell r="B72">
            <v>36</v>
          </cell>
          <cell r="C72" t="str">
            <v>Лобков Александр</v>
          </cell>
          <cell r="D72" t="str">
            <v>03.04.1996</v>
          </cell>
          <cell r="E72" t="str">
            <v>1р</v>
          </cell>
          <cell r="F72" t="str">
            <v>Ярославская</v>
          </cell>
          <cell r="G72" t="str">
            <v>Ярославль, СДЮСШОР-19</v>
          </cell>
          <cell r="H72" t="str">
            <v>Сошников А.Н.</v>
          </cell>
          <cell r="I72">
            <v>60200</v>
          </cell>
        </row>
        <row r="73">
          <cell r="B73">
            <v>37</v>
          </cell>
          <cell r="C73" t="str">
            <v>Кожуров Кирилл</v>
          </cell>
          <cell r="D73" t="str">
            <v>05.05.1996</v>
          </cell>
          <cell r="E73" t="str">
            <v>2р</v>
          </cell>
          <cell r="F73" t="str">
            <v>Ярославская</v>
          </cell>
          <cell r="G73" t="str">
            <v>Ярославль, СДЮСШОР-19</v>
          </cell>
          <cell r="H73" t="str">
            <v>Сошников А.Н.</v>
          </cell>
          <cell r="I73">
            <v>60200</v>
          </cell>
        </row>
        <row r="74">
          <cell r="B74">
            <v>38</v>
          </cell>
          <cell r="C74" t="str">
            <v>Царёв Олег</v>
          </cell>
          <cell r="D74" t="str">
            <v>18.03.1997</v>
          </cell>
          <cell r="E74" t="str">
            <v>2р</v>
          </cell>
          <cell r="F74" t="str">
            <v>Ярославская</v>
          </cell>
          <cell r="G74" t="str">
            <v>Ярославль, СДЮСШОР-19</v>
          </cell>
          <cell r="H74" t="str">
            <v>Станкевич В.А.</v>
          </cell>
          <cell r="I74">
            <v>200</v>
          </cell>
        </row>
        <row r="75">
          <cell r="B75">
            <v>39</v>
          </cell>
          <cell r="C75" t="str">
            <v>Смирнов Роман</v>
          </cell>
          <cell r="D75" t="str">
            <v>29.01.1997</v>
          </cell>
          <cell r="E75" t="str">
            <v>2р</v>
          </cell>
          <cell r="F75" t="str">
            <v>Ярославская</v>
          </cell>
          <cell r="G75" t="str">
            <v>Ярославль, СДЮСШОР-19</v>
          </cell>
          <cell r="H75" t="str">
            <v>Станкевич В.А.</v>
          </cell>
          <cell r="I75">
            <v>200</v>
          </cell>
        </row>
        <row r="76">
          <cell r="B76">
            <v>40</v>
          </cell>
          <cell r="C76" t="str">
            <v>Титов Антон</v>
          </cell>
          <cell r="D76" t="str">
            <v>13.05.1996</v>
          </cell>
          <cell r="E76" t="str">
            <v>2р</v>
          </cell>
          <cell r="F76" t="str">
            <v>Ярославская</v>
          </cell>
          <cell r="G76" t="str">
            <v>Ярославль, СДЮСШОР-19</v>
          </cell>
          <cell r="H76" t="str">
            <v>Станкевич В.А.</v>
          </cell>
          <cell r="I76">
            <v>60200</v>
          </cell>
        </row>
        <row r="77">
          <cell r="B77">
            <v>43</v>
          </cell>
          <cell r="C77" t="str">
            <v>Збойнов Андрей</v>
          </cell>
          <cell r="D77" t="str">
            <v>11.01.1997</v>
          </cell>
          <cell r="E77" t="str">
            <v>2р</v>
          </cell>
          <cell r="F77" t="str">
            <v>Ярославская</v>
          </cell>
          <cell r="G77" t="str">
            <v>Ярославль, СДЮСШОР-19</v>
          </cell>
          <cell r="H77" t="str">
            <v>Круговой К.Н.</v>
          </cell>
          <cell r="I77">
            <v>1500800</v>
          </cell>
        </row>
        <row r="78">
          <cell r="B78">
            <v>44</v>
          </cell>
          <cell r="C78" t="str">
            <v>Коровин Артем</v>
          </cell>
          <cell r="D78" t="str">
            <v>11.06.1997</v>
          </cell>
          <cell r="E78" t="str">
            <v>2р</v>
          </cell>
          <cell r="F78" t="str">
            <v>Ярославская</v>
          </cell>
          <cell r="G78" t="str">
            <v>Ярославль, СДЮСШОР-19</v>
          </cell>
          <cell r="H78" t="str">
            <v>Круговой К.Н.</v>
          </cell>
          <cell r="I78">
            <v>400800</v>
          </cell>
        </row>
        <row r="79">
          <cell r="B79">
            <v>46</v>
          </cell>
          <cell r="C79" t="str">
            <v>Бакин Максим</v>
          </cell>
          <cell r="D79" t="str">
            <v>10.11.1997</v>
          </cell>
          <cell r="E79" t="str">
            <v>2р</v>
          </cell>
          <cell r="F79" t="str">
            <v>Ярославская</v>
          </cell>
          <cell r="G79" t="str">
            <v>Ярославль, СДЮСШОР-19</v>
          </cell>
          <cell r="H79" t="str">
            <v>Воронин Е.А.</v>
          </cell>
          <cell r="I79" t="str">
            <v>длина 60</v>
          </cell>
        </row>
        <row r="80">
          <cell r="B80">
            <v>48</v>
          </cell>
          <cell r="C80" t="str">
            <v>Тихонов Олег</v>
          </cell>
          <cell r="D80" t="str">
            <v>16.09.1998</v>
          </cell>
          <cell r="E80" t="str">
            <v>2р</v>
          </cell>
          <cell r="F80" t="str">
            <v>Ярославская</v>
          </cell>
          <cell r="G80" t="str">
            <v>Ярославль, СДЮСШОР-19</v>
          </cell>
          <cell r="H80" t="str">
            <v>Валяева С.П.</v>
          </cell>
          <cell r="I80">
            <v>200400</v>
          </cell>
        </row>
        <row r="81">
          <cell r="B81">
            <v>49</v>
          </cell>
          <cell r="C81" t="str">
            <v>Ожогов Никита</v>
          </cell>
          <cell r="D81" t="str">
            <v>19.01.1999</v>
          </cell>
          <cell r="E81" t="str">
            <v>2р</v>
          </cell>
          <cell r="F81" t="str">
            <v>Ярославская</v>
          </cell>
          <cell r="G81" t="str">
            <v>Ярославль, СДЮСШОР-19</v>
          </cell>
          <cell r="H81" t="str">
            <v>Таракановы Ю.Ф., А.В.</v>
          </cell>
          <cell r="I81">
            <v>400800</v>
          </cell>
        </row>
        <row r="82">
          <cell r="B82">
            <v>50</v>
          </cell>
          <cell r="C82" t="str">
            <v>Крюков Олег</v>
          </cell>
          <cell r="D82" t="str">
            <v>17.05.1998</v>
          </cell>
          <cell r="E82" t="str">
            <v>1р</v>
          </cell>
          <cell r="F82" t="str">
            <v>Ярославская</v>
          </cell>
          <cell r="G82" t="str">
            <v>Ярославль, СДЮСШОР-19</v>
          </cell>
          <cell r="H82" t="str">
            <v>Таракановы Ю.Ф., А.В.</v>
          </cell>
          <cell r="I82">
            <v>200400</v>
          </cell>
        </row>
        <row r="83">
          <cell r="B83">
            <v>51</v>
          </cell>
          <cell r="C83" t="str">
            <v>Горячев Дмитрий</v>
          </cell>
          <cell r="D83" t="str">
            <v>08.09.1998</v>
          </cell>
          <cell r="E83" t="str">
            <v>2р</v>
          </cell>
          <cell r="F83" t="str">
            <v>Ярославская</v>
          </cell>
          <cell r="G83" t="str">
            <v>Ярославль, СДЮСШОР-19</v>
          </cell>
          <cell r="H83" t="str">
            <v>Таракановы Ю.Ф., А.В.</v>
          </cell>
          <cell r="I83">
            <v>400800</v>
          </cell>
        </row>
        <row r="84">
          <cell r="B84">
            <v>57</v>
          </cell>
          <cell r="C84" t="str">
            <v>Усачёв Максим</v>
          </cell>
          <cell r="D84" t="str">
            <v>24.10.1998</v>
          </cell>
          <cell r="E84" t="str">
            <v>3р</v>
          </cell>
          <cell r="F84" t="str">
            <v>Ярославская</v>
          </cell>
          <cell r="G84" t="str">
            <v>Ярославль, СДЮСШОР-19</v>
          </cell>
          <cell r="H84" t="str">
            <v>Сошников А.Н.</v>
          </cell>
          <cell r="I84">
            <v>60200</v>
          </cell>
        </row>
        <row r="85">
          <cell r="B85">
            <v>58</v>
          </cell>
          <cell r="C85" t="str">
            <v>Тихомиров Евгений</v>
          </cell>
          <cell r="D85" t="str">
            <v>25.12.1998</v>
          </cell>
          <cell r="E85" t="str">
            <v>1р</v>
          </cell>
          <cell r="F85" t="str">
            <v>Ярославская</v>
          </cell>
          <cell r="G85" t="str">
            <v>Ярославль, СДЮСШОР-19</v>
          </cell>
          <cell r="H85" t="str">
            <v>Сошников А.Н.</v>
          </cell>
          <cell r="I85">
            <v>60200</v>
          </cell>
        </row>
        <row r="86">
          <cell r="B86">
            <v>59</v>
          </cell>
          <cell r="C86" t="str">
            <v>Дурицын Максим</v>
          </cell>
          <cell r="D86" t="str">
            <v>05.04.1999</v>
          </cell>
          <cell r="E86" t="str">
            <v>2р</v>
          </cell>
          <cell r="F86" t="str">
            <v>Ярославская</v>
          </cell>
          <cell r="G86" t="str">
            <v>Ярославль, СДЮСШОР-19</v>
          </cell>
          <cell r="H86" t="str">
            <v>Станкевич В.А.</v>
          </cell>
          <cell r="I86">
            <v>400</v>
          </cell>
        </row>
        <row r="87">
          <cell r="B87">
            <v>60</v>
          </cell>
          <cell r="C87" t="str">
            <v>Котов Никита</v>
          </cell>
          <cell r="D87" t="str">
            <v>17.06.1998</v>
          </cell>
          <cell r="E87" t="str">
            <v>2р</v>
          </cell>
          <cell r="F87" t="str">
            <v>Ярославская</v>
          </cell>
          <cell r="G87" t="str">
            <v>Ярославль, СДЮСШОР-19</v>
          </cell>
          <cell r="H87" t="str">
            <v>Станкевич А.В.</v>
          </cell>
          <cell r="I87">
            <v>60</v>
          </cell>
        </row>
        <row r="88">
          <cell r="B88">
            <v>63</v>
          </cell>
          <cell r="C88" t="str">
            <v>Чирков Дмитрий</v>
          </cell>
          <cell r="D88" t="str">
            <v>24.04.1998</v>
          </cell>
          <cell r="E88" t="str">
            <v>3р</v>
          </cell>
          <cell r="F88" t="str">
            <v>Ярославская</v>
          </cell>
          <cell r="G88" t="str">
            <v>Ярославль, СДЮСШОР-19</v>
          </cell>
          <cell r="H88" t="str">
            <v>Воронин Е.А.</v>
          </cell>
          <cell r="I88">
            <v>400</v>
          </cell>
        </row>
        <row r="89">
          <cell r="B89">
            <v>64</v>
          </cell>
          <cell r="C89" t="str">
            <v>Гапонов Игорь</v>
          </cell>
          <cell r="D89" t="str">
            <v>24.08.1999</v>
          </cell>
          <cell r="E89" t="str">
            <v>3р</v>
          </cell>
          <cell r="F89" t="str">
            <v>Ярославская</v>
          </cell>
          <cell r="G89" t="str">
            <v>Ярославль, СДЮСШОР-19</v>
          </cell>
          <cell r="H89" t="str">
            <v>Воронин Е.А.</v>
          </cell>
          <cell r="I89" t="str">
            <v>длина</v>
          </cell>
        </row>
        <row r="90">
          <cell r="B90">
            <v>65</v>
          </cell>
          <cell r="C90" t="str">
            <v>Щуко Алексей</v>
          </cell>
          <cell r="D90" t="str">
            <v>06.01.1999</v>
          </cell>
          <cell r="E90" t="str">
            <v>3р</v>
          </cell>
          <cell r="F90" t="str">
            <v>Ярославская</v>
          </cell>
          <cell r="G90" t="str">
            <v>Ярославль, СДЮСШОР-19</v>
          </cell>
          <cell r="H90" t="str">
            <v>Воронин Е.А.</v>
          </cell>
          <cell r="I90" t="str">
            <v>длина 60</v>
          </cell>
        </row>
        <row r="91">
          <cell r="B91">
            <v>66</v>
          </cell>
          <cell r="C91" t="str">
            <v>Хритоненков Олег</v>
          </cell>
          <cell r="D91" t="str">
            <v>12.03.1999</v>
          </cell>
          <cell r="E91" t="str">
            <v>1ю</v>
          </cell>
          <cell r="F91" t="str">
            <v>Ярославская</v>
          </cell>
          <cell r="G91" t="str">
            <v>Ярославль, СДЮСШОР-19</v>
          </cell>
          <cell r="H91" t="str">
            <v>Воронин Е.А.</v>
          </cell>
          <cell r="I91" t="str">
            <v>длина 60</v>
          </cell>
        </row>
        <row r="92">
          <cell r="B92">
            <v>67</v>
          </cell>
          <cell r="C92" t="str">
            <v>Куликов Сергей</v>
          </cell>
          <cell r="D92" t="str">
            <v>23.02.1995</v>
          </cell>
          <cell r="E92" t="str">
            <v>КМС</v>
          </cell>
          <cell r="F92" t="str">
            <v>Ярославская</v>
          </cell>
          <cell r="G92" t="str">
            <v>Рыбинск, СДЮСШОР-2</v>
          </cell>
          <cell r="H92" t="str">
            <v>Сергеева Е.В.</v>
          </cell>
          <cell r="I92" t="str">
            <v>7-ми/б</v>
          </cell>
        </row>
        <row r="93">
          <cell r="B93">
            <v>69</v>
          </cell>
          <cell r="C93" t="str">
            <v>Фридфельдт Данил</v>
          </cell>
          <cell r="D93" t="str">
            <v>06.05.1995</v>
          </cell>
          <cell r="E93" t="str">
            <v>КМС</v>
          </cell>
          <cell r="F93" t="str">
            <v>Ярославская</v>
          </cell>
          <cell r="G93" t="str">
            <v>Рыбинск, СДЮСШОР-2</v>
          </cell>
          <cell r="H93" t="str">
            <v>Сергеева Е.В.</v>
          </cell>
          <cell r="I93" t="str">
            <v>7-ми/б</v>
          </cell>
        </row>
        <row r="94">
          <cell r="B94">
            <v>70</v>
          </cell>
          <cell r="C94" t="str">
            <v>Александров Никита</v>
          </cell>
          <cell r="D94" t="str">
            <v>22.10.1983</v>
          </cell>
          <cell r="E94" t="str">
            <v>МС</v>
          </cell>
          <cell r="F94" t="str">
            <v>Ярославская</v>
          </cell>
          <cell r="G94" t="str">
            <v>Рыбинск, СДЮСШОР-2</v>
          </cell>
          <cell r="H94" t="str">
            <v>Зюзин В.Н.</v>
          </cell>
          <cell r="I94" t="str">
            <v>2000с/п 3000</v>
          </cell>
        </row>
        <row r="95">
          <cell r="B95">
            <v>71</v>
          </cell>
          <cell r="C95" t="str">
            <v>Разов Олег</v>
          </cell>
          <cell r="D95" t="str">
            <v>1986</v>
          </cell>
          <cell r="E95" t="str">
            <v>1р</v>
          </cell>
          <cell r="F95" t="str">
            <v>Ярославская</v>
          </cell>
          <cell r="G95" t="str">
            <v>Рыбинск, СДЮСШОР-2</v>
          </cell>
          <cell r="H95" t="str">
            <v>Зюзин В.Н.</v>
          </cell>
          <cell r="I95">
            <v>200400</v>
          </cell>
        </row>
        <row r="96">
          <cell r="B96">
            <v>74</v>
          </cell>
          <cell r="C96" t="str">
            <v>Васильев Антон</v>
          </cell>
          <cell r="D96" t="str">
            <v>1999</v>
          </cell>
          <cell r="E96" t="str">
            <v>2р</v>
          </cell>
          <cell r="F96" t="str">
            <v>Ярославская</v>
          </cell>
          <cell r="G96" t="str">
            <v>Рыбинск, СДЮСШОР-2</v>
          </cell>
          <cell r="H96" t="str">
            <v>Иванова И.М., Соколова Н.М.</v>
          </cell>
          <cell r="I96" t="str">
            <v>60 60с/б</v>
          </cell>
        </row>
        <row r="97">
          <cell r="B97">
            <v>75</v>
          </cell>
          <cell r="C97" t="str">
            <v>Костерин Андрей</v>
          </cell>
          <cell r="D97" t="str">
            <v>1998</v>
          </cell>
          <cell r="E97" t="str">
            <v>2р</v>
          </cell>
          <cell r="F97" t="str">
            <v>Ярославская</v>
          </cell>
          <cell r="G97" t="str">
            <v>Рыбинск, СДЮСШОР-2</v>
          </cell>
          <cell r="H97" t="str">
            <v>Иванова И.М., Соколова Н.М.</v>
          </cell>
          <cell r="I97">
            <v>200400</v>
          </cell>
        </row>
        <row r="98">
          <cell r="B98">
            <v>78</v>
          </cell>
          <cell r="C98" t="str">
            <v>Романов Никита</v>
          </cell>
          <cell r="D98" t="str">
            <v>05.03.1996</v>
          </cell>
          <cell r="E98" t="str">
            <v>1р</v>
          </cell>
          <cell r="F98" t="str">
            <v>Ярославская</v>
          </cell>
          <cell r="G98" t="str">
            <v>Рыбинск, СДЮСШОР-2</v>
          </cell>
          <cell r="H98" t="str">
            <v>Иванова И.М., Соколова Н.М.</v>
          </cell>
          <cell r="I98" t="str">
            <v>60 60с/б</v>
          </cell>
        </row>
        <row r="99">
          <cell r="B99">
            <v>81</v>
          </cell>
          <cell r="C99" t="str">
            <v>Рубцов Егор</v>
          </cell>
          <cell r="D99" t="str">
            <v>05.06.1998</v>
          </cell>
          <cell r="E99" t="str">
            <v>3р</v>
          </cell>
          <cell r="F99" t="str">
            <v>Ярославская</v>
          </cell>
          <cell r="G99" t="str">
            <v>Рыбинск, СДЮСШОР-2</v>
          </cell>
          <cell r="H99" t="str">
            <v>Мицик Ю.И., Палкина Н.И.</v>
          </cell>
          <cell r="I99">
            <v>400800</v>
          </cell>
        </row>
        <row r="100">
          <cell r="B100">
            <v>92</v>
          </cell>
          <cell r="C100" t="str">
            <v>Ульянов Дмитрий</v>
          </cell>
          <cell r="D100" t="str">
            <v>2000</v>
          </cell>
          <cell r="E100" t="str">
            <v>3р</v>
          </cell>
          <cell r="F100" t="str">
            <v>Ярославская</v>
          </cell>
          <cell r="G100" t="str">
            <v>Рыбинск, СДЮСШОР-2</v>
          </cell>
          <cell r="H100" t="str">
            <v>Бордукова Н.А.</v>
          </cell>
          <cell r="I100" t="str">
            <v>2000с/п 800</v>
          </cell>
        </row>
        <row r="101">
          <cell r="B101">
            <v>128</v>
          </cell>
          <cell r="C101" t="str">
            <v>Иванов Егор</v>
          </cell>
          <cell r="D101" t="str">
            <v>2000</v>
          </cell>
          <cell r="E101" t="str">
            <v>2р</v>
          </cell>
          <cell r="F101" t="str">
            <v>Ярославская</v>
          </cell>
          <cell r="G101" t="str">
            <v>Рыбинск, СДЮСШОР-2</v>
          </cell>
          <cell r="H101" t="str">
            <v>Филимонова О.А.</v>
          </cell>
          <cell r="I101">
            <v>60</v>
          </cell>
        </row>
        <row r="102">
          <cell r="B102">
            <v>83</v>
          </cell>
          <cell r="C102" t="str">
            <v>Дорожкин Владимир</v>
          </cell>
          <cell r="D102" t="str">
            <v>04.07.1983</v>
          </cell>
          <cell r="E102" t="str">
            <v>МС</v>
          </cell>
          <cell r="F102" t="str">
            <v>Ярославская</v>
          </cell>
          <cell r="G102" t="str">
            <v>Рыбинск, СДЮСШОР-2</v>
          </cell>
          <cell r="H102" t="str">
            <v>Дорожкин В.К.</v>
          </cell>
          <cell r="I102" t="str">
            <v>ядро</v>
          </cell>
        </row>
        <row r="103">
          <cell r="B103">
            <v>84</v>
          </cell>
          <cell r="C103" t="str">
            <v>Соколов Константин</v>
          </cell>
          <cell r="D103" t="str">
            <v>1980</v>
          </cell>
          <cell r="E103" t="str">
            <v>1р</v>
          </cell>
          <cell r="F103" t="str">
            <v>Ярославская</v>
          </cell>
          <cell r="G103" t="str">
            <v>Рыбинск, СДЮСШОР-2</v>
          </cell>
          <cell r="H103" t="str">
            <v>Дорожкин В.К.</v>
          </cell>
          <cell r="I103">
            <v>60</v>
          </cell>
        </row>
        <row r="104">
          <cell r="B104">
            <v>86</v>
          </cell>
          <cell r="C104" t="str">
            <v>Плисов Роман</v>
          </cell>
          <cell r="D104" t="str">
            <v>10.09.1999</v>
          </cell>
          <cell r="E104" t="str">
            <v>2р</v>
          </cell>
          <cell r="F104" t="str">
            <v>Ярославская</v>
          </cell>
          <cell r="G104" t="str">
            <v>Рыбинск, СДЮСШОР-2</v>
          </cell>
          <cell r="H104" t="str">
            <v>Дорожкин В.К.</v>
          </cell>
          <cell r="I104">
            <v>60200</v>
          </cell>
        </row>
        <row r="105">
          <cell r="B105">
            <v>87</v>
          </cell>
          <cell r="C105" t="str">
            <v>Жгун Денис</v>
          </cell>
          <cell r="D105" t="str">
            <v>1999</v>
          </cell>
          <cell r="E105" t="str">
            <v>3р</v>
          </cell>
          <cell r="F105" t="str">
            <v>Ярославская</v>
          </cell>
          <cell r="G105" t="str">
            <v>Рыбинск, СДЮСШОР-2</v>
          </cell>
          <cell r="H105" t="str">
            <v>Дорожкина О.Н.</v>
          </cell>
          <cell r="I105">
            <v>200</v>
          </cell>
        </row>
        <row r="106">
          <cell r="B106">
            <v>93</v>
          </cell>
          <cell r="C106" t="str">
            <v>Головицын Кирилл</v>
          </cell>
          <cell r="D106" t="str">
            <v>10.05.1998</v>
          </cell>
          <cell r="E106" t="str">
            <v>2р</v>
          </cell>
          <cell r="F106" t="str">
            <v>Ярославская</v>
          </cell>
          <cell r="G106" t="str">
            <v>Рыбинск, СДЮСШОР-2</v>
          </cell>
          <cell r="H106" t="str">
            <v>Шостак А.А.</v>
          </cell>
          <cell r="I106">
            <v>3000</v>
          </cell>
        </row>
        <row r="107">
          <cell r="B107">
            <v>95</v>
          </cell>
          <cell r="C107" t="str">
            <v>Колчин Артем</v>
          </cell>
          <cell r="D107" t="str">
            <v>06.05.1998</v>
          </cell>
          <cell r="E107" t="str">
            <v>1р</v>
          </cell>
          <cell r="F107" t="str">
            <v>Ярославская</v>
          </cell>
          <cell r="G107" t="str">
            <v>Рыбинск, СДЮСШОР-2</v>
          </cell>
          <cell r="H107" t="str">
            <v>Жукова Т.Г.</v>
          </cell>
          <cell r="I107">
            <v>3000</v>
          </cell>
        </row>
        <row r="108">
          <cell r="B108">
            <v>97</v>
          </cell>
          <cell r="C108" t="str">
            <v>Семенов Николай</v>
          </cell>
          <cell r="D108" t="str">
            <v>09.05.1992</v>
          </cell>
          <cell r="E108" t="str">
            <v>1р</v>
          </cell>
          <cell r="F108" t="str">
            <v>Ярославская</v>
          </cell>
          <cell r="G108" t="str">
            <v>Рыбинск, СДЮСШОР-2</v>
          </cell>
          <cell r="H108" t="str">
            <v>Жукова Т.Г.</v>
          </cell>
          <cell r="I108">
            <v>1500800</v>
          </cell>
        </row>
        <row r="109">
          <cell r="B109">
            <v>98</v>
          </cell>
          <cell r="C109" t="str">
            <v>Ильичев Алексей</v>
          </cell>
          <cell r="D109" t="str">
            <v>08.03.1997</v>
          </cell>
          <cell r="E109" t="str">
            <v>1р</v>
          </cell>
          <cell r="F109" t="str">
            <v>Ярославская</v>
          </cell>
          <cell r="G109" t="str">
            <v>Рыбинск, СДЮСШОР-2</v>
          </cell>
          <cell r="H109" t="str">
            <v>Мокроусов А.Ю.</v>
          </cell>
          <cell r="I109">
            <v>400800</v>
          </cell>
        </row>
        <row r="110">
          <cell r="B110">
            <v>100</v>
          </cell>
          <cell r="C110" t="str">
            <v>Муров Максим</v>
          </cell>
          <cell r="D110" t="str">
            <v>1999</v>
          </cell>
          <cell r="E110" t="str">
            <v>3р</v>
          </cell>
          <cell r="F110" t="str">
            <v>Ярославская</v>
          </cell>
          <cell r="G110" t="str">
            <v>Рыбинск, СДЮСШОР-2</v>
          </cell>
          <cell r="H110" t="str">
            <v>Мокроусов А.Ю.</v>
          </cell>
          <cell r="I110">
            <v>200400</v>
          </cell>
        </row>
        <row r="111">
          <cell r="B111">
            <v>113</v>
          </cell>
          <cell r="C111" t="str">
            <v>Палажко Александр</v>
          </cell>
          <cell r="D111" t="str">
            <v>08.03.1996</v>
          </cell>
          <cell r="E111" t="str">
            <v>1р</v>
          </cell>
          <cell r="F111" t="str">
            <v>Ярославская</v>
          </cell>
          <cell r="G111" t="str">
            <v>Рыбинск, СДЮСШОР-2, МКОУ ДОД ДЮСШ РМР</v>
          </cell>
          <cell r="H111" t="str">
            <v>Пивентьев С.А.</v>
          </cell>
          <cell r="I111" t="str">
            <v>7-ми/б</v>
          </cell>
        </row>
        <row r="112">
          <cell r="B112">
            <v>114</v>
          </cell>
          <cell r="C112" t="str">
            <v>Ромашов Денис</v>
          </cell>
          <cell r="D112" t="str">
            <v>17.05.1998</v>
          </cell>
          <cell r="E112" t="str">
            <v>2р</v>
          </cell>
          <cell r="F112" t="str">
            <v>Ярославская</v>
          </cell>
          <cell r="G112" t="str">
            <v>Рыбинск, СДЮСШОР-2, МКОУ ДОД ДЮСШ РМР</v>
          </cell>
          <cell r="H112" t="str">
            <v>Пивентьев С.А.</v>
          </cell>
          <cell r="I112">
            <v>60</v>
          </cell>
        </row>
        <row r="113">
          <cell r="B113">
            <v>115</v>
          </cell>
          <cell r="C113" t="str">
            <v>Юзбашян Георгий</v>
          </cell>
          <cell r="D113" t="str">
            <v>27.01.1998</v>
          </cell>
          <cell r="E113" t="str">
            <v>2р</v>
          </cell>
          <cell r="F113" t="str">
            <v>Ярославская</v>
          </cell>
          <cell r="G113" t="str">
            <v>Рыбинск, СДЮСШОР-2, МКОУ ДОД ДЮСШ РМР</v>
          </cell>
          <cell r="H113" t="str">
            <v>Пивентьев С.А.</v>
          </cell>
          <cell r="I113" t="str">
            <v>7-ми/б</v>
          </cell>
        </row>
        <row r="114">
          <cell r="B114">
            <v>119</v>
          </cell>
          <cell r="C114" t="str">
            <v>Дробаха Игорь</v>
          </cell>
          <cell r="D114" t="str">
            <v>26.06.1993</v>
          </cell>
          <cell r="E114" t="str">
            <v>1р</v>
          </cell>
          <cell r="F114" t="str">
            <v>Ярославская</v>
          </cell>
          <cell r="G114" t="str">
            <v>Рыбинск, СДЮСШОР-2</v>
          </cell>
          <cell r="H114" t="str">
            <v>Пивентьев С.А.</v>
          </cell>
          <cell r="I114" t="str">
            <v>ядро</v>
          </cell>
        </row>
        <row r="115">
          <cell r="C115" t="str">
            <v>Бабаян Роман</v>
          </cell>
          <cell r="D115" t="str">
            <v>26.12.1996</v>
          </cell>
          <cell r="E115" t="str">
            <v>2р</v>
          </cell>
          <cell r="F115" t="str">
            <v>Ярославская</v>
          </cell>
          <cell r="G115" t="str">
            <v>Рыбинск, СДЮСШОР-2</v>
          </cell>
          <cell r="H115" t="str">
            <v>Пивентьев С.А.</v>
          </cell>
          <cell r="I115">
            <v>1500800</v>
          </cell>
        </row>
        <row r="116">
          <cell r="B116">
            <v>123</v>
          </cell>
          <cell r="C116" t="str">
            <v>Ломакин Павел</v>
          </cell>
          <cell r="D116" t="str">
            <v>14.03.1993</v>
          </cell>
          <cell r="E116" t="str">
            <v>1р</v>
          </cell>
          <cell r="F116" t="str">
            <v>Ярославская</v>
          </cell>
          <cell r="G116" t="str">
            <v>Рыбинск, СДЮСШОР-2</v>
          </cell>
          <cell r="H116" t="str">
            <v>Пивентьев С.А.</v>
          </cell>
          <cell r="I116" t="str">
            <v>ядро</v>
          </cell>
        </row>
        <row r="117">
          <cell r="B117">
            <v>88</v>
          </cell>
          <cell r="C117" t="str">
            <v>Трусов Дмитрий</v>
          </cell>
          <cell r="D117" t="str">
            <v>26.05.1994</v>
          </cell>
          <cell r="E117" t="str">
            <v>1р</v>
          </cell>
          <cell r="F117" t="str">
            <v>Ярославская</v>
          </cell>
          <cell r="G117" t="str">
            <v>Рыбинск, СДЮСШОР-2</v>
          </cell>
          <cell r="H117" t="str">
            <v>Пивентьев С.А.</v>
          </cell>
          <cell r="I117" t="str">
            <v>ядро</v>
          </cell>
        </row>
        <row r="118">
          <cell r="B118">
            <v>124</v>
          </cell>
          <cell r="C118" t="str">
            <v>Дворковский Евгений</v>
          </cell>
          <cell r="D118" t="str">
            <v>1999</v>
          </cell>
          <cell r="E118" t="str">
            <v>3р</v>
          </cell>
          <cell r="F118" t="str">
            <v>Ярославская</v>
          </cell>
          <cell r="G118" t="str">
            <v>Рыбинск, СДЮСШОР-8</v>
          </cell>
          <cell r="H118" t="str">
            <v>Меньшаев О.В.</v>
          </cell>
          <cell r="I118">
            <v>1500</v>
          </cell>
        </row>
        <row r="119">
          <cell r="B119">
            <v>161</v>
          </cell>
          <cell r="C119" t="str">
            <v>Светлов Даниил</v>
          </cell>
          <cell r="D119" t="str">
            <v>19.11.1999</v>
          </cell>
          <cell r="E119" t="str">
            <v>2р</v>
          </cell>
          <cell r="F119" t="str">
            <v>Ярославская</v>
          </cell>
          <cell r="G119" t="str">
            <v>Рыбинск, СДЮСШОР-8</v>
          </cell>
          <cell r="H119" t="str">
            <v>Зверев В.Н.</v>
          </cell>
          <cell r="I119">
            <v>400200</v>
          </cell>
        </row>
        <row r="120">
          <cell r="B120">
            <v>170</v>
          </cell>
          <cell r="C120" t="str">
            <v>Бахаводинов Мунис</v>
          </cell>
          <cell r="D120" t="str">
            <v>1998</v>
          </cell>
          <cell r="E120" t="str">
            <v>3р</v>
          </cell>
          <cell r="F120" t="str">
            <v>Ярославская</v>
          </cell>
          <cell r="G120" t="str">
            <v>Рыбинск, СДЮСШОР-2</v>
          </cell>
          <cell r="H120" t="str">
            <v>Пивентьев С.А.</v>
          </cell>
          <cell r="I120" t="str">
            <v>ядро</v>
          </cell>
        </row>
        <row r="121">
          <cell r="B121">
            <v>248</v>
          </cell>
          <cell r="C121" t="str">
            <v>Цвенгер Данил</v>
          </cell>
          <cell r="D121" t="str">
            <v>29.04.1999</v>
          </cell>
          <cell r="E121" t="str">
            <v>1р</v>
          </cell>
          <cell r="F121" t="str">
            <v>Калининградская</v>
          </cell>
          <cell r="G121" t="str">
            <v>Калининград, СДЮСШОР-4</v>
          </cell>
          <cell r="H121" t="str">
            <v>Прохоров В.Е., Шляхтина Е.И.</v>
          </cell>
          <cell r="I121">
            <v>200400</v>
          </cell>
        </row>
        <row r="122">
          <cell r="B122">
            <v>249</v>
          </cell>
          <cell r="C122" t="str">
            <v>Спиридонов Олег</v>
          </cell>
          <cell r="D122" t="str">
            <v>16.08.1999</v>
          </cell>
          <cell r="E122" t="str">
            <v>1р</v>
          </cell>
          <cell r="F122" t="str">
            <v>Калининградская</v>
          </cell>
          <cell r="G122" t="str">
            <v>Калининград, СДЮСШОР-4</v>
          </cell>
          <cell r="H122" t="str">
            <v>Антунович Г.П., Слушкин В.К.</v>
          </cell>
          <cell r="I122" t="str">
            <v>60 с/б</v>
          </cell>
        </row>
        <row r="123">
          <cell r="B123">
            <v>250</v>
          </cell>
          <cell r="C123" t="str">
            <v>Марков Никита</v>
          </cell>
          <cell r="D123" t="str">
            <v>12.01.1998</v>
          </cell>
          <cell r="E123" t="str">
            <v>1р</v>
          </cell>
          <cell r="F123" t="str">
            <v>Калининградская</v>
          </cell>
          <cell r="G123" t="str">
            <v>Калининград, СДЮСШОР-4</v>
          </cell>
          <cell r="H123" t="str">
            <v>Стародубова Т.А.</v>
          </cell>
          <cell r="I123" t="str">
            <v>60 60 с/б</v>
          </cell>
        </row>
        <row r="124">
          <cell r="B124">
            <v>251</v>
          </cell>
          <cell r="C124" t="str">
            <v>Михеев Андрей</v>
          </cell>
          <cell r="D124" t="str">
            <v>06.05.1998</v>
          </cell>
          <cell r="E124" t="str">
            <v>1р</v>
          </cell>
          <cell r="F124" t="str">
            <v>Калининградская</v>
          </cell>
          <cell r="G124" t="str">
            <v>Калининград, СДЮСШОР-4</v>
          </cell>
          <cell r="H124" t="str">
            <v>Гадиатова Н.В., Сельская Л.М., Маляревич В.В.</v>
          </cell>
          <cell r="I124">
            <v>200400</v>
          </cell>
        </row>
        <row r="125">
          <cell r="B125">
            <v>252</v>
          </cell>
          <cell r="C125" t="str">
            <v>Муратов Андрей</v>
          </cell>
          <cell r="D125" t="str">
            <v>15.08.1997</v>
          </cell>
          <cell r="E125" t="str">
            <v>1р</v>
          </cell>
          <cell r="F125" t="str">
            <v>Калининградская</v>
          </cell>
          <cell r="G125" t="str">
            <v>Калининград, СДЮСШОР-4</v>
          </cell>
          <cell r="H125" t="str">
            <v>Гадиатова Н.В., Сельская Л.М., Маляревич В.В.</v>
          </cell>
          <cell r="I125">
            <v>60200</v>
          </cell>
        </row>
        <row r="126">
          <cell r="B126">
            <v>243</v>
          </cell>
          <cell r="C126" t="str">
            <v>Смирнов Пайшао</v>
          </cell>
          <cell r="D126" t="str">
            <v>01.08.1996</v>
          </cell>
          <cell r="E126" t="str">
            <v>1р</v>
          </cell>
          <cell r="F126" t="str">
            <v>Калининградская</v>
          </cell>
          <cell r="G126" t="str">
            <v>Калининград, УОР</v>
          </cell>
          <cell r="H126" t="str">
            <v>ЗТР Антунович Г.П., Слушкин В.К.</v>
          </cell>
          <cell r="I126" t="str">
            <v>60 с/б</v>
          </cell>
        </row>
        <row r="127">
          <cell r="B127">
            <v>503</v>
          </cell>
          <cell r="C127" t="str">
            <v>Чекин Илья</v>
          </cell>
          <cell r="D127" t="str">
            <v>04.01.1995</v>
          </cell>
          <cell r="E127" t="str">
            <v>КМС</v>
          </cell>
          <cell r="F127" t="str">
            <v>Калининградская</v>
          </cell>
          <cell r="G127" t="str">
            <v>Калининград, СДЮСШОР-4</v>
          </cell>
          <cell r="H127" t="str">
            <v>Балашов С.Г., Балашова В.А.</v>
          </cell>
          <cell r="I127" t="str">
            <v>длина тройной</v>
          </cell>
        </row>
        <row r="128">
          <cell r="B128">
            <v>254</v>
          </cell>
          <cell r="C128" t="str">
            <v>Маклыгин Мартин</v>
          </cell>
          <cell r="D128" t="str">
            <v>01.05.1996</v>
          </cell>
          <cell r="E128" t="str">
            <v>КМС</v>
          </cell>
          <cell r="F128" t="str">
            <v>Калининградская</v>
          </cell>
          <cell r="G128" t="str">
            <v>Калининград, УОР</v>
          </cell>
          <cell r="H128" t="str">
            <v>Лобков В.Г., Антунович Г.П., Слушкин В.К.</v>
          </cell>
          <cell r="I128" t="str">
            <v>7-ми/б</v>
          </cell>
        </row>
        <row r="129">
          <cell r="B129">
            <v>182</v>
          </cell>
          <cell r="C129" t="str">
            <v>Мыльников Артем</v>
          </cell>
          <cell r="D129" t="str">
            <v>27.03.1997</v>
          </cell>
          <cell r="E129" t="str">
            <v>КМС</v>
          </cell>
          <cell r="F129" t="str">
            <v>Ярославская</v>
          </cell>
          <cell r="G129" t="str">
            <v>Ярославль, ГУ ЯО ЦСП ШВСМ</v>
          </cell>
          <cell r="H129" t="str">
            <v>Рыбаков В.Ю., Рыбакова Л.Е.</v>
          </cell>
          <cell r="I129" t="str">
            <v>60, 60 с/б высота длина ядро</v>
          </cell>
        </row>
        <row r="130">
          <cell r="B130">
            <v>481</v>
          </cell>
          <cell r="C130" t="str">
            <v>Гогочури Зураб</v>
          </cell>
          <cell r="D130" t="str">
            <v>22.03.1990</v>
          </cell>
          <cell r="E130" t="str">
            <v>МС</v>
          </cell>
          <cell r="F130" t="str">
            <v>Ярославская</v>
          </cell>
          <cell r="G130" t="str">
            <v>Ярославль, ГУ ЯО ЦСП ШВСМ</v>
          </cell>
          <cell r="H130" t="str">
            <v>Рыбаков В.Ю., Рыбакова Л.Е.</v>
          </cell>
          <cell r="I130" t="str">
            <v>высота</v>
          </cell>
        </row>
        <row r="131">
          <cell r="B131">
            <v>474</v>
          </cell>
          <cell r="C131" t="str">
            <v>Маляренко Станислав</v>
          </cell>
          <cell r="D131" t="str">
            <v>19.05.1985</v>
          </cell>
          <cell r="E131" t="str">
            <v>МС</v>
          </cell>
          <cell r="F131" t="str">
            <v>Ярославская</v>
          </cell>
          <cell r="G131" t="str">
            <v>Ярославль, ГУ ЯО ЦСП ШВСМ</v>
          </cell>
          <cell r="H131" t="str">
            <v>Рыбаков В.Ю., Рыбакова Л.Е.</v>
          </cell>
          <cell r="I131" t="str">
            <v>высота</v>
          </cell>
        </row>
        <row r="132">
          <cell r="B132">
            <v>183</v>
          </cell>
          <cell r="C132" t="str">
            <v>Заболоцких Данил</v>
          </cell>
          <cell r="D132" t="str">
            <v>1999</v>
          </cell>
          <cell r="E132" t="str">
            <v>2р</v>
          </cell>
          <cell r="F132" t="str">
            <v>Архангельская</v>
          </cell>
          <cell r="G132" t="str">
            <v>Коряжма, ДЮСШ</v>
          </cell>
          <cell r="H132" t="str">
            <v>Казанцев Л.А.</v>
          </cell>
          <cell r="I132">
            <v>60200</v>
          </cell>
        </row>
        <row r="133">
          <cell r="B133">
            <v>184</v>
          </cell>
          <cell r="C133" t="str">
            <v>Гапшевичус Иван</v>
          </cell>
          <cell r="D133" t="str">
            <v>1997</v>
          </cell>
          <cell r="E133" t="str">
            <v>1р</v>
          </cell>
          <cell r="F133" t="str">
            <v>Архангельская</v>
          </cell>
          <cell r="G133" t="str">
            <v>Коряжма, ДЮСШ</v>
          </cell>
          <cell r="H133" t="str">
            <v>Казанцев Л.А.</v>
          </cell>
          <cell r="I133">
            <v>400800</v>
          </cell>
        </row>
        <row r="134">
          <cell r="B134">
            <v>185</v>
          </cell>
          <cell r="C134" t="str">
            <v>Окулов Вячеслав</v>
          </cell>
          <cell r="D134" t="str">
            <v>1994</v>
          </cell>
          <cell r="E134" t="str">
            <v>КМС</v>
          </cell>
          <cell r="F134" t="str">
            <v>Архангельская</v>
          </cell>
          <cell r="G134" t="str">
            <v>Коряжма, ДЮСШ</v>
          </cell>
          <cell r="H134" t="str">
            <v>Казанцев Л.А.</v>
          </cell>
          <cell r="I134">
            <v>200400</v>
          </cell>
        </row>
        <row r="135">
          <cell r="B135">
            <v>186</v>
          </cell>
          <cell r="C135" t="str">
            <v>Вешняков Данил</v>
          </cell>
          <cell r="D135" t="str">
            <v>2000</v>
          </cell>
          <cell r="E135" t="str">
            <v>2р</v>
          </cell>
          <cell r="F135" t="str">
            <v>Архангельская</v>
          </cell>
          <cell r="G135" t="str">
            <v>Коряжма, ДЮСШ</v>
          </cell>
          <cell r="H135" t="str">
            <v>Казанцев Л.А.</v>
          </cell>
          <cell r="I135">
            <v>60200</v>
          </cell>
        </row>
        <row r="136">
          <cell r="B136">
            <v>187</v>
          </cell>
          <cell r="C136" t="str">
            <v>Некрасов Егор</v>
          </cell>
          <cell r="D136" t="str">
            <v>1999</v>
          </cell>
          <cell r="E136" t="str">
            <v>1р</v>
          </cell>
          <cell r="F136" t="str">
            <v>Архангельская</v>
          </cell>
          <cell r="G136" t="str">
            <v>Коряжма, ДЮСШ</v>
          </cell>
          <cell r="H136" t="str">
            <v>Казанцев Л.А.</v>
          </cell>
          <cell r="I136">
            <v>60200</v>
          </cell>
        </row>
        <row r="137">
          <cell r="B137">
            <v>188</v>
          </cell>
          <cell r="C137" t="str">
            <v>Пономарев Иван</v>
          </cell>
          <cell r="D137" t="str">
            <v>1997</v>
          </cell>
          <cell r="E137" t="str">
            <v>2р</v>
          </cell>
          <cell r="F137" t="str">
            <v>Архангельская</v>
          </cell>
          <cell r="G137" t="str">
            <v>Коряжма, ДЮСШ</v>
          </cell>
          <cell r="H137" t="str">
            <v>Казанцев Л.А.</v>
          </cell>
          <cell r="I137">
            <v>200400</v>
          </cell>
        </row>
        <row r="138">
          <cell r="B138">
            <v>282</v>
          </cell>
          <cell r="C138" t="str">
            <v>Тихомиров Дмитрий</v>
          </cell>
          <cell r="D138" t="str">
            <v>1996</v>
          </cell>
          <cell r="F138" t="str">
            <v>Ярославская</v>
          </cell>
          <cell r="G138" t="str">
            <v>Рыбинск, СДЮСШОР "Темп"</v>
          </cell>
          <cell r="H138" t="str">
            <v>Ивушин А.М.</v>
          </cell>
          <cell r="I138">
            <v>3000</v>
          </cell>
        </row>
        <row r="139">
          <cell r="B139">
            <v>283</v>
          </cell>
          <cell r="C139" t="str">
            <v>Щербинин Александр</v>
          </cell>
          <cell r="D139" t="str">
            <v>1994</v>
          </cell>
          <cell r="F139" t="str">
            <v>Ярославская</v>
          </cell>
          <cell r="G139" t="str">
            <v>Рыбинск, СДЮСШОР "Темп"</v>
          </cell>
          <cell r="H139" t="str">
            <v>Ивушин А.М.</v>
          </cell>
          <cell r="I139">
            <v>3000</v>
          </cell>
        </row>
        <row r="140">
          <cell r="B140">
            <v>284</v>
          </cell>
          <cell r="C140" t="str">
            <v>Островский Евгений</v>
          </cell>
          <cell r="D140" t="str">
            <v>1997</v>
          </cell>
          <cell r="F140" t="str">
            <v>Ярославская</v>
          </cell>
          <cell r="G140" t="str">
            <v>Рыбинск, СДЮСШОР "Темп"</v>
          </cell>
          <cell r="H140" t="str">
            <v>Ивушин А.М.</v>
          </cell>
          <cell r="I140">
            <v>3000</v>
          </cell>
        </row>
        <row r="141">
          <cell r="B141">
            <v>285</v>
          </cell>
          <cell r="C141" t="str">
            <v>Макаров Артем</v>
          </cell>
          <cell r="D141" t="str">
            <v>1997</v>
          </cell>
          <cell r="F141" t="str">
            <v>Ярославская</v>
          </cell>
          <cell r="G141" t="str">
            <v>Рыбинск, СДЮСШОР "Темп"</v>
          </cell>
          <cell r="H141" t="str">
            <v>Ивушин А.М.</v>
          </cell>
          <cell r="I141">
            <v>3000</v>
          </cell>
        </row>
        <row r="142">
          <cell r="B142">
            <v>279</v>
          </cell>
          <cell r="C142" t="str">
            <v>Винокуров Алексей</v>
          </cell>
          <cell r="D142" t="str">
            <v>25.05.1992</v>
          </cell>
          <cell r="E142" t="str">
            <v>КМС</v>
          </cell>
          <cell r="F142" t="str">
            <v>Ленинградская</v>
          </cell>
          <cell r="G142" t="str">
            <v>Тосно, ДЮСШ-1</v>
          </cell>
          <cell r="H142" t="str">
            <v>Винокуров А.И.</v>
          </cell>
          <cell r="I142">
            <v>60200</v>
          </cell>
        </row>
        <row r="143">
          <cell r="B143">
            <v>168</v>
          </cell>
          <cell r="C143" t="str">
            <v>Караваев Николай</v>
          </cell>
          <cell r="D143" t="str">
            <v>1995</v>
          </cell>
          <cell r="E143" t="str">
            <v>1р</v>
          </cell>
          <cell r="F143" t="str">
            <v>Р-ка Коми</v>
          </cell>
          <cell r="G143" t="str">
            <v>Сыктывкар, КДЮСШ-1</v>
          </cell>
          <cell r="H143" t="str">
            <v>Панюкова М.А.</v>
          </cell>
          <cell r="I143">
            <v>400800</v>
          </cell>
        </row>
        <row r="144">
          <cell r="B144">
            <v>169</v>
          </cell>
          <cell r="C144" t="str">
            <v>Балясников Иван</v>
          </cell>
          <cell r="D144" t="str">
            <v>1989</v>
          </cell>
          <cell r="E144" t="str">
            <v>КМС</v>
          </cell>
          <cell r="F144" t="str">
            <v>Р-ка Коми</v>
          </cell>
          <cell r="G144" t="str">
            <v>Сыктывкар, КДЮСШ-1</v>
          </cell>
          <cell r="H144" t="str">
            <v>Панюкова М.А.</v>
          </cell>
          <cell r="I144">
            <v>60200</v>
          </cell>
        </row>
        <row r="145">
          <cell r="B145">
            <v>174</v>
          </cell>
          <cell r="C145" t="str">
            <v>Трушкин Александр</v>
          </cell>
          <cell r="D145" t="str">
            <v>1996</v>
          </cell>
          <cell r="E145" t="str">
            <v>1р</v>
          </cell>
          <cell r="F145" t="str">
            <v>Р-ка Коми</v>
          </cell>
          <cell r="G145" t="str">
            <v>Сыктывкар, КДЮСШ-1</v>
          </cell>
          <cell r="H145" t="str">
            <v>Углова С.В., Панюкова М.А.</v>
          </cell>
          <cell r="I145">
            <v>60200</v>
          </cell>
        </row>
        <row r="146">
          <cell r="B146">
            <v>175</v>
          </cell>
          <cell r="C146" t="str">
            <v>Морохин Николай</v>
          </cell>
          <cell r="D146" t="str">
            <v>1993</v>
          </cell>
          <cell r="E146" t="str">
            <v>1р</v>
          </cell>
          <cell r="F146" t="str">
            <v>Р-ка Коми</v>
          </cell>
          <cell r="G146" t="str">
            <v>Сыктывкар, КДЮСШ-1</v>
          </cell>
          <cell r="H146" t="str">
            <v>Панюкова М.А.</v>
          </cell>
          <cell r="I146">
            <v>1500800</v>
          </cell>
        </row>
        <row r="147">
          <cell r="B147">
            <v>176</v>
          </cell>
          <cell r="C147" t="str">
            <v>Филиппов Дмитрий</v>
          </cell>
          <cell r="D147" t="str">
            <v>1997</v>
          </cell>
          <cell r="E147" t="str">
            <v>1р</v>
          </cell>
          <cell r="F147" t="str">
            <v>Р-ка Коми</v>
          </cell>
          <cell r="G147" t="str">
            <v>Сыктывкар, КДЮСШ-1</v>
          </cell>
          <cell r="H147" t="str">
            <v>Панюкова М.А.</v>
          </cell>
          <cell r="I147">
            <v>1500800</v>
          </cell>
        </row>
        <row r="148">
          <cell r="B148">
            <v>178</v>
          </cell>
          <cell r="C148" t="str">
            <v>Шадрин Яков</v>
          </cell>
          <cell r="D148" t="str">
            <v>1993</v>
          </cell>
          <cell r="E148" t="str">
            <v>1р</v>
          </cell>
          <cell r="F148" t="str">
            <v>Р-ка Коми</v>
          </cell>
          <cell r="G148" t="str">
            <v>Сыктывкар, КДЮСШ-1</v>
          </cell>
          <cell r="H148" t="str">
            <v xml:space="preserve">Панюкова М.А. </v>
          </cell>
          <cell r="I148">
            <v>60200400</v>
          </cell>
        </row>
        <row r="149">
          <cell r="B149">
            <v>179</v>
          </cell>
          <cell r="C149" t="str">
            <v>Штадлер Артур</v>
          </cell>
          <cell r="D149" t="str">
            <v>1998</v>
          </cell>
          <cell r="E149" t="str">
            <v>1р</v>
          </cell>
          <cell r="F149" t="str">
            <v>Р-ка Коми</v>
          </cell>
          <cell r="G149" t="str">
            <v>Сыктывкар, КДЮСШ-1</v>
          </cell>
          <cell r="H149" t="str">
            <v xml:space="preserve">Панюкова М.А. </v>
          </cell>
          <cell r="I149">
            <v>60200400</v>
          </cell>
        </row>
        <row r="150">
          <cell r="B150">
            <v>181</v>
          </cell>
          <cell r="C150" t="str">
            <v>Кимша Степан</v>
          </cell>
          <cell r="D150" t="str">
            <v>1998</v>
          </cell>
          <cell r="E150" t="str">
            <v>2р</v>
          </cell>
          <cell r="F150" t="str">
            <v>Р-ка Коми</v>
          </cell>
          <cell r="G150" t="str">
            <v>Сыктывкар, КДЮСШ-1</v>
          </cell>
          <cell r="H150" t="str">
            <v>Панюкова М.А.</v>
          </cell>
          <cell r="I150">
            <v>60200</v>
          </cell>
        </row>
        <row r="151">
          <cell r="B151">
            <v>101</v>
          </cell>
          <cell r="C151" t="str">
            <v>Лавров Александр</v>
          </cell>
          <cell r="D151" t="str">
            <v>1993</v>
          </cell>
          <cell r="E151" t="str">
            <v>КМС</v>
          </cell>
          <cell r="F151" t="str">
            <v>Р-ка Коми</v>
          </cell>
          <cell r="G151" t="str">
            <v>Сыктывкар, КДЮСШ-1</v>
          </cell>
          <cell r="H151" t="str">
            <v>Панюкова М.А.</v>
          </cell>
          <cell r="I151">
            <v>200400</v>
          </cell>
        </row>
        <row r="152">
          <cell r="B152">
            <v>287</v>
          </cell>
          <cell r="C152" t="str">
            <v>Киселев Алексей</v>
          </cell>
          <cell r="D152" t="str">
            <v>27.05.1992</v>
          </cell>
          <cell r="E152" t="str">
            <v>КМС</v>
          </cell>
          <cell r="F152" t="str">
            <v>Вологодская</v>
          </cell>
          <cell r="G152" t="str">
            <v>Вологда, АУ ФКиС ЦСП</v>
          </cell>
          <cell r="H152" t="str">
            <v>Киселев В.Д.</v>
          </cell>
          <cell r="I152" t="str">
            <v>3000 2000 с/п</v>
          </cell>
        </row>
        <row r="153">
          <cell r="B153">
            <v>288</v>
          </cell>
          <cell r="C153" t="str">
            <v>Шкуропатов Дмитрий</v>
          </cell>
          <cell r="D153" t="str">
            <v>30.03.1993</v>
          </cell>
          <cell r="E153" t="str">
            <v>МС</v>
          </cell>
          <cell r="F153" t="str">
            <v>Вологодская</v>
          </cell>
          <cell r="G153" t="str">
            <v>Вологда, АУ ФКиС ЦСП</v>
          </cell>
          <cell r="H153" t="str">
            <v>Смелов Н.А., Демин А.М.</v>
          </cell>
          <cell r="I153">
            <v>60</v>
          </cell>
        </row>
        <row r="154">
          <cell r="B154">
            <v>290</v>
          </cell>
          <cell r="C154" t="str">
            <v>Новослугин Максим</v>
          </cell>
          <cell r="D154" t="str">
            <v>21.08.1995</v>
          </cell>
          <cell r="E154" t="str">
            <v>КМС</v>
          </cell>
          <cell r="F154" t="str">
            <v>Вологодская</v>
          </cell>
          <cell r="G154" t="str">
            <v>Вологда, АУ ФКиС ЦСП</v>
          </cell>
          <cell r="H154" t="str">
            <v>Синицкий А.Д., Воробьева Н.Н.</v>
          </cell>
          <cell r="I154">
            <v>60200</v>
          </cell>
        </row>
        <row r="155">
          <cell r="B155">
            <v>292</v>
          </cell>
          <cell r="C155" t="str">
            <v>Бобылев Семен</v>
          </cell>
          <cell r="D155" t="str">
            <v>13.07.1995</v>
          </cell>
          <cell r="E155" t="str">
            <v>1р</v>
          </cell>
          <cell r="F155" t="str">
            <v>Вологодская</v>
          </cell>
          <cell r="G155" t="str">
            <v>Вологда, АУ ФКиС ЦСП</v>
          </cell>
          <cell r="H155" t="str">
            <v>Боголюбов В.Л.</v>
          </cell>
          <cell r="I155">
            <v>400800</v>
          </cell>
        </row>
        <row r="156">
          <cell r="B156">
            <v>293</v>
          </cell>
          <cell r="C156" t="str">
            <v>Смирнов Антон</v>
          </cell>
          <cell r="D156" t="str">
            <v>28.09.1995</v>
          </cell>
          <cell r="E156" t="str">
            <v>1р</v>
          </cell>
          <cell r="F156" t="str">
            <v>Вологодская</v>
          </cell>
          <cell r="G156" t="str">
            <v>Вологда, АУ ФКиС ЦСП</v>
          </cell>
          <cell r="H156" t="str">
            <v>Волков В.Н.</v>
          </cell>
          <cell r="I156">
            <v>400200</v>
          </cell>
        </row>
        <row r="157">
          <cell r="B157">
            <v>294</v>
          </cell>
          <cell r="C157" t="str">
            <v>Кононенко Павел</v>
          </cell>
          <cell r="D157" t="str">
            <v>02.02.1997</v>
          </cell>
          <cell r="E157" t="str">
            <v>КМС</v>
          </cell>
          <cell r="F157" t="str">
            <v>Вологодская</v>
          </cell>
          <cell r="G157" t="str">
            <v>Вологда, АУ ФКиС ЦСП</v>
          </cell>
          <cell r="H157" t="str">
            <v>Столбова О.В.</v>
          </cell>
          <cell r="I157">
            <v>60200</v>
          </cell>
        </row>
        <row r="158">
          <cell r="B158">
            <v>295</v>
          </cell>
          <cell r="C158" t="str">
            <v>Завгородний Герман</v>
          </cell>
          <cell r="D158" t="str">
            <v>05.10.1996</v>
          </cell>
          <cell r="E158" t="str">
            <v>1р</v>
          </cell>
          <cell r="F158" t="str">
            <v>Вологодская</v>
          </cell>
          <cell r="G158" t="str">
            <v>Вологда, АУ ФКиС ЦСП</v>
          </cell>
          <cell r="H158" t="str">
            <v>Волков В.Н., Куканов Ю.С.</v>
          </cell>
          <cell r="I158">
            <v>400800</v>
          </cell>
        </row>
        <row r="159">
          <cell r="B159">
            <v>296</v>
          </cell>
          <cell r="C159" t="str">
            <v>Красушкин Андрей</v>
          </cell>
          <cell r="D159" t="str">
            <v>01.07.1997</v>
          </cell>
          <cell r="E159" t="str">
            <v>1р</v>
          </cell>
          <cell r="F159" t="str">
            <v>Вологодская</v>
          </cell>
          <cell r="G159" t="str">
            <v>Вологда, АУ ФКиС ЦСП</v>
          </cell>
          <cell r="H159" t="str">
            <v>Столбова О.В.</v>
          </cell>
          <cell r="I159">
            <v>60200</v>
          </cell>
        </row>
        <row r="160">
          <cell r="B160">
            <v>297</v>
          </cell>
          <cell r="C160" t="str">
            <v>Кошелев Александр</v>
          </cell>
          <cell r="D160" t="str">
            <v>16.01.1997</v>
          </cell>
          <cell r="E160" t="str">
            <v>КМС</v>
          </cell>
          <cell r="F160" t="str">
            <v>Вологодская</v>
          </cell>
          <cell r="G160" t="str">
            <v>Вологда, АУ ФКиС ЦСП</v>
          </cell>
          <cell r="H160" t="str">
            <v>Волков В.Н., Кошелев Е.Ю.</v>
          </cell>
          <cell r="I160" t="str">
            <v>1500   3000</v>
          </cell>
        </row>
        <row r="161">
          <cell r="B161">
            <v>298</v>
          </cell>
          <cell r="C161" t="str">
            <v>Шубин Андрей</v>
          </cell>
          <cell r="D161" t="str">
            <v>17.09.1997</v>
          </cell>
          <cell r="E161" t="str">
            <v>1р</v>
          </cell>
          <cell r="F161" t="str">
            <v>Вологодская</v>
          </cell>
          <cell r="G161" t="str">
            <v>Вологда, АУ ФКиС ЦСП</v>
          </cell>
          <cell r="H161" t="str">
            <v>Волков В.Н.</v>
          </cell>
          <cell r="I161" t="str">
            <v>7-ми/б</v>
          </cell>
        </row>
        <row r="162">
          <cell r="B162">
            <v>299</v>
          </cell>
          <cell r="C162" t="str">
            <v>Лопатин Александр</v>
          </cell>
          <cell r="D162" t="str">
            <v>16.05.1997</v>
          </cell>
          <cell r="E162" t="str">
            <v>1р</v>
          </cell>
          <cell r="F162" t="str">
            <v>Вологодская</v>
          </cell>
          <cell r="G162" t="str">
            <v>Вологда, АУ ФКиС ЦСП</v>
          </cell>
          <cell r="H162" t="str">
            <v>Бурчевский В.З.</v>
          </cell>
          <cell r="I162">
            <v>60200</v>
          </cell>
        </row>
        <row r="163">
          <cell r="B163">
            <v>357</v>
          </cell>
          <cell r="C163" t="str">
            <v>Наркевич Вячеслав</v>
          </cell>
          <cell r="D163" t="str">
            <v>09.05.1998</v>
          </cell>
          <cell r="E163" t="str">
            <v>1р</v>
          </cell>
          <cell r="F163" t="str">
            <v>Вологодская</v>
          </cell>
          <cell r="G163" t="str">
            <v>Череповец, ДЮСШ-2</v>
          </cell>
          <cell r="H163" t="str">
            <v>Столбова О.В.</v>
          </cell>
          <cell r="I163">
            <v>200400</v>
          </cell>
        </row>
        <row r="164">
          <cell r="B164">
            <v>360</v>
          </cell>
          <cell r="C164" t="str">
            <v>Беляев Илья</v>
          </cell>
          <cell r="D164" t="str">
            <v>18.01.1998</v>
          </cell>
          <cell r="E164" t="str">
            <v>1р</v>
          </cell>
          <cell r="F164" t="str">
            <v>Вологодская</v>
          </cell>
          <cell r="G164" t="str">
            <v>Череповец, ДЮСШ-2</v>
          </cell>
          <cell r="H164" t="str">
            <v>Лебедев А.В.</v>
          </cell>
          <cell r="I164">
            <v>200400</v>
          </cell>
        </row>
        <row r="165">
          <cell r="B165">
            <v>473</v>
          </cell>
          <cell r="C165" t="str">
            <v>Лужинский Кирилл</v>
          </cell>
          <cell r="D165" t="str">
            <v>20.03.1999</v>
          </cell>
          <cell r="E165" t="str">
            <v>1р</v>
          </cell>
          <cell r="F165" t="str">
            <v>Вологодская</v>
          </cell>
          <cell r="G165" t="str">
            <v>Череповец, ДЮСШ-2</v>
          </cell>
          <cell r="H165" t="str">
            <v>Столбова О.В.</v>
          </cell>
          <cell r="I165">
            <v>200400</v>
          </cell>
        </row>
        <row r="166">
          <cell r="B166">
            <v>478</v>
          </cell>
          <cell r="C166" t="str">
            <v>Ефимов Александр</v>
          </cell>
          <cell r="D166" t="str">
            <v>04.09.1998</v>
          </cell>
          <cell r="E166" t="str">
            <v>1р</v>
          </cell>
          <cell r="F166" t="str">
            <v>Вологодская</v>
          </cell>
          <cell r="G166" t="str">
            <v>Череповец, ДЮСШ-2</v>
          </cell>
          <cell r="H166" t="str">
            <v>Столбова О.В.</v>
          </cell>
          <cell r="I166">
            <v>400800</v>
          </cell>
        </row>
        <row r="167">
          <cell r="B167">
            <v>486</v>
          </cell>
          <cell r="C167" t="str">
            <v>Ширяев Игорь</v>
          </cell>
          <cell r="D167" t="str">
            <v>13.03.1999</v>
          </cell>
          <cell r="E167" t="str">
            <v>2р</v>
          </cell>
          <cell r="F167" t="str">
            <v>Вологодская</v>
          </cell>
          <cell r="G167" t="str">
            <v>Череповец, ДЮСШ-2</v>
          </cell>
          <cell r="H167" t="str">
            <v>Полторацкий С.В.</v>
          </cell>
          <cell r="I167">
            <v>60200</v>
          </cell>
        </row>
        <row r="168">
          <cell r="B168">
            <v>482</v>
          </cell>
          <cell r="C168" t="str">
            <v>Дудин Алексей</v>
          </cell>
          <cell r="D168" t="str">
            <v>17.02.1986</v>
          </cell>
          <cell r="E168" t="str">
            <v>КМС</v>
          </cell>
          <cell r="F168" t="str">
            <v>Вологодская</v>
          </cell>
          <cell r="G168" t="str">
            <v>Череповец, ДЮСШ-2, Профсоюзы</v>
          </cell>
          <cell r="H168" t="str">
            <v xml:space="preserve">Смелов Н.А. </v>
          </cell>
          <cell r="I168">
            <v>60200</v>
          </cell>
        </row>
        <row r="169">
          <cell r="B169">
            <v>480</v>
          </cell>
          <cell r="C169" t="str">
            <v>Грищенко Максим</v>
          </cell>
          <cell r="D169" t="str">
            <v>22.02.1999</v>
          </cell>
          <cell r="E169" t="str">
            <v>2р</v>
          </cell>
          <cell r="F169" t="str">
            <v>Вологодская</v>
          </cell>
          <cell r="G169" t="str">
            <v>Череповец, ДЮСШ-2</v>
          </cell>
          <cell r="H169" t="str">
            <v>Столбова О.В.</v>
          </cell>
          <cell r="I169" t="str">
            <v>400 длина 60</v>
          </cell>
        </row>
        <row r="170">
          <cell r="B170">
            <v>475</v>
          </cell>
          <cell r="C170" t="str">
            <v>Наклейщиков Алексей</v>
          </cell>
          <cell r="D170" t="str">
            <v>29.03.2000</v>
          </cell>
          <cell r="E170" t="str">
            <v>2р</v>
          </cell>
          <cell r="F170" t="str">
            <v>Вологодская</v>
          </cell>
          <cell r="G170" t="str">
            <v>Череповец, ДЮСШ-2</v>
          </cell>
          <cell r="H170" t="str">
            <v>Полторацкий С.В.</v>
          </cell>
          <cell r="I170">
            <v>400800</v>
          </cell>
        </row>
        <row r="171">
          <cell r="B171">
            <v>160</v>
          </cell>
          <cell r="C171" t="str">
            <v>Смирнов Антон</v>
          </cell>
          <cell r="D171" t="str">
            <v>28.09.1995</v>
          </cell>
          <cell r="E171" t="str">
            <v>1р</v>
          </cell>
          <cell r="F171" t="str">
            <v>Вологодская</v>
          </cell>
          <cell r="G171" t="str">
            <v>Вологда, ДЮСШ "Спартак"</v>
          </cell>
          <cell r="H171" t="str">
            <v>Волков В.Н.</v>
          </cell>
          <cell r="I171">
            <v>200400</v>
          </cell>
        </row>
        <row r="172">
          <cell r="B172">
            <v>497</v>
          </cell>
          <cell r="C172" t="str">
            <v>Фалёв Дмитрий</v>
          </cell>
          <cell r="D172" t="str">
            <v>29.04.1983</v>
          </cell>
          <cell r="E172" t="str">
            <v>МС</v>
          </cell>
          <cell r="F172" t="str">
            <v>Архангельская</v>
          </cell>
          <cell r="G172" t="str">
            <v>Архангельск, ГАУ АО "РЦСП "Поморье"</v>
          </cell>
          <cell r="H172" t="str">
            <v>Лебедев А.В.</v>
          </cell>
          <cell r="I172">
            <v>200400</v>
          </cell>
        </row>
        <row r="173">
          <cell r="B173">
            <v>544</v>
          </cell>
          <cell r="C173" t="str">
            <v>Постников Игорь</v>
          </cell>
          <cell r="D173" t="str">
            <v>03.11.1988</v>
          </cell>
          <cell r="E173" t="str">
            <v>1р</v>
          </cell>
          <cell r="F173" t="str">
            <v>Архангельская</v>
          </cell>
          <cell r="G173" t="str">
            <v xml:space="preserve">Архангельск </v>
          </cell>
          <cell r="H173" t="str">
            <v>самостоятельно</v>
          </cell>
          <cell r="I173">
            <v>800</v>
          </cell>
        </row>
        <row r="174">
          <cell r="B174">
            <v>549</v>
          </cell>
          <cell r="C174" t="str">
            <v>Резник Иван</v>
          </cell>
          <cell r="D174" t="str">
            <v>07.11.1994</v>
          </cell>
          <cell r="E174" t="str">
            <v>КМС</v>
          </cell>
          <cell r="F174" t="str">
            <v>Архангельская</v>
          </cell>
          <cell r="G174" t="str">
            <v>Архангельск, ГАУ АО "РЦСП "Поморье"</v>
          </cell>
          <cell r="H174" t="str">
            <v>Чернов А.В.</v>
          </cell>
          <cell r="I174" t="str">
            <v>2000с/п 3000</v>
          </cell>
        </row>
        <row r="175">
          <cell r="B175">
            <v>568</v>
          </cell>
          <cell r="C175" t="str">
            <v>Полосков Антон</v>
          </cell>
          <cell r="D175" t="str">
            <v>24.04.1995</v>
          </cell>
          <cell r="E175" t="str">
            <v>1р</v>
          </cell>
          <cell r="F175" t="str">
            <v>Архангельская</v>
          </cell>
          <cell r="G175" t="str">
            <v xml:space="preserve">Архангельск </v>
          </cell>
          <cell r="H175" t="str">
            <v>Мингалев А.Ю.</v>
          </cell>
          <cell r="I175">
            <v>200400</v>
          </cell>
        </row>
        <row r="176">
          <cell r="B176">
            <v>571</v>
          </cell>
          <cell r="C176" t="str">
            <v>Якимович Владислав</v>
          </cell>
          <cell r="D176" t="str">
            <v>16.10.1993</v>
          </cell>
          <cell r="E176" t="str">
            <v>1р</v>
          </cell>
          <cell r="F176" t="str">
            <v>Архангельская</v>
          </cell>
          <cell r="G176" t="str">
            <v>Котлас, МБУ ДОД "ДЮСШ-1"</v>
          </cell>
          <cell r="H176" t="str">
            <v>Комлев С.А.</v>
          </cell>
          <cell r="I176">
            <v>1500300</v>
          </cell>
        </row>
        <row r="177">
          <cell r="B177">
            <v>572</v>
          </cell>
          <cell r="C177" t="str">
            <v>Порядин Андрей</v>
          </cell>
          <cell r="D177" t="str">
            <v>12.03.1996</v>
          </cell>
          <cell r="E177" t="str">
            <v>1р</v>
          </cell>
          <cell r="F177" t="str">
            <v>Архангельская</v>
          </cell>
          <cell r="G177" t="str">
            <v>Архангельск, ФСЦ "Арктика", САФУ</v>
          </cell>
          <cell r="H177" t="str">
            <v>Брюхова О.Б.</v>
          </cell>
          <cell r="I177" t="str">
            <v>60 длина</v>
          </cell>
        </row>
        <row r="178">
          <cell r="B178">
            <v>574</v>
          </cell>
          <cell r="C178" t="str">
            <v>Рябчиков Андрей</v>
          </cell>
          <cell r="D178" t="str">
            <v>12.09.1997</v>
          </cell>
          <cell r="E178" t="str">
            <v>1р</v>
          </cell>
          <cell r="F178" t="str">
            <v>Архангельская</v>
          </cell>
          <cell r="G178" t="str">
            <v>Архангельск, МБОУ ДОД "ДЮСШ-1"</v>
          </cell>
          <cell r="H178" t="str">
            <v>Брюхова О.Б.</v>
          </cell>
          <cell r="I178">
            <v>60200</v>
          </cell>
        </row>
        <row r="179">
          <cell r="B179">
            <v>576</v>
          </cell>
          <cell r="C179" t="str">
            <v>Якушев Артем</v>
          </cell>
          <cell r="D179" t="str">
            <v>27.05.1997</v>
          </cell>
          <cell r="E179" t="str">
            <v>1р</v>
          </cell>
          <cell r="F179" t="str">
            <v>Архангельская</v>
          </cell>
          <cell r="G179" t="str">
            <v>Архангельск, МБОУ ДОД "ДЮСШ-1"</v>
          </cell>
          <cell r="H179" t="str">
            <v>Брюхова О.Б., Ушанов С.А.</v>
          </cell>
          <cell r="I179">
            <v>60200</v>
          </cell>
        </row>
        <row r="180">
          <cell r="B180">
            <v>577</v>
          </cell>
          <cell r="C180" t="str">
            <v>Макуров Глеб</v>
          </cell>
          <cell r="D180" t="str">
            <v>19.05.1997</v>
          </cell>
          <cell r="E180" t="str">
            <v>2р</v>
          </cell>
          <cell r="F180" t="str">
            <v>Архангельская</v>
          </cell>
          <cell r="G180" t="str">
            <v>Архангельск, МБОУ ДОД "ДЮСШ-1"</v>
          </cell>
          <cell r="H180" t="str">
            <v>Брюхова О.Б.</v>
          </cell>
          <cell r="I180">
            <v>200400</v>
          </cell>
        </row>
        <row r="181">
          <cell r="B181">
            <v>578</v>
          </cell>
          <cell r="C181" t="str">
            <v>Полянский Марк</v>
          </cell>
          <cell r="D181" t="str">
            <v>01.01.1997</v>
          </cell>
          <cell r="E181" t="str">
            <v>2р</v>
          </cell>
          <cell r="F181" t="str">
            <v>Архангельская</v>
          </cell>
          <cell r="G181" t="str">
            <v>Котлас, МБУ ДОД "ДЮСШ-1"</v>
          </cell>
          <cell r="H181" t="str">
            <v>Комлев С.А.</v>
          </cell>
          <cell r="I181">
            <v>1500800</v>
          </cell>
        </row>
        <row r="182">
          <cell r="B182">
            <v>580</v>
          </cell>
          <cell r="C182" t="str">
            <v>Рудный Павел</v>
          </cell>
          <cell r="D182" t="str">
            <v>20.04.1998</v>
          </cell>
          <cell r="E182" t="str">
            <v>2р</v>
          </cell>
          <cell r="F182" t="str">
            <v>Архангельская</v>
          </cell>
          <cell r="G182" t="str">
            <v>Архангельск, МБОУ ДОД "ДЮСШ-1"</v>
          </cell>
          <cell r="H182" t="str">
            <v>Брюхова О.Б., Ушанов С.А.</v>
          </cell>
          <cell r="I182">
            <v>400800</v>
          </cell>
        </row>
        <row r="183">
          <cell r="B183">
            <v>582</v>
          </cell>
          <cell r="C183" t="str">
            <v>Куклин Лев</v>
          </cell>
          <cell r="D183" t="str">
            <v>09.08.1998</v>
          </cell>
          <cell r="E183" t="str">
            <v>1р</v>
          </cell>
          <cell r="F183" t="str">
            <v>Архангельская</v>
          </cell>
          <cell r="G183" t="str">
            <v>Архангельск, АМИ</v>
          </cell>
          <cell r="H183" t="str">
            <v>Мосеев А.А.</v>
          </cell>
          <cell r="I183">
            <v>400800</v>
          </cell>
        </row>
        <row r="184">
          <cell r="B184">
            <v>585</v>
          </cell>
          <cell r="C184" t="str">
            <v>Бугаев Кирилл</v>
          </cell>
          <cell r="D184" t="str">
            <v>31.05.1998</v>
          </cell>
          <cell r="E184" t="str">
            <v>2р</v>
          </cell>
          <cell r="F184" t="str">
            <v>Архангельская</v>
          </cell>
          <cell r="G184" t="str">
            <v>Архангельск, МБОУ ДОД "ДЮСШ-1"</v>
          </cell>
          <cell r="H184" t="str">
            <v>Брюхова О.Б.</v>
          </cell>
          <cell r="I184">
            <v>400800</v>
          </cell>
        </row>
        <row r="185">
          <cell r="B185">
            <v>586</v>
          </cell>
          <cell r="C185" t="str">
            <v>Григорьев Даниил</v>
          </cell>
          <cell r="D185" t="str">
            <v>19.04.1998</v>
          </cell>
          <cell r="E185" t="str">
            <v>2р</v>
          </cell>
          <cell r="F185" t="str">
            <v>Архангельская</v>
          </cell>
          <cell r="G185" t="str">
            <v>Архангельск, МБОУ ДОД "ДЮСШ-1"</v>
          </cell>
          <cell r="H185" t="str">
            <v>Брюхова О.Б.</v>
          </cell>
          <cell r="I185">
            <v>400800</v>
          </cell>
        </row>
        <row r="186">
          <cell r="B186">
            <v>587</v>
          </cell>
          <cell r="C186" t="str">
            <v>Шаньгин Владислав</v>
          </cell>
          <cell r="D186" t="str">
            <v>22.03.1998</v>
          </cell>
          <cell r="E186" t="str">
            <v>1р</v>
          </cell>
          <cell r="F186" t="str">
            <v>Архангельская</v>
          </cell>
          <cell r="G186" t="str">
            <v>Архангельск, МБОУ ДОД "ДЮСШ-1"</v>
          </cell>
          <cell r="H186" t="str">
            <v>Брюхова О.Б., Ушанов С.А.</v>
          </cell>
          <cell r="I186">
            <v>60200</v>
          </cell>
        </row>
        <row r="187">
          <cell r="B187">
            <v>588</v>
          </cell>
          <cell r="C187" t="str">
            <v>Шаньгин Станислав</v>
          </cell>
          <cell r="D187" t="str">
            <v>22.03.1998</v>
          </cell>
          <cell r="E187" t="str">
            <v>1р</v>
          </cell>
          <cell r="F187" t="str">
            <v>Архангельская</v>
          </cell>
          <cell r="G187" t="str">
            <v>Архангельск, МБОУ ДОД "ДЮСШ-1"</v>
          </cell>
          <cell r="H187" t="str">
            <v>Брюхова О.Б., Ушанов С.А.</v>
          </cell>
          <cell r="I187">
            <v>60200</v>
          </cell>
        </row>
        <row r="188">
          <cell r="B188">
            <v>589</v>
          </cell>
          <cell r="C188" t="str">
            <v>Голиков Александр</v>
          </cell>
          <cell r="D188" t="str">
            <v>22.01.1998</v>
          </cell>
          <cell r="E188" t="str">
            <v>2р</v>
          </cell>
          <cell r="F188" t="str">
            <v>Архангельская</v>
          </cell>
          <cell r="G188" t="str">
            <v>Архангельск, МБОУ ДОД "ДЮСШ-1"</v>
          </cell>
          <cell r="H188" t="str">
            <v>Брюхова О.Б.</v>
          </cell>
          <cell r="I188">
            <v>1500800</v>
          </cell>
        </row>
        <row r="189">
          <cell r="B189">
            <v>590</v>
          </cell>
          <cell r="C189" t="str">
            <v>Рыжкевич Никита</v>
          </cell>
          <cell r="D189" t="str">
            <v>12.04.1998</v>
          </cell>
          <cell r="E189" t="str">
            <v>2р</v>
          </cell>
          <cell r="F189" t="str">
            <v>Архангельская</v>
          </cell>
          <cell r="G189" t="str">
            <v>Архангельск, УЛГ</v>
          </cell>
          <cell r="H189" t="str">
            <v>Мосеев А.А.</v>
          </cell>
          <cell r="I189">
            <v>400800</v>
          </cell>
        </row>
        <row r="190">
          <cell r="B190">
            <v>195</v>
          </cell>
          <cell r="C190" t="str">
            <v>Котляров Евгений</v>
          </cell>
          <cell r="D190" t="str">
            <v>02.08.1986</v>
          </cell>
          <cell r="E190" t="str">
            <v>МСМК</v>
          </cell>
          <cell r="F190" t="str">
            <v>Мурманская-Карелия</v>
          </cell>
          <cell r="G190" t="str">
            <v>Мурманск-Петрозаводск, СДЮСШОР-4,СДЮСШОР-3, Динамо</v>
          </cell>
          <cell r="H190" t="str">
            <v>Фарутин Н.В., Воробьев С.А.</v>
          </cell>
          <cell r="I190">
            <v>60</v>
          </cell>
        </row>
        <row r="191">
          <cell r="B191">
            <v>197</v>
          </cell>
          <cell r="C191" t="str">
            <v>Федин Андрей</v>
          </cell>
          <cell r="D191" t="str">
            <v>02.08.1986</v>
          </cell>
          <cell r="E191" t="str">
            <v>МС</v>
          </cell>
          <cell r="F191" t="str">
            <v>Мурманская-Карелия</v>
          </cell>
          <cell r="G191" t="str">
            <v>Мурманск-Петрозаводск, СДЮСШОР-4,СДЮСШОР-3, Динамо, ЦСП</v>
          </cell>
          <cell r="H191" t="str">
            <v>Фарутин Н.В., Воробьев С.А.</v>
          </cell>
          <cell r="I191">
            <v>60200</v>
          </cell>
        </row>
        <row r="192">
          <cell r="B192">
            <v>200</v>
          </cell>
          <cell r="C192" t="str">
            <v>Семенов Руслан</v>
          </cell>
          <cell r="D192" t="str">
            <v>1984</v>
          </cell>
          <cell r="E192" t="str">
            <v>КМС</v>
          </cell>
          <cell r="F192" t="str">
            <v>Мурманская</v>
          </cell>
          <cell r="G192" t="str">
            <v>Мурманск, СДЮСШОР-4, Динамо, ЦСП</v>
          </cell>
          <cell r="H192" t="str">
            <v>Семенов Р.В.</v>
          </cell>
          <cell r="I192">
            <v>60200</v>
          </cell>
        </row>
        <row r="193">
          <cell r="B193">
            <v>202</v>
          </cell>
          <cell r="C193" t="str">
            <v>Казарян Миран</v>
          </cell>
          <cell r="D193" t="str">
            <v>1994</v>
          </cell>
          <cell r="E193" t="str">
            <v>КМС</v>
          </cell>
          <cell r="F193" t="str">
            <v>Мурманская</v>
          </cell>
          <cell r="G193" t="str">
            <v>Мурманск, СДЮСШОР-4, Динамо</v>
          </cell>
          <cell r="H193" t="str">
            <v>Семенов Р.В.</v>
          </cell>
          <cell r="I193">
            <v>60200</v>
          </cell>
        </row>
        <row r="194">
          <cell r="B194">
            <v>203</v>
          </cell>
          <cell r="C194" t="str">
            <v>Радзишевкий Евгений</v>
          </cell>
          <cell r="D194" t="str">
            <v>13.02.1993</v>
          </cell>
          <cell r="E194" t="str">
            <v>КМС</v>
          </cell>
          <cell r="F194" t="str">
            <v>Мурманская</v>
          </cell>
          <cell r="G194" t="str">
            <v>Мурманск, СДЮСШОР-4, Динамо</v>
          </cell>
          <cell r="H194" t="str">
            <v>Фарутин Н.В.</v>
          </cell>
          <cell r="I194">
            <v>60200</v>
          </cell>
        </row>
        <row r="195">
          <cell r="B195">
            <v>204</v>
          </cell>
          <cell r="C195" t="str">
            <v>Пахомов Олег</v>
          </cell>
          <cell r="D195" t="str">
            <v>1995</v>
          </cell>
          <cell r="E195" t="str">
            <v>КМС</v>
          </cell>
          <cell r="F195" t="str">
            <v>Мурманская</v>
          </cell>
          <cell r="G195" t="str">
            <v>Мурманск, СДЮСШОР-4, ЦСП</v>
          </cell>
          <cell r="H195" t="str">
            <v>ЗТР Савенков П.В.</v>
          </cell>
          <cell r="I195">
            <v>400800</v>
          </cell>
        </row>
        <row r="196">
          <cell r="B196">
            <v>205</v>
          </cell>
          <cell r="C196" t="str">
            <v>Миронов Евгений</v>
          </cell>
          <cell r="D196" t="str">
            <v>1993</v>
          </cell>
          <cell r="E196" t="str">
            <v>КМС</v>
          </cell>
          <cell r="F196" t="str">
            <v>Мурманская</v>
          </cell>
          <cell r="G196" t="str">
            <v>Мурманск, СДЮСШОР-4, ЦСП</v>
          </cell>
          <cell r="H196" t="str">
            <v>Кацан Т.Н.</v>
          </cell>
          <cell r="I196">
            <v>400800</v>
          </cell>
        </row>
        <row r="197">
          <cell r="B197">
            <v>209</v>
          </cell>
          <cell r="C197" t="str">
            <v>Кремнев Евгений</v>
          </cell>
          <cell r="D197" t="str">
            <v>1995</v>
          </cell>
          <cell r="E197" t="str">
            <v>2р</v>
          </cell>
          <cell r="F197" t="str">
            <v>Мурманская</v>
          </cell>
          <cell r="G197" t="str">
            <v>Мурманск, СДЮСШОР-4, ЮР</v>
          </cell>
          <cell r="H197" t="str">
            <v>Толмачев А.С.</v>
          </cell>
          <cell r="I197" t="str">
            <v>1500   3000</v>
          </cell>
        </row>
        <row r="198">
          <cell r="B198">
            <v>220</v>
          </cell>
          <cell r="C198" t="str">
            <v>Бурдейный Максим</v>
          </cell>
          <cell r="D198" t="str">
            <v>1998</v>
          </cell>
          <cell r="E198" t="str">
            <v>1р</v>
          </cell>
          <cell r="F198" t="str">
            <v>Мурманская</v>
          </cell>
          <cell r="G198" t="str">
            <v>Мурманск, СДЮСШОР-4</v>
          </cell>
          <cell r="H198" t="str">
            <v>Кацан Т.Н.</v>
          </cell>
          <cell r="I198">
            <v>200400</v>
          </cell>
        </row>
        <row r="199">
          <cell r="B199">
            <v>221</v>
          </cell>
          <cell r="C199" t="str">
            <v>Глебов Борис</v>
          </cell>
          <cell r="D199" t="str">
            <v>1999</v>
          </cell>
          <cell r="E199" t="str">
            <v>1р</v>
          </cell>
          <cell r="F199" t="str">
            <v>Мурманская</v>
          </cell>
          <cell r="G199" t="str">
            <v>Мурманск, СДЮСШОР-4</v>
          </cell>
          <cell r="H199" t="str">
            <v>Ахметов А.Р.</v>
          </cell>
          <cell r="I199">
            <v>60200</v>
          </cell>
        </row>
        <row r="200">
          <cell r="B200">
            <v>222</v>
          </cell>
          <cell r="C200" t="str">
            <v>Серегин Сергей</v>
          </cell>
          <cell r="D200" t="str">
            <v>1998</v>
          </cell>
          <cell r="E200" t="str">
            <v>2р</v>
          </cell>
          <cell r="F200" t="str">
            <v>Мурманская</v>
          </cell>
          <cell r="G200" t="str">
            <v>Мурманск, СДЮСШОР-4</v>
          </cell>
          <cell r="H200" t="str">
            <v>Кацан Т.Н.</v>
          </cell>
          <cell r="I200">
            <v>60200</v>
          </cell>
        </row>
        <row r="201">
          <cell r="B201">
            <v>223</v>
          </cell>
          <cell r="C201" t="str">
            <v>Бурсевич Евгений</v>
          </cell>
          <cell r="D201" t="str">
            <v>1998</v>
          </cell>
          <cell r="E201" t="str">
            <v>2р</v>
          </cell>
          <cell r="F201" t="str">
            <v>Мурманская</v>
          </cell>
          <cell r="G201" t="str">
            <v>Мурманск, СДЮСШОР-4</v>
          </cell>
          <cell r="H201" t="str">
            <v>Кацан Т.Н.</v>
          </cell>
          <cell r="I201">
            <v>400800</v>
          </cell>
        </row>
        <row r="202">
          <cell r="B202">
            <v>224</v>
          </cell>
          <cell r="C202" t="str">
            <v>Глушко Александр</v>
          </cell>
          <cell r="D202" t="str">
            <v>1999</v>
          </cell>
          <cell r="E202" t="str">
            <v>2р</v>
          </cell>
          <cell r="F202" t="str">
            <v>Мурманская</v>
          </cell>
          <cell r="G202" t="str">
            <v>Мурманск, СДЮСШОР-4, ЮР</v>
          </cell>
          <cell r="H202" t="str">
            <v>Шаверина Е.Н.</v>
          </cell>
          <cell r="I202">
            <v>400800</v>
          </cell>
        </row>
        <row r="203">
          <cell r="B203">
            <v>225</v>
          </cell>
          <cell r="C203" t="str">
            <v>Чистяков Максим</v>
          </cell>
          <cell r="D203" t="str">
            <v>2000</v>
          </cell>
          <cell r="E203" t="str">
            <v>2р</v>
          </cell>
          <cell r="F203" t="str">
            <v>Мурманская</v>
          </cell>
          <cell r="G203" t="str">
            <v>Мурманск, СДЮСШОР-4</v>
          </cell>
          <cell r="H203" t="str">
            <v>Кацан Т.Н.</v>
          </cell>
          <cell r="I203">
            <v>1500800</v>
          </cell>
        </row>
        <row r="204">
          <cell r="B204">
            <v>520</v>
          </cell>
          <cell r="C204" t="str">
            <v>Корнилов Александр</v>
          </cell>
          <cell r="D204" t="str">
            <v>24.08.1990</v>
          </cell>
          <cell r="E204" t="str">
            <v>КМС</v>
          </cell>
          <cell r="F204" t="str">
            <v>Владимирская</v>
          </cell>
          <cell r="G204" t="str">
            <v>Владимир, СДЮСШОР-4</v>
          </cell>
          <cell r="H204" t="str">
            <v>Плотников П.Н.</v>
          </cell>
          <cell r="I204">
            <v>1500800</v>
          </cell>
        </row>
        <row r="205">
          <cell r="B205">
            <v>522</v>
          </cell>
          <cell r="C205" t="str">
            <v>Скороход Дмитрий</v>
          </cell>
          <cell r="D205" t="str">
            <v>1991</v>
          </cell>
          <cell r="E205" t="str">
            <v>КМС</v>
          </cell>
          <cell r="F205" t="str">
            <v>Владимирская</v>
          </cell>
          <cell r="G205" t="str">
            <v>Владимир, СДЮСШОР-7, РА</v>
          </cell>
          <cell r="H205" t="str">
            <v>Буянкин В.И.</v>
          </cell>
          <cell r="I205">
            <v>1500800</v>
          </cell>
        </row>
        <row r="206">
          <cell r="B206">
            <v>523</v>
          </cell>
          <cell r="C206" t="str">
            <v>Лапшин Александр</v>
          </cell>
          <cell r="D206" t="str">
            <v>17.06.1993</v>
          </cell>
          <cell r="E206" t="str">
            <v>КМС</v>
          </cell>
          <cell r="F206" t="str">
            <v>Владимирская</v>
          </cell>
          <cell r="G206" t="str">
            <v>Владимир, СДЮСШОР-7</v>
          </cell>
          <cell r="H206" t="str">
            <v>Буянкин В.И.</v>
          </cell>
          <cell r="I206">
            <v>1500800</v>
          </cell>
        </row>
        <row r="207">
          <cell r="B207">
            <v>524</v>
          </cell>
          <cell r="C207" t="str">
            <v>Карпов Дмитрий</v>
          </cell>
          <cell r="D207" t="str">
            <v>17.09.1995</v>
          </cell>
          <cell r="E207" t="str">
            <v>КМС</v>
          </cell>
          <cell r="F207" t="str">
            <v>Владимирская</v>
          </cell>
          <cell r="G207" t="str">
            <v>Владимир, СДЮСШОР-7</v>
          </cell>
          <cell r="H207" t="str">
            <v>Судаков К.А., Бабайлова О.А.</v>
          </cell>
          <cell r="I207">
            <v>60</v>
          </cell>
        </row>
        <row r="208">
          <cell r="B208">
            <v>525</v>
          </cell>
          <cell r="C208" t="str">
            <v>Ползунов Иван</v>
          </cell>
          <cell r="D208" t="str">
            <v>24.06.1994</v>
          </cell>
          <cell r="E208" t="str">
            <v>КМС</v>
          </cell>
          <cell r="F208" t="str">
            <v>Владимирская</v>
          </cell>
          <cell r="G208" t="str">
            <v>Владимир, СДЮСШОР-7</v>
          </cell>
          <cell r="H208" t="str">
            <v>Судаков К.А., Терещенко А.В.</v>
          </cell>
          <cell r="I208">
            <v>60200</v>
          </cell>
        </row>
        <row r="209">
          <cell r="C209" t="str">
            <v>Кармалика Филипп</v>
          </cell>
          <cell r="D209" t="str">
            <v>1994</v>
          </cell>
          <cell r="E209" t="str">
            <v>КМС</v>
          </cell>
          <cell r="F209" t="str">
            <v>Владимирская</v>
          </cell>
          <cell r="G209" t="str">
            <v>Владимир, СДЮСШОР-7</v>
          </cell>
          <cell r="H209" t="str">
            <v>Буянкин В.И.</v>
          </cell>
          <cell r="I209">
            <v>800</v>
          </cell>
        </row>
        <row r="210">
          <cell r="B210">
            <v>527</v>
          </cell>
          <cell r="C210" t="str">
            <v>Петухов Сергей</v>
          </cell>
          <cell r="D210" t="str">
            <v>06.05.1993</v>
          </cell>
          <cell r="E210" t="str">
            <v>1р</v>
          </cell>
          <cell r="F210" t="str">
            <v>Владимирская</v>
          </cell>
          <cell r="G210" t="str">
            <v>Владимир, СДЮСШОР-7</v>
          </cell>
          <cell r="H210" t="str">
            <v>Буянкин В.И.</v>
          </cell>
          <cell r="I210">
            <v>800</v>
          </cell>
        </row>
        <row r="211">
          <cell r="B211">
            <v>151</v>
          </cell>
          <cell r="C211" t="str">
            <v>Куфтырев Дмитрий</v>
          </cell>
          <cell r="D211" t="str">
            <v>29.09.1995</v>
          </cell>
          <cell r="E211" t="str">
            <v>КМС</v>
          </cell>
          <cell r="F211" t="str">
            <v>Владимирская-Ивановская</v>
          </cell>
          <cell r="G211" t="str">
            <v>Владимир, СДЮСШОР-4, ИГЭУ</v>
          </cell>
          <cell r="H211" t="str">
            <v>Куфтырев А.Л., Гильмутдинов Ю.В.</v>
          </cell>
          <cell r="I211" t="str">
            <v>1500    3000</v>
          </cell>
        </row>
        <row r="212">
          <cell r="B212">
            <v>528</v>
          </cell>
          <cell r="C212" t="str">
            <v>Пушкарев Максим</v>
          </cell>
          <cell r="D212" t="str">
            <v>06.12.1996</v>
          </cell>
          <cell r="E212" t="str">
            <v>1р</v>
          </cell>
          <cell r="F212" t="str">
            <v>Владимирская</v>
          </cell>
          <cell r="G212" t="str">
            <v>Владимир, СДЮСШОР-4</v>
          </cell>
          <cell r="H212" t="str">
            <v>Герцен Е.А.</v>
          </cell>
          <cell r="I212">
            <v>1500800</v>
          </cell>
        </row>
        <row r="213">
          <cell r="B213">
            <v>529</v>
          </cell>
          <cell r="C213" t="str">
            <v>Болотов Сергей</v>
          </cell>
          <cell r="D213" t="str">
            <v>09.04.1996</v>
          </cell>
          <cell r="E213" t="str">
            <v>1р</v>
          </cell>
          <cell r="F213" t="str">
            <v>Владимирская</v>
          </cell>
          <cell r="G213" t="str">
            <v>Владимир, СДЮСШОР-4</v>
          </cell>
          <cell r="H213" t="str">
            <v>Герцен Е.А.</v>
          </cell>
          <cell r="I213" t="str">
            <v>1500   3000</v>
          </cell>
        </row>
        <row r="214">
          <cell r="B214">
            <v>530</v>
          </cell>
          <cell r="C214" t="str">
            <v>Арканов Дмитрий</v>
          </cell>
          <cell r="D214" t="str">
            <v>1997</v>
          </cell>
          <cell r="E214" t="str">
            <v>1р</v>
          </cell>
          <cell r="F214" t="str">
            <v>Владимирская</v>
          </cell>
          <cell r="G214" t="str">
            <v>Владимир, СДЮСШОР-4</v>
          </cell>
          <cell r="H214" t="str">
            <v>Плотников П.Н.</v>
          </cell>
          <cell r="I214">
            <v>1500800</v>
          </cell>
        </row>
        <row r="215">
          <cell r="B215">
            <v>531</v>
          </cell>
          <cell r="C215" t="str">
            <v>Быковский Андрей</v>
          </cell>
          <cell r="D215" t="str">
            <v>1997</v>
          </cell>
          <cell r="E215" t="str">
            <v>КМС</v>
          </cell>
          <cell r="F215" t="str">
            <v>Владимирская</v>
          </cell>
          <cell r="G215" t="str">
            <v>Ковров, МБУ СК "Вымпел"</v>
          </cell>
          <cell r="H215" t="str">
            <v>Птушкина Н.И., Цветик А.М.</v>
          </cell>
          <cell r="I215" t="str">
            <v xml:space="preserve"> длина</v>
          </cell>
        </row>
        <row r="216">
          <cell r="B216">
            <v>532</v>
          </cell>
          <cell r="C216" t="str">
            <v>Сизов Андрей</v>
          </cell>
          <cell r="D216" t="str">
            <v>15.05.1997</v>
          </cell>
          <cell r="E216" t="str">
            <v>1р</v>
          </cell>
          <cell r="F216" t="str">
            <v>Владимирская</v>
          </cell>
          <cell r="G216" t="str">
            <v>Александров, СДЮСШОР им. Даниловой</v>
          </cell>
          <cell r="H216" t="str">
            <v>Сычев А.С.</v>
          </cell>
          <cell r="I216" t="str">
            <v>2000 с/п 3000</v>
          </cell>
        </row>
        <row r="217">
          <cell r="B217">
            <v>533</v>
          </cell>
          <cell r="C217" t="str">
            <v>Крылов Денис</v>
          </cell>
          <cell r="D217" t="str">
            <v>1996</v>
          </cell>
          <cell r="E217" t="str">
            <v>КМС</v>
          </cell>
          <cell r="F217" t="str">
            <v>Владимирская</v>
          </cell>
          <cell r="G217" t="str">
            <v>Ковров, МБУ СК "Вымпел"</v>
          </cell>
          <cell r="H217" t="str">
            <v>Птушкина Н.И.</v>
          </cell>
          <cell r="I217">
            <v>60200</v>
          </cell>
        </row>
        <row r="218">
          <cell r="B218">
            <v>535</v>
          </cell>
          <cell r="C218" t="str">
            <v>Демин Александр</v>
          </cell>
          <cell r="D218" t="str">
            <v>30.01.1998</v>
          </cell>
          <cell r="E218" t="str">
            <v>1р</v>
          </cell>
          <cell r="F218" t="str">
            <v>Владимирская</v>
          </cell>
          <cell r="G218" t="str">
            <v>Владимир, СДЮСШОР-7</v>
          </cell>
          <cell r="H218" t="str">
            <v>Судаков К.А.</v>
          </cell>
          <cell r="I218" t="str">
            <v>60 60с/б</v>
          </cell>
        </row>
        <row r="219">
          <cell r="B219">
            <v>537</v>
          </cell>
          <cell r="C219" t="str">
            <v>Пискунов Артем</v>
          </cell>
          <cell r="D219" t="str">
            <v>1999</v>
          </cell>
          <cell r="E219" t="str">
            <v>1р</v>
          </cell>
          <cell r="F219" t="str">
            <v>Владимирская</v>
          </cell>
          <cell r="G219" t="str">
            <v>Ковров, МБУ СК "Вымпел"</v>
          </cell>
          <cell r="H219" t="str">
            <v>Птушкина Н.И.</v>
          </cell>
          <cell r="I219">
            <v>200400</v>
          </cell>
        </row>
        <row r="220">
          <cell r="B220">
            <v>538</v>
          </cell>
          <cell r="C220" t="str">
            <v>Макарук Павел</v>
          </cell>
          <cell r="D220" t="str">
            <v>15.03.1998</v>
          </cell>
          <cell r="E220" t="str">
            <v>2р</v>
          </cell>
          <cell r="F220" t="str">
            <v>Владимирская</v>
          </cell>
          <cell r="G220" t="str">
            <v>Александров, СДЮСШОР им. Даниловой</v>
          </cell>
          <cell r="H220" t="str">
            <v>Сычев А.С.</v>
          </cell>
          <cell r="I220" t="str">
            <v>60 длина тройной</v>
          </cell>
        </row>
        <row r="221">
          <cell r="C221" t="str">
            <v>Кокурин Дмитрий</v>
          </cell>
          <cell r="D221" t="str">
            <v>1998</v>
          </cell>
          <cell r="E221" t="str">
            <v>2р</v>
          </cell>
          <cell r="F221" t="str">
            <v>Владимирская</v>
          </cell>
          <cell r="G221" t="str">
            <v>Владимир, СДЮСШОР-7</v>
          </cell>
          <cell r="H221" t="str">
            <v>Терещенко А.В.</v>
          </cell>
          <cell r="I221" t="str">
            <v>60 с/б</v>
          </cell>
        </row>
        <row r="222">
          <cell r="B222">
            <v>515</v>
          </cell>
          <cell r="C222" t="str">
            <v>Ивлев Владислав</v>
          </cell>
          <cell r="D222" t="str">
            <v>04.04.2000</v>
          </cell>
          <cell r="E222" t="str">
            <v>3р</v>
          </cell>
          <cell r="F222" t="str">
            <v>Владимирская</v>
          </cell>
          <cell r="G222" t="str">
            <v>Александров, СДЮСШОР им. Даниловой</v>
          </cell>
          <cell r="H222" t="str">
            <v>Сычев А.С.</v>
          </cell>
          <cell r="I222" t="str">
            <v>длина высота</v>
          </cell>
        </row>
        <row r="223">
          <cell r="B223">
            <v>514</v>
          </cell>
          <cell r="C223" t="str">
            <v>Степин Алексей</v>
          </cell>
          <cell r="D223" t="str">
            <v>06.09.2000</v>
          </cell>
          <cell r="E223" t="str">
            <v>3р</v>
          </cell>
          <cell r="F223" t="str">
            <v>Владимирская</v>
          </cell>
          <cell r="G223" t="str">
            <v>Александров, СДЮСШОР им. Даниловой</v>
          </cell>
          <cell r="H223" t="str">
            <v>Сычев А.С.</v>
          </cell>
          <cell r="I223" t="str">
            <v>60 с/б высота</v>
          </cell>
        </row>
        <row r="224">
          <cell r="B224">
            <v>512</v>
          </cell>
          <cell r="C224" t="str">
            <v>Булатов Сергей</v>
          </cell>
          <cell r="D224" t="str">
            <v>1998</v>
          </cell>
          <cell r="E224" t="str">
            <v>1р</v>
          </cell>
          <cell r="F224" t="str">
            <v>Владимирская</v>
          </cell>
          <cell r="G224" t="str">
            <v>Ковров, МБУ СК "Вымпел"</v>
          </cell>
          <cell r="H224" t="str">
            <v>Птушкина Н.И.</v>
          </cell>
          <cell r="I224">
            <v>200400</v>
          </cell>
        </row>
        <row r="225">
          <cell r="B225">
            <v>536</v>
          </cell>
          <cell r="C225" t="str">
            <v>Стекольников Максим</v>
          </cell>
          <cell r="D225" t="str">
            <v>10.03.1995</v>
          </cell>
          <cell r="E225" t="str">
            <v>КМС</v>
          </cell>
          <cell r="F225" t="str">
            <v>Владимирская</v>
          </cell>
          <cell r="G225" t="str">
            <v>Владимир, СДЮСШОР-7</v>
          </cell>
          <cell r="H225" t="str">
            <v>Судаков К.А., Бабайлова О.А.</v>
          </cell>
          <cell r="I225">
            <v>200400</v>
          </cell>
        </row>
        <row r="226">
          <cell r="B226">
            <v>165</v>
          </cell>
          <cell r="C226" t="str">
            <v>Волков Константин</v>
          </cell>
          <cell r="D226" t="str">
            <v>1997</v>
          </cell>
          <cell r="E226" t="str">
            <v>2р</v>
          </cell>
          <cell r="F226" t="str">
            <v>Владимирская</v>
          </cell>
          <cell r="G226" t="str">
            <v>Владимир, СДЮСШОР-4</v>
          </cell>
          <cell r="H226" t="str">
            <v>Плотников П.Н.</v>
          </cell>
          <cell r="I226">
            <v>400</v>
          </cell>
        </row>
        <row r="227">
          <cell r="B227">
            <v>511</v>
          </cell>
          <cell r="C227" t="str">
            <v>Груздев Павел</v>
          </cell>
          <cell r="D227" t="str">
            <v>01.07.1999</v>
          </cell>
          <cell r="E227" t="str">
            <v>2р</v>
          </cell>
          <cell r="F227" t="str">
            <v>Псковская</v>
          </cell>
          <cell r="G227" t="str">
            <v>Псков, ДЮСШ "Надежда"</v>
          </cell>
          <cell r="H227" t="str">
            <v>Дударева Н.В.</v>
          </cell>
          <cell r="I227" t="str">
            <v>высота</v>
          </cell>
        </row>
        <row r="228">
          <cell r="B228">
            <v>508</v>
          </cell>
          <cell r="C228" t="str">
            <v>Енин Кирилл</v>
          </cell>
          <cell r="D228" t="str">
            <v>15.04.1998</v>
          </cell>
          <cell r="E228" t="str">
            <v>КМС</v>
          </cell>
          <cell r="F228" t="str">
            <v>Псковская</v>
          </cell>
          <cell r="G228" t="str">
            <v>Псков, ДЮСШ "Надежда"</v>
          </cell>
          <cell r="H228" t="str">
            <v>Яковлева В.В.</v>
          </cell>
          <cell r="I228" t="str">
            <v>60 60с/б</v>
          </cell>
        </row>
        <row r="229">
          <cell r="B229">
            <v>502</v>
          </cell>
          <cell r="C229" t="str">
            <v>Евсеев Вячеслав</v>
          </cell>
          <cell r="D229" t="str">
            <v>03.05.1999</v>
          </cell>
          <cell r="E229" t="str">
            <v>2р</v>
          </cell>
          <cell r="F229" t="str">
            <v>Псковская</v>
          </cell>
          <cell r="G229" t="str">
            <v>Псков, ДЮСШ "Надежда"</v>
          </cell>
          <cell r="H229" t="str">
            <v>Шабановы К.С., Е.А.</v>
          </cell>
          <cell r="I229" t="str">
            <v>тройной 60 с/б</v>
          </cell>
        </row>
        <row r="230">
          <cell r="B230">
            <v>504</v>
          </cell>
          <cell r="C230" t="str">
            <v>Муров Олег</v>
          </cell>
          <cell r="D230" t="str">
            <v>20.03.1998</v>
          </cell>
          <cell r="E230" t="str">
            <v>2р</v>
          </cell>
          <cell r="F230" t="str">
            <v>Псковская</v>
          </cell>
          <cell r="G230" t="str">
            <v>Псков, ДЮСШ "Надежда"</v>
          </cell>
          <cell r="H230" t="str">
            <v>Шабановы К.С., Е.А.</v>
          </cell>
          <cell r="I230" t="str">
            <v>длина тройной</v>
          </cell>
        </row>
        <row r="231">
          <cell r="B231">
            <v>505</v>
          </cell>
          <cell r="C231" t="str">
            <v>Голубков Павел</v>
          </cell>
          <cell r="D231" t="str">
            <v>28.01.1998</v>
          </cell>
          <cell r="E231" t="str">
            <v>1р</v>
          </cell>
          <cell r="F231" t="str">
            <v>Псковская</v>
          </cell>
          <cell r="G231" t="str">
            <v xml:space="preserve">Великие Луки </v>
          </cell>
          <cell r="H231" t="str">
            <v>Аввакуменкова Н.М.</v>
          </cell>
          <cell r="I231" t="str">
            <v>2000 с/п  800</v>
          </cell>
        </row>
        <row r="232">
          <cell r="B232">
            <v>496</v>
          </cell>
          <cell r="C232" t="str">
            <v>Виссель Александр</v>
          </cell>
          <cell r="D232" t="str">
            <v>2000</v>
          </cell>
          <cell r="E232" t="str">
            <v>2р</v>
          </cell>
          <cell r="F232" t="str">
            <v>Псковская</v>
          </cell>
          <cell r="G232" t="str">
            <v>Великие Луки, ДЮСШ "Старт"</v>
          </cell>
          <cell r="H232" t="str">
            <v>Парамонова С.В.</v>
          </cell>
          <cell r="I232" t="str">
            <v>высота длина</v>
          </cell>
        </row>
        <row r="233">
          <cell r="B233">
            <v>500</v>
          </cell>
          <cell r="C233" t="str">
            <v>Соколов Станислав</v>
          </cell>
          <cell r="D233" t="str">
            <v>1998</v>
          </cell>
          <cell r="E233" t="str">
            <v>2р</v>
          </cell>
          <cell r="F233" t="str">
            <v>Псковская</v>
          </cell>
          <cell r="G233" t="str">
            <v>Великие Луки, ДЮСШ "Старт"</v>
          </cell>
          <cell r="H233" t="str">
            <v>Парамонова С.В.</v>
          </cell>
          <cell r="I233" t="str">
            <v>высота длина</v>
          </cell>
        </row>
        <row r="234">
          <cell r="B234">
            <v>125</v>
          </cell>
          <cell r="C234" t="str">
            <v>Соловьев Дмитрий</v>
          </cell>
          <cell r="D234" t="str">
            <v>01.09.1198</v>
          </cell>
          <cell r="E234" t="str">
            <v>2р</v>
          </cell>
          <cell r="F234" t="str">
            <v>Ивановская</v>
          </cell>
          <cell r="G234" t="str">
            <v>Кинешма, СДЮШОР им. С. Клюгина</v>
          </cell>
          <cell r="H234" t="str">
            <v>Яковлев А.Н.</v>
          </cell>
          <cell r="I234">
            <v>400800</v>
          </cell>
        </row>
        <row r="235">
          <cell r="B235">
            <v>126</v>
          </cell>
          <cell r="C235" t="str">
            <v>Горячев Юрий</v>
          </cell>
          <cell r="D235" t="str">
            <v>20.06.1999</v>
          </cell>
          <cell r="E235" t="str">
            <v>2р</v>
          </cell>
          <cell r="F235" t="str">
            <v>Ивановская</v>
          </cell>
          <cell r="G235" t="str">
            <v>Кинешма, СДЮШОР им. С. Клюгина</v>
          </cell>
          <cell r="H235" t="str">
            <v>Мальцев Е.В.</v>
          </cell>
          <cell r="I235" t="str">
            <v>2000 с/п 800</v>
          </cell>
        </row>
        <row r="236">
          <cell r="B236">
            <v>127</v>
          </cell>
          <cell r="C236" t="str">
            <v>Барашков Илья</v>
          </cell>
          <cell r="D236" t="str">
            <v>09.04.1998</v>
          </cell>
          <cell r="E236" t="str">
            <v>2р</v>
          </cell>
          <cell r="F236" t="str">
            <v>Ивановская</v>
          </cell>
          <cell r="G236" t="str">
            <v>Кинешма, СДЮШОР им. С. Клюгина</v>
          </cell>
          <cell r="H236" t="str">
            <v>Мальцев Е.В.</v>
          </cell>
          <cell r="I236" t="str">
            <v>1500    3000</v>
          </cell>
        </row>
        <row r="237">
          <cell r="B237">
            <v>334</v>
          </cell>
          <cell r="C237" t="str">
            <v>Михайлов Никита</v>
          </cell>
          <cell r="D237" t="str">
            <v>10.06.1998</v>
          </cell>
          <cell r="E237" t="str">
            <v>КМС</v>
          </cell>
          <cell r="F237" t="str">
            <v>Ивановская</v>
          </cell>
          <cell r="G237" t="str">
            <v>Кинешма, СДЮШОР им. С. Клюгина</v>
          </cell>
          <cell r="H237" t="str">
            <v>Кузинов В.Н.</v>
          </cell>
          <cell r="I237" t="str">
            <v>высота</v>
          </cell>
        </row>
        <row r="238">
          <cell r="B238">
            <v>335</v>
          </cell>
          <cell r="C238" t="str">
            <v>Бобков Дмитрий</v>
          </cell>
          <cell r="D238" t="str">
            <v>12.01.2000</v>
          </cell>
          <cell r="E238" t="str">
            <v>1р</v>
          </cell>
          <cell r="F238" t="str">
            <v>Ивановская</v>
          </cell>
          <cell r="G238" t="str">
            <v>Кинешма, СДЮШОР им. С. Клюгина</v>
          </cell>
          <cell r="H238" t="str">
            <v>Кузинов В.Н.</v>
          </cell>
          <cell r="I238" t="str">
            <v>высота</v>
          </cell>
        </row>
        <row r="239">
          <cell r="B239">
            <v>129</v>
          </cell>
          <cell r="C239" t="str">
            <v>Голубев Даниил</v>
          </cell>
          <cell r="D239" t="str">
            <v>10.02.1998</v>
          </cell>
          <cell r="E239" t="str">
            <v>2р</v>
          </cell>
          <cell r="F239" t="str">
            <v>Ивановская</v>
          </cell>
          <cell r="G239" t="str">
            <v>Кинешма, СДЮШОР им. С. Клюгина</v>
          </cell>
          <cell r="H239" t="str">
            <v>Мальцев Е.В.</v>
          </cell>
          <cell r="I239" t="str">
            <v>1500  800</v>
          </cell>
        </row>
        <row r="240">
          <cell r="B240">
            <v>130</v>
          </cell>
          <cell r="C240" t="str">
            <v>Баранов Константин</v>
          </cell>
          <cell r="D240" t="str">
            <v>10.05.1195</v>
          </cell>
          <cell r="E240" t="str">
            <v>1р</v>
          </cell>
          <cell r="F240" t="str">
            <v>Ивановская</v>
          </cell>
          <cell r="G240" t="str">
            <v>Кинешма, СДЮШОР им. С. Клюгина</v>
          </cell>
          <cell r="H240" t="str">
            <v>Мальцев Е.В.</v>
          </cell>
          <cell r="I240">
            <v>400800</v>
          </cell>
        </row>
        <row r="241">
          <cell r="B241">
            <v>417</v>
          </cell>
          <cell r="C241" t="str">
            <v>Митрофанов Александр</v>
          </cell>
          <cell r="D241" t="str">
            <v>16.12.1999</v>
          </cell>
          <cell r="E241" t="str">
            <v>2р</v>
          </cell>
          <cell r="F241" t="str">
            <v>Ивановская</v>
          </cell>
          <cell r="G241" t="str">
            <v>Кинешма, СДЮШОР им. С. Клюгина</v>
          </cell>
          <cell r="H241" t="str">
            <v>Мальцев Е.В.</v>
          </cell>
          <cell r="I241" t="str">
            <v>длина тройной</v>
          </cell>
        </row>
        <row r="242">
          <cell r="B242">
            <v>131</v>
          </cell>
          <cell r="C242" t="str">
            <v>Коченков Денис</v>
          </cell>
          <cell r="D242" t="str">
            <v>1998</v>
          </cell>
          <cell r="E242" t="str">
            <v>1р</v>
          </cell>
          <cell r="F242" t="str">
            <v>Ивановская</v>
          </cell>
          <cell r="G242" t="str">
            <v>Шуя, ДЮСШ</v>
          </cell>
          <cell r="H242" t="str">
            <v>Кузнецов В.А.</v>
          </cell>
          <cell r="I242">
            <v>400800</v>
          </cell>
        </row>
        <row r="243">
          <cell r="B243">
            <v>132</v>
          </cell>
          <cell r="C243" t="str">
            <v>Данилов Василий</v>
          </cell>
          <cell r="D243" t="str">
            <v>1993</v>
          </cell>
          <cell r="E243" t="str">
            <v>КМС</v>
          </cell>
          <cell r="F243" t="str">
            <v>Ивановская</v>
          </cell>
          <cell r="G243" t="str">
            <v>Шуя, ДЮСШ</v>
          </cell>
          <cell r="H243" t="str">
            <v>Лютов Б.А.</v>
          </cell>
          <cell r="I243" t="str">
            <v>2000 с/п</v>
          </cell>
        </row>
        <row r="244">
          <cell r="B244">
            <v>133</v>
          </cell>
          <cell r="C244" t="str">
            <v>Лыткин Алексей</v>
          </cell>
          <cell r="D244" t="str">
            <v>17.11.1991</v>
          </cell>
          <cell r="E244" t="str">
            <v>КМС</v>
          </cell>
          <cell r="F244" t="str">
            <v>Ивановская</v>
          </cell>
          <cell r="G244" t="str">
            <v>Иваново, ИГЭУ</v>
          </cell>
          <cell r="H244" t="str">
            <v>Магницкий М.В.</v>
          </cell>
          <cell r="I244">
            <v>200</v>
          </cell>
        </row>
        <row r="245">
          <cell r="B245">
            <v>134</v>
          </cell>
          <cell r="C245" t="str">
            <v>Патрушев Кирилл</v>
          </cell>
          <cell r="D245" t="str">
            <v>11.06.1996</v>
          </cell>
          <cell r="E245" t="str">
            <v>1р</v>
          </cell>
          <cell r="F245" t="str">
            <v>Ивановская</v>
          </cell>
          <cell r="G245" t="str">
            <v>Иваново, ИГЭУ</v>
          </cell>
          <cell r="H245" t="str">
            <v>Магницкий М.В.</v>
          </cell>
          <cell r="I245" t="str">
            <v>длина</v>
          </cell>
        </row>
        <row r="246">
          <cell r="B246">
            <v>135</v>
          </cell>
          <cell r="C246" t="str">
            <v>Проскурин Роман</v>
          </cell>
          <cell r="D246" t="str">
            <v>16.02.1997</v>
          </cell>
          <cell r="E246" t="str">
            <v>2р</v>
          </cell>
          <cell r="F246" t="str">
            <v>Ивановская</v>
          </cell>
          <cell r="G246" t="str">
            <v>Иваново, ИГЭУ</v>
          </cell>
          <cell r="H246" t="str">
            <v>Магницкий М.В.</v>
          </cell>
          <cell r="I246" t="str">
            <v xml:space="preserve">60 с/б  </v>
          </cell>
        </row>
        <row r="247">
          <cell r="B247">
            <v>137</v>
          </cell>
          <cell r="C247" t="str">
            <v>Сагдиев Рафик</v>
          </cell>
          <cell r="D247" t="str">
            <v>31.03.1996</v>
          </cell>
          <cell r="E247" t="str">
            <v>1р</v>
          </cell>
          <cell r="F247" t="str">
            <v>Ивановская</v>
          </cell>
          <cell r="G247" t="str">
            <v>Иваново, ИГЭУ</v>
          </cell>
          <cell r="H247" t="str">
            <v>Иванченко С.Д.</v>
          </cell>
          <cell r="I247" t="str">
            <v>60 с/б</v>
          </cell>
        </row>
        <row r="248">
          <cell r="B248">
            <v>138</v>
          </cell>
          <cell r="C248" t="str">
            <v>Беляков Илья</v>
          </cell>
          <cell r="D248" t="str">
            <v>1997</v>
          </cell>
          <cell r="E248" t="str">
            <v>1р</v>
          </cell>
          <cell r="F248" t="str">
            <v>Ивановская</v>
          </cell>
          <cell r="G248" t="str">
            <v>Иваново, СДЮШОР-6</v>
          </cell>
          <cell r="H248" t="str">
            <v>Иванченко С.Д.</v>
          </cell>
          <cell r="I248">
            <v>60200</v>
          </cell>
        </row>
        <row r="249">
          <cell r="B249">
            <v>421</v>
          </cell>
          <cell r="C249" t="str">
            <v>Малых Андрей</v>
          </cell>
          <cell r="D249" t="str">
            <v>03.09.1994</v>
          </cell>
          <cell r="E249" t="str">
            <v>3р</v>
          </cell>
          <cell r="F249" t="str">
            <v>Ивановская</v>
          </cell>
          <cell r="G249" t="str">
            <v>Иваново, ИГЭУ</v>
          </cell>
          <cell r="H249" t="str">
            <v>Смирнов С.А.</v>
          </cell>
          <cell r="I249" t="str">
            <v>ядро</v>
          </cell>
        </row>
        <row r="250">
          <cell r="B250">
            <v>427</v>
          </cell>
          <cell r="C250" t="str">
            <v>Воробьев Андрей</v>
          </cell>
          <cell r="D250" t="str">
            <v>21.02.1991</v>
          </cell>
          <cell r="E250" t="str">
            <v>КМС</v>
          </cell>
          <cell r="F250" t="str">
            <v>Ивановская</v>
          </cell>
          <cell r="G250" t="str">
            <v>Иваново, ИГЭУ</v>
          </cell>
          <cell r="H250" t="str">
            <v>Смирнов С.А.</v>
          </cell>
          <cell r="I250" t="str">
            <v>высота</v>
          </cell>
        </row>
        <row r="251">
          <cell r="B251">
            <v>143</v>
          </cell>
          <cell r="C251" t="str">
            <v>Скотников Александр</v>
          </cell>
          <cell r="D251" t="str">
            <v>03.04.1988</v>
          </cell>
          <cell r="E251" t="str">
            <v>МС</v>
          </cell>
          <cell r="F251" t="str">
            <v>Ивановская</v>
          </cell>
          <cell r="G251" t="str">
            <v>Иваново, ИГЭУ</v>
          </cell>
          <cell r="H251" t="str">
            <v>Гильмутдинов Ю.В., Кузнецов В.А.</v>
          </cell>
          <cell r="I251">
            <v>800</v>
          </cell>
        </row>
        <row r="252">
          <cell r="B252">
            <v>144</v>
          </cell>
          <cell r="C252" t="str">
            <v>Лёзов Дмитрий</v>
          </cell>
          <cell r="D252" t="str">
            <v>17.06.1991</v>
          </cell>
          <cell r="E252" t="str">
            <v>КМС</v>
          </cell>
          <cell r="F252" t="str">
            <v>Ивановская</v>
          </cell>
          <cell r="G252" t="str">
            <v>Иваново, ИГЭУ</v>
          </cell>
          <cell r="H252" t="str">
            <v>Гильмутдинов Ю.В., Птушкина Н.И.</v>
          </cell>
          <cell r="I252">
            <v>800</v>
          </cell>
        </row>
        <row r="253">
          <cell r="B253">
            <v>145</v>
          </cell>
          <cell r="C253" t="str">
            <v>Краев Алексей</v>
          </cell>
          <cell r="D253" t="str">
            <v>12.02.1993</v>
          </cell>
          <cell r="E253" t="str">
            <v>КМС</v>
          </cell>
          <cell r="F253" t="str">
            <v>Ивановская</v>
          </cell>
          <cell r="G253" t="str">
            <v>Иваново, ИГЭУ</v>
          </cell>
          <cell r="H253" t="str">
            <v>Чахунов Е.И.</v>
          </cell>
          <cell r="I253">
            <v>60200</v>
          </cell>
        </row>
        <row r="254">
          <cell r="B254">
            <v>146</v>
          </cell>
          <cell r="C254" t="str">
            <v>Маров Дмитрий</v>
          </cell>
          <cell r="D254" t="str">
            <v>15.06.1995</v>
          </cell>
          <cell r="E254" t="str">
            <v>1р</v>
          </cell>
          <cell r="F254" t="str">
            <v>Ивановская</v>
          </cell>
          <cell r="G254" t="str">
            <v>Иваново, ИГЭУ</v>
          </cell>
          <cell r="H254" t="str">
            <v>Маринина Н.Н., Мухин Е.И.</v>
          </cell>
          <cell r="I254">
            <v>200400</v>
          </cell>
        </row>
        <row r="255">
          <cell r="B255">
            <v>148</v>
          </cell>
          <cell r="C255" t="str">
            <v>Забуравин Андрей</v>
          </cell>
          <cell r="D255" t="str">
            <v>09.11.1994</v>
          </cell>
          <cell r="E255" t="str">
            <v>1р</v>
          </cell>
          <cell r="F255" t="str">
            <v>Ивановская</v>
          </cell>
          <cell r="G255" t="str">
            <v>Иваново, ИГЭУ</v>
          </cell>
          <cell r="H255" t="str">
            <v xml:space="preserve">Гильмутдинов Ю.В. </v>
          </cell>
          <cell r="I255">
            <v>800</v>
          </cell>
        </row>
        <row r="256">
          <cell r="B256">
            <v>149</v>
          </cell>
          <cell r="C256" t="str">
            <v>Степанов Сергей</v>
          </cell>
          <cell r="D256" t="str">
            <v>06.05.194</v>
          </cell>
          <cell r="E256" t="str">
            <v>КМС</v>
          </cell>
          <cell r="F256" t="str">
            <v>Ивановская</v>
          </cell>
          <cell r="G256" t="str">
            <v>Иваново, ИГЭУ</v>
          </cell>
          <cell r="H256" t="str">
            <v>Гильмутдинов Ю.В., Чернов С.В.</v>
          </cell>
          <cell r="I256">
            <v>800</v>
          </cell>
        </row>
        <row r="257">
          <cell r="B257">
            <v>150</v>
          </cell>
          <cell r="C257" t="str">
            <v>Журавлев Михаил</v>
          </cell>
          <cell r="D257" t="str">
            <v>25.09.1996</v>
          </cell>
          <cell r="E257" t="str">
            <v>1р</v>
          </cell>
          <cell r="F257" t="str">
            <v>Ивановская</v>
          </cell>
          <cell r="G257" t="str">
            <v>Иваново, ИГЭУ</v>
          </cell>
          <cell r="H257" t="str">
            <v>Гильмутдинов Ю.В., Лукичев А.В.</v>
          </cell>
          <cell r="I257">
            <v>800</v>
          </cell>
        </row>
        <row r="258">
          <cell r="B258">
            <v>430</v>
          </cell>
          <cell r="C258" t="str">
            <v>Терентьев Иван</v>
          </cell>
          <cell r="D258" t="str">
            <v>06.01.1992</v>
          </cell>
          <cell r="E258" t="str">
            <v>КМС</v>
          </cell>
          <cell r="F258" t="str">
            <v>Ивановская</v>
          </cell>
          <cell r="G258" t="str">
            <v>Иваново, ИГЭУ</v>
          </cell>
          <cell r="H258" t="str">
            <v>Чахунов Е.И.</v>
          </cell>
          <cell r="I258" t="str">
            <v>тройной</v>
          </cell>
        </row>
        <row r="259">
          <cell r="B259">
            <v>152</v>
          </cell>
          <cell r="C259" t="str">
            <v>Забалуев Иван</v>
          </cell>
          <cell r="D259" t="str">
            <v>12.09.1996</v>
          </cell>
          <cell r="E259" t="str">
            <v>1р</v>
          </cell>
          <cell r="F259" t="str">
            <v>Ивановская</v>
          </cell>
          <cell r="G259" t="str">
            <v>Иваново, ИГЭУ</v>
          </cell>
          <cell r="H259" t="str">
            <v>Чахунов Е.И.</v>
          </cell>
          <cell r="I259">
            <v>200400</v>
          </cell>
        </row>
        <row r="260">
          <cell r="B260">
            <v>154</v>
          </cell>
          <cell r="C260" t="str">
            <v>Учеваткин Дмитрий</v>
          </cell>
          <cell r="D260" t="str">
            <v>23.05.1995</v>
          </cell>
          <cell r="E260" t="str">
            <v>1р</v>
          </cell>
          <cell r="F260" t="str">
            <v>Ивановская</v>
          </cell>
          <cell r="G260" t="str">
            <v>Иваново, ИГЭУ</v>
          </cell>
          <cell r="H260" t="str">
            <v xml:space="preserve">Гильмутдинов Ю.В. </v>
          </cell>
          <cell r="I260">
            <v>800</v>
          </cell>
        </row>
        <row r="261">
          <cell r="B261">
            <v>155</v>
          </cell>
          <cell r="C261" t="str">
            <v>Пыталев Андрей</v>
          </cell>
          <cell r="D261" t="str">
            <v>30.04.1992</v>
          </cell>
          <cell r="E261" t="str">
            <v>КМС</v>
          </cell>
          <cell r="F261" t="str">
            <v>Ивановская</v>
          </cell>
          <cell r="G261" t="str">
            <v>Иваново, ИГЭУ</v>
          </cell>
          <cell r="H261" t="str">
            <v>Гильмутдинов Ю.В., Лукичев А.В.</v>
          </cell>
          <cell r="I261" t="str">
            <v>2000 с/п</v>
          </cell>
        </row>
        <row r="262">
          <cell r="B262">
            <v>153</v>
          </cell>
          <cell r="C262" t="str">
            <v>Тюрин Антон</v>
          </cell>
          <cell r="D262" t="str">
            <v>03.03.1996</v>
          </cell>
          <cell r="E262" t="str">
            <v>2р</v>
          </cell>
          <cell r="F262" t="str">
            <v>Ивановская</v>
          </cell>
          <cell r="G262" t="str">
            <v>Иваново, ИГЭУ</v>
          </cell>
          <cell r="H262" t="str">
            <v>Магницкий М.В.</v>
          </cell>
          <cell r="I262">
            <v>400</v>
          </cell>
        </row>
        <row r="263">
          <cell r="B263">
            <v>547</v>
          </cell>
          <cell r="C263" t="str">
            <v>Владимирцев Александр</v>
          </cell>
          <cell r="D263" t="str">
            <v>1998</v>
          </cell>
          <cell r="E263" t="str">
            <v>1р</v>
          </cell>
          <cell r="F263" t="str">
            <v>Ивановская</v>
          </cell>
          <cell r="G263" t="str">
            <v>Иваново</v>
          </cell>
          <cell r="H263" t="str">
            <v>Магницкий М.В.</v>
          </cell>
          <cell r="I263">
            <v>60200</v>
          </cell>
        </row>
        <row r="264">
          <cell r="B264">
            <v>548</v>
          </cell>
          <cell r="C264" t="str">
            <v>Некрасов Александр</v>
          </cell>
          <cell r="D264" t="str">
            <v>05.06.1997</v>
          </cell>
          <cell r="E264" t="str">
            <v>1р</v>
          </cell>
          <cell r="F264" t="str">
            <v>Ивановская</v>
          </cell>
          <cell r="G264" t="str">
            <v>Иваново, ИГЭУ</v>
          </cell>
          <cell r="H264" t="str">
            <v>Магницкий М.В.</v>
          </cell>
          <cell r="I264">
            <v>200400</v>
          </cell>
        </row>
        <row r="265">
          <cell r="B265">
            <v>567</v>
          </cell>
          <cell r="C265" t="str">
            <v>Ерохов Павел</v>
          </cell>
          <cell r="D265" t="str">
            <v>21.07.1982</v>
          </cell>
          <cell r="E265" t="str">
            <v>МС</v>
          </cell>
          <cell r="F265" t="str">
            <v>Ярославская</v>
          </cell>
          <cell r="G265" t="str">
            <v>Ярославль</v>
          </cell>
          <cell r="H265" t="str">
            <v>самостоятельно</v>
          </cell>
          <cell r="I265" t="str">
            <v>с/х</v>
          </cell>
        </row>
        <row r="266">
          <cell r="B266">
            <v>545</v>
          </cell>
          <cell r="C266" t="str">
            <v>Симаков Кирилл</v>
          </cell>
          <cell r="D266" t="str">
            <v>1988</v>
          </cell>
          <cell r="E266" t="str">
            <v>МС</v>
          </cell>
          <cell r="F266" t="str">
            <v>Ярославская</v>
          </cell>
          <cell r="G266" t="str">
            <v>Рыбинск, СДЮСШОР-2</v>
          </cell>
          <cell r="H266" t="str">
            <v>Бордукова Н.А., Башко В.</v>
          </cell>
          <cell r="I266">
            <v>800</v>
          </cell>
        </row>
        <row r="267">
          <cell r="B267">
            <v>156</v>
          </cell>
          <cell r="C267" t="str">
            <v>Дружечков Кирилл</v>
          </cell>
          <cell r="D267" t="str">
            <v>22.09.1998</v>
          </cell>
          <cell r="E267" t="str">
            <v>3р</v>
          </cell>
          <cell r="F267" t="str">
            <v>Ярославская</v>
          </cell>
          <cell r="G267" t="str">
            <v>Переславль, ДЮСШ</v>
          </cell>
          <cell r="H267" t="str">
            <v>Темнякова А.В.</v>
          </cell>
          <cell r="I267">
            <v>60200</v>
          </cell>
        </row>
        <row r="268">
          <cell r="B268">
            <v>157</v>
          </cell>
          <cell r="C268" t="str">
            <v>Данечкини Антон</v>
          </cell>
          <cell r="D268" t="str">
            <v>08.01.1998</v>
          </cell>
          <cell r="E268" t="str">
            <v>2р</v>
          </cell>
          <cell r="F268" t="str">
            <v>Ярославская</v>
          </cell>
          <cell r="G268" t="str">
            <v>Переславль, ДЮСШ</v>
          </cell>
          <cell r="H268" t="str">
            <v>Темнякова А.В.</v>
          </cell>
          <cell r="I268">
            <v>400800</v>
          </cell>
        </row>
        <row r="269">
          <cell r="B269">
            <v>456</v>
          </cell>
          <cell r="C269" t="str">
            <v>Фадеев Алексей</v>
          </cell>
          <cell r="D269" t="str">
            <v>09.06.2000</v>
          </cell>
          <cell r="E269" t="str">
            <v>1р</v>
          </cell>
          <cell r="F269" t="str">
            <v>Ярославская</v>
          </cell>
          <cell r="G269" t="str">
            <v>Переславль, ДЮСШ</v>
          </cell>
          <cell r="H269" t="str">
            <v>Цветкова Н.В.</v>
          </cell>
          <cell r="I269" t="str">
            <v>высота</v>
          </cell>
        </row>
        <row r="270">
          <cell r="B270">
            <v>461</v>
          </cell>
          <cell r="C270" t="str">
            <v>Соколов Даниил</v>
          </cell>
          <cell r="D270" t="str">
            <v>07.01.1999</v>
          </cell>
          <cell r="E270" t="str">
            <v>3р</v>
          </cell>
          <cell r="F270" t="str">
            <v>Ярославская</v>
          </cell>
          <cell r="G270" t="str">
            <v>Переславль, ДЮСШ</v>
          </cell>
          <cell r="H270" t="str">
            <v>Цветкова Н.В.</v>
          </cell>
          <cell r="I270" t="str">
            <v xml:space="preserve"> ядро</v>
          </cell>
        </row>
        <row r="271">
          <cell r="B271">
            <v>563</v>
          </cell>
          <cell r="C271" t="str">
            <v>Прокопьев Иван</v>
          </cell>
          <cell r="D271" t="str">
            <v>13.05.1998</v>
          </cell>
          <cell r="E271" t="str">
            <v>2р</v>
          </cell>
          <cell r="F271" t="str">
            <v>Ярославская</v>
          </cell>
          <cell r="G271" t="str">
            <v>Переславль, ДЮСШ</v>
          </cell>
          <cell r="H271" t="str">
            <v>Литвинова М.Ф.</v>
          </cell>
          <cell r="I271">
            <v>60200</v>
          </cell>
        </row>
        <row r="272">
          <cell r="B272">
            <v>565</v>
          </cell>
          <cell r="C272" t="str">
            <v>Куприянов Павел</v>
          </cell>
          <cell r="D272" t="str">
            <v>20.01.2000</v>
          </cell>
          <cell r="E272" t="str">
            <v>2р</v>
          </cell>
          <cell r="F272" t="str">
            <v>Ярославская</v>
          </cell>
          <cell r="G272" t="str">
            <v>Переславль, ДЮСШ</v>
          </cell>
          <cell r="H272" t="str">
            <v>Литвинова М.Ф.</v>
          </cell>
          <cell r="I272">
            <v>800</v>
          </cell>
        </row>
        <row r="273">
          <cell r="B273">
            <v>136</v>
          </cell>
          <cell r="C273" t="str">
            <v>Сидоров Николай</v>
          </cell>
          <cell r="D273" t="str">
            <v>27.04.1998</v>
          </cell>
          <cell r="E273" t="str">
            <v>1р</v>
          </cell>
          <cell r="F273" t="str">
            <v>Новгородская</v>
          </cell>
          <cell r="G273" t="str">
            <v>В Новгород</v>
          </cell>
          <cell r="H273" t="str">
            <v>Савенков П.А.</v>
          </cell>
          <cell r="I273" t="str">
            <v>1500   3000</v>
          </cell>
        </row>
        <row r="274">
          <cell r="B274">
            <v>139</v>
          </cell>
          <cell r="C274" t="str">
            <v>Трынов Кирилл</v>
          </cell>
          <cell r="D274" t="str">
            <v>15.01.1999</v>
          </cell>
          <cell r="E274" t="str">
            <v>1р</v>
          </cell>
          <cell r="F274" t="str">
            <v>Новгородская</v>
          </cell>
          <cell r="G274" t="str">
            <v>В Новгород</v>
          </cell>
          <cell r="H274" t="str">
            <v>Савенков П.А.</v>
          </cell>
          <cell r="I274" t="str">
            <v>60 длина</v>
          </cell>
        </row>
        <row r="275">
          <cell r="B275">
            <v>140</v>
          </cell>
          <cell r="C275" t="str">
            <v>Семенов Александр</v>
          </cell>
          <cell r="D275" t="str">
            <v>02.12.1997</v>
          </cell>
          <cell r="E275" t="str">
            <v>1р</v>
          </cell>
          <cell r="F275" t="str">
            <v>Новгородская</v>
          </cell>
          <cell r="G275" t="str">
            <v>В Новгород</v>
          </cell>
          <cell r="H275" t="str">
            <v>Семенов А.П.</v>
          </cell>
          <cell r="I275">
            <v>400800</v>
          </cell>
        </row>
        <row r="276">
          <cell r="B276">
            <v>141</v>
          </cell>
          <cell r="C276" t="str">
            <v>Маров Андрей</v>
          </cell>
          <cell r="D276" t="str">
            <v>15.11.1996</v>
          </cell>
          <cell r="E276" t="str">
            <v>1р</v>
          </cell>
          <cell r="F276" t="str">
            <v>Новгородская</v>
          </cell>
          <cell r="G276" t="str">
            <v>В Новгород</v>
          </cell>
          <cell r="H276" t="str">
            <v>Савенков П.А.</v>
          </cell>
          <cell r="I276">
            <v>200400</v>
          </cell>
        </row>
        <row r="277">
          <cell r="B277">
            <v>142</v>
          </cell>
          <cell r="C277" t="str">
            <v>Колесников Михаил</v>
          </cell>
          <cell r="D277" t="str">
            <v>29.04.1993</v>
          </cell>
          <cell r="E277" t="str">
            <v>КМС</v>
          </cell>
          <cell r="F277" t="str">
            <v>Новгородская</v>
          </cell>
          <cell r="G277" t="str">
            <v>В Новгород</v>
          </cell>
          <cell r="H277" t="str">
            <v>Савенков П.А.</v>
          </cell>
          <cell r="I277">
            <v>400800</v>
          </cell>
        </row>
        <row r="278">
          <cell r="B278">
            <v>158</v>
          </cell>
          <cell r="C278" t="str">
            <v>Соколов Александр</v>
          </cell>
          <cell r="D278" t="str">
            <v>18.02.1995</v>
          </cell>
          <cell r="E278" t="str">
            <v>КМС</v>
          </cell>
          <cell r="F278" t="str">
            <v>Новгородская</v>
          </cell>
          <cell r="G278" t="str">
            <v>В Новгород</v>
          </cell>
          <cell r="H278" t="str">
            <v>Семенов А.В.</v>
          </cell>
          <cell r="I278">
            <v>60200</v>
          </cell>
        </row>
        <row r="279">
          <cell r="B279">
            <v>159</v>
          </cell>
          <cell r="C279" t="str">
            <v>Уваров Станислав</v>
          </cell>
          <cell r="D279" t="str">
            <v>24.09.1993</v>
          </cell>
          <cell r="E279" t="str">
            <v>КМС</v>
          </cell>
          <cell r="F279" t="str">
            <v>Новгородская</v>
          </cell>
          <cell r="G279" t="str">
            <v>В Новгород</v>
          </cell>
          <cell r="H279" t="str">
            <v>Савенков П.А.</v>
          </cell>
          <cell r="I279">
            <v>1500800</v>
          </cell>
        </row>
        <row r="280">
          <cell r="B280">
            <v>171</v>
          </cell>
          <cell r="C280" t="str">
            <v>Столяров Евгений</v>
          </cell>
          <cell r="D280" t="str">
            <v>04.03.1985</v>
          </cell>
          <cell r="E280" t="str">
            <v>КМС</v>
          </cell>
          <cell r="F280" t="str">
            <v>Вологодская</v>
          </cell>
          <cell r="G280" t="str">
            <v>Шексна, с/к Арена</v>
          </cell>
          <cell r="H280" t="str">
            <v>Киселев В.Д.</v>
          </cell>
          <cell r="I280">
            <v>3000</v>
          </cell>
        </row>
        <row r="281">
          <cell r="B281">
            <v>173</v>
          </cell>
          <cell r="C281" t="str">
            <v>Серебров Сергей</v>
          </cell>
          <cell r="D281" t="str">
            <v>17.09.1997</v>
          </cell>
          <cell r="E281" t="str">
            <v>2р</v>
          </cell>
          <cell r="F281" t="str">
            <v>Вологодская</v>
          </cell>
          <cell r="G281" t="str">
            <v>Шексна, БОУ ДОД ШМР ДЮСШ</v>
          </cell>
          <cell r="H281" t="str">
            <v>Киселев В.Д.</v>
          </cell>
          <cell r="I281">
            <v>3000</v>
          </cell>
        </row>
        <row r="282">
          <cell r="B282">
            <v>180</v>
          </cell>
          <cell r="C282" t="str">
            <v>Печенкин Алексей</v>
          </cell>
          <cell r="D282" t="str">
            <v>1990</v>
          </cell>
          <cell r="E282" t="str">
            <v>КМС</v>
          </cell>
          <cell r="F282" t="str">
            <v>Ивановская</v>
          </cell>
          <cell r="G282" t="str">
            <v>Иваново, ИГХТУ</v>
          </cell>
          <cell r="H282" t="str">
            <v>Кокшарова И.В., Гудова В.А.</v>
          </cell>
          <cell r="I282">
            <v>200400</v>
          </cell>
        </row>
        <row r="283">
          <cell r="B283">
            <v>177</v>
          </cell>
          <cell r="C283" t="str">
            <v>Колупаев Никита</v>
          </cell>
          <cell r="D283" t="str">
            <v>1994</v>
          </cell>
          <cell r="E283" t="str">
            <v>КМС</v>
          </cell>
          <cell r="F283" t="str">
            <v>Ивановская</v>
          </cell>
          <cell r="G283" t="str">
            <v>Иваново, ИГХТУ</v>
          </cell>
          <cell r="H283" t="str">
            <v>Кокшарова И.В., Гудова В.А.</v>
          </cell>
          <cell r="I283" t="str">
            <v>высота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6"/>
  <sheetViews>
    <sheetView workbookViewId="0">
      <selection sqref="A1:L2"/>
    </sheetView>
  </sheetViews>
  <sheetFormatPr defaultRowHeight="15" x14ac:dyDescent="0.25"/>
  <cols>
    <col min="1" max="1" width="5.42578125" customWidth="1"/>
    <col min="2" max="2" width="5" customWidth="1"/>
    <col min="3" max="3" width="24.85546875" customWidth="1"/>
    <col min="4" max="4" width="10.7109375" style="68" customWidth="1"/>
    <col min="5" max="5" width="6.42578125" style="68" customWidth="1"/>
    <col min="6" max="6" width="15.7109375" customWidth="1"/>
    <col min="7" max="7" width="33.28515625" customWidth="1"/>
    <col min="8" max="8" width="5.7109375" style="69" customWidth="1"/>
    <col min="9" max="10" width="5.7109375" customWidth="1"/>
    <col min="11" max="11" width="7.42578125" customWidth="1"/>
    <col min="12" max="12" width="28.85546875" customWidth="1"/>
  </cols>
  <sheetData>
    <row r="1" spans="1:12" ht="20.25" x14ac:dyDescent="0.3">
      <c r="A1" s="354" t="s">
        <v>91</v>
      </c>
      <c r="B1" s="354"/>
      <c r="C1" s="354"/>
      <c r="D1" s="354"/>
      <c r="E1" s="354"/>
      <c r="F1" s="354"/>
      <c r="G1" s="354"/>
      <c r="H1" s="354"/>
      <c r="I1" s="354"/>
      <c r="J1" s="354"/>
      <c r="K1" s="354"/>
      <c r="L1" s="354"/>
    </row>
    <row r="2" spans="1:12" ht="20.25" x14ac:dyDescent="0.3">
      <c r="A2" s="354" t="s">
        <v>92</v>
      </c>
      <c r="B2" s="354"/>
      <c r="C2" s="354"/>
      <c r="D2" s="354"/>
      <c r="E2" s="354"/>
      <c r="F2" s="354"/>
      <c r="G2" s="354"/>
      <c r="H2" s="354"/>
      <c r="I2" s="354"/>
      <c r="J2" s="354"/>
      <c r="K2" s="354"/>
      <c r="L2" s="354"/>
    </row>
    <row r="3" spans="1:12" ht="20.25" x14ac:dyDescent="0.3">
      <c r="A3" s="336" t="s">
        <v>22</v>
      </c>
      <c r="B3" s="336"/>
      <c r="C3" s="336"/>
      <c r="D3" s="336"/>
      <c r="E3" s="336"/>
      <c r="F3" s="336"/>
      <c r="G3" s="336"/>
      <c r="H3" s="336"/>
      <c r="I3" s="336"/>
      <c r="J3" s="336"/>
      <c r="K3" s="336"/>
      <c r="L3" s="336"/>
    </row>
    <row r="4" spans="1:12" ht="18" x14ac:dyDescent="0.25">
      <c r="A4" s="1"/>
      <c r="B4" s="2"/>
      <c r="C4" s="2"/>
      <c r="D4" s="3"/>
      <c r="E4" s="2"/>
      <c r="F4" s="2" t="s">
        <v>1</v>
      </c>
      <c r="G4" s="2"/>
      <c r="H4" s="2"/>
      <c r="I4" s="2"/>
      <c r="J4" s="2"/>
      <c r="K4" s="2"/>
      <c r="L4" s="2"/>
    </row>
    <row r="5" spans="1:12" ht="15.75" x14ac:dyDescent="0.25">
      <c r="A5" s="1"/>
      <c r="B5" s="4"/>
      <c r="C5" s="4"/>
      <c r="D5" s="5"/>
      <c r="E5" s="4"/>
      <c r="F5" s="342" t="s">
        <v>2</v>
      </c>
      <c r="G5" s="342"/>
      <c r="H5" s="4"/>
    </row>
    <row r="6" spans="1:12" ht="18.75" x14ac:dyDescent="0.3">
      <c r="A6" s="9"/>
      <c r="B6" s="6"/>
      <c r="C6" s="6"/>
      <c r="D6" s="7"/>
      <c r="E6" s="10"/>
      <c r="F6" s="1"/>
      <c r="G6" s="1"/>
      <c r="H6" s="10"/>
      <c r="I6" s="343"/>
      <c r="J6" s="343"/>
      <c r="K6" s="6" t="s">
        <v>3</v>
      </c>
      <c r="L6" s="8"/>
    </row>
    <row r="7" spans="1:12" x14ac:dyDescent="0.25">
      <c r="A7" s="1" t="s">
        <v>111</v>
      </c>
      <c r="B7" s="9"/>
      <c r="C7" s="9"/>
      <c r="D7" s="11"/>
      <c r="E7" s="11"/>
      <c r="F7" s="12"/>
      <c r="G7" s="1"/>
      <c r="H7" s="13"/>
      <c r="I7" s="344"/>
      <c r="J7" s="344"/>
      <c r="K7" s="8" t="s">
        <v>109</v>
      </c>
      <c r="L7" s="8"/>
    </row>
    <row r="8" spans="1:12" x14ac:dyDescent="0.25">
      <c r="A8" s="345" t="s">
        <v>6</v>
      </c>
      <c r="B8" s="345" t="s">
        <v>7</v>
      </c>
      <c r="C8" s="345" t="s">
        <v>8</v>
      </c>
      <c r="D8" s="328" t="s">
        <v>9</v>
      </c>
      <c r="E8" s="328" t="s">
        <v>10</v>
      </c>
      <c r="F8" s="328" t="s">
        <v>11</v>
      </c>
      <c r="G8" s="328" t="s">
        <v>12</v>
      </c>
      <c r="H8" s="347" t="s">
        <v>13</v>
      </c>
      <c r="I8" s="348"/>
      <c r="J8" s="345" t="s">
        <v>14</v>
      </c>
      <c r="K8" s="328" t="s">
        <v>15</v>
      </c>
      <c r="L8" s="349" t="s">
        <v>16</v>
      </c>
    </row>
    <row r="9" spans="1:12" x14ac:dyDescent="0.25">
      <c r="A9" s="346"/>
      <c r="B9" s="346"/>
      <c r="C9" s="346"/>
      <c r="D9" s="346"/>
      <c r="E9" s="346"/>
      <c r="F9" s="346"/>
      <c r="G9" s="346"/>
      <c r="H9" s="263" t="s">
        <v>17</v>
      </c>
      <c r="I9" s="263" t="s">
        <v>18</v>
      </c>
      <c r="J9" s="346"/>
      <c r="K9" s="329"/>
      <c r="L9" s="350"/>
    </row>
    <row r="10" spans="1:12" ht="15.75" x14ac:dyDescent="0.25">
      <c r="A10" s="433"/>
      <c r="B10" s="433"/>
      <c r="C10" s="433"/>
      <c r="D10" s="433"/>
      <c r="E10" s="433"/>
      <c r="F10" s="433"/>
      <c r="G10" s="433"/>
      <c r="H10" s="190"/>
      <c r="I10" s="434" t="s">
        <v>4</v>
      </c>
      <c r="J10" s="434"/>
      <c r="K10" s="435"/>
      <c r="L10" s="436" t="s">
        <v>110</v>
      </c>
    </row>
    <row r="11" spans="1:12" x14ac:dyDescent="0.25">
      <c r="A11" s="15"/>
      <c r="B11" s="15"/>
      <c r="C11" s="15"/>
      <c r="D11" s="16"/>
      <c r="E11" s="15"/>
      <c r="F11" s="340" t="s">
        <v>113</v>
      </c>
      <c r="G11" s="340"/>
      <c r="H11" s="17"/>
      <c r="I11" s="341" t="s">
        <v>5</v>
      </c>
      <c r="J11" s="341"/>
      <c r="K11" s="245"/>
      <c r="L11" s="41" t="s">
        <v>112</v>
      </c>
    </row>
    <row r="12" spans="1:12" x14ac:dyDescent="0.25">
      <c r="A12" s="19">
        <v>1</v>
      </c>
      <c r="B12" s="28">
        <v>508</v>
      </c>
      <c r="C12" s="21" t="str">
        <f>IF(B12=0," ",VLOOKUP(B12,[1]Спортсмены!B$1:H$65536,2,FALSE))</f>
        <v>Енин Кирилл</v>
      </c>
      <c r="D12" s="22" t="str">
        <f>IF(B12=0," ",VLOOKUP($B12,[1]Спортсмены!$B$1:$H$65536,3,FALSE))</f>
        <v>15.04.1998</v>
      </c>
      <c r="E12" s="23" t="str">
        <f>IF(B12=0," ",IF(VLOOKUP($B12,[1]Спортсмены!$B$1:$H$65536,4,FALSE)=0," ",VLOOKUP($B12,[1]Спортсмены!$B$1:$H$65536,4,FALSE)))</f>
        <v>КМС</v>
      </c>
      <c r="F12" s="21" t="str">
        <f>IF(B12=0," ",VLOOKUP($B12,[1]Спортсмены!$B$1:$H$65536,5,FALSE))</f>
        <v>Псковская</v>
      </c>
      <c r="G12" s="21" t="str">
        <f>IF(B12=0," ",VLOOKUP($B12,[1]Спортсмены!$B$1:$H$65536,6,FALSE))</f>
        <v>Псков, ДЮСШ "Надежда"</v>
      </c>
      <c r="H12" s="40">
        <v>8.4722222222222238E-5</v>
      </c>
      <c r="I12" s="81">
        <v>8.4722222222222238E-5</v>
      </c>
      <c r="J12" s="15" t="str">
        <f>IF(H12=0," ",IF(H12&lt;=[1]Разряды!$D$4,[1]Разряды!$D$3,IF(H12&lt;=[1]Разряды!$E$4,[1]Разряды!$E$3,IF(H12&lt;=[1]Разряды!$F$4,[1]Разряды!$F$3,IF(H12&lt;=[1]Разряды!$G$4,[1]Разряды!$G$3,IF(H12&lt;=[1]Разряды!$H$4,[1]Разряды!$H$3,IF(H12&lt;=[1]Разряды!$I$4,[1]Разряды!$I$3,IF(H12&lt;=[1]Разряды!$J$4,[1]Разряды!$J$3,"б/р"))))))))</f>
        <v>1р</v>
      </c>
      <c r="K12" s="15">
        <v>20</v>
      </c>
      <c r="L12" s="67" t="str">
        <f>IF(B12=0," ",VLOOKUP($B12,[1]Спортсмены!$B$1:$H$65536,7,FALSE))</f>
        <v>Яковлева В.В.</v>
      </c>
    </row>
    <row r="13" spans="1:12" x14ac:dyDescent="0.25">
      <c r="A13" s="19">
        <v>2</v>
      </c>
      <c r="B13" s="28">
        <v>187</v>
      </c>
      <c r="C13" s="21" t="str">
        <f>IF(B13=0," ",VLOOKUP(B13,[1]Спортсмены!B$1:H$65536,2,FALSE))</f>
        <v>Некрасов Егор</v>
      </c>
      <c r="D13" s="22" t="str">
        <f>IF(B13=0," ",VLOOKUP($B13,[1]Спортсмены!$B$1:$H$65536,3,FALSE))</f>
        <v>1999</v>
      </c>
      <c r="E13" s="23" t="str">
        <f>IF(B13=0," ",IF(VLOOKUP($B13,[1]Спортсмены!$B$1:$H$65536,4,FALSE)=0," ",VLOOKUP($B13,[1]Спортсмены!$B$1:$H$65536,4,FALSE)))</f>
        <v>1р</v>
      </c>
      <c r="F13" s="21" t="str">
        <f>IF(B13=0," ",VLOOKUP($B13,[1]Спортсмены!$B$1:$H$65536,5,FALSE))</f>
        <v>Архангельская</v>
      </c>
      <c r="G13" s="21" t="str">
        <f>IF(B13=0," ",VLOOKUP($B13,[1]Спортсмены!$B$1:$H$65536,6,FALSE))</f>
        <v>Коряжма, ДЮСШ</v>
      </c>
      <c r="H13" s="40">
        <v>8.6689814814814819E-5</v>
      </c>
      <c r="I13" s="25">
        <v>8.6226851851851859E-5</v>
      </c>
      <c r="J13" s="23" t="str">
        <f>IF(H13=0," ",IF(H13&lt;=[1]Разряды!$D$4,[1]Разряды!$D$3,IF(H13&lt;=[1]Разряды!$E$4,[1]Разряды!$E$3,IF(H13&lt;=[1]Разряды!$F$4,[1]Разряды!$F$3,IF(H13&lt;=[1]Разряды!$G$4,[1]Разряды!$G$3,IF(H13&lt;=[1]Разряды!$H$4,[1]Разряды!$H$3,IF(H13&lt;=[1]Разряды!$I$4,[1]Разряды!$I$3,IF(H13&lt;=[1]Разряды!$J$4,[1]Разряды!$J$3,"б/р"))))))))</f>
        <v>2р</v>
      </c>
      <c r="K13" s="23" t="s">
        <v>20</v>
      </c>
      <c r="L13" s="21" t="str">
        <f>IF(B13=0," ",VLOOKUP($B13,[1]Спортсмены!$B$1:$H$65536,7,FALSE))</f>
        <v>Казанцев Л.А.</v>
      </c>
    </row>
    <row r="14" spans="1:12" x14ac:dyDescent="0.25">
      <c r="A14" s="19">
        <v>3</v>
      </c>
      <c r="B14" s="80">
        <v>222</v>
      </c>
      <c r="C14" s="21" t="str">
        <f>IF(B14=0," ",VLOOKUP(B14,[1]Спортсмены!B$1:H$65536,2,FALSE))</f>
        <v>Серегин Сергей</v>
      </c>
      <c r="D14" s="22" t="str">
        <f>IF(B14=0," ",VLOOKUP($B14,[1]Спортсмены!$B$1:$H$65536,3,FALSE))</f>
        <v>1998</v>
      </c>
      <c r="E14" s="23" t="str">
        <f>IF(B14=0," ",IF(VLOOKUP($B14,[1]Спортсмены!$B$1:$H$65536,4,FALSE)=0," ",VLOOKUP($B14,[1]Спортсмены!$B$1:$H$65536,4,FALSE)))</f>
        <v>2р</v>
      </c>
      <c r="F14" s="21" t="str">
        <f>IF(B14=0," ",VLOOKUP($B14,[1]Спортсмены!$B$1:$H$65536,5,FALSE))</f>
        <v>Мурманская</v>
      </c>
      <c r="G14" s="21" t="str">
        <f>IF(B14=0," ",VLOOKUP($B14,[1]Спортсмены!$B$1:$H$65536,6,FALSE))</f>
        <v>Мурманск, СДЮСШОР-4</v>
      </c>
      <c r="H14" s="40">
        <v>8.6805555555555559E-5</v>
      </c>
      <c r="I14" s="25">
        <v>8.6458333333333339E-5</v>
      </c>
      <c r="J14" s="23" t="str">
        <f>IF(H14=0," ",IF(H14&lt;=[1]Разряды!$D$4,[1]Разряды!$D$3,IF(H14&lt;=[1]Разряды!$E$4,[1]Разряды!$E$3,IF(H14&lt;=[1]Разряды!$F$4,[1]Разряды!$F$3,IF(H14&lt;=[1]Разряды!$G$4,[1]Разряды!$G$3,IF(H14&lt;=[1]Разряды!$H$4,[1]Разряды!$H$3,IF(H14&lt;=[1]Разряды!$I$4,[1]Разряды!$I$3,IF(H14&lt;=[1]Разряды!$J$4,[1]Разряды!$J$3,"б/р"))))))))</f>
        <v>2р</v>
      </c>
      <c r="K14" s="23">
        <v>17</v>
      </c>
      <c r="L14" s="21" t="str">
        <f>IF(B14=0," ",VLOOKUP($B14,[1]Спортсмены!$B$1:$H$65536,7,FALSE))</f>
        <v>Кацан Т.Н.</v>
      </c>
    </row>
    <row r="15" spans="1:12" x14ac:dyDescent="0.25">
      <c r="A15" s="80">
        <v>4</v>
      </c>
      <c r="B15" s="28">
        <v>588</v>
      </c>
      <c r="C15" s="21" t="str">
        <f>IF(B15=0," ",VLOOKUP(B15,[1]Спортсмены!B$1:H$65536,2,FALSE))</f>
        <v>Шаньгин Станислав</v>
      </c>
      <c r="D15" s="22" t="str">
        <f>IF(B15=0," ",VLOOKUP($B15,[1]Спортсмены!$B$1:$H$65536,3,FALSE))</f>
        <v>22.03.1998</v>
      </c>
      <c r="E15" s="23" t="str">
        <f>IF(B15=0," ",IF(VLOOKUP($B15,[1]Спортсмены!$B$1:$H$65536,4,FALSE)=0," ",VLOOKUP($B15,[1]Спортсмены!$B$1:$H$65536,4,FALSE)))</f>
        <v>1р</v>
      </c>
      <c r="F15" s="21" t="str">
        <f>IF(B15=0," ",VLOOKUP($B15,[1]Спортсмены!$B$1:$H$65536,5,FALSE))</f>
        <v>Архангельская</v>
      </c>
      <c r="G15" s="21" t="str">
        <f>IF(B15=0," ",VLOOKUP($B15,[1]Спортсмены!$B$1:$H$65536,6,FALSE))</f>
        <v>Архангельск, МБОУ ДОД "ДЮСШ-1"</v>
      </c>
      <c r="H15" s="40">
        <v>8.7152777777777779E-5</v>
      </c>
      <c r="I15" s="25">
        <v>8.6921296296296299E-5</v>
      </c>
      <c r="J15" s="23" t="str">
        <f>IF(H15=0," ",IF(H15&lt;=[1]Разряды!$D$4,[1]Разряды!$D$3,IF(H15&lt;=[1]Разряды!$E$4,[1]Разряды!$E$3,IF(H15&lt;=[1]Разряды!$F$4,[1]Разряды!$F$3,IF(H15&lt;=[1]Разряды!$G$4,[1]Разряды!$G$3,IF(H15&lt;=[1]Разряды!$H$4,[1]Разряды!$H$3,IF(H15&lt;=[1]Разряды!$I$4,[1]Разряды!$I$3,IF(H15&lt;=[1]Разряды!$J$4,[1]Разряды!$J$3,"б/р"))))))))</f>
        <v>2р</v>
      </c>
      <c r="K15" s="23">
        <v>15</v>
      </c>
      <c r="L15" s="21" t="str">
        <f>IF(B15=0," ",VLOOKUP($B15,[1]Спортсмены!$B$1:$H$65536,7,FALSE))</f>
        <v>Брюхова О.Б., Ушанов С.А.</v>
      </c>
    </row>
    <row r="16" spans="1:12" x14ac:dyDescent="0.25">
      <c r="A16" s="80">
        <v>5</v>
      </c>
      <c r="B16" s="20">
        <v>535</v>
      </c>
      <c r="C16" s="21" t="str">
        <f>IF(B16=0," ",VLOOKUP(B16,[1]Спортсмены!B$1:H$65536,2,FALSE))</f>
        <v>Демин Александр</v>
      </c>
      <c r="D16" s="22" t="str">
        <f>IF(B16=0," ",VLOOKUP($B16,[1]Спортсмены!$B$1:$H$65536,3,FALSE))</f>
        <v>30.01.1998</v>
      </c>
      <c r="E16" s="23" t="str">
        <f>IF(B16=0," ",IF(VLOOKUP($B16,[1]Спортсмены!$B$1:$H$65536,4,FALSE)=0," ",VLOOKUP($B16,[1]Спортсмены!$B$1:$H$65536,4,FALSE)))</f>
        <v>1р</v>
      </c>
      <c r="F16" s="21" t="str">
        <f>IF(B16=0," ",VLOOKUP($B16,[1]Спортсмены!$B$1:$H$65536,5,FALSE))</f>
        <v>Владимирская</v>
      </c>
      <c r="G16" s="21" t="str">
        <f>IF(B16=0," ",VLOOKUP($B16,[1]Спортсмены!$B$1:$H$65536,6,FALSE))</f>
        <v>Владимир, СДЮСШОР-7</v>
      </c>
      <c r="H16" s="24">
        <v>8.7268518518518533E-5</v>
      </c>
      <c r="I16" s="25">
        <v>8.7037037037037039E-5</v>
      </c>
      <c r="J16" s="23" t="str">
        <f>IF(H16=0," ",IF(H16&lt;=[1]Разряды!$D$4,[1]Разряды!$D$3,IF(H16&lt;=[1]Разряды!$E$4,[1]Разряды!$E$3,IF(H16&lt;=[1]Разряды!$F$4,[1]Разряды!$F$3,IF(H16&lt;=[1]Разряды!$G$4,[1]Разряды!$G$3,IF(H16&lt;=[1]Разряды!$H$4,[1]Разряды!$H$3,IF(H16&lt;=[1]Разряды!$I$4,[1]Разряды!$I$3,IF(H16&lt;=[1]Разряды!$J$4,[1]Разряды!$J$3,"б/р"))))))))</f>
        <v>2р</v>
      </c>
      <c r="K16" s="23">
        <v>14</v>
      </c>
      <c r="L16" s="21" t="str">
        <f>IF(B16=0," ",VLOOKUP($B16,[1]Спортсмены!$B$1:$H$65536,7,FALSE))</f>
        <v>Судаков К.А.</v>
      </c>
    </row>
    <row r="17" spans="1:12" x14ac:dyDescent="0.25">
      <c r="A17" s="80">
        <v>6</v>
      </c>
      <c r="B17" s="28">
        <v>86</v>
      </c>
      <c r="C17" s="21" t="str">
        <f>IF(B17=0," ",VLOOKUP(B17,[1]Спортсмены!B$1:H$65536,2,FALSE))</f>
        <v>Плисов Роман</v>
      </c>
      <c r="D17" s="22" t="str">
        <f>IF(B17=0," ",VLOOKUP($B17,[1]Спортсмены!$B$1:$H$65536,3,FALSE))</f>
        <v>10.09.1999</v>
      </c>
      <c r="E17" s="23" t="str">
        <f>IF(B17=0," ",IF(VLOOKUP($B17,[1]Спортсмены!$B$1:$H$65536,4,FALSE)=0," ",VLOOKUP($B17,[1]Спортсмены!$B$1:$H$65536,4,FALSE)))</f>
        <v>2р</v>
      </c>
      <c r="F17" s="21" t="str">
        <f>IF(B17=0," ",VLOOKUP($B17,[1]Спортсмены!$B$1:$H$65536,5,FALSE))</f>
        <v>Ярославская</v>
      </c>
      <c r="G17" s="21" t="str">
        <f>IF(B17=0," ",VLOOKUP($B17,[1]Спортсмены!$B$1:$H$65536,6,FALSE))</f>
        <v>Рыбинск, СДЮСШОР-2</v>
      </c>
      <c r="H17" s="40">
        <v>8.7037037037037039E-5</v>
      </c>
      <c r="I17" s="25">
        <v>8.7499999999999999E-5</v>
      </c>
      <c r="J17" s="23" t="str">
        <f>IF(H17=0," ",IF(H17&lt;=[1]Разряды!$D$4,[1]Разряды!$D$3,IF(H17&lt;=[1]Разряды!$E$4,[1]Разряды!$E$3,IF(H17&lt;=[1]Разряды!$F$4,[1]Разряды!$F$3,IF(H17&lt;=[1]Разряды!$G$4,[1]Разряды!$G$3,IF(H17&lt;=[1]Разряды!$H$4,[1]Разряды!$H$3,IF(H17&lt;=[1]Разряды!$I$4,[1]Разряды!$I$3,IF(H17&lt;=[1]Разряды!$J$4,[1]Разряды!$J$3,"б/р"))))))))</f>
        <v>2р</v>
      </c>
      <c r="K17" s="23" t="s">
        <v>20</v>
      </c>
      <c r="L17" s="21" t="str">
        <f>IF(B17=0," ",VLOOKUP($B17,[1]Спортсмены!$B$1:$H$65536,7,FALSE))</f>
        <v>Дорожкин В.К.</v>
      </c>
    </row>
    <row r="18" spans="1:12" x14ac:dyDescent="0.25">
      <c r="A18" s="80">
        <v>7</v>
      </c>
      <c r="B18" s="20">
        <v>563</v>
      </c>
      <c r="C18" s="21" t="str">
        <f>IF(B18=0," ",VLOOKUP(B18,[1]Спортсмены!B$1:H$65536,2,FALSE))</f>
        <v>Прокопьев Иван</v>
      </c>
      <c r="D18" s="22" t="str">
        <f>IF(B18=0," ",VLOOKUP($B18,[1]Спортсмены!$B$1:$H$65536,3,FALSE))</f>
        <v>13.05.1998</v>
      </c>
      <c r="E18" s="23" t="str">
        <f>IF(B18=0," ",IF(VLOOKUP($B18,[1]Спортсмены!$B$1:$H$65536,4,FALSE)=0," ",VLOOKUP($B18,[1]Спортсмены!$B$1:$H$65536,4,FALSE)))</f>
        <v>2р</v>
      </c>
      <c r="F18" s="21" t="str">
        <f>IF(B18=0," ",VLOOKUP($B18,[1]Спортсмены!$B$1:$H$65536,5,FALSE))</f>
        <v>Ярославская</v>
      </c>
      <c r="G18" s="21" t="str">
        <f>IF(B18=0," ",VLOOKUP($B18,[1]Спортсмены!$B$1:$H$65536,6,FALSE))</f>
        <v>Переславль, ДЮСШ</v>
      </c>
      <c r="H18" s="24">
        <v>8.7847222222222219E-5</v>
      </c>
      <c r="I18" s="25"/>
      <c r="J18" s="23" t="str">
        <f>IF(H18=0," ",IF(H18&lt;=[1]Разряды!$D$4,[1]Разряды!$D$3,IF(H18&lt;=[1]Разряды!$E$4,[1]Разряды!$E$3,IF(H18&lt;=[1]Разряды!$F$4,[1]Разряды!$F$3,IF(H18&lt;=[1]Разряды!$G$4,[1]Разряды!$G$3,IF(H18&lt;=[1]Разряды!$H$4,[1]Разряды!$H$3,IF(H18&lt;=[1]Разряды!$I$4,[1]Разряды!$I$3,IF(H18&lt;=[1]Разряды!$J$4,[1]Разряды!$J$3,"б/р"))))))))</f>
        <v>2р</v>
      </c>
      <c r="K18" s="23" t="s">
        <v>114</v>
      </c>
      <c r="L18" s="21" t="str">
        <f>IF(B18=0," ",VLOOKUP($B18,[1]Спортсмены!$B$1:$H$65536,7,FALSE))</f>
        <v>Литвинова М.Ф.</v>
      </c>
    </row>
    <row r="19" spans="1:12" x14ac:dyDescent="0.25">
      <c r="A19" s="80">
        <v>8</v>
      </c>
      <c r="B19" s="28">
        <v>58</v>
      </c>
      <c r="C19" s="21" t="str">
        <f>IF(B19=0," ",VLOOKUP(B19,[1]Спортсмены!B$1:H$65536,2,FALSE))</f>
        <v>Тихомиров Евгений</v>
      </c>
      <c r="D19" s="22" t="str">
        <f>IF(B19=0," ",VLOOKUP($B19,[1]Спортсмены!$B$1:$H$65536,3,FALSE))</f>
        <v>25.12.1998</v>
      </c>
      <c r="E19" s="23" t="str">
        <f>IF(B19=0," ",IF(VLOOKUP($B19,[1]Спортсмены!$B$1:$H$65536,4,FALSE)=0," ",VLOOKUP($B19,[1]Спортсмены!$B$1:$H$65536,4,FALSE)))</f>
        <v>1р</v>
      </c>
      <c r="F19" s="21" t="str">
        <f>IF(B19=0," ",VLOOKUP($B19,[1]Спортсмены!$B$1:$H$65536,5,FALSE))</f>
        <v>Ярославская</v>
      </c>
      <c r="G19" s="21" t="str">
        <f>IF(B19=0," ",VLOOKUP($B19,[1]Спортсмены!$B$1:$H$65536,6,FALSE))</f>
        <v>Ярославль, СДЮСШОР-19</v>
      </c>
      <c r="H19" s="40">
        <v>8.7847222222222219E-5</v>
      </c>
      <c r="I19" s="40"/>
      <c r="J19" s="23" t="str">
        <f>IF(H19=0," ",IF(H19&lt;=[1]Разряды!$D$4,[1]Разряды!$D$3,IF(H19&lt;=[1]Разряды!$E$4,[1]Разряды!$E$3,IF(H19&lt;=[1]Разряды!$F$4,[1]Разряды!$F$3,IF(H19&lt;=[1]Разряды!$G$4,[1]Разряды!$G$3,IF(H19&lt;=[1]Разряды!$H$4,[1]Разряды!$H$3,IF(H19&lt;=[1]Разряды!$I$4,[1]Разряды!$I$3,IF(H19&lt;=[1]Разряды!$J$4,[1]Разряды!$J$3,"б/р"))))))))</f>
        <v>2р</v>
      </c>
      <c r="K19" s="23" t="s">
        <v>114</v>
      </c>
      <c r="L19" s="21" t="str">
        <f>IF(B19=0," ",VLOOKUP($B19,[1]Спортсмены!$B$1:$H$65536,7,FALSE))</f>
        <v>Сошников А.Н.</v>
      </c>
    </row>
    <row r="20" spans="1:12" x14ac:dyDescent="0.25">
      <c r="A20" s="80">
        <v>9</v>
      </c>
      <c r="B20" s="20">
        <v>179</v>
      </c>
      <c r="C20" s="21" t="str">
        <f>IF(B20=0," ",VLOOKUP(B20,[1]Спортсмены!B$1:H$65536,2,FALSE))</f>
        <v>Штадлер Артур</v>
      </c>
      <c r="D20" s="22" t="str">
        <f>IF(B20=0," ",VLOOKUP($B20,[1]Спортсмены!$B$1:$H$65536,3,FALSE))</f>
        <v>1998</v>
      </c>
      <c r="E20" s="23" t="str">
        <f>IF(B20=0," ",IF(VLOOKUP($B20,[1]Спортсмены!$B$1:$H$65536,4,FALSE)=0," ",VLOOKUP($B20,[1]Спортсмены!$B$1:$H$65536,4,FALSE)))</f>
        <v>1р</v>
      </c>
      <c r="F20" s="21" t="str">
        <f>IF(B20=0," ",VLOOKUP($B20,[1]Спортсмены!$B$1:$H$65536,5,FALSE))</f>
        <v>Р-ка Коми</v>
      </c>
      <c r="G20" s="21" t="str">
        <f>IF(B20=0," ",VLOOKUP($B20,[1]Спортсмены!$B$1:$H$65536,6,FALSE))</f>
        <v>Сыктывкар, КДЮСШ-1</v>
      </c>
      <c r="H20" s="24">
        <v>8.7962962962962959E-5</v>
      </c>
      <c r="I20" s="25"/>
      <c r="J20" s="23" t="str">
        <f>IF(H20=0," ",IF(H20&lt;=[1]Разряды!$D$4,[1]Разряды!$D$3,IF(H20&lt;=[1]Разряды!$E$4,[1]Разряды!$E$3,IF(H20&lt;=[1]Разряды!$F$4,[1]Разряды!$F$3,IF(H20&lt;=[1]Разряды!$G$4,[1]Разряды!$G$3,IF(H20&lt;=[1]Разряды!$H$4,[1]Разряды!$H$3,IF(H20&lt;=[1]Разряды!$I$4,[1]Разряды!$I$3,IF(H20&lt;=[1]Разряды!$J$4,[1]Разряды!$J$3,"б/р"))))))))</f>
        <v>2р</v>
      </c>
      <c r="K20" s="26">
        <v>13</v>
      </c>
      <c r="L20" s="21" t="str">
        <f>IF(B20=0," ",VLOOKUP($B20,[1]Спортсмены!$B$1:$H$65536,7,FALSE))</f>
        <v xml:space="preserve">Панюкова М.А. </v>
      </c>
    </row>
    <row r="21" spans="1:12" x14ac:dyDescent="0.25">
      <c r="A21" s="80">
        <v>9</v>
      </c>
      <c r="B21" s="28">
        <v>181</v>
      </c>
      <c r="C21" s="21" t="str">
        <f>IF(B21=0," ",VLOOKUP(B21,[1]Спортсмены!B$1:H$65536,2,FALSE))</f>
        <v>Кимша Степан</v>
      </c>
      <c r="D21" s="22" t="str">
        <f>IF(B21=0," ",VLOOKUP($B21,[1]Спортсмены!$B$1:$H$65536,3,FALSE))</f>
        <v>1998</v>
      </c>
      <c r="E21" s="23" t="str">
        <f>IF(B21=0," ",IF(VLOOKUP($B21,[1]Спортсмены!$B$1:$H$65536,4,FALSE)=0," ",VLOOKUP($B21,[1]Спортсмены!$B$1:$H$65536,4,FALSE)))</f>
        <v>2р</v>
      </c>
      <c r="F21" s="21" t="str">
        <f>IF(B21=0," ",VLOOKUP($B21,[1]Спортсмены!$B$1:$H$65536,5,FALSE))</f>
        <v>Р-ка Коми</v>
      </c>
      <c r="G21" s="21" t="str">
        <f>IF(B21=0," ",VLOOKUP($B21,[1]Спортсмены!$B$1:$H$65536,6,FALSE))</f>
        <v>Сыктывкар, КДЮСШ-1</v>
      </c>
      <c r="H21" s="40">
        <v>8.7962962962962959E-5</v>
      </c>
      <c r="I21" s="40"/>
      <c r="J21" s="23" t="str">
        <f>IF(H21=0," ",IF(H21&lt;=[1]Разряды!$D$4,[1]Разряды!$D$3,IF(H21&lt;=[1]Разряды!$E$4,[1]Разряды!$E$3,IF(H21&lt;=[1]Разряды!$F$4,[1]Разряды!$F$3,IF(H21&lt;=[1]Разряды!$G$4,[1]Разряды!$G$3,IF(H21&lt;=[1]Разряды!$H$4,[1]Разряды!$H$3,IF(H21&lt;=[1]Разряды!$I$4,[1]Разряды!$I$3,IF(H21&lt;=[1]Разряды!$J$4,[1]Разряды!$J$3,"б/р"))))))))</f>
        <v>2р</v>
      </c>
      <c r="K21" s="23">
        <v>13</v>
      </c>
      <c r="L21" s="21" t="str">
        <f>IF(B21=0," ",VLOOKUP($B21,[1]Спортсмены!$B$1:$H$65536,7,FALSE))</f>
        <v>Панюкова М.А.</v>
      </c>
    </row>
    <row r="22" spans="1:12" x14ac:dyDescent="0.25">
      <c r="A22" s="80">
        <v>11</v>
      </c>
      <c r="B22" s="20">
        <v>250</v>
      </c>
      <c r="C22" s="21" t="str">
        <f>IF(B22=0," ",VLOOKUP(B22,[1]Спортсмены!B$1:H$65536,2,FALSE))</f>
        <v>Марков Никита</v>
      </c>
      <c r="D22" s="22" t="str">
        <f>IF(B22=0," ",VLOOKUP($B22,[1]Спортсмены!$B$1:$H$65536,3,FALSE))</f>
        <v>12.01.1998</v>
      </c>
      <c r="E22" s="23" t="str">
        <f>IF(B22=0," ",IF(VLOOKUP($B22,[1]Спортсмены!$B$1:$H$65536,4,FALSE)=0," ",VLOOKUP($B22,[1]Спортсмены!$B$1:$H$65536,4,FALSE)))</f>
        <v>1р</v>
      </c>
      <c r="F22" s="21" t="str">
        <f>IF(B22=0," ",VLOOKUP($B22,[1]Спортсмены!$B$1:$H$65536,5,FALSE))</f>
        <v>Калининградская</v>
      </c>
      <c r="G22" s="21" t="str">
        <f>IF(B22=0," ",VLOOKUP($B22,[1]Спортсмены!$B$1:$H$65536,6,FALSE))</f>
        <v>Калининград, СДЮСШОР-4</v>
      </c>
      <c r="H22" s="24">
        <v>8.8657407407407413E-5</v>
      </c>
      <c r="I22" s="25"/>
      <c r="J22" s="23" t="str">
        <f>IF(H22=0," ",IF(H22&lt;=[1]Разряды!$D$4,[1]Разряды!$D$3,IF(H22&lt;=[1]Разряды!$E$4,[1]Разряды!$E$3,IF(H22&lt;=[1]Разряды!$F$4,[1]Разряды!$F$3,IF(H22&lt;=[1]Разряды!$G$4,[1]Разряды!$G$3,IF(H22&lt;=[1]Разряды!$H$4,[1]Разряды!$H$3,IF(H22&lt;=[1]Разряды!$I$4,[1]Разряды!$I$3,IF(H22&lt;=[1]Разряды!$J$4,[1]Разряды!$J$3,"б/р"))))))))</f>
        <v>3р</v>
      </c>
      <c r="K22" s="26">
        <v>11</v>
      </c>
      <c r="L22" s="21" t="str">
        <f>IF(B22=0," ",VLOOKUP($B22,[1]Спортсмены!$B$1:$H$65536,7,FALSE))</f>
        <v>Стародубова Т.А.</v>
      </c>
    </row>
    <row r="23" spans="1:12" x14ac:dyDescent="0.25">
      <c r="A23" s="80">
        <v>11</v>
      </c>
      <c r="B23" s="28">
        <v>587</v>
      </c>
      <c r="C23" s="21" t="str">
        <f>IF(B23=0," ",VLOOKUP(B23,[1]Спортсмены!B$1:H$65536,2,FALSE))</f>
        <v>Шаньгин Владислав</v>
      </c>
      <c r="D23" s="22" t="str">
        <f>IF(B23=0," ",VLOOKUP($B23,[1]Спортсмены!$B$1:$H$65536,3,FALSE))</f>
        <v>22.03.1998</v>
      </c>
      <c r="E23" s="23" t="str">
        <f>IF(B23=0," ",IF(VLOOKUP($B23,[1]Спортсмены!$B$1:$H$65536,4,FALSE)=0," ",VLOOKUP($B23,[1]Спортсмены!$B$1:$H$65536,4,FALSE)))</f>
        <v>1р</v>
      </c>
      <c r="F23" s="21" t="str">
        <f>IF(B23=0," ",VLOOKUP($B23,[1]Спортсмены!$B$1:$H$65536,5,FALSE))</f>
        <v>Архангельская</v>
      </c>
      <c r="G23" s="21" t="str">
        <f>IF(B23=0," ",VLOOKUP($B23,[1]Спортсмены!$B$1:$H$65536,6,FALSE))</f>
        <v>Архангельск, МБОУ ДОД "ДЮСШ-1"</v>
      </c>
      <c r="H23" s="40">
        <v>8.8657407407407413E-5</v>
      </c>
      <c r="I23" s="25"/>
      <c r="J23" s="23" t="str">
        <f>IF(H23=0," ",IF(H23&lt;=[1]Разряды!$D$4,[1]Разряды!$D$3,IF(H23&lt;=[1]Разряды!$E$4,[1]Разряды!$E$3,IF(H23&lt;=[1]Разряды!$F$4,[1]Разряды!$F$3,IF(H23&lt;=[1]Разряды!$G$4,[1]Разряды!$G$3,IF(H23&lt;=[1]Разряды!$H$4,[1]Разряды!$H$3,IF(H23&lt;=[1]Разряды!$I$4,[1]Разряды!$I$3,IF(H23&lt;=[1]Разряды!$J$4,[1]Разряды!$J$3,"б/р"))))))))</f>
        <v>3р</v>
      </c>
      <c r="K23" s="23">
        <v>11</v>
      </c>
      <c r="L23" s="21" t="str">
        <f>IF(B23=0," ",VLOOKUP($B23,[1]Спортсмены!$B$1:$H$65536,7,FALSE))</f>
        <v>Брюхова О.Б., Ушанов С.А.</v>
      </c>
    </row>
    <row r="24" spans="1:12" x14ac:dyDescent="0.25">
      <c r="A24" s="80">
        <v>13</v>
      </c>
      <c r="B24" s="28">
        <v>60</v>
      </c>
      <c r="C24" s="21" t="str">
        <f>IF(B24=0," ",VLOOKUP(B24,[1]Спортсмены!B$1:H$65536,2,FALSE))</f>
        <v>Котов Никита</v>
      </c>
      <c r="D24" s="22" t="str">
        <f>IF(B24=0," ",VLOOKUP($B24,[1]Спортсмены!$B$1:$H$65536,3,FALSE))</f>
        <v>17.06.1998</v>
      </c>
      <c r="E24" s="23" t="str">
        <f>IF(B24=0," ",IF(VLOOKUP($B24,[1]Спортсмены!$B$1:$H$65536,4,FALSE)=0," ",VLOOKUP($B24,[1]Спортсмены!$B$1:$H$65536,4,FALSE)))</f>
        <v>2р</v>
      </c>
      <c r="F24" s="21" t="str">
        <f>IF(B24=0," ",VLOOKUP($B24,[1]Спортсмены!$B$1:$H$65536,5,FALSE))</f>
        <v>Ярославская</v>
      </c>
      <c r="G24" s="21" t="str">
        <f>IF(B24=0," ",VLOOKUP($B24,[1]Спортсмены!$B$1:$H$65536,6,FALSE))</f>
        <v>Ярославль, СДЮСШОР-19</v>
      </c>
      <c r="H24" s="40">
        <v>8.9236111111111113E-5</v>
      </c>
      <c r="I24" s="40"/>
      <c r="J24" s="23" t="str">
        <f>IF(H24=0," ",IF(H24&lt;=[1]Разряды!$D$4,[1]Разряды!$D$3,IF(H24&lt;=[1]Разряды!$E$4,[1]Разряды!$E$3,IF(H24&lt;=[1]Разряды!$F$4,[1]Разряды!$F$3,IF(H24&lt;=[1]Разряды!$G$4,[1]Разряды!$G$3,IF(H24&lt;=[1]Разряды!$H$4,[1]Разряды!$H$3,IF(H24&lt;=[1]Разряды!$I$4,[1]Разряды!$I$3,IF(H24&lt;=[1]Разряды!$J$4,[1]Разряды!$J$3,"б/р"))))))))</f>
        <v>3р</v>
      </c>
      <c r="K24" s="23" t="s">
        <v>20</v>
      </c>
      <c r="L24" s="21" t="str">
        <f>IF(B24=0," ",VLOOKUP($B24,[1]Спортсмены!$B$1:$H$65536,7,FALSE))</f>
        <v>Станкевич А.В.</v>
      </c>
    </row>
    <row r="25" spans="1:12" x14ac:dyDescent="0.25">
      <c r="A25" s="80">
        <v>14</v>
      </c>
      <c r="B25" s="28">
        <v>486</v>
      </c>
      <c r="C25" s="21" t="str">
        <f>IF(B25=0," ",VLOOKUP(B25,[1]Спортсмены!B$1:H$65536,2,FALSE))</f>
        <v>Ширяев Игорь</v>
      </c>
      <c r="D25" s="22" t="str">
        <f>IF(B25=0," ",VLOOKUP($B25,[1]Спортсмены!$B$1:$H$65536,3,FALSE))</f>
        <v>13.03.1999</v>
      </c>
      <c r="E25" s="23" t="str">
        <f>IF(B25=0," ",IF(VLOOKUP($B25,[1]Спортсмены!$B$1:$H$65536,4,FALSE)=0," ",VLOOKUP($B25,[1]Спортсмены!$B$1:$H$65536,4,FALSE)))</f>
        <v>2р</v>
      </c>
      <c r="F25" s="21" t="str">
        <f>IF(B25=0," ",VLOOKUP($B25,[1]Спортсмены!$B$1:$H$65536,5,FALSE))</f>
        <v>Вологодская</v>
      </c>
      <c r="G25" s="21" t="str">
        <f>IF(B25=0," ",VLOOKUP($B25,[1]Спортсмены!$B$1:$H$65536,6,FALSE))</f>
        <v>Череповец, ДЮСШ-2</v>
      </c>
      <c r="H25" s="40">
        <v>8.9236111111111113E-5</v>
      </c>
      <c r="I25" s="40"/>
      <c r="J25" s="23" t="str">
        <f>IF(H25=0," ",IF(H25&lt;=[1]Разряды!$D$4,[1]Разряды!$D$3,IF(H25&lt;=[1]Разряды!$E$4,[1]Разряды!$E$3,IF(H25&lt;=[1]Разряды!$F$4,[1]Разряды!$F$3,IF(H25&lt;=[1]Разряды!$G$4,[1]Разряды!$G$3,IF(H25&lt;=[1]Разряды!$H$4,[1]Разряды!$H$3,IF(H25&lt;=[1]Разряды!$I$4,[1]Разряды!$I$3,IF(H25&lt;=[1]Разряды!$J$4,[1]Разряды!$J$3,"б/р"))))))))</f>
        <v>3р</v>
      </c>
      <c r="K25" s="23" t="s">
        <v>20</v>
      </c>
      <c r="L25" s="21" t="str">
        <f>IF(B25=0," ",VLOOKUP($B25,[1]Спортсмены!$B$1:$H$65536,7,FALSE))</f>
        <v>Полторацкий С.В.</v>
      </c>
    </row>
    <row r="26" spans="1:12" x14ac:dyDescent="0.25">
      <c r="A26" s="80">
        <v>15</v>
      </c>
      <c r="B26" s="28">
        <v>480</v>
      </c>
      <c r="C26" s="21" t="str">
        <f>IF(B26=0," ",VLOOKUP(B26,[1]Спортсмены!B$1:H$65536,2,FALSE))</f>
        <v>Грищенко Максим</v>
      </c>
      <c r="D26" s="22" t="str">
        <f>IF(B26=0," ",VLOOKUP($B26,[1]Спортсмены!$B$1:$H$65536,3,FALSE))</f>
        <v>22.02.1999</v>
      </c>
      <c r="E26" s="23" t="str">
        <f>IF(B26=0," ",IF(VLOOKUP($B26,[1]Спортсмены!$B$1:$H$65536,4,FALSE)=0," ",VLOOKUP($B26,[1]Спортсмены!$B$1:$H$65536,4,FALSE)))</f>
        <v>2р</v>
      </c>
      <c r="F26" s="21" t="str">
        <f>IF(B26=0," ",VLOOKUP($B26,[1]Спортсмены!$B$1:$H$65536,5,FALSE))</f>
        <v>Вологодская</v>
      </c>
      <c r="G26" s="21" t="str">
        <f>IF(B26=0," ",VLOOKUP($B26,[1]Спортсмены!$B$1:$H$65536,6,FALSE))</f>
        <v>Череповец, ДЮСШ-2</v>
      </c>
      <c r="H26" s="40">
        <v>8.9467592592592593E-5</v>
      </c>
      <c r="I26" s="40"/>
      <c r="J26" s="23" t="str">
        <f>IF(H26=0," ",IF(H26&lt;=[1]Разряды!$D$4,[1]Разряды!$D$3,IF(H26&lt;=[1]Разряды!$E$4,[1]Разряды!$E$3,IF(H26&lt;=[1]Разряды!$F$4,[1]Разряды!$F$3,IF(H26&lt;=[1]Разряды!$G$4,[1]Разряды!$G$3,IF(H26&lt;=[1]Разряды!$H$4,[1]Разряды!$H$3,IF(H26&lt;=[1]Разряды!$I$4,[1]Разряды!$I$3,IF(H26&lt;=[1]Разряды!$J$4,[1]Разряды!$J$3,"б/р"))))))))</f>
        <v>3р</v>
      </c>
      <c r="K26" s="23" t="s">
        <v>20</v>
      </c>
      <c r="L26" s="21" t="str">
        <f>IF(B26=0," ",VLOOKUP($B26,[1]Спортсмены!$B$1:$H$65536,7,FALSE))</f>
        <v>Столбова О.В.</v>
      </c>
    </row>
    <row r="27" spans="1:12" x14ac:dyDescent="0.25">
      <c r="A27" s="80">
        <v>16</v>
      </c>
      <c r="B27" s="92">
        <v>65</v>
      </c>
      <c r="C27" s="85" t="str">
        <f>IF(B27=0," ",VLOOKUP(B27,[1]Спортсмены!B$1:H$65536,2,FALSE))</f>
        <v>Щуко Алексей</v>
      </c>
      <c r="D27" s="86" t="str">
        <f>IF(B27=0," ",VLOOKUP($B27,[1]Спортсмены!$B$1:$H$65536,3,FALSE))</f>
        <v>06.01.1999</v>
      </c>
      <c r="E27" s="80" t="str">
        <f>IF(B27=0," ",IF(VLOOKUP($B27,[1]Спортсмены!$B$1:$H$65536,4,FALSE)=0," ",VLOOKUP($B27,[1]Спортсмены!$B$1:$H$65536,4,FALSE)))</f>
        <v>3р</v>
      </c>
      <c r="F27" s="85" t="str">
        <f>IF(B27=0," ",VLOOKUP($B27,[1]Спортсмены!$B$1:$H$65536,5,FALSE))</f>
        <v>Ярославская</v>
      </c>
      <c r="G27" s="83" t="str">
        <f>IF(B27=0," ",VLOOKUP($B27,[1]Спортсмены!$B$1:$H$65536,6,FALSE))</f>
        <v>Ярославль, СДЮСШОР-19</v>
      </c>
      <c r="H27" s="265">
        <v>8.9930555555555554E-5</v>
      </c>
      <c r="I27" s="91"/>
      <c r="J27" s="80" t="str">
        <f>IF(H27=0," ",IF(H27&lt;=[1]Разряды!$D$4,[1]Разряды!$D$3,IF(H27&lt;=[1]Разряды!$E$4,[1]Разряды!$E$3,IF(H27&lt;=[1]Разряды!$F$4,[1]Разряды!$F$3,IF(H27&lt;=[1]Разряды!$G$4,[1]Разряды!$G$3,IF(H27&lt;=[1]Разряды!$H$4,[1]Разряды!$H$3,IF(H27&lt;=[1]Разряды!$I$4,[1]Разряды!$I$3,IF(H27&lt;=[1]Разряды!$J$4,[1]Разряды!$J$3,"б/р"))))))))</f>
        <v>3р</v>
      </c>
      <c r="K27" s="80" t="s">
        <v>20</v>
      </c>
      <c r="L27" s="85" t="str">
        <f>IF(B27=0," ",VLOOKUP($B27,[1]Спортсмены!$B$1:$H$65536,7,FALSE))</f>
        <v>Воронин Е.А.</v>
      </c>
    </row>
    <row r="28" spans="1:12" x14ac:dyDescent="0.25">
      <c r="A28" s="80">
        <v>17</v>
      </c>
      <c r="B28" s="80">
        <v>186</v>
      </c>
      <c r="C28" s="21" t="str">
        <f>IF(B28=0," ",VLOOKUP(B28,[1]Спортсмены!B$1:H$65536,2,FALSE))</f>
        <v>Вешняков Данил</v>
      </c>
      <c r="D28" s="22" t="str">
        <f>IF(B28=0," ",VLOOKUP($B28,[1]Спортсмены!$B$1:$H$65536,3,FALSE))</f>
        <v>2000</v>
      </c>
      <c r="E28" s="23" t="str">
        <f>IF(B28=0," ",IF(VLOOKUP($B28,[1]Спортсмены!$B$1:$H$65536,4,FALSE)=0," ",VLOOKUP($B28,[1]Спортсмены!$B$1:$H$65536,4,FALSE)))</f>
        <v>2р</v>
      </c>
      <c r="F28" s="21" t="str">
        <f>IF(B28=0," ",VLOOKUP($B28,[1]Спортсмены!$B$1:$H$65536,5,FALSE))</f>
        <v>Архангельская</v>
      </c>
      <c r="G28" s="21" t="str">
        <f>IF(B28=0," ",VLOOKUP($B28,[1]Спортсмены!$B$1:$H$65536,6,FALSE))</f>
        <v>Коряжма, ДЮСШ</v>
      </c>
      <c r="H28" s="40">
        <v>9.1087962962962967E-5</v>
      </c>
      <c r="I28" s="40"/>
      <c r="J28" s="23" t="str">
        <f>IF(H28=0," ",IF(H28&lt;=[1]Разряды!$D$4,[1]Разряды!$D$3,IF(H28&lt;=[1]Разряды!$E$4,[1]Разряды!$E$3,IF(H28&lt;=[1]Разряды!$F$4,[1]Разряды!$F$3,IF(H28&lt;=[1]Разряды!$G$4,[1]Разряды!$G$3,IF(H28&lt;=[1]Разряды!$H$4,[1]Разряды!$H$3,IF(H28&lt;=[1]Разряды!$I$4,[1]Разряды!$I$3,IF(H28&lt;=[1]Разряды!$J$4,[1]Разряды!$J$3,"б/р"))))))))</f>
        <v>3р</v>
      </c>
      <c r="K28" s="23" t="s">
        <v>20</v>
      </c>
      <c r="L28" s="21" t="str">
        <f>IF(B28=0," ",VLOOKUP($B28,[1]Спортсмены!$B$1:$H$65536,7,FALSE))</f>
        <v>Казанцев Л.А.</v>
      </c>
    </row>
    <row r="29" spans="1:12" x14ac:dyDescent="0.25">
      <c r="A29" s="80">
        <v>18</v>
      </c>
      <c r="B29" s="28">
        <v>183</v>
      </c>
      <c r="C29" s="21" t="str">
        <f>IF(B29=0," ",VLOOKUP(B29,[1]Спортсмены!B$1:H$65536,2,FALSE))</f>
        <v>Заболоцких Данил</v>
      </c>
      <c r="D29" s="22" t="str">
        <f>IF(B29=0," ",VLOOKUP($B29,[1]Спортсмены!$B$1:$H$65536,3,FALSE))</f>
        <v>1999</v>
      </c>
      <c r="E29" s="23" t="str">
        <f>IF(B29=0," ",IF(VLOOKUP($B29,[1]Спортсмены!$B$1:$H$65536,4,FALSE)=0," ",VLOOKUP($B29,[1]Спортсмены!$B$1:$H$65536,4,FALSE)))</f>
        <v>2р</v>
      </c>
      <c r="F29" s="21" t="str">
        <f>IF(B29=0," ",VLOOKUP($B29,[1]Спортсмены!$B$1:$H$65536,5,FALSE))</f>
        <v>Архангельская</v>
      </c>
      <c r="G29" s="21" t="str">
        <f>IF(B29=0," ",VLOOKUP($B29,[1]Спортсмены!$B$1:$H$65536,6,FALSE))</f>
        <v>Коряжма, ДЮСШ</v>
      </c>
      <c r="H29" s="40">
        <v>9.1898148148148148E-5</v>
      </c>
      <c r="I29" s="40"/>
      <c r="J29" s="23" t="str">
        <f>IF(H29=0," ",IF(H29&lt;=[1]Разряды!$D$4,[1]Разряды!$D$3,IF(H29&lt;=[1]Разряды!$E$4,[1]Разряды!$E$3,IF(H29&lt;=[1]Разряды!$F$4,[1]Разряды!$F$3,IF(H29&lt;=[1]Разряды!$G$4,[1]Разряды!$G$3,IF(H29&lt;=[1]Разряды!$H$4,[1]Разряды!$H$3,IF(H29&lt;=[1]Разряды!$I$4,[1]Разряды!$I$3,IF(H29&lt;=[1]Разряды!$J$4,[1]Разряды!$J$3,"б/р"))))))))</f>
        <v>3р</v>
      </c>
      <c r="K29" s="23" t="s">
        <v>20</v>
      </c>
      <c r="L29" s="21" t="str">
        <f>IF(B29=0," ",VLOOKUP($B29,[1]Спортсмены!$B$1:$H$65536,7,FALSE))</f>
        <v>Казанцев Л.А.</v>
      </c>
    </row>
    <row r="30" spans="1:12" x14ac:dyDescent="0.25">
      <c r="A30" s="80">
        <v>19</v>
      </c>
      <c r="B30" s="28">
        <v>156</v>
      </c>
      <c r="C30" s="21" t="str">
        <f>IF(B30=0," ",VLOOKUP(B30,[1]Спортсмены!B$1:H$65536,2,FALSE))</f>
        <v>Дружечков Кирилл</v>
      </c>
      <c r="D30" s="22" t="str">
        <f>IF(B30=0," ",VLOOKUP($B30,[1]Спортсмены!$B$1:$H$65536,3,FALSE))</f>
        <v>22.09.1998</v>
      </c>
      <c r="E30" s="23" t="str">
        <f>IF(B30=0," ",IF(VLOOKUP($B30,[1]Спортсмены!$B$1:$H$65536,4,FALSE)=0," ",VLOOKUP($B30,[1]Спортсмены!$B$1:$H$65536,4,FALSE)))</f>
        <v>3р</v>
      </c>
      <c r="F30" s="21" t="str">
        <f>IF(B30=0," ",VLOOKUP($B30,[1]Спортсмены!$B$1:$H$65536,5,FALSE))</f>
        <v>Ярославская</v>
      </c>
      <c r="G30" s="21" t="str">
        <f>IF(B30=0," ",VLOOKUP($B30,[1]Спортсмены!$B$1:$H$65536,6,FALSE))</f>
        <v>Переславль, ДЮСШ</v>
      </c>
      <c r="H30" s="40">
        <v>9.2129629629629614E-5</v>
      </c>
      <c r="I30" s="25"/>
      <c r="J30" s="23" t="str">
        <f>IF(H30=0," ",IF(H30&lt;=[1]Разряды!$D$4,[1]Разряды!$D$3,IF(H30&lt;=[1]Разряды!$E$4,[1]Разряды!$E$3,IF(H30&lt;=[1]Разряды!$F$4,[1]Разряды!$F$3,IF(H30&lt;=[1]Разряды!$G$4,[1]Разряды!$G$3,IF(H30&lt;=[1]Разряды!$H$4,[1]Разряды!$H$3,IF(H30&lt;=[1]Разряды!$I$4,[1]Разряды!$I$3,IF(H30&lt;=[1]Разряды!$J$4,[1]Разряды!$J$3,"б/р"))))))))</f>
        <v>3р</v>
      </c>
      <c r="K30" s="23" t="s">
        <v>20</v>
      </c>
      <c r="L30" s="21" t="str">
        <f>IF(B30=0," ",VLOOKUP($B30,[1]Спортсмены!$B$1:$H$65536,7,FALSE))</f>
        <v>Темнякова А.В.</v>
      </c>
    </row>
    <row r="31" spans="1:12" x14ac:dyDescent="0.25">
      <c r="A31" s="80">
        <v>20</v>
      </c>
      <c r="B31" s="28">
        <v>128</v>
      </c>
      <c r="C31" s="21" t="str">
        <f>IF(B31=0," ",VLOOKUP(B31,[1]Спортсмены!B$1:H$65536,2,FALSE))</f>
        <v>Иванов Егор</v>
      </c>
      <c r="D31" s="22" t="str">
        <f>IF(B31=0," ",VLOOKUP($B31,[1]Спортсмены!$B$1:$H$65536,3,FALSE))</f>
        <v>2000</v>
      </c>
      <c r="E31" s="23" t="str">
        <f>IF(B31=0," ",IF(VLOOKUP($B31,[1]Спортсмены!$B$1:$H$65536,4,FALSE)=0," ",VLOOKUP($B31,[1]Спортсмены!$B$1:$H$65536,4,FALSE)))</f>
        <v>2р</v>
      </c>
      <c r="F31" s="21" t="str">
        <f>IF(B31=0," ",VLOOKUP($B31,[1]Спортсмены!$B$1:$H$65536,5,FALSE))</f>
        <v>Ярославская</v>
      </c>
      <c r="G31" s="21" t="str">
        <f>IF(B31=0," ",VLOOKUP($B31,[1]Спортсмены!$B$1:$H$65536,6,FALSE))</f>
        <v>Рыбинск, СДЮСШОР-2</v>
      </c>
      <c r="H31" s="40">
        <v>9.2939814814814808E-5</v>
      </c>
      <c r="I31" s="25"/>
      <c r="J31" s="23" t="str">
        <f>IF(H31=0," ",IF(H31&lt;=[1]Разряды!$D$4,[1]Разряды!$D$3,IF(H31&lt;=[1]Разряды!$E$4,[1]Разряды!$E$3,IF(H31&lt;=[1]Разряды!$F$4,[1]Разряды!$F$3,IF(H31&lt;=[1]Разряды!$G$4,[1]Разряды!$G$3,IF(H31&lt;=[1]Разряды!$H$4,[1]Разряды!$H$3,IF(H31&lt;=[1]Разряды!$I$4,[1]Разряды!$I$3,IF(H31&lt;=[1]Разряды!$J$4,[1]Разряды!$J$3,"б/р"))))))))</f>
        <v>3р</v>
      </c>
      <c r="K31" s="23" t="s">
        <v>20</v>
      </c>
      <c r="L31" s="21" t="str">
        <f>IF(B31=0," ",VLOOKUP($B31,[1]Спортсмены!$B$1:$H$65536,7,FALSE))</f>
        <v>Филимонова О.А.</v>
      </c>
    </row>
    <row r="32" spans="1:12" x14ac:dyDescent="0.25">
      <c r="A32" s="80">
        <v>21</v>
      </c>
      <c r="B32" s="28">
        <v>74</v>
      </c>
      <c r="C32" s="21" t="str">
        <f>IF(B32=0," ",VLOOKUP(B32,[1]Спортсмены!B$1:H$65536,2,FALSE))</f>
        <v>Васильев Антон</v>
      </c>
      <c r="D32" s="22" t="str">
        <f>IF(B32=0," ",VLOOKUP($B32,[1]Спортсмены!$B$1:$H$65536,3,FALSE))</f>
        <v>1999</v>
      </c>
      <c r="E32" s="23" t="str">
        <f>IF(B32=0," ",IF(VLOOKUP($B32,[1]Спортсмены!$B$1:$H$65536,4,FALSE)=0," ",VLOOKUP($B32,[1]Спортсмены!$B$1:$H$65536,4,FALSE)))</f>
        <v>2р</v>
      </c>
      <c r="F32" s="21" t="str">
        <f>IF(B32=0," ",VLOOKUP($B32,[1]Спортсмены!$B$1:$H$65536,5,FALSE))</f>
        <v>Ярославская</v>
      </c>
      <c r="G32" s="21" t="str">
        <f>IF(B32=0," ",VLOOKUP($B32,[1]Спортсмены!$B$1:$H$65536,6,FALSE))</f>
        <v>Рыбинск, СДЮСШОР-2</v>
      </c>
      <c r="H32" s="40">
        <v>9.2939814814814808E-5</v>
      </c>
      <c r="I32" s="40"/>
      <c r="J32" s="23" t="str">
        <f>IF(H32=0," ",IF(H32&lt;=[1]Разряды!$D$4,[1]Разряды!$D$3,IF(H32&lt;=[1]Разряды!$E$4,[1]Разряды!$E$3,IF(H32&lt;=[1]Разряды!$F$4,[1]Разряды!$F$3,IF(H32&lt;=[1]Разряды!$G$4,[1]Разряды!$G$3,IF(H32&lt;=[1]Разряды!$H$4,[1]Разряды!$H$3,IF(H32&lt;=[1]Разряды!$I$4,[1]Разряды!$I$3,IF(H32&lt;=[1]Разряды!$J$4,[1]Разряды!$J$3,"б/р"))))))))</f>
        <v>3р</v>
      </c>
      <c r="K32" s="23" t="s">
        <v>20</v>
      </c>
      <c r="L32" s="21" t="str">
        <f>IF(B32=0," ",VLOOKUP($B32,[1]Спортсмены!$B$1:$H$65536,7,FALSE))</f>
        <v>Иванова И.М., Соколова Н.М.</v>
      </c>
    </row>
    <row r="33" spans="1:12" x14ac:dyDescent="0.25">
      <c r="A33" s="80">
        <v>22</v>
      </c>
      <c r="B33" s="28">
        <v>57</v>
      </c>
      <c r="C33" s="21" t="str">
        <f>IF(B33=0," ",VLOOKUP(B33,[1]Спортсмены!B$1:H$65536,2,FALSE))</f>
        <v>Усачёв Максим</v>
      </c>
      <c r="D33" s="22" t="str">
        <f>IF(B33=0," ",VLOOKUP($B33,[1]Спортсмены!$B$1:$H$65536,3,FALSE))</f>
        <v>24.10.1998</v>
      </c>
      <c r="E33" s="23" t="str">
        <f>IF(B33=0," ",IF(VLOOKUP($B33,[1]Спортсмены!$B$1:$H$65536,4,FALSE)=0," ",VLOOKUP($B33,[1]Спортсмены!$B$1:$H$65536,4,FALSE)))</f>
        <v>3р</v>
      </c>
      <c r="F33" s="21" t="str">
        <f>IF(B33=0," ",VLOOKUP($B33,[1]Спортсмены!$B$1:$H$65536,5,FALSE))</f>
        <v>Ярославская</v>
      </c>
      <c r="G33" s="21" t="str">
        <f>IF(B33=0," ",VLOOKUP($B33,[1]Спортсмены!$B$1:$H$65536,6,FALSE))</f>
        <v>Ярославль, СДЮСШОР-19</v>
      </c>
      <c r="H33" s="40">
        <v>9.3402777777777795E-5</v>
      </c>
      <c r="I33" s="40"/>
      <c r="J33" s="23" t="str">
        <f>IF(H33=0," ",IF(H33&lt;=[1]Разряды!$D$4,[1]Разряды!$D$3,IF(H33&lt;=[1]Разряды!$E$4,[1]Разряды!$E$3,IF(H33&lt;=[1]Разряды!$F$4,[1]Разряды!$F$3,IF(H33&lt;=[1]Разряды!$G$4,[1]Разряды!$G$3,IF(H33&lt;=[1]Разряды!$H$4,[1]Разряды!$H$3,IF(H33&lt;=[1]Разряды!$I$4,[1]Разряды!$I$3,IF(H33&lt;=[1]Разряды!$J$4,[1]Разряды!$J$3,"б/р"))))))))</f>
        <v>1юр</v>
      </c>
      <c r="K33" s="23" t="s">
        <v>20</v>
      </c>
      <c r="L33" s="21" t="str">
        <f>IF(B33=0," ",VLOOKUP($B33,[1]Спортсмены!$B$1:$H$65536,7,FALSE))</f>
        <v>Сошников А.Н.</v>
      </c>
    </row>
    <row r="34" spans="1:12" ht="22.5" x14ac:dyDescent="0.25">
      <c r="A34" s="80">
        <v>23</v>
      </c>
      <c r="B34" s="20">
        <v>114</v>
      </c>
      <c r="C34" s="85" t="str">
        <f>IF(B34=0," ",VLOOKUP(B34,[1]Спортсмены!B$1:H$65536,2,FALSE))</f>
        <v>Ромашов Денис</v>
      </c>
      <c r="D34" s="86" t="str">
        <f>IF(B34=0," ",VLOOKUP($B34,[1]Спортсмены!$B$1:$H$65536,3,FALSE))</f>
        <v>17.05.1998</v>
      </c>
      <c r="E34" s="80" t="str">
        <f>IF(B34=0," ",IF(VLOOKUP($B34,[1]Спортсмены!$B$1:$H$65536,4,FALSE)=0," ",VLOOKUP($B34,[1]Спортсмены!$B$1:$H$65536,4,FALSE)))</f>
        <v>2р</v>
      </c>
      <c r="F34" s="85" t="str">
        <f>IF(B34=0," ",VLOOKUP($B34,[1]Спортсмены!$B$1:$H$65536,5,FALSE))</f>
        <v>Ярославская</v>
      </c>
      <c r="G34" s="83" t="str">
        <f>IF(B34=0," ",VLOOKUP($B34,[1]Спортсмены!$B$1:$H$65536,6,FALSE))</f>
        <v>Рыбинск, СДЮСШОР-2, МКОУ ДОД ДЮСШ РМР</v>
      </c>
      <c r="H34" s="84">
        <v>9.5717592592592596E-5</v>
      </c>
      <c r="I34" s="91"/>
      <c r="J34" s="80" t="str">
        <f>IF(H34=0," ",IF(H34&lt;=[1]Разряды!$D$4,[1]Разряды!$D$3,IF(H34&lt;=[1]Разряды!$E$4,[1]Разряды!$E$3,IF(H34&lt;=[1]Разряды!$F$4,[1]Разряды!$F$3,IF(H34&lt;=[1]Разряды!$G$4,[1]Разряды!$G$3,IF(H34&lt;=[1]Разряды!$H$4,[1]Разряды!$H$3,IF(H34&lt;=[1]Разряды!$I$4,[1]Разряды!$I$3,IF(H34&lt;=[1]Разряды!$J$4,[1]Разряды!$J$3,"б/р"))))))))</f>
        <v>1юр</v>
      </c>
      <c r="K34" s="80" t="s">
        <v>20</v>
      </c>
      <c r="L34" s="85" t="str">
        <f>IF(B34=0," ",VLOOKUP($B34,[1]Спортсмены!$B$1:$H$65536,7,FALSE))</f>
        <v>Пивентьев С.А.</v>
      </c>
    </row>
    <row r="35" spans="1:12" x14ac:dyDescent="0.25">
      <c r="A35" s="80">
        <v>24</v>
      </c>
      <c r="B35" s="23">
        <v>66</v>
      </c>
      <c r="C35" s="21" t="str">
        <f>IF(B35=0," ",VLOOKUP(B35,[1]Спортсмены!B$1:H$65536,2,FALSE))</f>
        <v>Хритоненков Олег</v>
      </c>
      <c r="D35" s="22" t="str">
        <f>IF(B35=0," ",VLOOKUP($B35,[1]Спортсмены!$B$1:$H$65536,3,FALSE))</f>
        <v>12.03.1999</v>
      </c>
      <c r="E35" s="23" t="str">
        <f>IF(B35=0," ",IF(VLOOKUP($B35,[1]Спортсмены!$B$1:$H$65536,4,FALSE)=0," ",VLOOKUP($B35,[1]Спортсмены!$B$1:$H$65536,4,FALSE)))</f>
        <v>1ю</v>
      </c>
      <c r="F35" s="21" t="str">
        <f>IF(B35=0," ",VLOOKUP($B35,[1]Спортсмены!$B$1:$H$65536,5,FALSE))</f>
        <v>Ярославская</v>
      </c>
      <c r="G35" s="21" t="str">
        <f>IF(B35=0," ",VLOOKUP($B35,[1]Спортсмены!$B$1:$H$65536,6,FALSE))</f>
        <v>Ярославль, СДЮСШОР-19</v>
      </c>
      <c r="H35" s="40">
        <v>1.0081018518518521E-4</v>
      </c>
      <c r="I35" s="40"/>
      <c r="J35" s="23" t="str">
        <f>IF(H35=0," ",IF(H35&lt;=[1]Разряды!$D$4,[1]Разряды!$D$3,IF(H35&lt;=[1]Разряды!$E$4,[1]Разряды!$E$3,IF(H35&lt;=[1]Разряды!$F$4,[1]Разряды!$F$3,IF(H35&lt;=[1]Разряды!$G$4,[1]Разряды!$G$3,IF(H35&lt;=[1]Разряды!$H$4,[1]Разряды!$H$3,IF(H35&lt;=[1]Разряды!$I$4,[1]Разряды!$I$3,IF(H35&lt;=[1]Разряды!$J$4,[1]Разряды!$J$3,"б/р"))))))))</f>
        <v>2юр</v>
      </c>
      <c r="K35" s="23" t="s">
        <v>20</v>
      </c>
      <c r="L35" s="21" t="str">
        <f>IF(B35=0," ",VLOOKUP($B35,[1]Спортсмены!$B$1:$H$65536,7,FALSE))</f>
        <v>Воронин Е.А.</v>
      </c>
    </row>
    <row r="36" spans="1:12" x14ac:dyDescent="0.25">
      <c r="A36" s="27"/>
      <c r="B36" s="28">
        <v>538</v>
      </c>
      <c r="C36" s="21" t="str">
        <f>IF(B36=0," ",VLOOKUP(B36,[1]Спортсмены!B$1:H$65536,2,FALSE))</f>
        <v>Макарук Павел</v>
      </c>
      <c r="D36" s="22" t="str">
        <f>IF(B36=0," ",VLOOKUP($B36,[1]Спортсмены!$B$1:$H$65536,3,FALSE))</f>
        <v>15.03.1998</v>
      </c>
      <c r="E36" s="23" t="str">
        <f>IF(B36=0," ",IF(VLOOKUP($B36,[1]Спортсмены!$B$1:$H$65536,4,FALSE)=0," ",VLOOKUP($B36,[1]Спортсмены!$B$1:$H$65536,4,FALSE)))</f>
        <v>2р</v>
      </c>
      <c r="F36" s="21" t="str">
        <f>IF(B36=0," ",VLOOKUP($B36,[1]Спортсмены!$B$1:$H$65536,5,FALSE))</f>
        <v>Владимирская</v>
      </c>
      <c r="G36" s="87" t="str">
        <f>IF(B36=0," ",VLOOKUP($B36,[1]Спортсмены!$B$1:$H$65536,6,FALSE))</f>
        <v>Александров, СДЮСШОР им. Даниловой</v>
      </c>
      <c r="H36" s="430" t="s">
        <v>115</v>
      </c>
      <c r="I36" s="25"/>
      <c r="J36" s="23"/>
      <c r="K36" s="23" t="s">
        <v>20</v>
      </c>
      <c r="L36" s="21" t="str">
        <f>IF(B36=0," ",VLOOKUP($B36,[1]Спортсмены!$B$1:$H$65536,7,FALSE))</f>
        <v>Сычев А.С.</v>
      </c>
    </row>
    <row r="37" spans="1:12" x14ac:dyDescent="0.25">
      <c r="A37" s="27"/>
      <c r="B37" s="28">
        <v>139</v>
      </c>
      <c r="C37" s="21" t="str">
        <f>IF(B37=0," ",VLOOKUP(B37,[1]Спортсмены!B$1:H$65536,2,FALSE))</f>
        <v>Трынов Кирилл</v>
      </c>
      <c r="D37" s="22" t="str">
        <f>IF(B37=0," ",VLOOKUP($B37,[1]Спортсмены!$B$1:$H$65536,3,FALSE))</f>
        <v>15.01.1999</v>
      </c>
      <c r="E37" s="23" t="str">
        <f>IF(B37=0," ",IF(VLOOKUP($B37,[1]Спортсмены!$B$1:$H$65536,4,FALSE)=0," ",VLOOKUP($B37,[1]Спортсмены!$B$1:$H$65536,4,FALSE)))</f>
        <v>1р</v>
      </c>
      <c r="F37" s="21" t="str">
        <f>IF(B37=0," ",VLOOKUP($B37,[1]Спортсмены!$B$1:$H$65536,5,FALSE))</f>
        <v>Новгородская</v>
      </c>
      <c r="G37" s="21" t="str">
        <f>IF(B37=0," ",VLOOKUP($B37,[1]Спортсмены!$B$1:$H$65536,6,FALSE))</f>
        <v>В Новгород</v>
      </c>
      <c r="H37" s="430" t="s">
        <v>115</v>
      </c>
      <c r="I37" s="40"/>
      <c r="J37" s="23"/>
      <c r="K37" s="23">
        <v>0</v>
      </c>
      <c r="L37" s="21" t="str">
        <f>IF(B37=0," ",VLOOKUP($B37,[1]Спортсмены!$B$1:$H$65536,7,FALSE))</f>
        <v>Савенков П.А.</v>
      </c>
    </row>
    <row r="38" spans="1:12" x14ac:dyDescent="0.25">
      <c r="A38" s="27"/>
      <c r="B38" s="20"/>
      <c r="C38" s="21" t="str">
        <f>IF(B38=0," ",VLOOKUP(B38,[1]Спортсмены!B$1:H$65536,2,FALSE))</f>
        <v xml:space="preserve"> </v>
      </c>
      <c r="D38" s="22" t="str">
        <f>IF(B38=0," ",VLOOKUP($B38,[1]Спортсмены!$B$1:$H$65536,3,FALSE))</f>
        <v xml:space="preserve"> </v>
      </c>
      <c r="E38" s="23" t="str">
        <f>IF(B38=0," ",IF(VLOOKUP($B38,[1]Спортсмены!$B$1:$H$65536,4,FALSE)=0," ",VLOOKUP($B38,[1]Спортсмены!$B$1:$H$65536,4,FALSE)))</f>
        <v xml:space="preserve"> </v>
      </c>
      <c r="F38" s="21" t="str">
        <f>IF(B38=0," ",VLOOKUP($B38,[1]Спортсмены!$B$1:$H$65536,5,FALSE))</f>
        <v xml:space="preserve"> </v>
      </c>
      <c r="G38" s="21" t="str">
        <f>IF(B38=0," ",VLOOKUP($B38,[1]Спортсмены!$B$1:$H$65536,6,FALSE))</f>
        <v xml:space="preserve"> </v>
      </c>
      <c r="H38" s="42"/>
      <c r="I38" s="24"/>
      <c r="J38" s="23"/>
      <c r="K38" s="23"/>
      <c r="L38" s="21" t="str">
        <f>IF(B38=0," ",VLOOKUP($B38,[1]Спортсмены!$B$1:$H$65536,7,FALSE))</f>
        <v xml:space="preserve"> </v>
      </c>
    </row>
    <row r="39" spans="1:12" ht="15" customHeight="1" x14ac:dyDescent="0.25">
      <c r="A39" s="113"/>
      <c r="B39" s="113"/>
      <c r="C39" s="113"/>
      <c r="D39" s="113"/>
      <c r="E39" s="113"/>
      <c r="F39" s="267"/>
      <c r="G39" s="113"/>
      <c r="H39" s="268"/>
      <c r="I39" s="353" t="s">
        <v>4</v>
      </c>
      <c r="J39" s="353"/>
      <c r="K39" s="246"/>
      <c r="L39" s="82" t="s">
        <v>116</v>
      </c>
    </row>
    <row r="40" spans="1:12" ht="17.25" customHeight="1" x14ac:dyDescent="0.25">
      <c r="A40" s="15"/>
      <c r="B40" s="15"/>
      <c r="C40" s="15"/>
      <c r="D40" s="16"/>
      <c r="E40" s="15"/>
      <c r="F40" s="340" t="s">
        <v>118</v>
      </c>
      <c r="G40" s="340"/>
      <c r="H40" s="73"/>
      <c r="I40" s="341" t="s">
        <v>5</v>
      </c>
      <c r="J40" s="341"/>
      <c r="K40" s="14"/>
      <c r="L40" s="8" t="s">
        <v>117</v>
      </c>
    </row>
    <row r="41" spans="1:12" x14ac:dyDescent="0.25">
      <c r="A41" s="19">
        <v>1</v>
      </c>
      <c r="B41" s="20">
        <v>294</v>
      </c>
      <c r="C41" s="21" t="str">
        <f>IF(B41=0," ",VLOOKUP(B41,[1]Спортсмены!B$1:H$65536,2,FALSE))</f>
        <v>Кононенко Павел</v>
      </c>
      <c r="D41" s="22" t="str">
        <f>IF(B41=0," ",VLOOKUP($B41,[1]Спортсмены!$B$1:$H$65536,3,FALSE))</f>
        <v>02.02.1997</v>
      </c>
      <c r="E41" s="23" t="str">
        <f>IF(B41=0," ",IF(VLOOKUP($B41,[1]Спортсмены!$B$1:$H$65536,4,FALSE)=0," ",VLOOKUP($B41,[1]Спортсмены!$B$1:$H$65536,4,FALSE)))</f>
        <v>КМС</v>
      </c>
      <c r="F41" s="21" t="str">
        <f>IF(B41=0," ",VLOOKUP($B41,[1]Спортсмены!$B$1:$H$65536,5,FALSE))</f>
        <v>Вологодская</v>
      </c>
      <c r="G41" s="21" t="str">
        <f>IF(B41=0," ",VLOOKUP($B41,[1]Спортсмены!$B$1:$H$65536,6,FALSE))</f>
        <v>Вологда, АУ ФКиС ЦСП</v>
      </c>
      <c r="H41" s="24">
        <v>8.1018518518518516E-5</v>
      </c>
      <c r="I41" s="81">
        <v>8.229166666666667E-5</v>
      </c>
      <c r="J41" s="15" t="str">
        <f>IF(H41=0," ",IF(H41&lt;=[1]Разряды!$D$4,[1]Разряды!$D$3,IF(H41&lt;=[1]Разряды!$E$4,[1]Разряды!$E$3,IF(H41&lt;=[1]Разряды!$F$4,[1]Разряды!$F$3,IF(H41&lt;=[1]Разряды!$G$4,[1]Разряды!$G$3,IF(H41&lt;=[1]Разряды!$H$4,[1]Разряды!$H$3,IF(H41&lt;=[1]Разряды!$I$4,[1]Разряды!$I$3,IF(H41&lt;=[1]Разряды!$J$4,[1]Разряды!$J$3,"б/р"))))))))</f>
        <v>кмс</v>
      </c>
      <c r="K41" s="26">
        <v>20</v>
      </c>
      <c r="L41" s="21" t="str">
        <f>IF(B41=0," ",VLOOKUP($B41,[1]Спортсмены!$B$1:$H$65536,7,FALSE))</f>
        <v>Столбова О.В.</v>
      </c>
    </row>
    <row r="42" spans="1:12" ht="22.5" x14ac:dyDescent="0.25">
      <c r="A42" s="19">
        <v>2</v>
      </c>
      <c r="B42" s="20">
        <v>252</v>
      </c>
      <c r="C42" s="85" t="str">
        <f>IF(B42=0," ",VLOOKUP(B42,[1]Спортсмены!B$1:H$65536,2,FALSE))</f>
        <v>Муратов Андрей</v>
      </c>
      <c r="D42" s="86" t="str">
        <f>IF(B42=0," ",VLOOKUP($B42,[1]Спортсмены!$B$1:$H$65536,3,FALSE))</f>
        <v>15.08.1997</v>
      </c>
      <c r="E42" s="80" t="str">
        <f>IF(B42=0," ",IF(VLOOKUP($B42,[1]Спортсмены!$B$1:$H$65536,4,FALSE)=0," ",VLOOKUP($B42,[1]Спортсмены!$B$1:$H$65536,4,FALSE)))</f>
        <v>1р</v>
      </c>
      <c r="F42" s="85" t="str">
        <f>IF(B42=0," ",VLOOKUP($B42,[1]Спортсмены!$B$1:$H$65536,5,FALSE))</f>
        <v>Калининградская</v>
      </c>
      <c r="G42" s="85" t="str">
        <f>IF(B42=0," ",VLOOKUP($B42,[1]Спортсмены!$B$1:$H$65536,6,FALSE))</f>
        <v>Калининград, СДЮСШОР-4</v>
      </c>
      <c r="H42" s="84">
        <v>8.206018518518519E-5</v>
      </c>
      <c r="I42" s="91">
        <v>8.298611111111111E-5</v>
      </c>
      <c r="J42" s="80" t="str">
        <f>IF(H42=0," ",IF(H42&lt;=[1]Разряды!$D$4,[1]Разряды!$D$3,IF(H42&lt;=[1]Разряды!$E$4,[1]Разряды!$E$3,IF(H42&lt;=[1]Разряды!$F$4,[1]Разряды!$F$3,IF(H42&lt;=[1]Разряды!$G$4,[1]Разряды!$G$3,IF(H42&lt;=[1]Разряды!$H$4,[1]Разряды!$H$3,IF(H42&lt;=[1]Разряды!$I$4,[1]Разряды!$I$3,IF(H42&lt;=[1]Разряды!$J$4,[1]Разряды!$J$3,"б/р"))))))))</f>
        <v>1р</v>
      </c>
      <c r="K42" s="27">
        <v>17</v>
      </c>
      <c r="L42" s="83" t="str">
        <f>IF(B42=0," ",VLOOKUP($B42,[1]Спортсмены!$B$1:$H$65536,7,FALSE))</f>
        <v>Гадиатова Н.В., Сельская Л.М., Маляревич В.В.</v>
      </c>
    </row>
    <row r="43" spans="1:12" x14ac:dyDescent="0.25">
      <c r="A43" s="19">
        <v>3</v>
      </c>
      <c r="B43" s="20">
        <v>296</v>
      </c>
      <c r="C43" s="21" t="str">
        <f>IF(B43=0," ",VLOOKUP(B43,[1]Спортсмены!B$1:H$65536,2,FALSE))</f>
        <v>Красушкин Андрей</v>
      </c>
      <c r="D43" s="22" t="str">
        <f>IF(B43=0," ",VLOOKUP($B43,[1]Спортсмены!$B$1:$H$65536,3,FALSE))</f>
        <v>01.07.1997</v>
      </c>
      <c r="E43" s="23" t="str">
        <f>IF(B43=0," ",IF(VLOOKUP($B43,[1]Спортсмены!$B$1:$H$65536,4,FALSE)=0," ",VLOOKUP($B43,[1]Спортсмены!$B$1:$H$65536,4,FALSE)))</f>
        <v>1р</v>
      </c>
      <c r="F43" s="21" t="str">
        <f>IF(B43=0," ",VLOOKUP($B43,[1]Спортсмены!$B$1:$H$65536,5,FALSE))</f>
        <v>Вологодская</v>
      </c>
      <c r="G43" s="21" t="str">
        <f>IF(B43=0," ",VLOOKUP($B43,[1]Спортсмены!$B$1:$H$65536,6,FALSE))</f>
        <v>Вологда, АУ ФКиС ЦСП</v>
      </c>
      <c r="H43" s="24">
        <v>8.3217592592592591E-5</v>
      </c>
      <c r="I43" s="25">
        <v>8.3796296296296291E-5</v>
      </c>
      <c r="J43" s="23" t="str">
        <f>IF(H43=0," ",IF(H43&lt;=[1]Разряды!$D$4,[1]Разряды!$D$3,IF(H43&lt;=[1]Разряды!$E$4,[1]Разряды!$E$3,IF(H43&lt;=[1]Разряды!$F$4,[1]Разряды!$F$3,IF(H43&lt;=[1]Разряды!$G$4,[1]Разряды!$G$3,IF(H43&lt;=[1]Разряды!$H$4,[1]Разряды!$H$3,IF(H43&lt;=[1]Разряды!$I$4,[1]Разряды!$I$3,IF(H43&lt;=[1]Разряды!$J$4,[1]Разряды!$J$3,"б/р"))))))))</f>
        <v>1р</v>
      </c>
      <c r="K43" s="26">
        <v>15</v>
      </c>
      <c r="L43" s="21" t="str">
        <f>IF(B43=0," ",VLOOKUP($B43,[1]Спортсмены!$B$1:$H$65536,7,FALSE))</f>
        <v>Столбова О.В.</v>
      </c>
    </row>
    <row r="44" spans="1:12" x14ac:dyDescent="0.25">
      <c r="A44" s="27">
        <v>4</v>
      </c>
      <c r="B44" s="20">
        <v>138</v>
      </c>
      <c r="C44" s="21" t="str">
        <f>IF(B44=0," ",VLOOKUP(B44,[1]Спортсмены!B$1:H$65536,2,FALSE))</f>
        <v>Беляков Илья</v>
      </c>
      <c r="D44" s="22" t="str">
        <f>IF(B44=0," ",VLOOKUP($B44,[1]Спортсмены!$B$1:$H$65536,3,FALSE))</f>
        <v>1997</v>
      </c>
      <c r="E44" s="23" t="str">
        <f>IF(B44=0," ",IF(VLOOKUP($B44,[1]Спортсмены!$B$1:$H$65536,4,FALSE)=0," ",VLOOKUP($B44,[1]Спортсмены!$B$1:$H$65536,4,FALSE)))</f>
        <v>1р</v>
      </c>
      <c r="F44" s="21" t="str">
        <f>IF(B44=0," ",VLOOKUP($B44,[1]Спортсмены!$B$1:$H$65536,5,FALSE))</f>
        <v>Ивановская</v>
      </c>
      <c r="G44" s="21" t="str">
        <f>IF(B44=0," ",VLOOKUP($B44,[1]Спортсмены!$B$1:$H$65536,6,FALSE))</f>
        <v>Иваново, СДЮШОР-6</v>
      </c>
      <c r="H44" s="24">
        <v>8.3449074074074071E-5</v>
      </c>
      <c r="I44" s="25">
        <v>8.4027777777777771E-5</v>
      </c>
      <c r="J44" s="23" t="str">
        <f>IF(H44=0," ",IF(H44&lt;=[1]Разряды!$D$4,[1]Разряды!$D$3,IF(H44&lt;=[1]Разряды!$E$4,[1]Разряды!$E$3,IF(H44&lt;=[1]Разряды!$F$4,[1]Разряды!$F$3,IF(H44&lt;=[1]Разряды!$G$4,[1]Разряды!$G$3,IF(H44&lt;=[1]Разряды!$H$4,[1]Разряды!$H$3,IF(H44&lt;=[1]Разряды!$I$4,[1]Разряды!$I$3,IF(H44&lt;=[1]Разряды!$J$4,[1]Разряды!$J$3,"б/р"))))))))</f>
        <v>1р</v>
      </c>
      <c r="K44" s="23" t="s">
        <v>20</v>
      </c>
      <c r="L44" s="21" t="str">
        <f>IF(B44=0," ",VLOOKUP($B44,[1]Спортсмены!$B$1:$H$65536,7,FALSE))</f>
        <v>Иванченко С.Д.</v>
      </c>
    </row>
    <row r="45" spans="1:12" x14ac:dyDescent="0.25">
      <c r="A45" s="27">
        <v>5</v>
      </c>
      <c r="B45" s="20">
        <v>533</v>
      </c>
      <c r="C45" s="21" t="str">
        <f>IF(B45=0," ",VLOOKUP(B45,[1]Спортсмены!B$1:H$65536,2,FALSE))</f>
        <v>Крылов Денис</v>
      </c>
      <c r="D45" s="22" t="str">
        <f>IF(B45=0," ",VLOOKUP($B45,[1]Спортсмены!$B$1:$H$65536,3,FALSE))</f>
        <v>1996</v>
      </c>
      <c r="E45" s="23" t="str">
        <f>IF(B45=0," ",IF(VLOOKUP($B45,[1]Спортсмены!$B$1:$H$65536,4,FALSE)=0," ",VLOOKUP($B45,[1]Спортсмены!$B$1:$H$65536,4,FALSE)))</f>
        <v>КМС</v>
      </c>
      <c r="F45" s="21" t="str">
        <f>IF(B45=0," ",VLOOKUP($B45,[1]Спортсмены!$B$1:$H$65536,5,FALSE))</f>
        <v>Владимирская</v>
      </c>
      <c r="G45" s="21" t="str">
        <f>IF(B45=0," ",VLOOKUP($B45,[1]Спортсмены!$B$1:$H$65536,6,FALSE))</f>
        <v>Ковров, МБУ СК "Вымпел"</v>
      </c>
      <c r="H45" s="24">
        <v>8.3912037037037031E-5</v>
      </c>
      <c r="I45" s="25">
        <v>8.4374999999999991E-5</v>
      </c>
      <c r="J45" s="23" t="str">
        <f>IF(H45=0," ",IF(H45&lt;=[1]Разряды!$D$4,[1]Разряды!$D$3,IF(H45&lt;=[1]Разряды!$E$4,[1]Разряды!$E$3,IF(H45&lt;=[1]Разряды!$F$4,[1]Разряды!$F$3,IF(H45&lt;=[1]Разряды!$G$4,[1]Разряды!$G$3,IF(H45&lt;=[1]Разряды!$H$4,[1]Разряды!$H$3,IF(H45&lt;=[1]Разряды!$I$4,[1]Разряды!$I$3,IF(H45&lt;=[1]Разряды!$J$4,[1]Разряды!$J$3,"б/р"))))))))</f>
        <v>1р</v>
      </c>
      <c r="K45" s="26">
        <v>13</v>
      </c>
      <c r="L45" s="21" t="str">
        <f>IF(B45=0," ",VLOOKUP($B45,[1]Спортсмены!$B$1:$H$65536,7,FALSE))</f>
        <v>Птушкина Н.И.</v>
      </c>
    </row>
    <row r="46" spans="1:12" x14ac:dyDescent="0.25">
      <c r="A46" s="27">
        <v>6</v>
      </c>
      <c r="B46" s="20">
        <v>576</v>
      </c>
      <c r="C46" s="21" t="str">
        <f>IF(B46=0," ",VLOOKUP(B46,[1]Спортсмены!B$1:H$65536,2,FALSE))</f>
        <v>Якушев Артем</v>
      </c>
      <c r="D46" s="22" t="str">
        <f>IF(B46=0," ",VLOOKUP($B46,[1]Спортсмены!$B$1:$H$65536,3,FALSE))</f>
        <v>27.05.1997</v>
      </c>
      <c r="E46" s="23" t="str">
        <f>IF(B46=0," ",IF(VLOOKUP($B46,[1]Спортсмены!$B$1:$H$65536,4,FALSE)=0," ",VLOOKUP($B46,[1]Спортсмены!$B$1:$H$65536,4,FALSE)))</f>
        <v>1р</v>
      </c>
      <c r="F46" s="21" t="str">
        <f>IF(B46=0," ",VLOOKUP($B46,[1]Спортсмены!$B$1:$H$65536,5,FALSE))</f>
        <v>Архангельская</v>
      </c>
      <c r="G46" s="21" t="str">
        <f>IF(B46=0," ",VLOOKUP($B46,[1]Спортсмены!$B$1:$H$65536,6,FALSE))</f>
        <v>Архангельск, МБОУ ДОД "ДЮСШ-1"</v>
      </c>
      <c r="H46" s="24">
        <v>8.4837962962962978E-5</v>
      </c>
      <c r="I46" s="25">
        <v>8.5185185185185198E-5</v>
      </c>
      <c r="J46" s="23" t="str">
        <f>IF(H46=0," ",IF(H46&lt;=[1]Разряды!$D$4,[1]Разряды!$D$3,IF(H46&lt;=[1]Разряды!$E$4,[1]Разряды!$E$3,IF(H46&lt;=[1]Разряды!$F$4,[1]Разряды!$F$3,IF(H46&lt;=[1]Разряды!$G$4,[1]Разряды!$G$3,IF(H46&lt;=[1]Разряды!$H$4,[1]Разряды!$H$3,IF(H46&lt;=[1]Разряды!$I$4,[1]Разряды!$I$3,IF(H46&lt;=[1]Разряды!$J$4,[1]Разряды!$J$3,"б/р"))))))))</f>
        <v>1р</v>
      </c>
      <c r="K46" s="26">
        <v>12</v>
      </c>
      <c r="L46" s="87" t="str">
        <f>IF(B46=0," ",VLOOKUP($B46,[1]Спортсмены!$B$1:$H$65536,7,FALSE))</f>
        <v>Брюхова О.Б., Ушанов С.А.</v>
      </c>
    </row>
    <row r="47" spans="1:12" x14ac:dyDescent="0.25">
      <c r="A47" s="27">
        <v>7</v>
      </c>
      <c r="B47" s="20">
        <v>259</v>
      </c>
      <c r="C47" s="21" t="str">
        <f>IF(B47=0," ",VLOOKUP(B47,[1]Спортсмены!B$1:H$65536,2,FALSE))</f>
        <v>Ковалёв Константин</v>
      </c>
      <c r="D47" s="22" t="str">
        <f>IF(B47=0," ",VLOOKUP($B47,[1]Спортсмены!$B$1:$H$65536,3,FALSE))</f>
        <v>06.08.1997</v>
      </c>
      <c r="E47" s="23" t="str">
        <f>IF(B47=0," ",IF(VLOOKUP($B47,[1]Спортсмены!$B$1:$H$65536,4,FALSE)=0," ",VLOOKUP($B47,[1]Спортсмены!$B$1:$H$65536,4,FALSE)))</f>
        <v>2р</v>
      </c>
      <c r="F47" s="21" t="str">
        <f>IF(B47=0," ",VLOOKUP($B47,[1]Спортсмены!$B$1:$H$65536,5,FALSE))</f>
        <v>Костромская</v>
      </c>
      <c r="G47" s="21" t="str">
        <f>IF(B47=0," ",VLOOKUP($B47,[1]Спортсмены!$B$1:$H$65536,6,FALSE))</f>
        <v>Шарья, СДЮСШОР</v>
      </c>
      <c r="H47" s="24">
        <v>8.5300925925925938E-5</v>
      </c>
      <c r="I47" s="25"/>
      <c r="J47" s="23" t="str">
        <f>IF(H47=0," ",IF(H47&lt;=[1]Разряды!$D$4,[1]Разряды!$D$3,IF(H47&lt;=[1]Разряды!$E$4,[1]Разряды!$E$3,IF(H47&lt;=[1]Разряды!$F$4,[1]Разряды!$F$3,IF(H47&lt;=[1]Разряды!$G$4,[1]Разряды!$G$3,IF(H47&lt;=[1]Разряды!$H$4,[1]Разряды!$H$3,IF(H47&lt;=[1]Разряды!$I$4,[1]Разряды!$I$3,IF(H47&lt;=[1]Разряды!$J$4,[1]Разряды!$J$3,"б/р"))))))))</f>
        <v>2р</v>
      </c>
      <c r="K47" s="26">
        <v>11</v>
      </c>
      <c r="L47" s="21" t="str">
        <f>IF(B47=0," ",VLOOKUP($B47,[1]Спортсмены!$B$1:$H$65536,7,FALSE))</f>
        <v>Аскеров А.Н.</v>
      </c>
    </row>
    <row r="48" spans="1:12" x14ac:dyDescent="0.25">
      <c r="A48" s="27">
        <v>8</v>
      </c>
      <c r="B48" s="20">
        <v>299</v>
      </c>
      <c r="C48" s="21" t="str">
        <f>IF(B48=0," ",VLOOKUP(B48,[1]Спортсмены!B$1:H$65536,2,FALSE))</f>
        <v>Лопатин Александр</v>
      </c>
      <c r="D48" s="22" t="str">
        <f>IF(B48=0," ",VLOOKUP($B48,[1]Спортсмены!$B$1:$H$65536,3,FALSE))</f>
        <v>16.05.1997</v>
      </c>
      <c r="E48" s="23" t="str">
        <f>IF(B48=0," ",IF(VLOOKUP($B48,[1]Спортсмены!$B$1:$H$65536,4,FALSE)=0," ",VLOOKUP($B48,[1]Спортсмены!$B$1:$H$65536,4,FALSE)))</f>
        <v>1р</v>
      </c>
      <c r="F48" s="21" t="str">
        <f>IF(B48=0," ",VLOOKUP($B48,[1]Спортсмены!$B$1:$H$65536,5,FALSE))</f>
        <v>Вологодская</v>
      </c>
      <c r="G48" s="21" t="str">
        <f>IF(B48=0," ",VLOOKUP($B48,[1]Спортсмены!$B$1:$H$65536,6,FALSE))</f>
        <v>Вологда, АУ ФКиС ЦСП</v>
      </c>
      <c r="H48" s="24">
        <v>8.5648148148148158E-5</v>
      </c>
      <c r="I48" s="25"/>
      <c r="J48" s="23" t="str">
        <f>IF(H48=0," ",IF(H48&lt;=[1]Разряды!$D$4,[1]Разряды!$D$3,IF(H48&lt;=[1]Разряды!$E$4,[1]Разряды!$E$3,IF(H48&lt;=[1]Разряды!$F$4,[1]Разряды!$F$3,IF(H48&lt;=[1]Разряды!$G$4,[1]Разряды!$G$3,IF(H48&lt;=[1]Разряды!$H$4,[1]Разряды!$H$3,IF(H48&lt;=[1]Разряды!$I$4,[1]Разряды!$I$3,IF(H48&lt;=[1]Разряды!$J$4,[1]Разряды!$J$3,"б/р"))))))))</f>
        <v>2р</v>
      </c>
      <c r="K48" s="26">
        <v>10</v>
      </c>
      <c r="L48" s="21" t="str">
        <f>IF(B48=0," ",VLOOKUP($B48,[1]Спортсмены!$B$1:$H$65536,7,FALSE))</f>
        <v>Бурчевский В.З.</v>
      </c>
    </row>
    <row r="49" spans="1:12" x14ac:dyDescent="0.25">
      <c r="A49" s="27">
        <v>8</v>
      </c>
      <c r="B49" s="28">
        <v>78</v>
      </c>
      <c r="C49" s="21" t="str">
        <f>IF(B49=0," ",VLOOKUP(B49,[1]Спортсмены!B$1:H$65536,2,FALSE))</f>
        <v>Романов Никита</v>
      </c>
      <c r="D49" s="22" t="str">
        <f>IF(B49=0," ",VLOOKUP($B49,[1]Спортсмены!$B$1:$H$65536,3,FALSE))</f>
        <v>05.03.1996</v>
      </c>
      <c r="E49" s="23" t="str">
        <f>IF(B49=0," ",IF(VLOOKUP($B49,[1]Спортсмены!$B$1:$H$65536,4,FALSE)=0," ",VLOOKUP($B49,[1]Спортсмены!$B$1:$H$65536,4,FALSE)))</f>
        <v>1р</v>
      </c>
      <c r="F49" s="21" t="str">
        <f>IF(B49=0," ",VLOOKUP($B49,[1]Спортсмены!$B$1:$H$65536,5,FALSE))</f>
        <v>Ярославская</v>
      </c>
      <c r="G49" s="21" t="str">
        <f>IF(B49=0," ",VLOOKUP($B49,[1]Спортсмены!$B$1:$H$65536,6,FALSE))</f>
        <v>Рыбинск, СДЮСШОР-2</v>
      </c>
      <c r="H49" s="24">
        <v>8.5648148148148158E-5</v>
      </c>
      <c r="I49" s="24"/>
      <c r="J49" s="23" t="str">
        <f>IF(H49=0," ",IF(H49&lt;=[1]Разряды!$D$4,[1]Разряды!$D$3,IF(H49&lt;=[1]Разряды!$E$4,[1]Разряды!$E$3,IF(H49&lt;=[1]Разряды!$F$4,[1]Разряды!$F$3,IF(H49&lt;=[1]Разряды!$G$4,[1]Разряды!$G$3,IF(H49&lt;=[1]Разряды!$H$4,[1]Разряды!$H$3,IF(H49&lt;=[1]Разряды!$I$4,[1]Разряды!$I$3,IF(H49&lt;=[1]Разряды!$J$4,[1]Разряды!$J$3,"б/р"))))))))</f>
        <v>2р</v>
      </c>
      <c r="K49" s="26">
        <v>10</v>
      </c>
      <c r="L49" s="21" t="str">
        <f>IF(B49=0," ",VLOOKUP($B49,[1]Спортсмены!$B$1:$H$65536,7,FALSE))</f>
        <v>Иванова И.М., Соколова Н.М.</v>
      </c>
    </row>
    <row r="50" spans="1:12" x14ac:dyDescent="0.25">
      <c r="A50" s="27">
        <v>10</v>
      </c>
      <c r="B50" s="20">
        <v>46</v>
      </c>
      <c r="C50" s="21" t="str">
        <f>IF(B50=0," ",VLOOKUP(B50,[1]Спортсмены!B$1:H$65536,2,FALSE))</f>
        <v>Бакин Максим</v>
      </c>
      <c r="D50" s="22" t="str">
        <f>IF(B50=0," ",VLOOKUP($B50,[1]Спортсмены!$B$1:$H$65536,3,FALSE))</f>
        <v>10.11.1997</v>
      </c>
      <c r="E50" s="23" t="str">
        <f>IF(B50=0," ",IF(VLOOKUP($B50,[1]Спортсмены!$B$1:$H$65536,4,FALSE)=0," ",VLOOKUP($B50,[1]Спортсмены!$B$1:$H$65536,4,FALSE)))</f>
        <v>2р</v>
      </c>
      <c r="F50" s="21" t="str">
        <f>IF(B50=0," ",VLOOKUP($B50,[1]Спортсмены!$B$1:$H$65536,5,FALSE))</f>
        <v>Ярославская</v>
      </c>
      <c r="G50" s="21" t="str">
        <f>IF(B50=0," ",VLOOKUP($B50,[1]Спортсмены!$B$1:$H$65536,6,FALSE))</f>
        <v>Ярославль, СДЮСШОР-19</v>
      </c>
      <c r="H50" s="24">
        <v>8.6458333333333339E-5</v>
      </c>
      <c r="I50" s="24"/>
      <c r="J50" s="23" t="str">
        <f>IF(H50=0," ",IF(H50&lt;=[1]Разряды!$D$4,[1]Разряды!$D$3,IF(H50&lt;=[1]Разряды!$E$4,[1]Разряды!$E$3,IF(H50&lt;=[1]Разряды!$F$4,[1]Разряды!$F$3,IF(H50&lt;=[1]Разряды!$G$4,[1]Разряды!$G$3,IF(H50&lt;=[1]Разряды!$H$4,[1]Разряды!$H$3,IF(H50&lt;=[1]Разряды!$I$4,[1]Разряды!$I$3,IF(H50&lt;=[1]Разряды!$J$4,[1]Разряды!$J$3,"б/р"))))))))</f>
        <v>2р</v>
      </c>
      <c r="K50" s="23" t="s">
        <v>20</v>
      </c>
      <c r="L50" s="21" t="str">
        <f>IF(B50=0," ",VLOOKUP($B50,[1]Спортсмены!$B$1:$H$65536,7,FALSE))</f>
        <v>Воронин Е.А.</v>
      </c>
    </row>
    <row r="51" spans="1:12" x14ac:dyDescent="0.25">
      <c r="A51" s="27">
        <v>11</v>
      </c>
      <c r="B51" s="20">
        <v>572</v>
      </c>
      <c r="C51" s="21" t="str">
        <f>IF(B51=0," ",VLOOKUP(B51,[1]Спортсмены!B$1:H$65536,2,FALSE))</f>
        <v>Порядин Андрей</v>
      </c>
      <c r="D51" s="22" t="str">
        <f>IF(B51=0," ",VLOOKUP($B51,[1]Спортсмены!$B$1:$H$65536,3,FALSE))</f>
        <v>12.03.1996</v>
      </c>
      <c r="E51" s="23" t="str">
        <f>IF(B51=0," ",IF(VLOOKUP($B51,[1]Спортсмены!$B$1:$H$65536,4,FALSE)=0," ",VLOOKUP($B51,[1]Спортсмены!$B$1:$H$65536,4,FALSE)))</f>
        <v>1р</v>
      </c>
      <c r="F51" s="21" t="str">
        <f>IF(B51=0," ",VLOOKUP($B51,[1]Спортсмены!$B$1:$H$65536,5,FALSE))</f>
        <v>Архангельская</v>
      </c>
      <c r="G51" s="21" t="str">
        <f>IF(B51=0," ",VLOOKUP($B51,[1]Спортсмены!$B$1:$H$65536,6,FALSE))</f>
        <v>Архангельск, ФСЦ "Арктика", САФУ</v>
      </c>
      <c r="H51" s="24">
        <v>8.6689814814814819E-5</v>
      </c>
      <c r="I51" s="24"/>
      <c r="J51" s="23" t="str">
        <f>IF(H51=0," ",IF(H51&lt;=[1]Разряды!$D$4,[1]Разряды!$D$3,IF(H51&lt;=[1]Разряды!$E$4,[1]Разряды!$E$3,IF(H51&lt;=[1]Разряды!$F$4,[1]Разряды!$F$3,IF(H51&lt;=[1]Разряды!$G$4,[1]Разряды!$G$3,IF(H51&lt;=[1]Разряды!$H$4,[1]Разряды!$H$3,IF(H51&lt;=[1]Разряды!$I$4,[1]Разряды!$I$3,IF(H51&lt;=[1]Разряды!$J$4,[1]Разряды!$J$3,"б/р"))))))))</f>
        <v>2р</v>
      </c>
      <c r="K51" s="26">
        <v>8</v>
      </c>
      <c r="L51" s="21" t="str">
        <f>IF(B51=0," ",VLOOKUP($B51,[1]Спортсмены!$B$1:$H$65536,7,FALSE))</f>
        <v>Брюхова О.Б.</v>
      </c>
    </row>
    <row r="52" spans="1:12" x14ac:dyDescent="0.25">
      <c r="A52" s="27">
        <v>12</v>
      </c>
      <c r="B52" s="20">
        <v>28</v>
      </c>
      <c r="C52" s="85" t="str">
        <f>IF(B52=0," ",VLOOKUP(B52,[1]Спортсмены!B$1:H$65536,2,FALSE))</f>
        <v>Ловчиков Сергей</v>
      </c>
      <c r="D52" s="86" t="str">
        <f>IF(B52=0," ",VLOOKUP($B52,[1]Спортсмены!$B$1:$H$65536,3,FALSE))</f>
        <v>03.03.1997</v>
      </c>
      <c r="E52" s="80" t="str">
        <f>IF(B52=0," ",IF(VLOOKUP($B52,[1]Спортсмены!$B$1:$H$65536,4,FALSE)=0," ",VLOOKUP($B52,[1]Спортсмены!$B$1:$H$65536,4,FALSE)))</f>
        <v>1р</v>
      </c>
      <c r="F52" s="85" t="str">
        <f>IF(B52=0," ",VLOOKUP($B52,[1]Спортсмены!$B$1:$H$65536,5,FALSE))</f>
        <v>Ярославская</v>
      </c>
      <c r="G52" s="83" t="str">
        <f>IF(B52=0," ",VLOOKUP($B52,[1]Спортсмены!$B$1:$H$65536,6,FALSE))</f>
        <v>Ярославль, СДЮСШОР-19</v>
      </c>
      <c r="H52" s="84">
        <v>8.6921296296296299E-5</v>
      </c>
      <c r="I52" s="91"/>
      <c r="J52" s="80" t="str">
        <f>IF(H52=0," ",IF(H52&lt;=[1]Разряды!$D$4,[1]Разряды!$D$3,IF(H52&lt;=[1]Разряды!$E$4,[1]Разряды!$E$3,IF(H52&lt;=[1]Разряды!$F$4,[1]Разряды!$F$3,IF(H52&lt;=[1]Разряды!$G$4,[1]Разряды!$G$3,IF(H52&lt;=[1]Разряды!$H$4,[1]Разряды!$H$3,IF(H52&lt;=[1]Разряды!$I$4,[1]Разряды!$I$3,IF(H52&lt;=[1]Разряды!$J$4,[1]Разряды!$J$3,"б/р"))))))))</f>
        <v>2р</v>
      </c>
      <c r="K52" s="80" t="s">
        <v>20</v>
      </c>
      <c r="L52" s="146" t="str">
        <f>IF(B52=0," ",VLOOKUP($B52,[1]Спортсмены!$B$1:$H$65536,7,FALSE))</f>
        <v>Видманова Ю.В.</v>
      </c>
    </row>
    <row r="53" spans="1:12" x14ac:dyDescent="0.25">
      <c r="A53" s="27">
        <v>12</v>
      </c>
      <c r="B53" s="20">
        <v>577</v>
      </c>
      <c r="C53" s="21" t="str">
        <f>IF(B53=0," ",VLOOKUP(B53,[1]Спортсмены!B$1:H$65536,2,FALSE))</f>
        <v>Макуров Глеб</v>
      </c>
      <c r="D53" s="22" t="str">
        <f>IF(B53=0," ",VLOOKUP($B53,[1]Спортсмены!$B$1:$H$65536,3,FALSE))</f>
        <v>19.05.1997</v>
      </c>
      <c r="E53" s="23" t="str">
        <f>IF(B53=0," ",IF(VLOOKUP($B53,[1]Спортсмены!$B$1:$H$65536,4,FALSE)=0," ",VLOOKUP($B53,[1]Спортсмены!$B$1:$H$65536,4,FALSE)))</f>
        <v>2р</v>
      </c>
      <c r="F53" s="21" t="str">
        <f>IF(B53=0," ",VLOOKUP($B53,[1]Спортсмены!$B$1:$H$65536,5,FALSE))</f>
        <v>Архангельская</v>
      </c>
      <c r="G53" s="21" t="str">
        <f>IF(B53=0," ",VLOOKUP($B53,[1]Спортсмены!$B$1:$H$65536,6,FALSE))</f>
        <v>Архангельск, МБОУ ДОД "ДЮСШ-1"</v>
      </c>
      <c r="H53" s="24">
        <v>8.6921296296296299E-5</v>
      </c>
      <c r="I53" s="25"/>
      <c r="J53" s="23" t="str">
        <f>IF(H53=0," ",IF(H53&lt;=[1]Разряды!$D$4,[1]Разряды!$D$3,IF(H53&lt;=[1]Разряды!$E$4,[1]Разряды!$E$3,IF(H53&lt;=[1]Разряды!$F$4,[1]Разряды!$F$3,IF(H53&lt;=[1]Разряды!$G$4,[1]Разряды!$G$3,IF(H53&lt;=[1]Разряды!$H$4,[1]Разряды!$H$3,IF(H53&lt;=[1]Разряды!$I$4,[1]Разряды!$I$3,IF(H53&lt;=[1]Разряды!$J$4,[1]Разряды!$J$3,"б/р"))))))))</f>
        <v>2р</v>
      </c>
      <c r="K53" s="26">
        <v>7</v>
      </c>
      <c r="L53" s="21" t="str">
        <f>IF(B53=0," ",VLOOKUP($B53,[1]Спортсмены!$B$1:$H$65536,7,FALSE))</f>
        <v>Брюхова О.Б.</v>
      </c>
    </row>
    <row r="54" spans="1:12" x14ac:dyDescent="0.25">
      <c r="A54" s="27">
        <v>12</v>
      </c>
      <c r="B54" s="20">
        <v>36</v>
      </c>
      <c r="C54" s="21" t="str">
        <f>IF(B54=0," ",VLOOKUP(B54,[1]Спортсмены!B$1:H$65536,2,FALSE))</f>
        <v>Лобков Александр</v>
      </c>
      <c r="D54" s="22" t="str">
        <f>IF(B54=0," ",VLOOKUP($B54,[1]Спортсмены!$B$1:$H$65536,3,FALSE))</f>
        <v>03.04.1996</v>
      </c>
      <c r="E54" s="23" t="str">
        <f>IF(B54=0," ",IF(VLOOKUP($B54,[1]Спортсмены!$B$1:$H$65536,4,FALSE)=0," ",VLOOKUP($B54,[1]Спортсмены!$B$1:$H$65536,4,FALSE)))</f>
        <v>1р</v>
      </c>
      <c r="F54" s="21" t="str">
        <f>IF(B54=0," ",VLOOKUP($B54,[1]Спортсмены!$B$1:$H$65536,5,FALSE))</f>
        <v>Ярославская</v>
      </c>
      <c r="G54" s="21" t="str">
        <f>IF(B54=0," ",VLOOKUP($B54,[1]Спортсмены!$B$1:$H$65536,6,FALSE))</f>
        <v>Ярославль, СДЮСШОР-19</v>
      </c>
      <c r="H54" s="24">
        <v>8.6921296296296299E-5</v>
      </c>
      <c r="I54" s="24"/>
      <c r="J54" s="23" t="str">
        <f>IF(H54=0," ",IF(H54&lt;=[1]Разряды!$D$4,[1]Разряды!$D$3,IF(H54&lt;=[1]Разряды!$E$4,[1]Разряды!$E$3,IF(H54&lt;=[1]Разряды!$F$4,[1]Разряды!$F$3,IF(H54&lt;=[1]Разряды!$G$4,[1]Разряды!$G$3,IF(H54&lt;=[1]Разряды!$H$4,[1]Разряды!$H$3,IF(H54&lt;=[1]Разряды!$I$4,[1]Разряды!$I$3,IF(H54&lt;=[1]Разряды!$J$4,[1]Разряды!$J$3,"б/р"))))))))</f>
        <v>2р</v>
      </c>
      <c r="K54" s="23" t="s">
        <v>20</v>
      </c>
      <c r="L54" s="21" t="str">
        <f>IF(B54=0," ",VLOOKUP($B54,[1]Спортсмены!$B$1:$H$65536,7,FALSE))</f>
        <v>Сошников А.Н.</v>
      </c>
    </row>
    <row r="55" spans="1:12" x14ac:dyDescent="0.25">
      <c r="A55" s="27">
        <v>15</v>
      </c>
      <c r="B55" s="20">
        <v>37</v>
      </c>
      <c r="C55" s="85" t="str">
        <f>IF(B55=0," ",VLOOKUP(B55,[1]Спортсмены!B$1:H$65536,2,FALSE))</f>
        <v>Кожуров Кирилл</v>
      </c>
      <c r="D55" s="86" t="str">
        <f>IF(B55=0," ",VLOOKUP($B55,[1]Спортсмены!$B$1:$H$65536,3,FALSE))</f>
        <v>05.05.1996</v>
      </c>
      <c r="E55" s="80" t="str">
        <f>IF(B55=0," ",IF(VLOOKUP($B55,[1]Спортсмены!$B$1:$H$65536,4,FALSE)=0," ",VLOOKUP($B55,[1]Спортсмены!$B$1:$H$65536,4,FALSE)))</f>
        <v>2р</v>
      </c>
      <c r="F55" s="85" t="str">
        <f>IF(B55=0," ",VLOOKUP($B55,[1]Спортсмены!$B$1:$H$65536,5,FALSE))</f>
        <v>Ярославская</v>
      </c>
      <c r="G55" s="83" t="str">
        <f>IF(B55=0," ",VLOOKUP($B55,[1]Спортсмены!$B$1:$H$65536,6,FALSE))</f>
        <v>Ярославль, СДЮСШОР-19</v>
      </c>
      <c r="H55" s="84">
        <v>8.7268518518518533E-5</v>
      </c>
      <c r="I55" s="91"/>
      <c r="J55" s="80" t="str">
        <f>IF(H55=0," ",IF(H55&lt;=[1]Разряды!$D$4,[1]Разряды!$D$3,IF(H55&lt;=[1]Разряды!$E$4,[1]Разряды!$E$3,IF(H55&lt;=[1]Разряды!$F$4,[1]Разряды!$F$3,IF(H55&lt;=[1]Разряды!$G$4,[1]Разряды!$G$3,IF(H55&lt;=[1]Разряды!$H$4,[1]Разряды!$H$3,IF(H55&lt;=[1]Разряды!$I$4,[1]Разряды!$I$3,IF(H55&lt;=[1]Разряды!$J$4,[1]Разряды!$J$3,"б/р"))))))))</f>
        <v>2р</v>
      </c>
      <c r="K55" s="80" t="s">
        <v>20</v>
      </c>
      <c r="L55" s="85" t="str">
        <f>IF(B55=0," ",VLOOKUP($B55,[1]Спортсмены!$B$1:$H$65536,7,FALSE))</f>
        <v>Сошников А.Н.</v>
      </c>
    </row>
    <row r="56" spans="1:12" x14ac:dyDescent="0.25">
      <c r="A56" s="27">
        <v>16</v>
      </c>
      <c r="B56" s="20">
        <v>636</v>
      </c>
      <c r="C56" s="21" t="str">
        <f>IF(B56=0," ",VLOOKUP(B56,[1]Спортсмены!B$1:H$65536,2,FALSE))</f>
        <v>Коновалов Александр</v>
      </c>
      <c r="D56" s="22" t="str">
        <f>IF(B56=0," ",VLOOKUP($B56,[1]Спортсмены!$B$1:$H$65536,3,FALSE))</f>
        <v>03.08.1997</v>
      </c>
      <c r="E56" s="23" t="str">
        <f>IF(B56=0," ",IF(VLOOKUP($B56,[1]Спортсмены!$B$1:$H$65536,4,FALSE)=0," ",VLOOKUP($B56,[1]Спортсмены!$B$1:$H$65536,4,FALSE)))</f>
        <v>1р</v>
      </c>
      <c r="F56" s="21" t="str">
        <f>IF(B56=0," ",VLOOKUP($B56,[1]Спортсмены!$B$1:$H$65536,5,FALSE))</f>
        <v>Ярославская</v>
      </c>
      <c r="G56" s="21" t="str">
        <f>IF(B56=0," ",VLOOKUP($B56,[1]Спортсмены!$B$1:$H$65536,6,FALSE))</f>
        <v>Ярославль, ГОБУ ЯО СДЮСШОР</v>
      </c>
      <c r="H56" s="24">
        <v>8.8888888888888893E-5</v>
      </c>
      <c r="I56" s="25"/>
      <c r="J56" s="23" t="str">
        <f>IF(H56=0," ",IF(H56&lt;=[1]Разряды!$D$4,[1]Разряды!$D$3,IF(H56&lt;=[1]Разряды!$E$4,[1]Разряды!$E$3,IF(H56&lt;=[1]Разряды!$F$4,[1]Разряды!$F$3,IF(H56&lt;=[1]Разряды!$G$4,[1]Разряды!$G$3,IF(H56&lt;=[1]Разряды!$H$4,[1]Разряды!$H$3,IF(H56&lt;=[1]Разряды!$I$4,[1]Разряды!$I$3,IF(H56&lt;=[1]Разряды!$J$4,[1]Разряды!$J$3,"б/р"))))))))</f>
        <v>3р</v>
      </c>
      <c r="K56" s="23" t="s">
        <v>20</v>
      </c>
      <c r="L56" s="21" t="str">
        <f>IF(B56=0," ",VLOOKUP($B56,[1]Спортсмены!$B$1:$H$65536,7,FALSE))</f>
        <v>Филинова С.К.</v>
      </c>
    </row>
    <row r="57" spans="1:12" x14ac:dyDescent="0.25">
      <c r="A57" s="27">
        <v>17</v>
      </c>
      <c r="B57" s="20">
        <v>174</v>
      </c>
      <c r="C57" s="21" t="str">
        <f>IF(B57=0," ",VLOOKUP(B57,[1]Спортсмены!B$1:H$65536,2,FALSE))</f>
        <v>Трушкин Александр</v>
      </c>
      <c r="D57" s="22" t="str">
        <f>IF(B57=0," ",VLOOKUP($B57,[1]Спортсмены!$B$1:$H$65536,3,FALSE))</f>
        <v>1996</v>
      </c>
      <c r="E57" s="23" t="str">
        <f>IF(B57=0," ",IF(VLOOKUP($B57,[1]Спортсмены!$B$1:$H$65536,4,FALSE)=0," ",VLOOKUP($B57,[1]Спортсмены!$B$1:$H$65536,4,FALSE)))</f>
        <v>1р</v>
      </c>
      <c r="F57" s="21" t="str">
        <f>IF(B57=0," ",VLOOKUP($B57,[1]Спортсмены!$B$1:$H$65536,5,FALSE))</f>
        <v>Р-ка Коми</v>
      </c>
      <c r="G57" s="21" t="str">
        <f>IF(B57=0," ",VLOOKUP($B57,[1]Спортсмены!$B$1:$H$65536,6,FALSE))</f>
        <v>Сыктывкар, КДЮСШ-1</v>
      </c>
      <c r="H57" s="24">
        <v>8.9467592592592593E-5</v>
      </c>
      <c r="I57" s="25"/>
      <c r="J57" s="23" t="str">
        <f>IF(H57=0," ",IF(H57&lt;=[1]Разряды!$D$4,[1]Разряды!$D$3,IF(H57&lt;=[1]Разряды!$E$4,[1]Разряды!$E$3,IF(H57&lt;=[1]Разряды!$F$4,[1]Разряды!$F$3,IF(H57&lt;=[1]Разряды!$G$4,[1]Разряды!$G$3,IF(H57&lt;=[1]Разряды!$H$4,[1]Разряды!$H$3,IF(H57&lt;=[1]Разряды!$I$4,[1]Разряды!$I$3,IF(H57&lt;=[1]Разряды!$J$4,[1]Разряды!$J$3,"б/р"))))))))</f>
        <v>3р</v>
      </c>
      <c r="K57" s="26">
        <v>0</v>
      </c>
      <c r="L57" s="21" t="str">
        <f>IF(B57=0," ",VLOOKUP($B57,[1]Спортсмены!$B$1:$H$65536,7,FALSE))</f>
        <v>Углова С.В., Панюкова М.А.</v>
      </c>
    </row>
    <row r="58" spans="1:12" x14ac:dyDescent="0.25">
      <c r="A58" s="27">
        <v>18</v>
      </c>
      <c r="B58" s="20">
        <v>182</v>
      </c>
      <c r="C58" s="21" t="str">
        <f>IF(B58=0," ",VLOOKUP(B58,[1]Спортсмены!B$1:H$65536,2,FALSE))</f>
        <v>Мыльников Артем</v>
      </c>
      <c r="D58" s="22" t="str">
        <f>IF(B58=0," ",VLOOKUP($B58,[1]Спортсмены!$B$1:$H$65536,3,FALSE))</f>
        <v>27.03.1997</v>
      </c>
      <c r="E58" s="23" t="str">
        <f>IF(B58=0," ",IF(VLOOKUP($B58,[1]Спортсмены!$B$1:$H$65536,4,FALSE)=0," ",VLOOKUP($B58,[1]Спортсмены!$B$1:$H$65536,4,FALSE)))</f>
        <v>КМС</v>
      </c>
      <c r="F58" s="21" t="str">
        <f>IF(B58=0," ",VLOOKUP($B58,[1]Спортсмены!$B$1:$H$65536,5,FALSE))</f>
        <v>Ярославская</v>
      </c>
      <c r="G58" s="21" t="str">
        <f>IF(B58=0," ",VLOOKUP($B58,[1]Спортсмены!$B$1:$H$65536,6,FALSE))</f>
        <v>Ярославль, ГУ ЯО ЦСП ШВСМ</v>
      </c>
      <c r="H58" s="24">
        <v>9.0625000000000007E-5</v>
      </c>
      <c r="I58" s="25"/>
      <c r="J58" s="23" t="str">
        <f>IF(H58=0," ",IF(H58&lt;=[1]Разряды!$D$4,[1]Разряды!$D$3,IF(H58&lt;=[1]Разряды!$E$4,[1]Разряды!$E$3,IF(H58&lt;=[1]Разряды!$F$4,[1]Разряды!$F$3,IF(H58&lt;=[1]Разряды!$G$4,[1]Разряды!$G$3,IF(H58&lt;=[1]Разряды!$H$4,[1]Разряды!$H$3,IF(H58&lt;=[1]Разряды!$I$4,[1]Разряды!$I$3,IF(H58&lt;=[1]Разряды!$J$4,[1]Разряды!$J$3,"б/р"))))))))</f>
        <v>3р</v>
      </c>
      <c r="K58" s="23" t="s">
        <v>20</v>
      </c>
      <c r="L58" s="87" t="str">
        <f>IF(B58=0," ",VLOOKUP($B58,[1]Спортсмены!$B$1:$H$65536,7,FALSE))</f>
        <v>Рыбаков В.Ю., Рыбакова Л.Е.</v>
      </c>
    </row>
    <row r="59" spans="1:12" x14ac:dyDescent="0.25">
      <c r="A59" s="27">
        <v>19</v>
      </c>
      <c r="B59" s="20">
        <v>40</v>
      </c>
      <c r="C59" s="21" t="str">
        <f>IF(B59=0," ",VLOOKUP(B59,[1]Спортсмены!B$1:H$65536,2,FALSE))</f>
        <v>Титов Антон</v>
      </c>
      <c r="D59" s="22" t="str">
        <f>IF(B59=0," ",VLOOKUP($B59,[1]Спортсмены!$B$1:$H$65536,3,FALSE))</f>
        <v>13.05.1996</v>
      </c>
      <c r="E59" s="23" t="str">
        <f>IF(B59=0," ",IF(VLOOKUP($B59,[1]Спортсмены!$B$1:$H$65536,4,FALSE)=0," ",VLOOKUP($B59,[1]Спортсмены!$B$1:$H$65536,4,FALSE)))</f>
        <v>2р</v>
      </c>
      <c r="F59" s="21" t="str">
        <f>IF(B59=0," ",VLOOKUP($B59,[1]Спортсмены!$B$1:$H$65536,5,FALSE))</f>
        <v>Ярославская</v>
      </c>
      <c r="G59" s="87" t="str">
        <f>IF(B59=0," ",VLOOKUP($B59,[1]Спортсмены!$B$1:$H$65536,6,FALSE))</f>
        <v>Ярославль, СДЮСШОР-19</v>
      </c>
      <c r="H59" s="24">
        <v>9.0972222222222227E-5</v>
      </c>
      <c r="I59" s="25"/>
      <c r="J59" s="23" t="str">
        <f>IF(H59=0," ",IF(H59&lt;=[1]Разряды!$D$4,[1]Разряды!$D$3,IF(H59&lt;=[1]Разряды!$E$4,[1]Разряды!$E$3,IF(H59&lt;=[1]Разряды!$F$4,[1]Разряды!$F$3,IF(H59&lt;=[1]Разряды!$G$4,[1]Разряды!$G$3,IF(H59&lt;=[1]Разряды!$H$4,[1]Разряды!$H$3,IF(H59&lt;=[1]Разряды!$I$4,[1]Разряды!$I$3,IF(H59&lt;=[1]Разряды!$J$4,[1]Разряды!$J$3,"б/р"))))))))</f>
        <v>3р</v>
      </c>
      <c r="K59" s="23" t="s">
        <v>20</v>
      </c>
      <c r="L59" s="21" t="str">
        <f>IF(B59=0," ",VLOOKUP($B59,[1]Спортсмены!$B$1:$H$65536,7,FALSE))</f>
        <v>Станкевич В.А.</v>
      </c>
    </row>
    <row r="60" spans="1:12" x14ac:dyDescent="0.25">
      <c r="A60" s="27"/>
      <c r="B60" s="20"/>
      <c r="C60" s="21"/>
      <c r="D60" s="22"/>
      <c r="E60" s="23"/>
      <c r="F60" s="21"/>
      <c r="G60" s="21"/>
      <c r="H60" s="24"/>
      <c r="I60" s="24"/>
      <c r="J60" s="23"/>
      <c r="K60" s="26"/>
      <c r="L60" s="21"/>
    </row>
    <row r="61" spans="1:12" ht="15" customHeight="1" x14ac:dyDescent="0.25">
      <c r="A61" s="71"/>
      <c r="B61" s="72"/>
      <c r="C61" s="72"/>
      <c r="D61" s="71"/>
      <c r="E61" s="71"/>
      <c r="F61" s="71"/>
      <c r="G61" s="71"/>
      <c r="H61" s="75"/>
      <c r="I61" s="341" t="s">
        <v>4</v>
      </c>
      <c r="J61" s="341"/>
      <c r="K61" s="245"/>
      <c r="L61" s="41" t="s">
        <v>119</v>
      </c>
    </row>
    <row r="62" spans="1:12" ht="16.5" customHeight="1" x14ac:dyDescent="0.25">
      <c r="A62" s="15"/>
      <c r="B62" s="15"/>
      <c r="C62" s="15"/>
      <c r="D62" s="16"/>
      <c r="E62" s="15"/>
      <c r="F62" s="340" t="s">
        <v>121</v>
      </c>
      <c r="G62" s="340"/>
      <c r="H62" s="17"/>
      <c r="I62" s="341" t="s">
        <v>5</v>
      </c>
      <c r="J62" s="341"/>
      <c r="K62" s="14"/>
      <c r="L62" s="8" t="s">
        <v>120</v>
      </c>
    </row>
    <row r="63" spans="1:12" x14ac:dyDescent="0.25">
      <c r="A63" s="19">
        <v>1</v>
      </c>
      <c r="B63" s="20">
        <v>288</v>
      </c>
      <c r="C63" s="21" t="str">
        <f>IF(B63=0," ",VLOOKUP(B63,[1]Спортсмены!B$1:H$65536,2,FALSE))</f>
        <v>Шкуропатов Дмитрий</v>
      </c>
      <c r="D63" s="22" t="str">
        <f>IF(B63=0," ",VLOOKUP($B63,[1]Спортсмены!$B$1:$H$65536,3,FALSE))</f>
        <v>30.03.1993</v>
      </c>
      <c r="E63" s="23" t="str">
        <f>IF(B63=0," ",IF(VLOOKUP($B63,[1]Спортсмены!$B$1:$H$65536,4,FALSE)=0," ",VLOOKUP($B63,[1]Спортсмены!$B$1:$H$65536,4,FALSE)))</f>
        <v>МС</v>
      </c>
      <c r="F63" s="21" t="str">
        <f>IF(B63=0," ",VLOOKUP($B63,[1]Спортсмены!$B$1:$H$65536,5,FALSE))</f>
        <v>Вологодская</v>
      </c>
      <c r="G63" s="21" t="str">
        <f>IF(B63=0," ",VLOOKUP($B63,[1]Спортсмены!$B$1:$H$65536,6,FALSE))</f>
        <v>Вологда, АУ ФКиС ЦСП</v>
      </c>
      <c r="H63" s="24">
        <v>8.0092592592592582E-5</v>
      </c>
      <c r="I63" s="81">
        <v>8.0092592592592582E-5</v>
      </c>
      <c r="J63" s="15" t="str">
        <f>IF(H63=0," ",IF(H63&lt;=[1]Разряды!$D$4,[1]Разряды!$D$3,IF(H63&lt;=[1]Разряды!$E$4,[1]Разряды!$E$3,IF(H63&lt;=[1]Разряды!$F$4,[1]Разряды!$F$3,IF(H63&lt;=[1]Разряды!$G$4,[1]Разряды!$G$3,IF(H63&lt;=[1]Разряды!$H$4,[1]Разряды!$H$3,IF(H63&lt;=[1]Разряды!$I$4,[1]Разряды!$I$3,IF(H63&lt;=[1]Разряды!$J$4,[1]Разряды!$J$3,"б/р"))))))))</f>
        <v>кмс</v>
      </c>
      <c r="K63" s="26">
        <v>20</v>
      </c>
      <c r="L63" s="21" t="str">
        <f>IF(B63=0," ",VLOOKUP($B63,[1]Спортсмены!$B$1:$H$65536,7,FALSE))</f>
        <v>Смелов Н.А., Демин А.М.</v>
      </c>
    </row>
    <row r="64" spans="1:12" x14ac:dyDescent="0.25">
      <c r="A64" s="19">
        <v>2</v>
      </c>
      <c r="B64" s="20">
        <v>158</v>
      </c>
      <c r="C64" s="21" t="str">
        <f>IF(B64=0," ",VLOOKUP(B64,[1]Спортсмены!B$1:H$65536,2,FALSE))</f>
        <v>Соколов Александр</v>
      </c>
      <c r="D64" s="22" t="str">
        <f>IF(B64=0," ",VLOOKUP($B64,[1]Спортсмены!$B$1:$H$65536,3,FALSE))</f>
        <v>18.02.1995</v>
      </c>
      <c r="E64" s="23" t="str">
        <f>IF(B64=0," ",IF(VLOOKUP($B64,[1]Спортсмены!$B$1:$H$65536,4,FALSE)=0," ",VLOOKUP($B64,[1]Спортсмены!$B$1:$H$65536,4,FALSE)))</f>
        <v>КМС</v>
      </c>
      <c r="F64" s="21" t="str">
        <f>IF(B64=0," ",VLOOKUP($B64,[1]Спортсмены!$B$1:$H$65536,5,FALSE))</f>
        <v>Новгородская</v>
      </c>
      <c r="G64" s="21" t="str">
        <f>IF(B64=0," ",VLOOKUP($B64,[1]Спортсмены!$B$1:$H$65536,6,FALSE))</f>
        <v>В Новгород</v>
      </c>
      <c r="H64" s="24">
        <v>8.194444444444445E-5</v>
      </c>
      <c r="I64" s="25">
        <v>8.3217592592592591E-5</v>
      </c>
      <c r="J64" s="23" t="str">
        <f>IF(H64=0," ",IF(H64&lt;=[1]Разряды!$D$4,[1]Разряды!$D$3,IF(H64&lt;=[1]Разряды!$E$4,[1]Разряды!$E$3,IF(H64&lt;=[1]Разряды!$F$4,[1]Разряды!$F$3,IF(H64&lt;=[1]Разряды!$G$4,[1]Разряды!$G$3,IF(H64&lt;=[1]Разряды!$H$4,[1]Разряды!$H$3,IF(H64&lt;=[1]Разряды!$I$4,[1]Разряды!$I$3,IF(H64&lt;=[1]Разряды!$J$4,[1]Разряды!$J$3,"б/р"))))))))</f>
        <v>1р</v>
      </c>
      <c r="K64" s="23">
        <v>17</v>
      </c>
      <c r="L64" s="87" t="str">
        <f>IF(B64=0," ",VLOOKUP($B64,[1]Спортсмены!$B$1:$H$65536,7,FALSE))</f>
        <v>Семенов А.В.</v>
      </c>
    </row>
    <row r="65" spans="1:12" x14ac:dyDescent="0.25">
      <c r="A65" s="19">
        <v>3</v>
      </c>
      <c r="B65" s="20">
        <v>202</v>
      </c>
      <c r="C65" s="21" t="str">
        <f>IF(B65=0," ",VLOOKUP(B65,[1]Спортсмены!B$1:H$65536,2,FALSE))</f>
        <v>Казарян Миран</v>
      </c>
      <c r="D65" s="22" t="str">
        <f>IF(B65=0," ",VLOOKUP($B65,[1]Спортсмены!$B$1:$H$65536,3,FALSE))</f>
        <v>1994</v>
      </c>
      <c r="E65" s="23" t="str">
        <f>IF(B65=0," ",IF(VLOOKUP($B65,[1]Спортсмены!$B$1:$H$65536,4,FALSE)=0," ",VLOOKUP($B65,[1]Спортсмены!$B$1:$H$65536,4,FALSE)))</f>
        <v>КМС</v>
      </c>
      <c r="F65" s="21" t="str">
        <f>IF(B65=0," ",VLOOKUP($B65,[1]Спортсмены!$B$1:$H$65536,5,FALSE))</f>
        <v>Мурманская</v>
      </c>
      <c r="G65" s="21" t="str">
        <f>IF(B65=0," ",VLOOKUP($B65,[1]Спортсмены!$B$1:$H$65536,6,FALSE))</f>
        <v>Мурманск, СДЮСШОР-4, Динамо</v>
      </c>
      <c r="H65" s="24">
        <v>8.3796296296296291E-5</v>
      </c>
      <c r="I65" s="25">
        <v>8.4722222222222238E-5</v>
      </c>
      <c r="J65" s="23" t="str">
        <f>IF(H65=0," ",IF(H65&lt;=[1]Разряды!$D$4,[1]Разряды!$D$3,IF(H65&lt;=[1]Разряды!$E$4,[1]Разряды!$E$3,IF(H65&lt;=[1]Разряды!$F$4,[1]Разряды!$F$3,IF(H65&lt;=[1]Разряды!$G$4,[1]Разряды!$G$3,IF(H65&lt;=[1]Разряды!$H$4,[1]Разряды!$H$3,IF(H65&lt;=[1]Разряды!$I$4,[1]Разряды!$I$3,IF(H65&lt;=[1]Разряды!$J$4,[1]Разряды!$J$3,"б/р"))))))))</f>
        <v>1р</v>
      </c>
      <c r="K65" s="26">
        <v>15</v>
      </c>
      <c r="L65" s="21" t="str">
        <f>IF(B65=0," ",VLOOKUP($B65,[1]Спортсмены!$B$1:$H$65536,7,FALSE))</f>
        <v>Семенов Р.В.</v>
      </c>
    </row>
    <row r="66" spans="1:12" x14ac:dyDescent="0.25">
      <c r="A66" s="27">
        <v>4</v>
      </c>
      <c r="B66" s="80">
        <v>290</v>
      </c>
      <c r="C66" s="21" t="str">
        <f>IF(B66=0," ",VLOOKUP(B66,[1]Спортсмены!B$1:H$65536,2,FALSE))</f>
        <v>Новослугин Максим</v>
      </c>
      <c r="D66" s="22" t="str">
        <f>IF(B66=0," ",VLOOKUP($B66,[1]Спортсмены!$B$1:$H$65536,3,FALSE))</f>
        <v>21.08.1995</v>
      </c>
      <c r="E66" s="23" t="str">
        <f>IF(B66=0," ",IF(VLOOKUP($B66,[1]Спортсмены!$B$1:$H$65536,4,FALSE)=0," ",VLOOKUP($B66,[1]Спортсмены!$B$1:$H$65536,4,FALSE)))</f>
        <v>КМС</v>
      </c>
      <c r="F66" s="21" t="str">
        <f>IF(B66=0," ",VLOOKUP($B66,[1]Спортсмены!$B$1:$H$65536,5,FALSE))</f>
        <v>Вологодская</v>
      </c>
      <c r="G66" s="21" t="str">
        <f>IF(B66=0," ",VLOOKUP($B66,[1]Спортсмены!$B$1:$H$65536,6,FALSE))</f>
        <v>Вологда, АУ ФКиС ЦСП</v>
      </c>
      <c r="H66" s="24">
        <v>8.3680555555555551E-5</v>
      </c>
      <c r="I66" s="25">
        <v>8.4837962962962978E-5</v>
      </c>
      <c r="J66" s="23" t="str">
        <f>IF(H66=0," ",IF(H66&lt;=[1]Разряды!$D$4,[1]Разряды!$D$3,IF(H66&lt;=[1]Разряды!$E$4,[1]Разряды!$E$3,IF(H66&lt;=[1]Разряды!$F$4,[1]Разряды!$F$3,IF(H66&lt;=[1]Разряды!$G$4,[1]Разряды!$G$3,IF(H66&lt;=[1]Разряды!$H$4,[1]Разряды!$H$3,IF(H66&lt;=[1]Разряды!$I$4,[1]Разряды!$I$3,IF(H66&lt;=[1]Разряды!$J$4,[1]Разряды!$J$3,"б/р"))))))))</f>
        <v>1р</v>
      </c>
      <c r="K66" s="26">
        <v>14</v>
      </c>
      <c r="L66" s="87" t="str">
        <f>IF(B66=0," ",VLOOKUP($B66,[1]Спортсмены!$B$1:$H$65536,7,FALSE))</f>
        <v>Синицкий А.Д., Воробьева Н.Н.</v>
      </c>
    </row>
    <row r="67" spans="1:12" x14ac:dyDescent="0.25">
      <c r="A67" s="27">
        <v>5</v>
      </c>
      <c r="B67" s="20">
        <v>525</v>
      </c>
      <c r="C67" s="21" t="str">
        <f>IF(B67=0," ",VLOOKUP(B67,[1]Спортсмены!B$1:H$65536,2,FALSE))</f>
        <v>Ползунов Иван</v>
      </c>
      <c r="D67" s="22" t="str">
        <f>IF(B67=0," ",VLOOKUP($B67,[1]Спортсмены!$B$1:$H$65536,3,FALSE))</f>
        <v>24.06.1994</v>
      </c>
      <c r="E67" s="23" t="str">
        <f>IF(B67=0," ",IF(VLOOKUP($B67,[1]Спортсмены!$B$1:$H$65536,4,FALSE)=0," ",VLOOKUP($B67,[1]Спортсмены!$B$1:$H$65536,4,FALSE)))</f>
        <v>КМС</v>
      </c>
      <c r="F67" s="21" t="str">
        <f>IF(B67=0," ",VLOOKUP($B67,[1]Спортсмены!$B$1:$H$65536,5,FALSE))</f>
        <v>Владимирская</v>
      </c>
      <c r="G67" s="21" t="str">
        <f>IF(B67=0," ",VLOOKUP($B67,[1]Спортсмены!$B$1:$H$65536,6,FALSE))</f>
        <v>Владимир, СДЮСШОР-7</v>
      </c>
      <c r="H67" s="24">
        <v>8.240740740740741E-5</v>
      </c>
      <c r="I67" s="25">
        <v>8.5648148148148158E-5</v>
      </c>
      <c r="J67" s="23" t="str">
        <f>IF(H67=0," ",IF(H67&lt;=[1]Разряды!$D$4,[1]Разряды!$D$3,IF(H67&lt;=[1]Разряды!$E$4,[1]Разряды!$E$3,IF(H67&lt;=[1]Разряды!$F$4,[1]Разряды!$F$3,IF(H67&lt;=[1]Разряды!$G$4,[1]Разряды!$G$3,IF(H67&lt;=[1]Разряды!$H$4,[1]Разряды!$H$3,IF(H67&lt;=[1]Разряды!$I$4,[1]Разряды!$I$3,IF(H67&lt;=[1]Разряды!$J$4,[1]Разряды!$J$3,"б/р"))))))))</f>
        <v>1р</v>
      </c>
      <c r="K67" s="26">
        <v>13</v>
      </c>
      <c r="L67" s="21" t="str">
        <f>IF(B67=0," ",VLOOKUP($B67,[1]Спортсмены!$B$1:$H$65536,7,FALSE))</f>
        <v>Судаков К.А., Терещенко А.В.</v>
      </c>
    </row>
    <row r="68" spans="1:12" x14ac:dyDescent="0.25">
      <c r="A68" s="27">
        <v>6</v>
      </c>
      <c r="B68" s="20">
        <v>145</v>
      </c>
      <c r="C68" s="21" t="str">
        <f>IF(B68=0," ",VLOOKUP(B68,[1]Спортсмены!B$1:H$65536,2,FALSE))</f>
        <v>Краев Алексей</v>
      </c>
      <c r="D68" s="22" t="str">
        <f>IF(B68=0," ",VLOOKUP($B68,[1]Спортсмены!$B$1:$H$65536,3,FALSE))</f>
        <v>12.02.1993</v>
      </c>
      <c r="E68" s="23" t="str">
        <f>IF(B68=0," ",IF(VLOOKUP($B68,[1]Спортсмены!$B$1:$H$65536,4,FALSE)=0," ",VLOOKUP($B68,[1]Спортсмены!$B$1:$H$65536,4,FALSE)))</f>
        <v>КМС</v>
      </c>
      <c r="F68" s="21" t="str">
        <f>IF(B68=0," ",VLOOKUP($B68,[1]Спортсмены!$B$1:$H$65536,5,FALSE))</f>
        <v>Ивановская</v>
      </c>
      <c r="G68" s="21" t="str">
        <f>IF(B68=0," ",VLOOKUP($B68,[1]Спортсмены!$B$1:$H$65536,6,FALSE))</f>
        <v>Иваново, ИГЭУ</v>
      </c>
      <c r="H68" s="24">
        <v>8.1249999999999996E-5</v>
      </c>
      <c r="I68" s="40" t="s">
        <v>102</v>
      </c>
      <c r="J68" s="23" t="str">
        <f>IF(H68=0," ",IF(H68&lt;=[1]Разряды!$D$4,[1]Разряды!$D$3,IF(H68&lt;=[1]Разряды!$E$4,[1]Разряды!$E$3,IF(H68&lt;=[1]Разряды!$F$4,[1]Разряды!$F$3,IF(H68&lt;=[1]Разряды!$G$4,[1]Разряды!$G$3,IF(H68&lt;=[1]Разряды!$H$4,[1]Разряды!$H$3,IF(H68&lt;=[1]Разряды!$I$4,[1]Разряды!$I$3,IF(H68&lt;=[1]Разряды!$J$4,[1]Разряды!$J$3,"б/р"))))))))</f>
        <v>кмс</v>
      </c>
      <c r="K68" s="23" t="s">
        <v>20</v>
      </c>
      <c r="L68" s="21" t="str">
        <f>IF(B68=0," ",VLOOKUP($B68,[1]Спортсмены!$B$1:$H$65536,7,FALSE))</f>
        <v>Чахунов Е.И.</v>
      </c>
    </row>
    <row r="69" spans="1:12" x14ac:dyDescent="0.25">
      <c r="A69" s="27">
        <v>7</v>
      </c>
      <c r="B69" s="20">
        <v>203</v>
      </c>
      <c r="C69" s="85" t="str">
        <f>IF(B69=0," ",VLOOKUP(B69,[1]Спортсмены!B$1:H$65536,2,FALSE))</f>
        <v>Радзишевкий Евгений</v>
      </c>
      <c r="D69" s="86" t="str">
        <f>IF(B69=0," ",VLOOKUP($B69,[1]Спортсмены!$B$1:$H$65536,3,FALSE))</f>
        <v>13.02.1993</v>
      </c>
      <c r="E69" s="80" t="str">
        <f>IF(B69=0," ",IF(VLOOKUP($B69,[1]Спортсмены!$B$1:$H$65536,4,FALSE)=0," ",VLOOKUP($B69,[1]Спортсмены!$B$1:$H$65536,4,FALSE)))</f>
        <v>КМС</v>
      </c>
      <c r="F69" s="85" t="str">
        <f>IF(B69=0," ",VLOOKUP($B69,[1]Спортсмены!$B$1:$H$65536,5,FALSE))</f>
        <v>Мурманская</v>
      </c>
      <c r="G69" s="85" t="str">
        <f>IF(B69=0," ",VLOOKUP($B69,[1]Спортсмены!$B$1:$H$65536,6,FALSE))</f>
        <v>Мурманск, СДЮСШОР-4, Динамо</v>
      </c>
      <c r="H69" s="84">
        <v>8.4606481481481471E-5</v>
      </c>
      <c r="I69" s="91"/>
      <c r="J69" s="23" t="str">
        <f>IF(H69=0," ",IF(H69&lt;=[1]Разряды!$D$4,[1]Разряды!$D$3,IF(H69&lt;=[1]Разряды!$E$4,[1]Разряды!$E$3,IF(H69&lt;=[1]Разряды!$F$4,[1]Разряды!$F$3,IF(H69&lt;=[1]Разряды!$G$4,[1]Разряды!$G$3,IF(H69&lt;=[1]Разряды!$H$4,[1]Разряды!$H$3,IF(H69&lt;=[1]Разряды!$I$4,[1]Разряды!$I$3,IF(H69&lt;=[1]Разряды!$J$4,[1]Разряды!$J$3,"б/р"))))))))</f>
        <v>1р</v>
      </c>
      <c r="K69" s="27">
        <v>12</v>
      </c>
      <c r="L69" s="83" t="str">
        <f>IF(B69=0," ",VLOOKUP($B69,[1]Спортсмены!$B$1:$H$65536,7,FALSE))</f>
        <v>Фарутин Н.В.</v>
      </c>
    </row>
    <row r="70" spans="1:12" x14ac:dyDescent="0.25">
      <c r="A70" s="27">
        <v>8</v>
      </c>
      <c r="B70" s="20">
        <v>19</v>
      </c>
      <c r="C70" s="21" t="str">
        <f>IF(B70=0," ",VLOOKUP(B70,[1]Спортсмены!B$1:H$65536,2,FALSE))</f>
        <v>Нелуш Ярослав</v>
      </c>
      <c r="D70" s="22" t="str">
        <f>IF(B70=0," ",VLOOKUP($B70,[1]Спортсмены!$B$1:$H$65536,3,FALSE))</f>
        <v>11.12.1994</v>
      </c>
      <c r="E70" s="23" t="str">
        <f>IF(B70=0," ",IF(VLOOKUP($B70,[1]Спортсмены!$B$1:$H$65536,4,FALSE)=0," ",VLOOKUP($B70,[1]Спортсмены!$B$1:$H$65536,4,FALSE)))</f>
        <v>1р</v>
      </c>
      <c r="F70" s="21" t="str">
        <f>IF(B70=0," ",VLOOKUP($B70,[1]Спортсмены!$B$1:$H$65536,5,FALSE))</f>
        <v>Ярославская</v>
      </c>
      <c r="G70" s="21" t="str">
        <f>IF(B70=0," ",VLOOKUP($B70,[1]Спортсмены!$B$1:$H$65536,6,FALSE))</f>
        <v>Ярославль, СДЮСШОР-19</v>
      </c>
      <c r="H70" s="24">
        <v>8.5416666666666678E-5</v>
      </c>
      <c r="I70" s="24"/>
      <c r="J70" s="23" t="str">
        <f>IF(H70=0," ",IF(H70&lt;=[1]Разряды!$D$4,[1]Разряды!$D$3,IF(H70&lt;=[1]Разряды!$E$4,[1]Разряды!$E$3,IF(H70&lt;=[1]Разряды!$F$4,[1]Разряды!$F$3,IF(H70&lt;=[1]Разряды!$G$4,[1]Разряды!$G$3,IF(H70&lt;=[1]Разряды!$H$4,[1]Разряды!$H$3,IF(H70&lt;=[1]Разряды!$I$4,[1]Разряды!$I$3,IF(H70&lt;=[1]Разряды!$J$4,[1]Разряды!$J$3,"б/р"))))))))</f>
        <v>2р</v>
      </c>
      <c r="K70" s="23" t="s">
        <v>114</v>
      </c>
      <c r="L70" s="21" t="str">
        <f>IF(B70=0," ",VLOOKUP($B70,[1]Спортсмены!$B$1:$H$65536,7,FALSE))</f>
        <v>Станкевич В.А.</v>
      </c>
    </row>
    <row r="71" spans="1:12" x14ac:dyDescent="0.25">
      <c r="A71" s="27">
        <v>9</v>
      </c>
      <c r="B71" s="20">
        <v>178</v>
      </c>
      <c r="C71" s="21" t="str">
        <f>IF(B71=0," ",VLOOKUP(B71,[1]Спортсмены!B$1:H$65536,2,FALSE))</f>
        <v>Шадрин Яков</v>
      </c>
      <c r="D71" s="22" t="str">
        <f>IF(B71=0," ",VLOOKUP($B71,[1]Спортсмены!$B$1:$H$65536,3,FALSE))</f>
        <v>1993</v>
      </c>
      <c r="E71" s="23" t="str">
        <f>IF(B71=0," ",IF(VLOOKUP($B71,[1]Спортсмены!$B$1:$H$65536,4,FALSE)=0," ",VLOOKUP($B71,[1]Спортсмены!$B$1:$H$65536,4,FALSE)))</f>
        <v>1р</v>
      </c>
      <c r="F71" s="21" t="str">
        <f>IF(B71=0," ",VLOOKUP($B71,[1]Спортсмены!$B$1:$H$65536,5,FALSE))</f>
        <v>Р-ка Коми</v>
      </c>
      <c r="G71" s="21" t="str">
        <f>IF(B71=0," ",VLOOKUP($B71,[1]Спортсмены!$B$1:$H$65536,6,FALSE))</f>
        <v>Сыктывкар, КДЮСШ-1</v>
      </c>
      <c r="H71" s="24">
        <v>8.7268518518518533E-5</v>
      </c>
      <c r="I71" s="25"/>
      <c r="J71" s="23" t="str">
        <f>IF(H71=0," ",IF(H71&lt;=[1]Разряды!$D$4,[1]Разряды!$D$3,IF(H71&lt;=[1]Разряды!$E$4,[1]Разряды!$E$3,IF(H71&lt;=[1]Разряды!$F$4,[1]Разряды!$F$3,IF(H71&lt;=[1]Разряды!$G$4,[1]Разряды!$G$3,IF(H71&lt;=[1]Разряды!$H$4,[1]Разряды!$H$3,IF(H71&lt;=[1]Разряды!$I$4,[1]Разряды!$I$3,IF(H71&lt;=[1]Разряды!$J$4,[1]Разряды!$J$3,"б/р"))))))))</f>
        <v>2р</v>
      </c>
      <c r="K71" s="26">
        <v>0</v>
      </c>
      <c r="L71" s="21" t="str">
        <f>IF(B71=0," ",VLOOKUP($B71,[1]Спортсмены!$B$1:$H$65536,7,FALSE))</f>
        <v xml:space="preserve">Панюкова М.А. </v>
      </c>
    </row>
    <row r="72" spans="1:12" x14ac:dyDescent="0.25">
      <c r="A72" s="27">
        <v>10</v>
      </c>
      <c r="B72" s="20">
        <v>524</v>
      </c>
      <c r="C72" s="21" t="str">
        <f>IF(B72=0," ",VLOOKUP(B72,[1]Спортсмены!B$1:H$65536,2,FALSE))</f>
        <v>Карпов Дмитрий</v>
      </c>
      <c r="D72" s="22" t="str">
        <f>IF(B72=0," ",VLOOKUP($B72,[1]Спортсмены!$B$1:$H$65536,3,FALSE))</f>
        <v>17.09.1995</v>
      </c>
      <c r="E72" s="23" t="str">
        <f>IF(B72=0," ",IF(VLOOKUP($B72,[1]Спортсмены!$B$1:$H$65536,4,FALSE)=0," ",VLOOKUP($B72,[1]Спортсмены!$B$1:$H$65536,4,FALSE)))</f>
        <v>КМС</v>
      </c>
      <c r="F72" s="21" t="str">
        <f>IF(B72=0," ",VLOOKUP($B72,[1]Спортсмены!$B$1:$H$65536,5,FALSE))</f>
        <v>Владимирская</v>
      </c>
      <c r="G72" s="21" t="str">
        <f>IF(B72=0," ",VLOOKUP($B72,[1]Спортсмены!$B$1:$H$65536,6,FALSE))</f>
        <v>Владимир, СДЮСШОР-7</v>
      </c>
      <c r="H72" s="24">
        <v>8.7384259259259259E-5</v>
      </c>
      <c r="I72" s="25"/>
      <c r="J72" s="23" t="str">
        <f>IF(H72=0," ",IF(H72&lt;=[1]Разряды!$D$4,[1]Разряды!$D$3,IF(H72&lt;=[1]Разряды!$E$4,[1]Разряды!$E$3,IF(H72&lt;=[1]Разряды!$F$4,[1]Разряды!$F$3,IF(H72&lt;=[1]Разряды!$G$4,[1]Разряды!$G$3,IF(H72&lt;=[1]Разряды!$H$4,[1]Разряды!$H$3,IF(H72&lt;=[1]Разряды!$I$4,[1]Разряды!$I$3,IF(H72&lt;=[1]Разряды!$J$4,[1]Разряды!$J$3,"б/р"))))))))</f>
        <v>2р</v>
      </c>
      <c r="K72" s="26">
        <v>0</v>
      </c>
      <c r="L72" s="21" t="str">
        <f>IF(B72=0," ",VLOOKUP($B72,[1]Спортсмены!$B$1:$H$65536,7,FALSE))</f>
        <v>Судаков К.А., Бабайлова О.А.</v>
      </c>
    </row>
    <row r="73" spans="1:12" x14ac:dyDescent="0.25">
      <c r="A73" s="27">
        <v>11</v>
      </c>
      <c r="B73" s="20">
        <v>21</v>
      </c>
      <c r="C73" s="21" t="str">
        <f>IF(B73=0," ",VLOOKUP(B73,[1]Спортсмены!B$1:H$65536,2,FALSE))</f>
        <v>Изотов Демьян</v>
      </c>
      <c r="D73" s="22" t="str">
        <f>IF(B73=0," ",VLOOKUP($B73,[1]Спортсмены!$B$1:$H$65536,3,FALSE))</f>
        <v>12.07.1995</v>
      </c>
      <c r="E73" s="23" t="str">
        <f>IF(B73=0," ",IF(VLOOKUP($B73,[1]Спортсмены!$B$1:$H$65536,4,FALSE)=0," ",VLOOKUP($B73,[1]Спортсмены!$B$1:$H$65536,4,FALSE)))</f>
        <v>3р</v>
      </c>
      <c r="F73" s="21" t="str">
        <f>IF(B73=0," ",VLOOKUP($B73,[1]Спортсмены!$B$1:$H$65536,5,FALSE))</f>
        <v>Ярославская</v>
      </c>
      <c r="G73" s="21" t="str">
        <f>IF(B73=0," ",VLOOKUP($B73,[1]Спортсмены!$B$1:$H$65536,6,FALSE))</f>
        <v>Ярославль, СДЮСШОР-19</v>
      </c>
      <c r="H73" s="24">
        <v>8.9930555555555554E-5</v>
      </c>
      <c r="I73" s="25"/>
      <c r="J73" s="23" t="str">
        <f>IF(H73=0," ",IF(H73&lt;=[1]Разряды!$D$4,[1]Разряды!$D$3,IF(H73&lt;=[1]Разряды!$E$4,[1]Разряды!$E$3,IF(H73&lt;=[1]Разряды!$F$4,[1]Разряды!$F$3,IF(H73&lt;=[1]Разряды!$G$4,[1]Разряды!$G$3,IF(H73&lt;=[1]Разряды!$H$4,[1]Разряды!$H$3,IF(H73&lt;=[1]Разряды!$I$4,[1]Разряды!$I$3,IF(H73&lt;=[1]Разряды!$J$4,[1]Разряды!$J$3,"б/р"))))))))</f>
        <v>3р</v>
      </c>
      <c r="K73" s="23" t="s">
        <v>20</v>
      </c>
      <c r="L73" s="21" t="str">
        <f>IF(B73=0," ",VLOOKUP($B73,[1]Спортсмены!$B$1:$H$65536,7,FALSE))</f>
        <v>Станкевич В.А.</v>
      </c>
    </row>
    <row r="74" spans="1:12" x14ac:dyDescent="0.25">
      <c r="A74" s="27">
        <v>12</v>
      </c>
      <c r="B74" s="20">
        <v>684</v>
      </c>
      <c r="C74" s="21" t="str">
        <f>IF(B74=0," ",VLOOKUP(B74,[1]Спортсмены!B$1:H$65536,2,FALSE))</f>
        <v>Сундуков Семен</v>
      </c>
      <c r="D74" s="22" t="str">
        <f>IF(B74=0," ",VLOOKUP($B74,[1]Спортсмены!$B$1:$H$65536,3,FALSE))</f>
        <v>28.07.1995</v>
      </c>
      <c r="E74" s="23" t="str">
        <f>IF(B74=0," ",IF(VLOOKUP($B74,[1]Спортсмены!$B$1:$H$65536,4,FALSE)=0," ",VLOOKUP($B74,[1]Спортсмены!$B$1:$H$65536,4,FALSE)))</f>
        <v>КМС</v>
      </c>
      <c r="F74" s="21" t="str">
        <f>IF(B74=0," ",VLOOKUP($B74,[1]Спортсмены!$B$1:$H$65536,5,FALSE))</f>
        <v>Ярославская</v>
      </c>
      <c r="G74" s="87" t="str">
        <f>IF(B74=0," ",VLOOKUP($B74,[1]Спортсмены!$B$1:$H$65536,6,FALSE))</f>
        <v>Ярославль, ГОБУ ЯО СДЮСШОР</v>
      </c>
      <c r="H74" s="24">
        <v>9.0393518518518527E-5</v>
      </c>
      <c r="I74" s="25"/>
      <c r="J74" s="23" t="str">
        <f>IF(H74=0," ",IF(H74&lt;=[1]Разряды!$D$4,[1]Разряды!$D$3,IF(H74&lt;=[1]Разряды!$E$4,[1]Разряды!$E$3,IF(H74&lt;=[1]Разряды!$F$4,[1]Разряды!$F$3,IF(H74&lt;=[1]Разряды!$G$4,[1]Разряды!$G$3,IF(H74&lt;=[1]Разряды!$H$4,[1]Разряды!$H$3,IF(H74&lt;=[1]Разряды!$I$4,[1]Разряды!$I$3,IF(H74&lt;=[1]Разряды!$J$4,[1]Разряды!$J$3,"б/р"))))))))</f>
        <v>3р</v>
      </c>
      <c r="K74" s="26">
        <v>0</v>
      </c>
      <c r="L74" s="21" t="str">
        <f>IF(B74=0," ",VLOOKUP($B74,[1]Спортсмены!$B$1:$H$65536,7,FALSE))</f>
        <v>Филинова С.К.</v>
      </c>
    </row>
    <row r="75" spans="1:12" x14ac:dyDescent="0.25">
      <c r="A75" s="27"/>
      <c r="B75" s="20"/>
      <c r="C75" s="21" t="str">
        <f>IF(B75=0," ",VLOOKUP(B75,[1]Спортсмены!B$1:H$65536,2,FALSE))</f>
        <v xml:space="preserve"> </v>
      </c>
      <c r="D75" s="22" t="str">
        <f>IF(B75=0," ",VLOOKUP($B75,[1]Спортсмены!$B$1:$H$65536,3,FALSE))</f>
        <v xml:space="preserve"> </v>
      </c>
      <c r="E75" s="23" t="str">
        <f>IF(B75=0," ",IF(VLOOKUP($B75,[1]Спортсмены!$B$1:$H$65536,4,FALSE)=0," ",VLOOKUP($B75,[1]Спортсмены!$B$1:$H$65536,4,FALSE)))</f>
        <v xml:space="preserve"> </v>
      </c>
      <c r="F75" s="21" t="str">
        <f>IF(B75=0," ",VLOOKUP($B75,[1]Спортсмены!$B$1:$H$65536,5,FALSE))</f>
        <v xml:space="preserve"> </v>
      </c>
      <c r="G75" s="21" t="str">
        <f>IF(B75=0," ",VLOOKUP($B75,[1]Спортсмены!$B$1:$H$65536,6,FALSE))</f>
        <v xml:space="preserve"> </v>
      </c>
      <c r="H75" s="24"/>
      <c r="I75" s="25"/>
      <c r="J75" s="23" t="str">
        <f>IF(H75=0," ",IF(H75&lt;=[1]Разряды!$D$4,[1]Разряды!$D$3,IF(H75&lt;=[1]Разряды!$E$4,[1]Разряды!$E$3,IF(H75&lt;=[1]Разряды!$F$4,[1]Разряды!$F$3,IF(H75&lt;=[1]Разряды!$G$4,[1]Разряды!$G$3,IF(H75&lt;=[1]Разряды!$H$4,[1]Разряды!$H$3,IF(H75&lt;=[1]Разряды!$I$4,[1]Разряды!$I$3,IF(H75&lt;=[1]Разряды!$J$4,[1]Разряды!$J$3,"б/р"))))))))</f>
        <v xml:space="preserve"> </v>
      </c>
      <c r="K75" s="23"/>
      <c r="L75" s="21" t="str">
        <f>IF(B75=0," ",VLOOKUP($B75,[1]Спортсмены!$B$1:$H$65536,7,FALSE))</f>
        <v xml:space="preserve"> </v>
      </c>
    </row>
    <row r="76" spans="1:12" ht="15.75" x14ac:dyDescent="0.25">
      <c r="A76" s="27"/>
      <c r="B76" s="20"/>
      <c r="C76" s="21"/>
      <c r="D76" s="22"/>
      <c r="E76" s="23"/>
      <c r="F76" s="21"/>
      <c r="G76" s="21"/>
      <c r="H76" s="24"/>
      <c r="I76" s="341" t="s">
        <v>4</v>
      </c>
      <c r="J76" s="341"/>
      <c r="K76" s="245"/>
      <c r="L76" s="41" t="s">
        <v>122</v>
      </c>
    </row>
    <row r="77" spans="1:12" x14ac:dyDescent="0.25">
      <c r="A77" s="15"/>
      <c r="B77" s="15"/>
      <c r="C77" s="15"/>
      <c r="D77" s="44"/>
      <c r="E77" s="15"/>
      <c r="F77" s="340" t="s">
        <v>24</v>
      </c>
      <c r="G77" s="340"/>
      <c r="H77" s="40"/>
      <c r="I77" s="341" t="s">
        <v>5</v>
      </c>
      <c r="J77" s="341"/>
      <c r="K77" s="245"/>
      <c r="L77" s="8" t="s">
        <v>123</v>
      </c>
    </row>
    <row r="78" spans="1:12" ht="22.5" x14ac:dyDescent="0.25">
      <c r="A78" s="19">
        <v>1</v>
      </c>
      <c r="B78" s="20">
        <v>197</v>
      </c>
      <c r="C78" s="85" t="str">
        <f>IF(B78=0," ",VLOOKUP(B78,[1]Спортсмены!B$1:H$65536,2,FALSE))</f>
        <v>Федин Андрей</v>
      </c>
      <c r="D78" s="86" t="str">
        <f>IF(B78=0," ",VLOOKUP($B78,[1]Спортсмены!$B$1:$H$65536,3,FALSE))</f>
        <v>02.08.1986</v>
      </c>
      <c r="E78" s="80" t="str">
        <f>IF(B78=0," ",IF(VLOOKUP($B78,[1]Спортсмены!$B$1:$H$65536,4,FALSE)=0," ",VLOOKUP($B78,[1]Спортсмены!$B$1:$H$65536,4,FALSE)))</f>
        <v>МС</v>
      </c>
      <c r="F78" s="83" t="str">
        <f>IF(B78=0," ",VLOOKUP($B78,[1]Спортсмены!$B$1:$H$65536,5,FALSE))</f>
        <v>Мурманская-Карелия</v>
      </c>
      <c r="G78" s="83" t="str">
        <f>IF(B78=0," ",VLOOKUP($B78,[1]Спортсмены!$B$1:$H$65536,6,FALSE))</f>
        <v>Мурманск-Петрозаводск, СДЮСШОР-4,СДЮСШОР-3, Динамо, ЦСП</v>
      </c>
      <c r="H78" s="84">
        <v>8.0092592592592582E-5</v>
      </c>
      <c r="I78" s="91">
        <v>8.0439814814814816E-5</v>
      </c>
      <c r="J78" s="80" t="str">
        <f>IF(H78=0," ",IF(H78&lt;=[1]Разряды!$D$4,[1]Разряды!$D$3,IF(H78&lt;=[1]Разряды!$E$4,[1]Разряды!$E$3,IF(H78&lt;=[1]Разряды!$F$4,[1]Разряды!$F$3,IF(H78&lt;=[1]Разряды!$G$4,[1]Разряды!$G$3,IF(H78&lt;=[1]Разряды!$H$4,[1]Разряды!$H$3,IF(H78&lt;=[1]Разряды!$I$4,[1]Разряды!$I$3,IF(H78&lt;=[1]Разряды!$J$4,[1]Разряды!$J$3,"б/р"))))))))</f>
        <v>кмс</v>
      </c>
      <c r="K78" s="27">
        <v>20</v>
      </c>
      <c r="L78" s="85" t="str">
        <f>IF(B78=0," ",VLOOKUP($B78,[1]Спортсмены!$B$1:$H$65536,7,FALSE))</f>
        <v>Фарутин Н.В., Воробьев С.А.</v>
      </c>
    </row>
    <row r="79" spans="1:12" ht="22.5" x14ac:dyDescent="0.25">
      <c r="A79" s="19">
        <v>2</v>
      </c>
      <c r="B79" s="20">
        <v>195</v>
      </c>
      <c r="C79" s="85" t="str">
        <f>IF(B79=0," ",VLOOKUP(B79,[1]Спортсмены!B$1:H$65536,2,FALSE))</f>
        <v>Котляров Евгений</v>
      </c>
      <c r="D79" s="86" t="str">
        <f>IF(B79=0," ",VLOOKUP($B79,[1]Спортсмены!$B$1:$H$65536,3,FALSE))</f>
        <v>02.08.1986</v>
      </c>
      <c r="E79" s="80" t="str">
        <f>IF(B79=0," ",IF(VLOOKUP($B79,[1]Спортсмены!$B$1:$H$65536,4,FALSE)=0," ",VLOOKUP($B79,[1]Спортсмены!$B$1:$H$65536,4,FALSE)))</f>
        <v>МСМК</v>
      </c>
      <c r="F79" s="83" t="str">
        <f>IF(B79=0," ",VLOOKUP($B79,[1]Спортсмены!$B$1:$H$65536,5,FALSE))</f>
        <v>Мурманская-Карелия</v>
      </c>
      <c r="G79" s="83" t="str">
        <f>IF(B79=0," ",VLOOKUP($B79,[1]Спортсмены!$B$1:$H$65536,6,FALSE))</f>
        <v>Мурманск-Петрозаводск, СДЮСШОР-4,СДЮСШОР-3, Динамо</v>
      </c>
      <c r="H79" s="84">
        <v>8.229166666666667E-5</v>
      </c>
      <c r="I79" s="91">
        <v>8.1249999999999996E-5</v>
      </c>
      <c r="J79" s="80" t="s">
        <v>95</v>
      </c>
      <c r="K79" s="80">
        <v>17</v>
      </c>
      <c r="L79" s="85" t="str">
        <f>IF(B79=0," ",VLOOKUP($B79,[1]Спортсмены!$B$1:$H$65536,7,FALSE))</f>
        <v>Фарутин Н.В., Воробьев С.А.</v>
      </c>
    </row>
    <row r="80" spans="1:12" x14ac:dyDescent="0.25">
      <c r="A80" s="19">
        <v>3</v>
      </c>
      <c r="B80" s="26">
        <v>169</v>
      </c>
      <c r="C80" s="21" t="str">
        <f>IF(B80=0," ",VLOOKUP(B80,[1]Спортсмены!B$1:H$65536,2,FALSE))</f>
        <v>Балясников Иван</v>
      </c>
      <c r="D80" s="22" t="str">
        <f>IF(B80=0," ",VLOOKUP($B80,[1]Спортсмены!$B$1:$H$65536,3,FALSE))</f>
        <v>1989</v>
      </c>
      <c r="E80" s="23" t="str">
        <f>IF(B80=0," ",IF(VLOOKUP($B80,[1]Спортсмены!$B$1:$H$65536,4,FALSE)=0," ",VLOOKUP($B80,[1]Спортсмены!$B$1:$H$65536,4,FALSE)))</f>
        <v>КМС</v>
      </c>
      <c r="F80" s="21" t="str">
        <f>IF(B80=0," ",VLOOKUP($B80,[1]Спортсмены!$B$1:$H$65536,5,FALSE))</f>
        <v>Р-ка Коми</v>
      </c>
      <c r="G80" s="21" t="str">
        <f>IF(B80=0," ",VLOOKUP($B80,[1]Спортсмены!$B$1:$H$65536,6,FALSE))</f>
        <v>Сыктывкар, КДЮСШ-1</v>
      </c>
      <c r="H80" s="24">
        <v>8.229166666666667E-5</v>
      </c>
      <c r="I80" s="25">
        <v>8.1828703703703696E-5</v>
      </c>
      <c r="J80" s="23" t="str">
        <f>IF(H80=0," ",IF(H80&lt;=[1]Разряды!$D$4,[1]Разряды!$D$3,IF(H80&lt;=[1]Разряды!$E$4,[1]Разряды!$E$3,IF(H80&lt;=[1]Разряды!$F$4,[1]Разряды!$F$3,IF(H80&lt;=[1]Разряды!$G$4,[1]Разряды!$G$3,IF(H80&lt;=[1]Разряды!$H$4,[1]Разряды!$H$3,IF(H80&lt;=[1]Разряды!$I$4,[1]Разряды!$I$3,IF(H80&lt;=[1]Разряды!$J$4,[1]Разряды!$J$3,"б/р"))))))))</f>
        <v>1р</v>
      </c>
      <c r="K80" s="26">
        <v>0</v>
      </c>
      <c r="L80" s="21" t="str">
        <f>IF(B80=0," ",VLOOKUP($B80,[1]Спортсмены!$B$1:$H$65536,7,FALSE))</f>
        <v>Панюкова М.А.</v>
      </c>
    </row>
    <row r="81" spans="1:12" x14ac:dyDescent="0.25">
      <c r="A81" s="27">
        <v>4</v>
      </c>
      <c r="B81" s="26">
        <v>200</v>
      </c>
      <c r="C81" s="21" t="str">
        <f>IF(B81=0," ",VLOOKUP(B81,[1]Спортсмены!B$1:H$65536,2,FALSE))</f>
        <v>Семенов Руслан</v>
      </c>
      <c r="D81" s="22" t="str">
        <f>IF(B81=0," ",VLOOKUP($B81,[1]Спортсмены!$B$1:$H$65536,3,FALSE))</f>
        <v>1984</v>
      </c>
      <c r="E81" s="23" t="str">
        <f>IF(B81=0," ",IF(VLOOKUP($B81,[1]Спортсмены!$B$1:$H$65536,4,FALSE)=0," ",VLOOKUP($B81,[1]Спортсмены!$B$1:$H$65536,4,FALSE)))</f>
        <v>КМС</v>
      </c>
      <c r="F81" s="21" t="str">
        <f>IF(B81=0," ",VLOOKUP($B81,[1]Спортсмены!$B$1:$H$65536,5,FALSE))</f>
        <v>Мурманская</v>
      </c>
      <c r="G81" s="87" t="str">
        <f>IF(B81=0," ",VLOOKUP($B81,[1]Спортсмены!$B$1:$H$65536,6,FALSE))</f>
        <v>Мурманск, СДЮСШОР-4, Динамо, ЦСП</v>
      </c>
      <c r="H81" s="24">
        <v>8.287037037037037E-5</v>
      </c>
      <c r="I81" s="25">
        <v>8.3564814814814811E-5</v>
      </c>
      <c r="J81" s="23" t="str">
        <f>IF(H81=0," ",IF(H81&lt;=[1]Разряды!$D$4,[1]Разряды!$D$3,IF(H81&lt;=[1]Разряды!$E$4,[1]Разряды!$E$3,IF(H81&lt;=[1]Разряды!$F$4,[1]Разряды!$F$3,IF(H81&lt;=[1]Разряды!$G$4,[1]Разряды!$G$3,IF(H81&lt;=[1]Разряды!$H$4,[1]Разряды!$H$3,IF(H81&lt;=[1]Разряды!$I$4,[1]Разряды!$I$3,IF(H81&lt;=[1]Разряды!$J$4,[1]Разряды!$J$3,"б/р"))))))))</f>
        <v>1р</v>
      </c>
      <c r="K81" s="26">
        <v>0</v>
      </c>
      <c r="L81" s="21" t="str">
        <f>IF(B81=0," ",VLOOKUP($B81,[1]Спортсмены!$B$1:$H$65536,7,FALSE))</f>
        <v>Семенов Р.В.</v>
      </c>
    </row>
    <row r="82" spans="1:12" x14ac:dyDescent="0.25">
      <c r="A82" s="27">
        <v>5</v>
      </c>
      <c r="B82" s="80">
        <v>482</v>
      </c>
      <c r="C82" s="21" t="str">
        <f>IF(B82=0," ",VLOOKUP(B82,[1]Спортсмены!B$1:H$65536,2,FALSE))</f>
        <v>Дудин Алексей</v>
      </c>
      <c r="D82" s="22" t="str">
        <f>IF(B82=0," ",VLOOKUP($B82,[1]Спортсмены!$B$1:$H$65536,3,FALSE))</f>
        <v>17.02.1986</v>
      </c>
      <c r="E82" s="23" t="str">
        <f>IF(B82=0," ",IF(VLOOKUP($B82,[1]Спортсмены!$B$1:$H$65536,4,FALSE)=0," ",VLOOKUP($B82,[1]Спортсмены!$B$1:$H$65536,4,FALSE)))</f>
        <v>КМС</v>
      </c>
      <c r="F82" s="21" t="str">
        <f>IF(B82=0," ",VLOOKUP($B82,[1]Спортсмены!$B$1:$H$65536,5,FALSE))</f>
        <v>Вологодская</v>
      </c>
      <c r="G82" s="21" t="str">
        <f>IF(B82=0," ",VLOOKUP($B82,[1]Спортсмены!$B$1:$H$65536,6,FALSE))</f>
        <v>Череповец, ДЮСШ-2, Профсоюзы</v>
      </c>
      <c r="H82" s="24">
        <v>8.3564814814814811E-5</v>
      </c>
      <c r="I82" s="25">
        <v>8.4143518518518511E-5</v>
      </c>
      <c r="J82" s="23" t="str">
        <f>IF(H82=0," ",IF(H82&lt;=[1]Разряды!$D$4,[1]Разряды!$D$3,IF(H82&lt;=[1]Разряды!$E$4,[1]Разряды!$E$3,IF(H82&lt;=[1]Разряды!$F$4,[1]Разряды!$F$3,IF(H82&lt;=[1]Разряды!$G$4,[1]Разряды!$G$3,IF(H82&lt;=[1]Разряды!$H$4,[1]Разряды!$H$3,IF(H82&lt;=[1]Разряды!$I$4,[1]Разряды!$I$3,IF(H82&lt;=[1]Разряды!$J$4,[1]Разряды!$J$3,"б/р"))))))))</f>
        <v>1р</v>
      </c>
      <c r="K82" s="23" t="s">
        <v>20</v>
      </c>
      <c r="L82" s="21" t="str">
        <f>IF(B82=0," ",VLOOKUP($B82,[1]Спортсмены!$B$1:$H$65536,7,FALSE))</f>
        <v xml:space="preserve">Смелов Н.А. </v>
      </c>
    </row>
    <row r="83" spans="1:12" x14ac:dyDescent="0.25">
      <c r="A83" s="27">
        <v>6</v>
      </c>
      <c r="B83" s="20">
        <v>279</v>
      </c>
      <c r="C83" s="21" t="str">
        <f>IF(B83=0," ",VLOOKUP(B83,[1]Спортсмены!B$1:H$65536,2,FALSE))</f>
        <v>Винокуров Алексей</v>
      </c>
      <c r="D83" s="22" t="str">
        <f>IF(B83=0," ",VLOOKUP($B83,[1]Спортсмены!$B$1:$H$65536,3,FALSE))</f>
        <v>25.05.1992</v>
      </c>
      <c r="E83" s="23" t="str">
        <f>IF(B83=0," ",IF(VLOOKUP($B83,[1]Спортсмены!$B$1:$H$65536,4,FALSE)=0," ",VLOOKUP($B83,[1]Спортсмены!$B$1:$H$65536,4,FALSE)))</f>
        <v>КМС</v>
      </c>
      <c r="F83" s="21" t="str">
        <f>IF(B83=0," ",VLOOKUP($B83,[1]Спортсмены!$B$1:$H$65536,5,FALSE))</f>
        <v>Ленинградская</v>
      </c>
      <c r="G83" s="21" t="str">
        <f>IF(B83=0," ",VLOOKUP($B83,[1]Спортсмены!$B$1:$H$65536,6,FALSE))</f>
        <v>Тосно, ДЮСШ-1</v>
      </c>
      <c r="H83" s="24">
        <v>8.4490740740740731E-5</v>
      </c>
      <c r="I83" s="25">
        <v>8.4722222222222238E-5</v>
      </c>
      <c r="J83" s="23" t="str">
        <f>IF(H83=0," ",IF(H83&lt;=[1]Разряды!$D$4,[1]Разряды!$D$3,IF(H83&lt;=[1]Разряды!$E$4,[1]Разряды!$E$3,IF(H83&lt;=[1]Разряды!$F$4,[1]Разряды!$F$3,IF(H83&lt;=[1]Разряды!$G$4,[1]Разряды!$G$3,IF(H83&lt;=[1]Разряды!$H$4,[1]Разряды!$H$3,IF(H83&lt;=[1]Разряды!$I$4,[1]Разряды!$I$3,IF(H83&lt;=[1]Разряды!$J$4,[1]Разряды!$J$3,"б/р"))))))))</f>
        <v>1р</v>
      </c>
      <c r="K83" s="23" t="s">
        <v>20</v>
      </c>
      <c r="L83" s="21" t="str">
        <f>IF(B83=0," ",VLOOKUP($B83,[1]Спортсмены!$B$1:$H$65536,7,FALSE))</f>
        <v>Винокуров А.И.</v>
      </c>
    </row>
    <row r="84" spans="1:12" x14ac:dyDescent="0.25">
      <c r="A84" s="27">
        <v>7</v>
      </c>
      <c r="B84" s="28">
        <v>9</v>
      </c>
      <c r="C84" s="21" t="str">
        <f>IF(B84=0," ",VLOOKUP(B84,[1]Спортсмены!B$1:H$65536,2,FALSE))</f>
        <v>Елисеев Кирилл</v>
      </c>
      <c r="D84" s="22" t="str">
        <f>IF(B84=0," ",VLOOKUP($B84,[1]Спортсмены!$B$1:$H$65536,3,FALSE))</f>
        <v>27.12.1989</v>
      </c>
      <c r="E84" s="23" t="str">
        <f>IF(B84=0," ",IF(VLOOKUP($B84,[1]Спортсмены!$B$1:$H$65536,4,FALSE)=0," ",VLOOKUP($B84,[1]Спортсмены!$B$1:$H$65536,4,FALSE)))</f>
        <v>1р</v>
      </c>
      <c r="F84" s="21" t="str">
        <f>IF(B84=0," ",VLOOKUP($B84,[1]Спортсмены!$B$1:$H$65536,5,FALSE))</f>
        <v>Ярославская</v>
      </c>
      <c r="G84" s="21" t="str">
        <f>IF(B84=0," ",VLOOKUP($B84,[1]Спортсмены!$B$1:$H$65536,6,FALSE))</f>
        <v>Ярославль, СДЮСШОР-19</v>
      </c>
      <c r="H84" s="24">
        <v>8.5069444444444431E-5</v>
      </c>
      <c r="I84" s="25"/>
      <c r="J84" s="23" t="str">
        <f>IF(H84=0," ",IF(H84&lt;=[1]Разряды!$D$4,[1]Разряды!$D$3,IF(H84&lt;=[1]Разряды!$E$4,[1]Разряды!$E$3,IF(H84&lt;=[1]Разряды!$F$4,[1]Разряды!$F$3,IF(H84&lt;=[1]Разряды!$G$4,[1]Разряды!$G$3,IF(H84&lt;=[1]Разряды!$H$4,[1]Разряды!$H$3,IF(H84&lt;=[1]Разряды!$I$4,[1]Разряды!$I$3,IF(H84&lt;=[1]Разряды!$J$4,[1]Разряды!$J$3,"б/р"))))))))</f>
        <v>2р</v>
      </c>
      <c r="K84" s="23" t="s">
        <v>20</v>
      </c>
      <c r="L84" s="21" t="str">
        <f>IF(B84=0," ",VLOOKUP($B84,[1]Спортсмены!$B$1:$H$65536,7,FALSE))</f>
        <v>Станкевич В.А.</v>
      </c>
    </row>
    <row r="85" spans="1:12" x14ac:dyDescent="0.25">
      <c r="A85" s="27">
        <v>8</v>
      </c>
      <c r="B85" s="28">
        <v>6</v>
      </c>
      <c r="C85" s="21" t="str">
        <f>IF(B85=0," ",VLOOKUP(B85,[1]Спортсмены!B$1:H$65536,2,FALSE))</f>
        <v>Якимов Алексей</v>
      </c>
      <c r="D85" s="22" t="str">
        <f>IF(B85=0," ",VLOOKUP($B85,[1]Спортсмены!$B$1:$H$65536,3,FALSE))</f>
        <v>13.07.1988</v>
      </c>
      <c r="E85" s="23" t="str">
        <f>IF(B85=0," ",IF(VLOOKUP($B85,[1]Спортсмены!$B$1:$H$65536,4,FALSE)=0," ",VLOOKUP($B85,[1]Спортсмены!$B$1:$H$65536,4,FALSE)))</f>
        <v>1р</v>
      </c>
      <c r="F85" s="21" t="str">
        <f>IF(B85=0," ",VLOOKUP($B85,[1]Спортсмены!$B$1:$H$65536,5,FALSE))</f>
        <v>Ярославская</v>
      </c>
      <c r="G85" s="21" t="str">
        <f>IF(B85=0," ",VLOOKUP($B85,[1]Спортсмены!$B$1:$H$65536,6,FALSE))</f>
        <v>Ярославль, СДЮСШОР-19</v>
      </c>
      <c r="H85" s="24">
        <v>8.6574074074074079E-5</v>
      </c>
      <c r="I85" s="25"/>
      <c r="J85" s="23" t="str">
        <f>IF(H85=0," ",IF(H85&lt;=[1]Разряды!$D$4,[1]Разряды!$D$3,IF(H85&lt;=[1]Разряды!$E$4,[1]Разряды!$E$3,IF(H85&lt;=[1]Разряды!$F$4,[1]Разряды!$F$3,IF(H85&lt;=[1]Разряды!$G$4,[1]Разряды!$G$3,IF(H85&lt;=[1]Разряды!$H$4,[1]Разряды!$H$3,IF(H85&lt;=[1]Разряды!$I$4,[1]Разряды!$I$3,IF(H85&lt;=[1]Разряды!$J$4,[1]Разряды!$J$3,"б/р"))))))))</f>
        <v>2р</v>
      </c>
      <c r="K85" s="23" t="s">
        <v>20</v>
      </c>
      <c r="L85" s="21" t="str">
        <f>IF(B85=0," ",VLOOKUP($B85,[1]Спортсмены!$B$1:$H$65536,7,FALSE))</f>
        <v>Хрущев И.Е.</v>
      </c>
    </row>
    <row r="86" spans="1:12" x14ac:dyDescent="0.25">
      <c r="A86" s="27">
        <v>9</v>
      </c>
      <c r="B86" s="20">
        <v>84</v>
      </c>
      <c r="C86" s="21" t="str">
        <f>IF(B86=0," ",VLOOKUP(B86,[1]Спортсмены!B$1:H$65536,2,FALSE))</f>
        <v>Соколов Константин</v>
      </c>
      <c r="D86" s="22" t="str">
        <f>IF(B86=0," ",VLOOKUP($B86,[1]Спортсмены!$B$1:$H$65536,3,FALSE))</f>
        <v>1980</v>
      </c>
      <c r="E86" s="23" t="str">
        <f>IF(B86=0," ",IF(VLOOKUP($B86,[1]Спортсмены!$B$1:$H$65536,4,FALSE)=0," ",VLOOKUP($B86,[1]Спортсмены!$B$1:$H$65536,4,FALSE)))</f>
        <v>1р</v>
      </c>
      <c r="F86" s="21" t="str">
        <f>IF(B86=0," ",VLOOKUP($B86,[1]Спортсмены!$B$1:$H$65536,5,FALSE))</f>
        <v>Ярославская</v>
      </c>
      <c r="G86" s="21" t="str">
        <f>IF(B86=0," ",VLOOKUP($B86,[1]Спортсмены!$B$1:$H$65536,6,FALSE))</f>
        <v>Рыбинск, СДЮСШОР-2</v>
      </c>
      <c r="H86" s="24">
        <v>8.7962962962962959E-5</v>
      </c>
      <c r="I86" s="25"/>
      <c r="J86" s="23" t="str">
        <f>IF(H86=0," ",IF(H86&lt;=[1]Разряды!$D$4,[1]Разряды!$D$3,IF(H86&lt;=[1]Разряды!$E$4,[1]Разряды!$E$3,IF(H86&lt;=[1]Разряды!$F$4,[1]Разряды!$F$3,IF(H86&lt;=[1]Разряды!$G$4,[1]Разряды!$G$3,IF(H86&lt;=[1]Разряды!$H$4,[1]Разряды!$H$3,IF(H86&lt;=[1]Разряды!$I$4,[1]Разряды!$I$3,IF(H86&lt;=[1]Разряды!$J$4,[1]Разряды!$J$3,"б/р"))))))))</f>
        <v>2р</v>
      </c>
      <c r="K86" s="23" t="s">
        <v>20</v>
      </c>
      <c r="L86" s="21" t="str">
        <f>IF(B86=0," ",VLOOKUP($B86,[1]Спортсмены!$B$1:$H$65536,7,FALSE))</f>
        <v>Дорожкин В.К.</v>
      </c>
    </row>
    <row r="87" spans="1:12" ht="15.75" thickBot="1" x14ac:dyDescent="0.3">
      <c r="A87" s="45"/>
      <c r="B87" s="45"/>
      <c r="C87" s="31" t="str">
        <f>IF(B87=0," ",VLOOKUP(B87,[1]Спортсмены!B$1:H$65536,2,FALSE))</f>
        <v xml:space="preserve"> </v>
      </c>
      <c r="D87" s="33" t="str">
        <f>IF(B87=0," ",VLOOKUP($B87,[1]Спортсмены!$B$1:$H$65536,3,FALSE))</f>
        <v xml:space="preserve"> </v>
      </c>
      <c r="E87" s="33" t="str">
        <f>IF(B87=0," ",IF(VLOOKUP($B87,[1]Спортсмены!$B$1:$H$65536,4,FALSE)=0," ",VLOOKUP($B87,[1]Спортсмены!$B$1:$H$65536,4,FALSE)))</f>
        <v xml:space="preserve"> </v>
      </c>
      <c r="F87" s="31" t="str">
        <f>IF(B87=0," ",VLOOKUP($B87,[1]Спортсмены!$B$1:$H$65536,5,FALSE))</f>
        <v xml:space="preserve"> </v>
      </c>
      <c r="G87" s="31" t="str">
        <f>IF(B87=0," ",VLOOKUP($B87,[1]Спортсмены!$B$1:$H$65536,6,FALSE))</f>
        <v xml:space="preserve"> </v>
      </c>
      <c r="H87" s="34"/>
      <c r="I87" s="34"/>
      <c r="J87" s="33" t="str">
        <f>IF(H87=0," ",IF(H87&lt;=[1]Разряды!$D$4,[1]Разряды!$D$3,IF(H87&lt;=[1]Разряды!$E$4,[1]Разряды!$E$3,IF(H87&lt;=[1]Разряды!$F$4,[1]Разряды!$F$3,IF(H87&lt;=[1]Разряды!$G$4,[1]Разряды!$G$3,IF(H87&lt;=[1]Разряды!$H$4,[1]Разряды!$H$3,IF(H87&lt;=[1]Разряды!$I$4,[1]Разряды!$I$3,IF(H87&lt;=[1]Разряды!$J$4,[1]Разряды!$J$3,"б/р"))))))))</f>
        <v xml:space="preserve"> </v>
      </c>
      <c r="K87" s="43"/>
      <c r="L87" s="31" t="str">
        <f>IF(B87=0," ",VLOOKUP($B87,[1]Спортсмены!$B$1:$H$65536,7,FALSE))</f>
        <v xml:space="preserve"> </v>
      </c>
    </row>
    <row r="88" spans="1:12" ht="15.75" thickTop="1" x14ac:dyDescent="0.25">
      <c r="A88" s="46"/>
      <c r="B88" s="46"/>
      <c r="C88" s="36"/>
      <c r="D88" s="38"/>
      <c r="E88" s="38"/>
      <c r="F88" s="36"/>
      <c r="G88" s="36"/>
      <c r="H88" s="39"/>
      <c r="I88" s="39"/>
      <c r="J88" s="38"/>
      <c r="K88" s="47"/>
      <c r="L88" s="36"/>
    </row>
    <row r="89" spans="1:12" x14ac:dyDescent="0.25">
      <c r="A89" s="46"/>
      <c r="B89" s="46"/>
      <c r="C89" s="36"/>
      <c r="D89" s="38"/>
      <c r="E89" s="38"/>
      <c r="F89" s="36"/>
      <c r="G89" s="36"/>
      <c r="H89" s="39"/>
      <c r="I89" s="39"/>
      <c r="J89" s="38"/>
      <c r="K89" s="47"/>
      <c r="L89" s="36"/>
    </row>
    <row r="90" spans="1:12" x14ac:dyDescent="0.25">
      <c r="A90" s="46"/>
      <c r="B90" s="46"/>
      <c r="C90" s="36"/>
      <c r="D90" s="38"/>
      <c r="E90" s="38"/>
      <c r="F90" s="36"/>
      <c r="G90" s="36"/>
      <c r="H90" s="39"/>
      <c r="I90" s="39"/>
      <c r="J90" s="38"/>
      <c r="K90" s="47"/>
      <c r="L90" s="36"/>
    </row>
    <row r="91" spans="1:12" x14ac:dyDescent="0.25">
      <c r="A91" s="46"/>
      <c r="B91" s="46"/>
      <c r="C91" s="36"/>
      <c r="D91" s="38"/>
      <c r="E91" s="38"/>
      <c r="F91" s="36"/>
      <c r="G91" s="36"/>
      <c r="H91" s="39"/>
      <c r="I91" s="39"/>
      <c r="J91" s="38"/>
      <c r="K91" s="47"/>
      <c r="L91" s="36"/>
    </row>
    <row r="92" spans="1:12" x14ac:dyDescent="0.25">
      <c r="A92" s="46"/>
      <c r="B92" s="46"/>
      <c r="C92" s="36"/>
      <c r="D92" s="38"/>
      <c r="E92" s="38"/>
      <c r="F92" s="36"/>
      <c r="G92" s="36"/>
      <c r="H92" s="39"/>
      <c r="I92" s="39"/>
      <c r="J92" s="38"/>
      <c r="K92" s="47"/>
      <c r="L92" s="36"/>
    </row>
    <row r="93" spans="1:12" x14ac:dyDescent="0.25">
      <c r="A93" s="46"/>
      <c r="B93" s="46"/>
      <c r="C93" s="36"/>
      <c r="D93" s="38"/>
      <c r="E93" s="38"/>
      <c r="F93" s="36"/>
      <c r="G93" s="36"/>
      <c r="H93" s="39"/>
      <c r="I93" s="39"/>
      <c r="J93" s="38"/>
      <c r="K93" s="47"/>
      <c r="L93" s="36"/>
    </row>
    <row r="94" spans="1:12" x14ac:dyDescent="0.25">
      <c r="A94" s="46"/>
      <c r="B94" s="46"/>
      <c r="C94" s="36"/>
      <c r="D94" s="38"/>
      <c r="E94" s="38"/>
      <c r="F94" s="36"/>
      <c r="G94" s="36"/>
      <c r="H94" s="39"/>
      <c r="I94" s="39"/>
      <c r="J94" s="38"/>
      <c r="K94" s="47"/>
      <c r="L94" s="36"/>
    </row>
    <row r="95" spans="1:12" x14ac:dyDescent="0.25">
      <c r="A95" s="46"/>
      <c r="B95" s="46"/>
      <c r="C95" s="36"/>
      <c r="D95" s="38"/>
      <c r="E95" s="38"/>
      <c r="F95" s="36"/>
      <c r="G95" s="36"/>
      <c r="H95" s="39"/>
      <c r="I95" s="39"/>
      <c r="J95" s="38"/>
      <c r="K95" s="47"/>
      <c r="L95" s="36"/>
    </row>
    <row r="96" spans="1:12" x14ac:dyDescent="0.25">
      <c r="A96" s="46"/>
      <c r="B96" s="46"/>
      <c r="C96" s="36"/>
      <c r="D96" s="38"/>
      <c r="E96" s="38"/>
      <c r="F96" s="36"/>
      <c r="G96" s="36"/>
      <c r="H96" s="39"/>
      <c r="I96" s="39"/>
      <c r="J96" s="38"/>
      <c r="K96" s="47"/>
      <c r="L96" s="36"/>
    </row>
  </sheetData>
  <mergeCells count="29">
    <mergeCell ref="F62:G62"/>
    <mergeCell ref="I76:J76"/>
    <mergeCell ref="F77:G77"/>
    <mergeCell ref="I77:J77"/>
    <mergeCell ref="I62:J62"/>
    <mergeCell ref="I61:J61"/>
    <mergeCell ref="F40:G40"/>
    <mergeCell ref="I40:J40"/>
    <mergeCell ref="A1:L1"/>
    <mergeCell ref="A2:L2"/>
    <mergeCell ref="I10:J10"/>
    <mergeCell ref="I11:J11"/>
    <mergeCell ref="A3:L3"/>
    <mergeCell ref="F5:G5"/>
    <mergeCell ref="I7:J7"/>
    <mergeCell ref="A8:A9"/>
    <mergeCell ref="B8:B9"/>
    <mergeCell ref="C8:C9"/>
    <mergeCell ref="D8:D9"/>
    <mergeCell ref="E8:E9"/>
    <mergeCell ref="F8:F9"/>
    <mergeCell ref="G8:G9"/>
    <mergeCell ref="H8:I8"/>
    <mergeCell ref="J8:J9"/>
    <mergeCell ref="K8:K9"/>
    <mergeCell ref="L8:L9"/>
    <mergeCell ref="I6:J6"/>
    <mergeCell ref="F11:G11"/>
    <mergeCell ref="I39:J39"/>
  </mergeCells>
  <pageMargins left="0.7" right="0.7" top="0.75" bottom="0.75" header="0.3" footer="0.3"/>
  <pageSetup paperSize="9" orientation="portrait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topLeftCell="A31" workbookViewId="0">
      <selection activeCell="H52" sqref="H52"/>
    </sheetView>
  </sheetViews>
  <sheetFormatPr defaultRowHeight="15" x14ac:dyDescent="0.25"/>
  <cols>
    <col min="1" max="1" width="3.85546875" style="68" customWidth="1"/>
    <col min="2" max="2" width="5.5703125" bestFit="1" customWidth="1"/>
    <col min="3" max="3" width="21.42578125" style="68" customWidth="1"/>
    <col min="4" max="4" width="9.140625" style="68" customWidth="1"/>
    <col min="5" max="5" width="6.42578125" customWidth="1"/>
    <col min="6" max="6" width="16.42578125" customWidth="1"/>
    <col min="7" max="7" width="27.28515625" style="179" customWidth="1"/>
    <col min="8" max="8" width="5.5703125" customWidth="1"/>
    <col min="9" max="9" width="6.28515625" customWidth="1"/>
    <col min="10" max="10" width="5.28515625" customWidth="1"/>
    <col min="11" max="11" width="2.85546875" customWidth="1"/>
    <col min="12" max="12" width="4.85546875" customWidth="1"/>
    <col min="13" max="13" width="5.7109375" customWidth="1"/>
    <col min="14" max="14" width="6" customWidth="1"/>
    <col min="15" max="15" width="6.28515625" customWidth="1"/>
    <col min="16" max="16" width="5.5703125" customWidth="1"/>
    <col min="17" max="17" width="4.85546875" customWidth="1"/>
    <col min="18" max="18" width="21" customWidth="1"/>
  </cols>
  <sheetData>
    <row r="1" spans="1:18" ht="22.5" x14ac:dyDescent="0.3">
      <c r="A1" s="335" t="s">
        <v>21</v>
      </c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335"/>
      <c r="P1" s="335"/>
      <c r="Q1" s="335"/>
      <c r="R1" s="335"/>
    </row>
    <row r="2" spans="1:18" ht="20.25" x14ac:dyDescent="0.3">
      <c r="A2" s="336" t="s">
        <v>22</v>
      </c>
      <c r="B2" s="336"/>
      <c r="C2" s="336"/>
      <c r="D2" s="336"/>
      <c r="E2" s="336"/>
      <c r="F2" s="336"/>
      <c r="G2" s="336"/>
      <c r="H2" s="336"/>
      <c r="I2" s="336"/>
      <c r="J2" s="336"/>
      <c r="K2" s="336"/>
      <c r="L2" s="336"/>
      <c r="M2" s="336"/>
      <c r="N2" s="336"/>
      <c r="O2" s="336"/>
      <c r="P2" s="336"/>
      <c r="Q2" s="336"/>
      <c r="R2" s="336"/>
    </row>
    <row r="3" spans="1:18" ht="15.75" x14ac:dyDescent="0.25">
      <c r="A3" s="1"/>
      <c r="B3" s="125"/>
      <c r="C3" s="125"/>
      <c r="D3" s="372" t="s">
        <v>44</v>
      </c>
      <c r="E3" s="372"/>
      <c r="F3" s="372"/>
      <c r="G3" s="372"/>
      <c r="H3" s="372"/>
      <c r="I3" s="372"/>
      <c r="J3" s="372"/>
      <c r="K3" s="372"/>
      <c r="L3" s="372"/>
      <c r="M3" s="372"/>
      <c r="N3" s="372"/>
      <c r="O3" s="372"/>
      <c r="P3" s="372"/>
      <c r="Q3" s="372"/>
      <c r="R3" s="372"/>
    </row>
    <row r="4" spans="1:18" ht="18" x14ac:dyDescent="0.25">
      <c r="A4" s="1"/>
      <c r="B4" s="126"/>
      <c r="C4" s="126"/>
      <c r="D4" s="373" t="s">
        <v>45</v>
      </c>
      <c r="E4" s="373"/>
      <c r="F4" s="373"/>
      <c r="G4" s="373"/>
      <c r="H4" s="373"/>
      <c r="I4" s="373"/>
      <c r="J4" s="373"/>
      <c r="K4" s="373"/>
      <c r="L4" s="373"/>
      <c r="M4" s="373"/>
      <c r="N4" s="373"/>
      <c r="O4" s="373"/>
      <c r="P4" s="373"/>
      <c r="Q4" s="373"/>
      <c r="R4" s="373"/>
    </row>
    <row r="5" spans="1:18" ht="15.75" x14ac:dyDescent="0.25">
      <c r="A5" s="1"/>
      <c r="B5" s="127"/>
      <c r="C5" s="127"/>
      <c r="D5" s="374" t="s">
        <v>1</v>
      </c>
      <c r="E5" s="374"/>
      <c r="F5" s="374"/>
      <c r="G5" s="374"/>
      <c r="H5" s="374"/>
      <c r="I5" s="374"/>
      <c r="J5" s="374"/>
      <c r="K5" s="374"/>
      <c r="L5" s="374"/>
      <c r="M5" s="374"/>
      <c r="N5" s="374"/>
      <c r="O5" s="374"/>
      <c r="P5" s="374"/>
      <c r="Q5" s="374"/>
      <c r="R5" s="374"/>
    </row>
    <row r="6" spans="1:18" ht="18" x14ac:dyDescent="0.25">
      <c r="A6" s="9"/>
      <c r="B6" s="128"/>
      <c r="C6" s="371"/>
      <c r="D6" s="371"/>
      <c r="E6" s="129"/>
      <c r="F6" s="370" t="s">
        <v>113</v>
      </c>
      <c r="G6" s="370"/>
      <c r="H6" s="370"/>
      <c r="I6" s="370"/>
      <c r="J6" s="370"/>
      <c r="K6" s="370"/>
      <c r="L6" s="370"/>
      <c r="M6" s="130"/>
      <c r="N6" s="338" t="s">
        <v>109</v>
      </c>
      <c r="O6" s="338"/>
      <c r="P6" s="338"/>
      <c r="Q6" s="338"/>
      <c r="R6" s="338"/>
    </row>
    <row r="7" spans="1:18" ht="18" x14ac:dyDescent="0.25">
      <c r="A7" s="1" t="s">
        <v>171</v>
      </c>
      <c r="B7" s="131"/>
      <c r="C7" s="132"/>
      <c r="D7" s="126"/>
      <c r="E7" s="129"/>
      <c r="F7" s="129"/>
      <c r="G7" s="133"/>
      <c r="H7" s="134"/>
      <c r="I7" s="135"/>
      <c r="J7" s="136"/>
      <c r="K7" s="136"/>
      <c r="L7" s="363" t="s">
        <v>46</v>
      </c>
      <c r="M7" s="363"/>
      <c r="N7" s="363"/>
      <c r="O7" s="363"/>
      <c r="P7" s="363"/>
      <c r="Q7" s="252"/>
      <c r="R7" s="137" t="s">
        <v>172</v>
      </c>
    </row>
    <row r="8" spans="1:18" x14ac:dyDescent="0.25">
      <c r="A8" s="328" t="s">
        <v>47</v>
      </c>
      <c r="B8" s="345" t="s">
        <v>48</v>
      </c>
      <c r="C8" s="349" t="s">
        <v>49</v>
      </c>
      <c r="D8" s="349" t="s">
        <v>50</v>
      </c>
      <c r="E8" s="328" t="s">
        <v>51</v>
      </c>
      <c r="F8" s="328" t="s">
        <v>11</v>
      </c>
      <c r="G8" s="328" t="s">
        <v>52</v>
      </c>
      <c r="H8" s="366" t="s">
        <v>53</v>
      </c>
      <c r="I8" s="367"/>
      <c r="J8" s="367"/>
      <c r="K8" s="367"/>
      <c r="L8" s="367"/>
      <c r="M8" s="367"/>
      <c r="N8" s="368"/>
      <c r="O8" s="328" t="s">
        <v>13</v>
      </c>
      <c r="P8" s="345" t="s">
        <v>14</v>
      </c>
      <c r="Q8" s="345" t="s">
        <v>15</v>
      </c>
      <c r="R8" s="330" t="s">
        <v>16</v>
      </c>
    </row>
    <row r="9" spans="1:18" x14ac:dyDescent="0.25">
      <c r="A9" s="364"/>
      <c r="B9" s="359"/>
      <c r="C9" s="365"/>
      <c r="D9" s="365"/>
      <c r="E9" s="359"/>
      <c r="F9" s="359"/>
      <c r="G9" s="359"/>
      <c r="H9" s="361">
        <v>1</v>
      </c>
      <c r="I9" s="349">
        <v>2</v>
      </c>
      <c r="J9" s="349">
        <v>3</v>
      </c>
      <c r="K9" s="138"/>
      <c r="L9" s="349">
        <v>4</v>
      </c>
      <c r="M9" s="349">
        <v>5</v>
      </c>
      <c r="N9" s="349">
        <v>6</v>
      </c>
      <c r="O9" s="364"/>
      <c r="P9" s="359"/>
      <c r="Q9" s="359"/>
      <c r="R9" s="360"/>
    </row>
    <row r="10" spans="1:18" x14ac:dyDescent="0.25">
      <c r="A10" s="329"/>
      <c r="B10" s="346"/>
      <c r="C10" s="350"/>
      <c r="D10" s="350"/>
      <c r="E10" s="346"/>
      <c r="F10" s="346"/>
      <c r="G10" s="346"/>
      <c r="H10" s="362"/>
      <c r="I10" s="350"/>
      <c r="J10" s="350"/>
      <c r="K10" s="139"/>
      <c r="L10" s="350"/>
      <c r="M10" s="350"/>
      <c r="N10" s="350"/>
      <c r="O10" s="329"/>
      <c r="P10" s="346"/>
      <c r="Q10" s="346"/>
      <c r="R10" s="331"/>
    </row>
    <row r="11" spans="1:18" x14ac:dyDescent="0.25">
      <c r="A11" s="117">
        <v>1</v>
      </c>
      <c r="B11" s="27">
        <v>139</v>
      </c>
      <c r="C11" s="85" t="str">
        <f>IF(B11=0," ",VLOOKUP(B11,[1]Спортсмены!B$1:H$65536,2,FALSE))</f>
        <v>Трынов Кирилл</v>
      </c>
      <c r="D11" s="145" t="str">
        <f>IF(B11=0," ",VLOOKUP($B11,[1]Спортсмены!$B$1:$H$65536,3,FALSE))</f>
        <v>15.01.1999</v>
      </c>
      <c r="E11" s="80" t="str">
        <f>IF(B11=0," ",IF(VLOOKUP($B11,[1]Спортсмены!$B$1:$H$65536,4,FALSE)=0," ",VLOOKUP($B11,[1]Спортсмены!$B$1:$H$65536,4,FALSE)))</f>
        <v>1р</v>
      </c>
      <c r="F11" s="85" t="str">
        <f>IF(B11=0," ",VLOOKUP($B11,[1]Спортсмены!$B$1:$H$65536,5,FALSE))</f>
        <v>Новгородская</v>
      </c>
      <c r="G11" s="83" t="str">
        <f>IF(B11=0," ",VLOOKUP($B11,[1]Спортсмены!$B$1:$H$65536,6,FALSE))</f>
        <v>В Новгород</v>
      </c>
      <c r="H11" s="148">
        <v>6.29</v>
      </c>
      <c r="I11" s="148">
        <v>6.34</v>
      </c>
      <c r="J11" s="148">
        <v>6.19</v>
      </c>
      <c r="K11" s="452">
        <v>8</v>
      </c>
      <c r="L11" s="141">
        <v>5.89</v>
      </c>
      <c r="M11" s="148" t="s">
        <v>54</v>
      </c>
      <c r="N11" s="148">
        <v>5.53</v>
      </c>
      <c r="O11" s="149">
        <v>6.34</v>
      </c>
      <c r="P11" s="80" t="str">
        <f>IF(O11=0," ",IF(O11&gt;=[1]Разряды!$C$16,[1]Разряды!$C$3,IF(O11&gt;=[1]Разряды!$D$16,[1]Разряды!$D$3,IF(O11&gt;=[1]Разряды!$E$16,[1]Разряды!$E$3,IF(O11&gt;=[1]Разряды!$F$16,[1]Разряды!$F$3,IF(O11&gt;=[1]Разряды!$G$16,[1]Разряды!$G$3,IF(O11&gt;=[1]Разряды!$H$16,[1]Разряды!$H$3,"б/р")))))))</f>
        <v>2р</v>
      </c>
      <c r="Q11" s="80">
        <v>20</v>
      </c>
      <c r="R11" s="83" t="str">
        <f>IF(B11=0," ",VLOOKUP($B11,[1]Спортсмены!$B$1:$H$65536,7,FALSE))</f>
        <v>Савенков П.А.</v>
      </c>
    </row>
    <row r="12" spans="1:18" x14ac:dyDescent="0.25">
      <c r="A12" s="19">
        <v>2</v>
      </c>
      <c r="B12" s="27">
        <v>488</v>
      </c>
      <c r="C12" s="85" t="str">
        <f>IF(B12=0," ",VLOOKUP(B12,[1]Спортсмены!B$1:H$65536,2,FALSE))</f>
        <v>Суслов Денис</v>
      </c>
      <c r="D12" s="145" t="str">
        <f>IF(B12=0," ",VLOOKUP($B12,[1]Спортсмены!$B$1:$H$65536,3,FALSE))</f>
        <v>27.09.1998</v>
      </c>
      <c r="E12" s="80" t="str">
        <f>IF(B12=0," ",IF(VLOOKUP($B12,[1]Спортсмены!$B$1:$H$65536,4,FALSE)=0," ",VLOOKUP($B12,[1]Спортсмены!$B$1:$H$65536,4,FALSE)))</f>
        <v>2р</v>
      </c>
      <c r="F12" s="85" t="str">
        <f>IF(B12=0," ",VLOOKUP($B12,[1]Спортсмены!$B$1:$H$65536,5,FALSE))</f>
        <v>Костромская</v>
      </c>
      <c r="G12" s="146" t="str">
        <f>IF(B12=0," ",VLOOKUP($B12,[1]Спортсмены!$B$1:$H$65536,6,FALSE))</f>
        <v>Шарья, СДЮСШОР</v>
      </c>
      <c r="H12" s="148">
        <v>6.11</v>
      </c>
      <c r="I12" s="148">
        <v>6.02</v>
      </c>
      <c r="J12" s="148">
        <v>6.15</v>
      </c>
      <c r="K12" s="452">
        <v>7</v>
      </c>
      <c r="L12" s="141">
        <v>5.86</v>
      </c>
      <c r="M12" s="148" t="s">
        <v>57</v>
      </c>
      <c r="N12" s="148">
        <v>5.92</v>
      </c>
      <c r="O12" s="149">
        <v>6.15</v>
      </c>
      <c r="P12" s="80" t="str">
        <f>IF(O12=0," ",IF(O12&gt;=[1]Разряды!$C$16,[1]Разряды!$C$3,IF(O12&gt;=[1]Разряды!$D$16,[1]Разряды!$D$3,IF(O12&gt;=[1]Разряды!$E$16,[1]Разряды!$E$3,IF(O12&gt;=[1]Разряды!$F$16,[1]Разряды!$F$3,IF(O12&gt;=[1]Разряды!$G$16,[1]Разряды!$G$3,IF(O12&gt;=[1]Разряды!$H$16,[1]Разряды!$H$3,"б/р")))))))</f>
        <v>3р</v>
      </c>
      <c r="Q12" s="80" t="s">
        <v>20</v>
      </c>
      <c r="R12" s="85" t="str">
        <f>IF(B12=0," ",VLOOKUP($B12,[1]Спортсмены!$B$1:$H$65536,7,FALSE))</f>
        <v>Аллександрова Л.Б.</v>
      </c>
    </row>
    <row r="13" spans="1:18" x14ac:dyDescent="0.25">
      <c r="A13" s="117">
        <v>3</v>
      </c>
      <c r="B13" s="79">
        <v>538</v>
      </c>
      <c r="C13" s="85" t="str">
        <f>IF(B13=0," ",VLOOKUP(B13,[1]Спортсмены!B$1:H$65536,2,FALSE))</f>
        <v>Макарук Павел</v>
      </c>
      <c r="D13" s="145" t="str">
        <f>IF(B13=0," ",VLOOKUP($B13,[1]Спортсмены!$B$1:$H$65536,3,FALSE))</f>
        <v>15.03.1998</v>
      </c>
      <c r="E13" s="80" t="str">
        <f>IF(B13=0," ",IF(VLOOKUP($B13,[1]Спортсмены!$B$1:$H$65536,4,FALSE)=0," ",VLOOKUP($B13,[1]Спортсмены!$B$1:$H$65536,4,FALSE)))</f>
        <v>2р</v>
      </c>
      <c r="F13" s="85" t="str">
        <f>IF(B13=0," ",VLOOKUP($B13,[1]Спортсмены!$B$1:$H$65536,5,FALSE))</f>
        <v>Владимирская</v>
      </c>
      <c r="G13" s="453" t="str">
        <f>IF(B13=0," ",VLOOKUP($B13,[1]Спортсмены!$B$1:$H$65536,6,FALSE))</f>
        <v>Александров, СДЮСШОР им. Даниловой</v>
      </c>
      <c r="H13" s="148">
        <v>5.97</v>
      </c>
      <c r="I13" s="148">
        <v>5.76</v>
      </c>
      <c r="J13" s="148">
        <v>4.5999999999999996</v>
      </c>
      <c r="K13" s="452">
        <v>6</v>
      </c>
      <c r="L13" s="141" t="s">
        <v>57</v>
      </c>
      <c r="M13" s="148" t="s">
        <v>54</v>
      </c>
      <c r="N13" s="148" t="s">
        <v>54</v>
      </c>
      <c r="O13" s="149">
        <v>5.97</v>
      </c>
      <c r="P13" s="80" t="str">
        <f>IF(O13=0," ",IF(O13&gt;=[1]Разряды!$C$16,[1]Разряды!$C$3,IF(O13&gt;=[1]Разряды!$D$16,[1]Разряды!$D$3,IF(O13&gt;=[1]Разряды!$E$16,[1]Разряды!$E$3,IF(O13&gt;=[1]Разряды!$F$16,[1]Разряды!$F$3,IF(O13&gt;=[1]Разряды!$G$16,[1]Разряды!$G$3,IF(O13&gt;=[1]Разряды!$H$16,[1]Разряды!$H$3,"б/р")))))))</f>
        <v>3р</v>
      </c>
      <c r="Q13" s="80">
        <v>17</v>
      </c>
      <c r="R13" s="83" t="str">
        <f>IF(B13=0," ",VLOOKUP($B13,[1]Спортсмены!$B$1:$H$65536,7,FALSE))</f>
        <v>Сычев А.С.</v>
      </c>
    </row>
    <row r="14" spans="1:18" x14ac:dyDescent="0.25">
      <c r="A14" s="80">
        <v>4</v>
      </c>
      <c r="B14" s="70">
        <v>504</v>
      </c>
      <c r="C14" s="85" t="str">
        <f>IF(B14=0," ",VLOOKUP(B14,[1]Спортсмены!B$1:H$65536,2,FALSE))</f>
        <v>Муров Олег</v>
      </c>
      <c r="D14" s="145" t="str">
        <f>IF(B14=0," ",VLOOKUP($B14,[1]Спортсмены!$B$1:$H$65536,3,FALSE))</f>
        <v>20.03.1998</v>
      </c>
      <c r="E14" s="80" t="str">
        <f>IF(B14=0," ",IF(VLOOKUP($B14,[1]Спортсмены!$B$1:$H$65536,4,FALSE)=0," ",VLOOKUP($B14,[1]Спортсмены!$B$1:$H$65536,4,FALSE)))</f>
        <v>2р</v>
      </c>
      <c r="F14" s="85" t="str">
        <f>IF(B14=0," ",VLOOKUP($B14,[1]Спортсмены!$B$1:$H$65536,5,FALSE))</f>
        <v>Псковская</v>
      </c>
      <c r="G14" s="146" t="str">
        <f>IF(B14=0," ",VLOOKUP($B14,[1]Спортсмены!$B$1:$H$65536,6,FALSE))</f>
        <v>Псков, ДЮСШ "Надежда"</v>
      </c>
      <c r="H14" s="148">
        <v>5.7</v>
      </c>
      <c r="I14" s="148">
        <v>5.92</v>
      </c>
      <c r="J14" s="148">
        <v>5.94</v>
      </c>
      <c r="K14" s="452">
        <v>5</v>
      </c>
      <c r="L14" s="141">
        <v>5.78</v>
      </c>
      <c r="M14" s="148">
        <v>5.73</v>
      </c>
      <c r="N14" s="148" t="s">
        <v>57</v>
      </c>
      <c r="O14" s="149">
        <v>5.94</v>
      </c>
      <c r="P14" s="80" t="str">
        <f>IF(O14=0," ",IF(O14&gt;=[1]Разряды!$C$16,[1]Разряды!$C$3,IF(O14&gt;=[1]Разряды!$D$16,[1]Разряды!$D$3,IF(O14&gt;=[1]Разряды!$E$16,[1]Разряды!$E$3,IF(O14&gt;=[1]Разряды!$F$16,[1]Разряды!$F$3,IF(O14&gt;=[1]Разряды!$G$16,[1]Разряды!$G$3,IF(O14&gt;=[1]Разряды!$H$16,[1]Разряды!$H$3,"б/р")))))))</f>
        <v>3р</v>
      </c>
      <c r="Q14" s="80">
        <v>15</v>
      </c>
      <c r="R14" s="85" t="str">
        <f>IF(B14=0," ",VLOOKUP($B14,[1]Спортсмены!$B$1:$H$65536,7,FALSE))</f>
        <v>Шабановы К.С., Е.А.</v>
      </c>
    </row>
    <row r="15" spans="1:18" x14ac:dyDescent="0.25">
      <c r="A15" s="77">
        <v>5</v>
      </c>
      <c r="B15" s="70">
        <v>65</v>
      </c>
      <c r="C15" s="85" t="str">
        <f>IF(B15=0," ",VLOOKUP(B15,[1]Спортсмены!B$1:H$65536,2,FALSE))</f>
        <v>Щуко Алексей</v>
      </c>
      <c r="D15" s="145" t="str">
        <f>IF(B15=0," ",VLOOKUP($B15,[1]Спортсмены!$B$1:$H$65536,3,FALSE))</f>
        <v>06.01.1999</v>
      </c>
      <c r="E15" s="80" t="str">
        <f>IF(B15=0," ",IF(VLOOKUP($B15,[1]Спортсмены!$B$1:$H$65536,4,FALSE)=0," ",VLOOKUP($B15,[1]Спортсмены!$B$1:$H$65536,4,FALSE)))</f>
        <v>3р</v>
      </c>
      <c r="F15" s="85" t="str">
        <f>IF(B15=0," ",VLOOKUP($B15,[1]Спортсмены!$B$1:$H$65536,5,FALSE))</f>
        <v>Ярославская</v>
      </c>
      <c r="G15" s="146" t="str">
        <f>IF(B15=0," ",VLOOKUP($B15,[1]Спортсмены!$B$1:$H$65536,6,FALSE))</f>
        <v>Ярославль, СДЮСШОР-19</v>
      </c>
      <c r="H15" s="148">
        <v>5.8</v>
      </c>
      <c r="I15" s="148" t="s">
        <v>57</v>
      </c>
      <c r="J15" s="148">
        <v>5.7</v>
      </c>
      <c r="K15" s="452">
        <v>4</v>
      </c>
      <c r="L15" s="141" t="s">
        <v>57</v>
      </c>
      <c r="M15" s="148" t="s">
        <v>57</v>
      </c>
      <c r="N15" s="148">
        <v>5.45</v>
      </c>
      <c r="O15" s="149">
        <v>5.8</v>
      </c>
      <c r="P15" s="80" t="str">
        <f>IF(O15=0," ",IF(O15&gt;=[1]Разряды!$C$16,[1]Разряды!$C$3,IF(O15&gt;=[1]Разряды!$D$16,[1]Разряды!$D$3,IF(O15&gt;=[1]Разряды!$E$16,[1]Разряды!$E$3,IF(O15&gt;=[1]Разряды!$F$16,[1]Разряды!$F$3,IF(O15&gt;=[1]Разряды!$G$16,[1]Разряды!$G$3,IF(O15&gt;=[1]Разряды!$H$16,[1]Разряды!$H$3,"б/р")))))))</f>
        <v>3р</v>
      </c>
      <c r="Q15" s="80" t="s">
        <v>20</v>
      </c>
      <c r="R15" s="85" t="str">
        <f>IF(B15=0," ",VLOOKUP($B15,[1]Спортсмены!$B$1:$H$65536,7,FALSE))</f>
        <v>Воронин Е.А.</v>
      </c>
    </row>
    <row r="16" spans="1:18" x14ac:dyDescent="0.25">
      <c r="A16" s="80">
        <v>6</v>
      </c>
      <c r="B16" s="70">
        <v>64</v>
      </c>
      <c r="C16" s="85" t="str">
        <f>IF(B16=0," ",VLOOKUP(B16,[1]Спортсмены!B$1:H$65536,2,FALSE))</f>
        <v>Гапонов Игорь</v>
      </c>
      <c r="D16" s="145" t="str">
        <f>IF(B16=0," ",VLOOKUP($B16,[1]Спортсмены!$B$1:$H$65536,3,FALSE))</f>
        <v>24.08.1999</v>
      </c>
      <c r="E16" s="80" t="str">
        <f>IF(B16=0," ",IF(VLOOKUP($B16,[1]Спортсмены!$B$1:$H$65536,4,FALSE)=0," ",VLOOKUP($B16,[1]Спортсмены!$B$1:$H$65536,4,FALSE)))</f>
        <v>3р</v>
      </c>
      <c r="F16" s="85" t="str">
        <f>IF(B16=0," ",VLOOKUP($B16,[1]Спортсмены!$B$1:$H$65536,5,FALSE))</f>
        <v>Ярославская</v>
      </c>
      <c r="G16" s="146" t="str">
        <f>IF(B16=0," ",VLOOKUP($B16,[1]Спортсмены!$B$1:$H$65536,6,FALSE))</f>
        <v>Ярославль, СДЮСШОР-19</v>
      </c>
      <c r="H16" s="148">
        <v>4.9000000000000004</v>
      </c>
      <c r="I16" s="148">
        <v>5.2</v>
      </c>
      <c r="J16" s="148">
        <v>5.29</v>
      </c>
      <c r="K16" s="452">
        <v>1</v>
      </c>
      <c r="L16" s="141">
        <v>4.95</v>
      </c>
      <c r="M16" s="148">
        <v>5.51</v>
      </c>
      <c r="N16" s="148">
        <v>5.72</v>
      </c>
      <c r="O16" s="149">
        <v>5.72</v>
      </c>
      <c r="P16" s="80" t="str">
        <f>IF(O16=0," ",IF(O16&gt;=[1]Разряды!$C$16,[1]Разряды!$C$3,IF(O16&gt;=[1]Разряды!$D$16,[1]Разряды!$D$3,IF(O16&gt;=[1]Разряды!$E$16,[1]Разряды!$E$3,IF(O16&gt;=[1]Разряды!$F$16,[1]Разряды!$F$3,IF(O16&gt;=[1]Разряды!$G$16,[1]Разряды!$G$3,IF(O16&gt;=[1]Разряды!$H$16,[1]Разряды!$H$3,"б/р")))))))</f>
        <v>3р</v>
      </c>
      <c r="Q16" s="80" t="s">
        <v>20</v>
      </c>
      <c r="R16" s="85" t="str">
        <f>IF(B16=0," ",VLOOKUP($B16,[1]Спортсмены!$B$1:$H$65536,7,FALSE))</f>
        <v>Воронин Е.А.</v>
      </c>
    </row>
    <row r="17" spans="1:18" x14ac:dyDescent="0.25">
      <c r="A17" s="77">
        <v>7</v>
      </c>
      <c r="B17" s="70">
        <v>489</v>
      </c>
      <c r="C17" s="85" t="str">
        <f>IF(B17=0," ",VLOOKUP(B17,[1]Спортсмены!B$1:H$65536,2,FALSE))</f>
        <v>Сеготский Даниил</v>
      </c>
      <c r="D17" s="145" t="str">
        <f>IF(B17=0," ",VLOOKUP($B17,[1]Спортсмены!$B$1:$H$65536,3,FALSE))</f>
        <v>07.06.1999</v>
      </c>
      <c r="E17" s="80" t="str">
        <f>IF(B17=0," ",IF(VLOOKUP($B17,[1]Спортсмены!$B$1:$H$65536,4,FALSE)=0," ",VLOOKUP($B17,[1]Спортсмены!$B$1:$H$65536,4,FALSE)))</f>
        <v>2р</v>
      </c>
      <c r="F17" s="85" t="str">
        <f>IF(B17=0," ",VLOOKUP($B17,[1]Спортсмены!$B$1:$H$65536,5,FALSE))</f>
        <v>Костромская</v>
      </c>
      <c r="G17" s="146" t="str">
        <f>IF(B17=0," ",VLOOKUP($B17,[1]Спортсмены!$B$1:$H$65536,6,FALSE))</f>
        <v>Шарья, СДЮСШОР</v>
      </c>
      <c r="H17" s="148">
        <v>5.65</v>
      </c>
      <c r="I17" s="148">
        <v>5.63</v>
      </c>
      <c r="J17" s="148">
        <v>5.53</v>
      </c>
      <c r="K17" s="452">
        <v>3</v>
      </c>
      <c r="L17" s="141">
        <v>5.53</v>
      </c>
      <c r="M17" s="148">
        <v>5.61</v>
      </c>
      <c r="N17" s="148">
        <v>5.59</v>
      </c>
      <c r="O17" s="149">
        <v>5.65</v>
      </c>
      <c r="P17" s="80" t="str">
        <f>IF(O17=0," ",IF(O17&gt;=[1]Разряды!$C$16,[1]Разряды!$C$3,IF(O17&gt;=[1]Разряды!$D$16,[1]Разряды!$D$3,IF(O17&gt;=[1]Разряды!$E$16,[1]Разряды!$E$3,IF(O17&gt;=[1]Разряды!$F$16,[1]Разряды!$F$3,IF(O17&gt;=[1]Разряды!$G$16,[1]Разряды!$G$3,IF(O17&gt;=[1]Разряды!$H$16,[1]Разряды!$H$3,"б/р")))))))</f>
        <v>3р</v>
      </c>
      <c r="Q17" s="80">
        <v>14</v>
      </c>
      <c r="R17" s="146" t="str">
        <f>IF(B17=0," ",VLOOKUP($B17,[1]Спортсмены!$B$1:$H$65536,7,FALSE))</f>
        <v>Аллександрова Л.Б.</v>
      </c>
    </row>
    <row r="18" spans="1:18" x14ac:dyDescent="0.25">
      <c r="A18" s="80">
        <v>8</v>
      </c>
      <c r="B18" s="70">
        <v>594</v>
      </c>
      <c r="C18" s="85" t="str">
        <f>IF(B18=0," ",VLOOKUP(B18,[1]Спортсмены!B$1:H$65536,2,FALSE))</f>
        <v>Зайцев Егор</v>
      </c>
      <c r="D18" s="145" t="str">
        <f>IF(B18=0," ",VLOOKUP($B18,[1]Спортсмены!$B$1:$H$65536,3,FALSE))</f>
        <v>23.08.1998</v>
      </c>
      <c r="E18" s="80" t="str">
        <f>IF(B18=0," ",IF(VLOOKUP($B18,[1]Спортсмены!$B$1:$H$65536,4,FALSE)=0," ",VLOOKUP($B18,[1]Спортсмены!$B$1:$H$65536,4,FALSE)))</f>
        <v>2р</v>
      </c>
      <c r="F18" s="85" t="str">
        <f>IF(B18=0," ",VLOOKUP($B18,[1]Спортсмены!$B$1:$H$65536,5,FALSE))</f>
        <v>Костромская</v>
      </c>
      <c r="G18" s="146" t="str">
        <f>IF(B18=0," ",VLOOKUP($B18,[1]Спортсмены!$B$1:$H$65536,6,FALSE))</f>
        <v>Шарья, СДЮСШОР</v>
      </c>
      <c r="H18" s="148">
        <v>5.47</v>
      </c>
      <c r="I18" s="148" t="s">
        <v>57</v>
      </c>
      <c r="J18" s="148" t="s">
        <v>57</v>
      </c>
      <c r="K18" s="452">
        <v>2</v>
      </c>
      <c r="L18" s="141" t="s">
        <v>57</v>
      </c>
      <c r="M18" s="148" t="s">
        <v>57</v>
      </c>
      <c r="N18" s="148">
        <v>5.22</v>
      </c>
      <c r="O18" s="149">
        <v>5.47</v>
      </c>
      <c r="P18" s="80" t="str">
        <f>IF(O18=0," ",IF(O18&gt;=[1]Разряды!$C$16,[1]Разряды!$C$3,IF(O18&gt;=[1]Разряды!$D$16,[1]Разряды!$D$3,IF(O18&gt;=[1]Разряды!$E$16,[1]Разряды!$E$3,IF(O18&gt;=[1]Разряды!$F$16,[1]Разряды!$F$3,IF(O18&gt;=[1]Разряды!$G$16,[1]Разряды!$G$3,IF(O18&gt;=[1]Разряды!$H$16,[1]Разряды!$H$3,"б/р")))))))</f>
        <v>1юр</v>
      </c>
      <c r="Q18" s="80" t="s">
        <v>20</v>
      </c>
      <c r="R18" s="146" t="str">
        <f>IF(B18=0," ",VLOOKUP($B18,[1]Спортсмены!$B$1:$H$65536,7,FALSE))</f>
        <v>Шалагинов А.Л.</v>
      </c>
    </row>
    <row r="19" spans="1:18" x14ac:dyDescent="0.25">
      <c r="A19" s="77">
        <v>9</v>
      </c>
      <c r="B19" s="27">
        <v>417</v>
      </c>
      <c r="C19" s="85" t="str">
        <f>IF(B19=0," ",VLOOKUP(B19,[1]Спортсмены!B$1:H$65536,2,FALSE))</f>
        <v>Митрофанов Александр</v>
      </c>
      <c r="D19" s="145" t="str">
        <f>IF(B19=0," ",VLOOKUP($B19,[1]Спортсмены!$B$1:$H$65536,3,FALSE))</f>
        <v>16.12.1999</v>
      </c>
      <c r="E19" s="80" t="str">
        <f>IF(B19=0," ",IF(VLOOKUP($B19,[1]Спортсмены!$B$1:$H$65536,4,FALSE)=0," ",VLOOKUP($B19,[1]Спортсмены!$B$1:$H$65536,4,FALSE)))</f>
        <v>2р</v>
      </c>
      <c r="F19" s="85" t="str">
        <f>IF(B19=0," ",VLOOKUP($B19,[1]Спортсмены!$B$1:$H$65536,5,FALSE))</f>
        <v>Ивановская</v>
      </c>
      <c r="G19" s="146" t="str">
        <f>IF(B19=0," ",VLOOKUP($B19,[1]Спортсмены!$B$1:$H$65536,6,FALSE))</f>
        <v>Кинешма, СДЮШОР им. С. Клюгина</v>
      </c>
      <c r="H19" s="148">
        <v>5.21</v>
      </c>
      <c r="I19" s="148">
        <v>5.22</v>
      </c>
      <c r="J19" s="148">
        <v>5.27</v>
      </c>
      <c r="K19" s="452"/>
      <c r="L19" s="148" t="s">
        <v>54</v>
      </c>
      <c r="M19" s="148" t="s">
        <v>54</v>
      </c>
      <c r="N19" s="148" t="s">
        <v>54</v>
      </c>
      <c r="O19" s="149">
        <v>5.27</v>
      </c>
      <c r="P19" s="80" t="str">
        <f>IF(O19=0," ",IF(O19&gt;=[1]Разряды!$C$16,[1]Разряды!$C$3,IF(O19&gt;=[1]Разряды!$D$16,[1]Разряды!$D$3,IF(O19&gt;=[1]Разряды!$E$16,[1]Разряды!$E$3,IF(O19&gt;=[1]Разряды!$F$16,[1]Разряды!$F$3,IF(O19&gt;=[1]Разряды!$G$16,[1]Разряды!$G$3,IF(O19&gt;=[1]Разряды!$H$16,[1]Разряды!$H$3,"б/р")))))))</f>
        <v>1юр</v>
      </c>
      <c r="Q19" s="80" t="s">
        <v>20</v>
      </c>
      <c r="R19" s="83" t="str">
        <f>IF(B19=0," ",VLOOKUP($B19,[1]Спортсмены!$B$1:$H$65536,7,FALSE))</f>
        <v>Мальцев Е.В.</v>
      </c>
    </row>
    <row r="20" spans="1:18" x14ac:dyDescent="0.25">
      <c r="A20" s="80"/>
      <c r="B20" s="70">
        <v>515</v>
      </c>
      <c r="C20" s="85" t="str">
        <f>IF(B20=0," ",VLOOKUP(B20,[1]Спортсмены!B$1:H$65536,2,FALSE))</f>
        <v>Ивлев Владислав</v>
      </c>
      <c r="D20" s="145" t="str">
        <f>IF(B20=0," ",VLOOKUP($B20,[1]Спортсмены!$B$1:$H$65536,3,FALSE))</f>
        <v>04.04.2000</v>
      </c>
      <c r="E20" s="80" t="str">
        <f>IF(B20=0," ",IF(VLOOKUP($B20,[1]Спортсмены!$B$1:$H$65536,4,FALSE)=0," ",VLOOKUP($B20,[1]Спортсмены!$B$1:$H$65536,4,FALSE)))</f>
        <v>3р</v>
      </c>
      <c r="F20" s="85" t="str">
        <f>IF(B20=0," ",VLOOKUP($B20,[1]Спортсмены!$B$1:$H$65536,5,FALSE))</f>
        <v>Владимирская</v>
      </c>
      <c r="G20" s="453" t="str">
        <f>IF(B20=0," ",VLOOKUP($B20,[1]Спортсмены!$B$1:$H$65536,6,FALSE))</f>
        <v>Александров, СДЮСШОР им. Даниловой</v>
      </c>
      <c r="H20" s="148"/>
      <c r="I20" s="148"/>
      <c r="J20" s="148"/>
      <c r="K20" s="452"/>
      <c r="L20" s="141"/>
      <c r="M20" s="148"/>
      <c r="N20" s="148"/>
      <c r="O20" s="430" t="s">
        <v>115</v>
      </c>
      <c r="P20" s="80"/>
      <c r="Q20" s="80" t="s">
        <v>20</v>
      </c>
      <c r="R20" s="85" t="str">
        <f>IF(B20=0," ",VLOOKUP($B20,[1]Спортсмены!$B$1:$H$65536,7,FALSE))</f>
        <v>Сычев А.С.</v>
      </c>
    </row>
    <row r="21" spans="1:18" x14ac:dyDescent="0.25">
      <c r="A21" s="77"/>
      <c r="B21" s="70">
        <v>480</v>
      </c>
      <c r="C21" s="85" t="str">
        <f>IF(B21=0," ",VLOOKUP(B21,[1]Спортсмены!B$1:H$65536,2,FALSE))</f>
        <v>Грищенко Максим</v>
      </c>
      <c r="D21" s="145" t="str">
        <f>IF(B21=0," ",VLOOKUP($B21,[1]Спортсмены!$B$1:$H$65536,3,FALSE))</f>
        <v>22.02.1999</v>
      </c>
      <c r="E21" s="80" t="str">
        <f>IF(B21=0," ",IF(VLOOKUP($B21,[1]Спортсмены!$B$1:$H$65536,4,FALSE)=0," ",VLOOKUP($B21,[1]Спортсмены!$B$1:$H$65536,4,FALSE)))</f>
        <v>2р</v>
      </c>
      <c r="F21" s="85" t="str">
        <f>IF(B21=0," ",VLOOKUP($B21,[1]Спортсмены!$B$1:$H$65536,5,FALSE))</f>
        <v>Вологодская</v>
      </c>
      <c r="G21" s="146" t="str">
        <f>IF(B21=0," ",VLOOKUP($B21,[1]Спортсмены!$B$1:$H$65536,6,FALSE))</f>
        <v>Череповец, ДЮСШ-2</v>
      </c>
      <c r="H21" s="148"/>
      <c r="I21" s="148"/>
      <c r="J21" s="148"/>
      <c r="K21" s="452"/>
      <c r="L21" s="141"/>
      <c r="M21" s="148"/>
      <c r="N21" s="148"/>
      <c r="O21" s="430" t="s">
        <v>115</v>
      </c>
      <c r="P21" s="80"/>
      <c r="Q21" s="80" t="s">
        <v>20</v>
      </c>
      <c r="R21" s="85" t="str">
        <f>IF(B21=0," ",VLOOKUP($B21,[1]Спортсмены!$B$1:$H$65536,7,FALSE))</f>
        <v>Столбова О.В.</v>
      </c>
    </row>
    <row r="22" spans="1:18" ht="15.75" thickBot="1" x14ac:dyDescent="0.3">
      <c r="A22" s="150"/>
      <c r="B22" s="108"/>
      <c r="C22" s="31"/>
      <c r="D22" s="151"/>
      <c r="E22" s="33"/>
      <c r="F22" s="152"/>
      <c r="G22" s="121"/>
      <c r="H22" s="153"/>
      <c r="I22" s="153"/>
      <c r="J22" s="153"/>
      <c r="K22" s="154"/>
      <c r="L22" s="153"/>
      <c r="M22" s="153"/>
      <c r="N22" s="153"/>
      <c r="O22" s="155"/>
      <c r="P22" s="150"/>
      <c r="Q22" s="257"/>
      <c r="R22" s="121"/>
    </row>
    <row r="23" spans="1:18" ht="18.75" thickTop="1" x14ac:dyDescent="0.25">
      <c r="A23" s="1"/>
      <c r="B23" s="132"/>
      <c r="C23" s="132"/>
      <c r="D23" s="126"/>
      <c r="E23" s="129"/>
      <c r="F23" s="129"/>
      <c r="G23" s="370" t="s">
        <v>118</v>
      </c>
      <c r="H23" s="370"/>
      <c r="I23" s="370"/>
      <c r="J23" s="370"/>
      <c r="K23" s="370"/>
      <c r="L23" s="370"/>
      <c r="M23" s="370"/>
      <c r="N23" s="252"/>
      <c r="O23" s="252"/>
      <c r="P23" s="252"/>
      <c r="Q23" s="252"/>
      <c r="R23" s="137"/>
    </row>
    <row r="24" spans="1:18" x14ac:dyDescent="0.25">
      <c r="A24" s="328" t="s">
        <v>47</v>
      </c>
      <c r="B24" s="345" t="s">
        <v>48</v>
      </c>
      <c r="C24" s="349" t="s">
        <v>49</v>
      </c>
      <c r="D24" s="349" t="s">
        <v>50</v>
      </c>
      <c r="E24" s="328" t="s">
        <v>51</v>
      </c>
      <c r="F24" s="328" t="s">
        <v>11</v>
      </c>
      <c r="G24" s="328" t="s">
        <v>52</v>
      </c>
      <c r="H24" s="366" t="s">
        <v>53</v>
      </c>
      <c r="I24" s="367"/>
      <c r="J24" s="367"/>
      <c r="K24" s="367"/>
      <c r="L24" s="367"/>
      <c r="M24" s="367"/>
      <c r="N24" s="368"/>
      <c r="O24" s="328" t="s">
        <v>13</v>
      </c>
      <c r="P24" s="345" t="s">
        <v>14</v>
      </c>
      <c r="Q24" s="345" t="s">
        <v>15</v>
      </c>
      <c r="R24" s="330" t="s">
        <v>16</v>
      </c>
    </row>
    <row r="25" spans="1:18" x14ac:dyDescent="0.25">
      <c r="A25" s="364"/>
      <c r="B25" s="359"/>
      <c r="C25" s="365"/>
      <c r="D25" s="365"/>
      <c r="E25" s="359"/>
      <c r="F25" s="359"/>
      <c r="G25" s="359"/>
      <c r="H25" s="361">
        <v>1</v>
      </c>
      <c r="I25" s="349">
        <v>2</v>
      </c>
      <c r="J25" s="349">
        <v>3</v>
      </c>
      <c r="K25" s="138"/>
      <c r="L25" s="349">
        <v>4</v>
      </c>
      <c r="M25" s="349">
        <v>5</v>
      </c>
      <c r="N25" s="349">
        <v>6</v>
      </c>
      <c r="O25" s="364"/>
      <c r="P25" s="359"/>
      <c r="Q25" s="359"/>
      <c r="R25" s="360"/>
    </row>
    <row r="26" spans="1:18" x14ac:dyDescent="0.25">
      <c r="A26" s="329"/>
      <c r="B26" s="346"/>
      <c r="C26" s="350"/>
      <c r="D26" s="350"/>
      <c r="E26" s="346"/>
      <c r="F26" s="346"/>
      <c r="G26" s="346"/>
      <c r="H26" s="362"/>
      <c r="I26" s="350"/>
      <c r="J26" s="350"/>
      <c r="K26" s="139"/>
      <c r="L26" s="350"/>
      <c r="M26" s="350"/>
      <c r="N26" s="350"/>
      <c r="O26" s="329"/>
      <c r="P26" s="346"/>
      <c r="Q26" s="346"/>
      <c r="R26" s="331"/>
    </row>
    <row r="27" spans="1:18" x14ac:dyDescent="0.25">
      <c r="A27" s="117">
        <v>1</v>
      </c>
      <c r="B27" s="27">
        <v>495</v>
      </c>
      <c r="C27" s="85" t="str">
        <f>IF(B27=0," ",VLOOKUP(B27,[1]Спортсмены!B$1:H$65536,2,FALSE))</f>
        <v>Кузнецов Владислав</v>
      </c>
      <c r="D27" s="145" t="str">
        <f>IF(B27=0," ",VLOOKUP($B27,[1]Спортсмены!$B$1:$H$65536,3,FALSE))</f>
        <v>27.10.1997</v>
      </c>
      <c r="E27" s="80" t="str">
        <f>IF(B27=0," ",IF(VLOOKUP($B27,[1]Спортсмены!$B$1:$H$65536,4,FALSE)=0," ",VLOOKUP($B27,[1]Спортсмены!$B$1:$H$65536,4,FALSE)))</f>
        <v>2р</v>
      </c>
      <c r="F27" s="85" t="str">
        <f>IF(B27=0," ",VLOOKUP($B27,[1]Спортсмены!$B$1:$H$65536,5,FALSE))</f>
        <v>Костромская</v>
      </c>
      <c r="G27" s="146" t="str">
        <f>IF(B27=0," ",VLOOKUP($B27,[1]Спортсмены!$B$1:$H$65536,6,FALSE))</f>
        <v>Шарья, СДЮСШОР</v>
      </c>
      <c r="H27" s="148">
        <v>6.23</v>
      </c>
      <c r="I27" s="148">
        <v>6.28</v>
      </c>
      <c r="J27" s="148">
        <v>6.15</v>
      </c>
      <c r="K27" s="452">
        <v>5</v>
      </c>
      <c r="L27" s="148">
        <v>6.31</v>
      </c>
      <c r="M27" s="148">
        <v>6.47</v>
      </c>
      <c r="N27" s="148">
        <v>6.55</v>
      </c>
      <c r="O27" s="149">
        <v>6.55</v>
      </c>
      <c r="P27" s="80" t="str">
        <f>IF(O27=0," ",IF(O27&gt;=[1]Разряды!$C$16,[1]Разряды!$C$3,IF(O27&gt;=[1]Разряды!$D$16,[1]Разряды!$D$3,IF(O27&gt;=[1]Разряды!$E$16,[1]Разряды!$E$3,IF(O27&gt;=[1]Разряды!$F$16,[1]Разряды!$F$3,IF(O27&gt;=[1]Разряды!$G$16,[1]Разряды!$G$3,IF(O27&gt;=[1]Разряды!$H$16,[1]Разряды!$H$3,"б/р")))))))</f>
        <v>2р</v>
      </c>
      <c r="Q27" s="80">
        <v>20</v>
      </c>
      <c r="R27" s="146" t="str">
        <f>IF(B27=0," ",VLOOKUP($B27,[1]Спортсмены!$B$1:$H$65536,7,FALSE))</f>
        <v>Шалагинов А.Л.</v>
      </c>
    </row>
    <row r="28" spans="1:18" x14ac:dyDescent="0.25">
      <c r="A28" s="19">
        <v>2</v>
      </c>
      <c r="B28" s="70">
        <v>531</v>
      </c>
      <c r="C28" s="85" t="str">
        <f>IF(B28=0," ",VLOOKUP(B28,[1]Спортсмены!B$1:H$65536,2,FALSE))</f>
        <v>Быковский Андрей</v>
      </c>
      <c r="D28" s="145" t="str">
        <f>IF(B28=0," ",VLOOKUP($B28,[1]Спортсмены!$B$1:$H$65536,3,FALSE))</f>
        <v>1997</v>
      </c>
      <c r="E28" s="80" t="str">
        <f>IF(B28=0," ",IF(VLOOKUP($B28,[1]Спортсмены!$B$1:$H$65536,4,FALSE)=0," ",VLOOKUP($B28,[1]Спортсмены!$B$1:$H$65536,4,FALSE)))</f>
        <v>КМС</v>
      </c>
      <c r="F28" s="85" t="str">
        <f>IF(B28=0," ",VLOOKUP($B28,[1]Спортсмены!$B$1:$H$65536,5,FALSE))</f>
        <v>Владимирская</v>
      </c>
      <c r="G28" s="146" t="str">
        <f>IF(B28=0," ",VLOOKUP($B28,[1]Спортсмены!$B$1:$H$65536,6,FALSE))</f>
        <v>Ковров, МБУ СК "Вымпел"</v>
      </c>
      <c r="H28" s="148" t="s">
        <v>57</v>
      </c>
      <c r="I28" s="148">
        <v>6.53</v>
      </c>
      <c r="J28" s="148" t="s">
        <v>57</v>
      </c>
      <c r="K28" s="452">
        <v>6</v>
      </c>
      <c r="L28" s="148" t="s">
        <v>57</v>
      </c>
      <c r="M28" s="148" t="s">
        <v>54</v>
      </c>
      <c r="N28" s="148" t="s">
        <v>54</v>
      </c>
      <c r="O28" s="149">
        <v>6.53</v>
      </c>
      <c r="P28" s="80" t="str">
        <f>IF(O28=0," ",IF(O28&gt;=[1]Разряды!$C$16,[1]Разряды!$C$3,IF(O28&gt;=[1]Разряды!$D$16,[1]Разряды!$D$3,IF(O28&gt;=[1]Разряды!$E$16,[1]Разряды!$E$3,IF(O28&gt;=[1]Разряды!$F$16,[1]Разряды!$F$3,IF(O28&gt;=[1]Разряды!$G$16,[1]Разряды!$G$3,IF(O28&gt;=[1]Разряды!$H$16,[1]Разряды!$H$3,"б/р")))))))</f>
        <v>2р</v>
      </c>
      <c r="Q28" s="80">
        <v>17</v>
      </c>
      <c r="R28" s="146" t="str">
        <f>IF(B28=0," ",VLOOKUP($B28,[1]Спортсмены!$B$1:$H$65536,7,FALSE))</f>
        <v>Птушкина Н.И., Цветик А.М.</v>
      </c>
    </row>
    <row r="29" spans="1:18" x14ac:dyDescent="0.25">
      <c r="A29" s="117">
        <v>3</v>
      </c>
      <c r="B29" s="70">
        <v>134</v>
      </c>
      <c r="C29" s="85" t="str">
        <f>IF(B29=0," ",VLOOKUP(B29,[1]Спортсмены!B$1:H$65536,2,FALSE))</f>
        <v>Патрушев Кирилл</v>
      </c>
      <c r="D29" s="145" t="str">
        <f>IF(B29=0," ",VLOOKUP($B29,[1]Спортсмены!$B$1:$H$65536,3,FALSE))</f>
        <v>11.06.1996</v>
      </c>
      <c r="E29" s="80" t="str">
        <f>IF(B29=0," ",IF(VLOOKUP($B29,[1]Спортсмены!$B$1:$H$65536,4,FALSE)=0," ",VLOOKUP($B29,[1]Спортсмены!$B$1:$H$65536,4,FALSE)))</f>
        <v>1р</v>
      </c>
      <c r="F29" s="85" t="str">
        <f>IF(B29=0," ",VLOOKUP($B29,[1]Спортсмены!$B$1:$H$65536,5,FALSE))</f>
        <v>Ивановская</v>
      </c>
      <c r="G29" s="83" t="str">
        <f>IF(B29=0," ",VLOOKUP($B29,[1]Спортсмены!$B$1:$H$65536,6,FALSE))</f>
        <v>Иваново, ИГЭУ</v>
      </c>
      <c r="H29" s="148">
        <v>5.95</v>
      </c>
      <c r="I29" s="148">
        <v>6.17</v>
      </c>
      <c r="J29" s="148">
        <v>5.87</v>
      </c>
      <c r="K29" s="452">
        <v>2</v>
      </c>
      <c r="L29" s="148">
        <v>6.22</v>
      </c>
      <c r="M29" s="148" t="s">
        <v>57</v>
      </c>
      <c r="N29" s="148">
        <v>6.16</v>
      </c>
      <c r="O29" s="149">
        <v>6.22</v>
      </c>
      <c r="P29" s="80" t="str">
        <f>IF(O29=0," ",IF(O29&gt;=[1]Разряды!$C$16,[1]Разряды!$C$3,IF(O29&gt;=[1]Разряды!$D$16,[1]Разряды!$D$3,IF(O29&gt;=[1]Разряды!$E$16,[1]Разряды!$E$3,IF(O29&gt;=[1]Разряды!$F$16,[1]Разряды!$F$3,IF(O29&gt;=[1]Разряды!$G$16,[1]Разряды!$G$3,IF(O29&gt;=[1]Разряды!$H$16,[1]Разряды!$H$3,"б/р")))))))</f>
        <v>3р</v>
      </c>
      <c r="Q29" s="80" t="s">
        <v>20</v>
      </c>
      <c r="R29" s="146" t="str">
        <f>IF(B29=0," ",VLOOKUP($B29,[1]Спортсмены!$B$1:$H$65536,7,FALSE))</f>
        <v>Магницкий М.В.</v>
      </c>
    </row>
    <row r="30" spans="1:18" x14ac:dyDescent="0.25">
      <c r="A30" s="80">
        <v>4</v>
      </c>
      <c r="B30" s="70">
        <v>182</v>
      </c>
      <c r="C30" s="85" t="str">
        <f>IF(B30=0," ",VLOOKUP(B30,[1]Спортсмены!B$1:H$65536,2,FALSE))</f>
        <v>Мыльников Артем</v>
      </c>
      <c r="D30" s="145" t="str">
        <f>IF(B30=0," ",VLOOKUP($B30,[1]Спортсмены!$B$1:$H$65536,3,FALSE))</f>
        <v>27.03.1997</v>
      </c>
      <c r="E30" s="80" t="str">
        <f>IF(B30=0," ",IF(VLOOKUP($B30,[1]Спортсмены!$B$1:$H$65536,4,FALSE)=0," ",VLOOKUP($B30,[1]Спортсмены!$B$1:$H$65536,4,FALSE)))</f>
        <v>КМС</v>
      </c>
      <c r="F30" s="85" t="str">
        <f>IF(B30=0," ",VLOOKUP($B30,[1]Спортсмены!$B$1:$H$65536,5,FALSE))</f>
        <v>Ярославская</v>
      </c>
      <c r="G30" s="146" t="str">
        <f>IF(B30=0," ",VLOOKUP($B30,[1]Спортсмены!$B$1:$H$65536,6,FALSE))</f>
        <v>Ярославль, ГУ ЯО ЦСП ШВСМ</v>
      </c>
      <c r="H30" s="148">
        <v>6.21</v>
      </c>
      <c r="I30" s="148">
        <v>5.52</v>
      </c>
      <c r="J30" s="148" t="s">
        <v>57</v>
      </c>
      <c r="K30" s="452">
        <v>4</v>
      </c>
      <c r="L30" s="148" t="s">
        <v>57</v>
      </c>
      <c r="M30" s="148" t="s">
        <v>57</v>
      </c>
      <c r="N30" s="148">
        <v>6.15</v>
      </c>
      <c r="O30" s="149">
        <v>6.21</v>
      </c>
      <c r="P30" s="80" t="str">
        <f>IF(O30=0," ",IF(O30&gt;=[1]Разряды!$C$16,[1]Разряды!$C$3,IF(O30&gt;=[1]Разряды!$D$16,[1]Разряды!$D$3,IF(O30&gt;=[1]Разряды!$E$16,[1]Разряды!$E$3,IF(O30&gt;=[1]Разряды!$F$16,[1]Разряды!$F$3,IF(O30&gt;=[1]Разряды!$G$16,[1]Разряды!$G$3,IF(O30&gt;=[1]Разряды!$H$16,[1]Разряды!$H$3,"б/р")))))))</f>
        <v>3р</v>
      </c>
      <c r="Q30" s="80" t="s">
        <v>20</v>
      </c>
      <c r="R30" s="453" t="str">
        <f>IF(B30=0," ",VLOOKUP($B30,[1]Спортсмены!$B$1:$H$65536,7,FALSE))</f>
        <v>Рыбаков В.Ю., Рыбакова Л.Е.</v>
      </c>
    </row>
    <row r="31" spans="1:18" x14ac:dyDescent="0.25">
      <c r="A31" s="77">
        <v>5</v>
      </c>
      <c r="B31" s="70">
        <v>46</v>
      </c>
      <c r="C31" s="85" t="str">
        <f>IF(B31=0," ",VLOOKUP(B31,[1]Спортсмены!B$1:H$65536,2,FALSE))</f>
        <v>Бакин Максим</v>
      </c>
      <c r="D31" s="145" t="str">
        <f>IF(B31=0," ",VLOOKUP($B31,[1]Спортсмены!$B$1:$H$65536,3,FALSE))</f>
        <v>10.11.1997</v>
      </c>
      <c r="E31" s="80" t="str">
        <f>IF(B31=0," ",IF(VLOOKUP($B31,[1]Спортсмены!$B$1:$H$65536,4,FALSE)=0," ",VLOOKUP($B31,[1]Спортсмены!$B$1:$H$65536,4,FALSE)))</f>
        <v>2р</v>
      </c>
      <c r="F31" s="85" t="str">
        <f>IF(B31=0," ",VLOOKUP($B31,[1]Спортсмены!$B$1:$H$65536,5,FALSE))</f>
        <v>Ярославская</v>
      </c>
      <c r="G31" s="83" t="str">
        <f>IF(B31=0," ",VLOOKUP($B31,[1]Спортсмены!$B$1:$H$65536,6,FALSE))</f>
        <v>Ярославль, СДЮСШОР-19</v>
      </c>
      <c r="H31" s="148">
        <v>6.2</v>
      </c>
      <c r="I31" s="148" t="s">
        <v>57</v>
      </c>
      <c r="J31" s="148">
        <v>6.1</v>
      </c>
      <c r="K31" s="452">
        <v>3</v>
      </c>
      <c r="L31" s="148">
        <v>5.86</v>
      </c>
      <c r="M31" s="148">
        <v>5.9</v>
      </c>
      <c r="N31" s="148">
        <v>5.89</v>
      </c>
      <c r="O31" s="149">
        <v>6.2</v>
      </c>
      <c r="P31" s="80" t="str">
        <f>IF(O31=0," ",IF(O31&gt;=[1]Разряды!$C$16,[1]Разряды!$C$3,IF(O31&gt;=[1]Разряды!$D$16,[1]Разряды!$D$3,IF(O31&gt;=[1]Разряды!$E$16,[1]Разряды!$E$3,IF(O31&gt;=[1]Разряды!$F$16,[1]Разряды!$F$3,IF(O31&gt;=[1]Разряды!$G$16,[1]Разряды!$G$3,IF(O31&gt;=[1]Разряды!$H$16,[1]Разряды!$H$3,"б/р")))))))</f>
        <v>3р</v>
      </c>
      <c r="Q31" s="80" t="s">
        <v>20</v>
      </c>
      <c r="R31" s="85" t="str">
        <f>IF(B31=0," ",VLOOKUP($B31,[1]Спортсмены!$B$1:$H$65536,7,FALSE))</f>
        <v>Воронин Е.А.</v>
      </c>
    </row>
    <row r="32" spans="1:18" x14ac:dyDescent="0.25">
      <c r="A32" s="80">
        <v>6</v>
      </c>
      <c r="B32" s="70">
        <v>572</v>
      </c>
      <c r="C32" s="85" t="str">
        <f>IF(B32=0," ",VLOOKUP(B32,[1]Спортсмены!B$1:H$65536,2,FALSE))</f>
        <v>Порядин Андрей</v>
      </c>
      <c r="D32" s="145" t="str">
        <f>IF(B32=0," ",VLOOKUP($B32,[1]Спортсмены!$B$1:$H$65536,3,FALSE))</f>
        <v>12.03.1996</v>
      </c>
      <c r="E32" s="80" t="str">
        <f>IF(B32=0," ",IF(VLOOKUP($B32,[1]Спортсмены!$B$1:$H$65536,4,FALSE)=0," ",VLOOKUP($B32,[1]Спортсмены!$B$1:$H$65536,4,FALSE)))</f>
        <v>1р</v>
      </c>
      <c r="F32" s="85" t="str">
        <f>IF(B32=0," ",VLOOKUP($B32,[1]Спортсмены!$B$1:$H$65536,5,FALSE))</f>
        <v>Архангельская</v>
      </c>
      <c r="G32" s="146" t="str">
        <f>IF(B32=0," ",VLOOKUP($B32,[1]Спортсмены!$B$1:$H$65536,6,FALSE))</f>
        <v>Архангельск, ФСЦ "Арктика", САФУ</v>
      </c>
      <c r="H32" s="148" t="s">
        <v>57</v>
      </c>
      <c r="I32" s="148">
        <v>5.67</v>
      </c>
      <c r="J32" s="148" t="s">
        <v>57</v>
      </c>
      <c r="K32" s="452">
        <v>1</v>
      </c>
      <c r="L32" s="148">
        <v>5.92</v>
      </c>
      <c r="M32" s="148" t="s">
        <v>57</v>
      </c>
      <c r="N32" s="148">
        <v>5.9</v>
      </c>
      <c r="O32" s="149">
        <v>5.92</v>
      </c>
      <c r="P32" s="80" t="str">
        <f>IF(O32=0," ",IF(O32&gt;=[1]Разряды!$C$16,[1]Разряды!$C$3,IF(O32&gt;=[1]Разряды!$D$16,[1]Разряды!$D$3,IF(O32&gt;=[1]Разряды!$E$16,[1]Разряды!$E$3,IF(O32&gt;=[1]Разряды!$F$16,[1]Разряды!$F$3,IF(O32&gt;=[1]Разряды!$G$16,[1]Разряды!$G$3,IF(O32&gt;=[1]Разряды!$H$16,[1]Разряды!$H$3,"б/р")))))))</f>
        <v>3р</v>
      </c>
      <c r="Q32" s="80">
        <v>0</v>
      </c>
      <c r="R32" s="85" t="str">
        <f>IF(B32=0," ",VLOOKUP($B32,[1]Спортсмены!$B$1:$H$65536,7,FALSE))</f>
        <v>Брюхова О.Б.</v>
      </c>
    </row>
    <row r="33" spans="1:18" ht="16.5" thickBot="1" x14ac:dyDescent="0.3">
      <c r="A33" s="150"/>
      <c r="B33" s="33"/>
      <c r="C33" s="152"/>
      <c r="D33" s="33"/>
      <c r="E33" s="33"/>
      <c r="F33" s="152"/>
      <c r="G33" s="158"/>
      <c r="H33" s="184"/>
      <c r="I33" s="184"/>
      <c r="J33" s="184"/>
      <c r="K33" s="454"/>
      <c r="L33" s="160"/>
      <c r="M33" s="160"/>
      <c r="N33" s="160"/>
      <c r="O33" s="161"/>
      <c r="P33" s="162"/>
      <c r="Q33" s="162"/>
      <c r="R33" s="121"/>
    </row>
    <row r="34" spans="1:18" ht="18.75" thickTop="1" x14ac:dyDescent="0.25">
      <c r="A34" s="1"/>
      <c r="B34" s="132"/>
      <c r="C34" s="132"/>
      <c r="D34" s="126"/>
      <c r="E34" s="129"/>
      <c r="F34" s="129"/>
      <c r="G34" s="133"/>
      <c r="H34" s="370" t="s">
        <v>121</v>
      </c>
      <c r="I34" s="370"/>
      <c r="J34" s="370"/>
      <c r="K34" s="370"/>
      <c r="L34" s="370"/>
      <c r="M34" s="370"/>
      <c r="N34" s="370"/>
      <c r="O34" s="252"/>
      <c r="P34" s="252"/>
      <c r="Q34" s="252"/>
      <c r="R34" s="455"/>
    </row>
    <row r="35" spans="1:18" x14ac:dyDescent="0.25">
      <c r="A35" s="328" t="s">
        <v>47</v>
      </c>
      <c r="B35" s="345" t="s">
        <v>48</v>
      </c>
      <c r="C35" s="349" t="s">
        <v>49</v>
      </c>
      <c r="D35" s="349" t="s">
        <v>50</v>
      </c>
      <c r="E35" s="328" t="s">
        <v>51</v>
      </c>
      <c r="F35" s="328" t="s">
        <v>11</v>
      </c>
      <c r="G35" s="328" t="s">
        <v>52</v>
      </c>
      <c r="H35" s="366" t="s">
        <v>53</v>
      </c>
      <c r="I35" s="367"/>
      <c r="J35" s="367"/>
      <c r="K35" s="367"/>
      <c r="L35" s="367"/>
      <c r="M35" s="367"/>
      <c r="N35" s="368"/>
      <c r="O35" s="328" t="s">
        <v>13</v>
      </c>
      <c r="P35" s="345" t="s">
        <v>14</v>
      </c>
      <c r="Q35" s="345" t="s">
        <v>15</v>
      </c>
      <c r="R35" s="330" t="s">
        <v>16</v>
      </c>
    </row>
    <row r="36" spans="1:18" x14ac:dyDescent="0.25">
      <c r="A36" s="364"/>
      <c r="B36" s="359"/>
      <c r="C36" s="365"/>
      <c r="D36" s="365"/>
      <c r="E36" s="359"/>
      <c r="F36" s="359"/>
      <c r="G36" s="359"/>
      <c r="H36" s="361">
        <v>1</v>
      </c>
      <c r="I36" s="349">
        <v>2</v>
      </c>
      <c r="J36" s="349">
        <v>3</v>
      </c>
      <c r="K36" s="138"/>
      <c r="L36" s="349">
        <v>4</v>
      </c>
      <c r="M36" s="349">
        <v>5</v>
      </c>
      <c r="N36" s="349">
        <v>6</v>
      </c>
      <c r="O36" s="364"/>
      <c r="P36" s="359"/>
      <c r="Q36" s="359"/>
      <c r="R36" s="360"/>
    </row>
    <row r="37" spans="1:18" x14ac:dyDescent="0.25">
      <c r="A37" s="329"/>
      <c r="B37" s="346"/>
      <c r="C37" s="350"/>
      <c r="D37" s="350"/>
      <c r="E37" s="346"/>
      <c r="F37" s="346"/>
      <c r="G37" s="346"/>
      <c r="H37" s="362"/>
      <c r="I37" s="350"/>
      <c r="J37" s="350"/>
      <c r="K37" s="139"/>
      <c r="L37" s="350"/>
      <c r="M37" s="350"/>
      <c r="N37" s="350"/>
      <c r="O37" s="329"/>
      <c r="P37" s="346"/>
      <c r="Q37" s="346"/>
      <c r="R37" s="331"/>
    </row>
    <row r="38" spans="1:18" x14ac:dyDescent="0.25">
      <c r="A38" s="117">
        <v>1</v>
      </c>
      <c r="B38" s="27">
        <v>503</v>
      </c>
      <c r="C38" s="85" t="str">
        <f>IF(B38=0," ",VLOOKUP(B38,[1]Спортсмены!B$1:H$65536,2,FALSE))</f>
        <v>Чекин Илья</v>
      </c>
      <c r="D38" s="86" t="str">
        <f>IF(B38=0," ",VLOOKUP($B38,[1]Спортсмены!$B$1:$H$65536,3,FALSE))</f>
        <v>04.01.1995</v>
      </c>
      <c r="E38" s="80" t="str">
        <f>IF(B38=0," ",IF(VLOOKUP($B38,[1]Спортсмены!$B$1:$H$65536,4,FALSE)=0," ",VLOOKUP($B38,[1]Спортсмены!$B$1:$H$65536,4,FALSE)))</f>
        <v>КМС</v>
      </c>
      <c r="F38" s="85" t="str">
        <f>IF(B38=0," ",VLOOKUP($B38,[1]Спортсмены!$B$1:$H$65536,5,FALSE))</f>
        <v>Калининградская</v>
      </c>
      <c r="G38" s="146" t="str">
        <f>IF(B38=0," ",VLOOKUP($B38,[1]Спортсмены!$B$1:$H$65536,6,FALSE))</f>
        <v>Калининград, СДЮСШОР-4</v>
      </c>
      <c r="H38" s="141">
        <v>6.67</v>
      </c>
      <c r="I38" s="141">
        <v>6.87</v>
      </c>
      <c r="J38" s="141" t="s">
        <v>57</v>
      </c>
      <c r="K38" s="147"/>
      <c r="L38" s="141" t="s">
        <v>57</v>
      </c>
      <c r="M38" s="148">
        <v>6.8</v>
      </c>
      <c r="N38" s="148">
        <v>6.83</v>
      </c>
      <c r="O38" s="149">
        <v>6.87</v>
      </c>
      <c r="P38" s="80" t="str">
        <f>IF(O38=0," ",IF(O38&gt;=[1]Разряды!$C$16,[1]Разряды!$C$3,IF(O38&gt;=[1]Разряды!$D$16,[1]Разряды!$D$3,IF(O38&gt;=[1]Разряды!$E$16,[1]Разряды!$E$3,IF(O38&gt;=[1]Разряды!$F$16,[1]Разряды!$F$3,IF(O38&gt;=[1]Разряды!$G$16,[1]Разряды!$G$3,IF(O38&gt;=[1]Разряды!$H$16,[1]Разряды!$H$3,"б/р")))))))</f>
        <v>1р</v>
      </c>
      <c r="Q38" s="80">
        <v>20</v>
      </c>
      <c r="R38" s="146" t="str">
        <f>IF(B38=0," ",VLOOKUP($B38,[1]Спортсмены!$B$1:$H$65536,7,FALSE))</f>
        <v>Балашов С.Г., Балашова В.А.</v>
      </c>
    </row>
    <row r="39" spans="1:18" x14ac:dyDescent="0.25">
      <c r="A39" s="117">
        <v>2</v>
      </c>
      <c r="B39" s="27">
        <v>11</v>
      </c>
      <c r="C39" s="85" t="str">
        <f>IF(B39=0," ",VLOOKUP(B39,[1]Спортсмены!B$1:H$65536,2,FALSE))</f>
        <v>Карпов Максим</v>
      </c>
      <c r="D39" s="86" t="str">
        <f>IF(B39=0," ",VLOOKUP($B39,[1]Спортсмены!$B$1:$H$65536,3,FALSE))</f>
        <v>08.05.1994</v>
      </c>
      <c r="E39" s="80" t="str">
        <f>IF(B39=0," ",IF(VLOOKUP($B39,[1]Спортсмены!$B$1:$H$65536,4,FALSE)=0," ",VLOOKUP($B39,[1]Спортсмены!$B$1:$H$65536,4,FALSE)))</f>
        <v>1р</v>
      </c>
      <c r="F39" s="85" t="str">
        <f>IF(B39=0," ",VLOOKUP($B39,[1]Спортсмены!$B$1:$H$65536,5,FALSE))</f>
        <v>Ярославская</v>
      </c>
      <c r="G39" s="146" t="str">
        <f>IF(B39=0," ",VLOOKUP($B39,[1]Спортсмены!$B$1:$H$65536,6,FALSE))</f>
        <v>Ярославль, СДЮСШОР-19</v>
      </c>
      <c r="H39" s="141">
        <v>6.77</v>
      </c>
      <c r="I39" s="141" t="s">
        <v>57</v>
      </c>
      <c r="J39" s="141">
        <v>6.51</v>
      </c>
      <c r="K39" s="147"/>
      <c r="L39" s="141">
        <v>6.71</v>
      </c>
      <c r="M39" s="148">
        <v>6.79</v>
      </c>
      <c r="N39" s="148" t="s">
        <v>57</v>
      </c>
      <c r="O39" s="149">
        <v>6.79</v>
      </c>
      <c r="P39" s="80" t="str">
        <f>IF(O39=0," ",IF(O39&gt;=[1]Разряды!$C$16,[1]Разряды!$C$3,IF(O39&gt;=[1]Разряды!$D$16,[1]Разряды!$D$3,IF(O39&gt;=[1]Разряды!$E$16,[1]Разряды!$E$3,IF(O39&gt;=[1]Разряды!$F$16,[1]Разряды!$F$3,IF(O39&gt;=[1]Разряды!$G$16,[1]Разряды!$G$3,IF(O39&gt;=[1]Разряды!$H$16,[1]Разряды!$H$3,"б/р")))))))</f>
        <v>1р</v>
      </c>
      <c r="Q39" s="80" t="s">
        <v>20</v>
      </c>
      <c r="R39" s="146" t="str">
        <f>IF(B39=0," ",VLOOKUP($B39,[1]Спортсмены!$B$1:$H$65536,7,FALSE))</f>
        <v>Воронин Е.А.</v>
      </c>
    </row>
    <row r="40" spans="1:18" ht="15.75" thickBot="1" x14ac:dyDescent="0.3">
      <c r="A40" s="150"/>
      <c r="B40" s="33"/>
      <c r="C40" s="31"/>
      <c r="D40" s="151"/>
      <c r="E40" s="33"/>
      <c r="F40" s="152"/>
      <c r="G40" s="121"/>
      <c r="H40" s="153"/>
      <c r="I40" s="153"/>
      <c r="J40" s="153"/>
      <c r="K40" s="154"/>
      <c r="L40" s="153"/>
      <c r="M40" s="153"/>
      <c r="N40" s="153"/>
      <c r="O40" s="155"/>
      <c r="P40" s="257"/>
      <c r="Q40" s="257"/>
      <c r="R40" s="121"/>
    </row>
    <row r="41" spans="1:18" ht="18.75" thickTop="1" x14ac:dyDescent="0.25">
      <c r="A41" s="1"/>
      <c r="B41" s="132"/>
      <c r="C41" s="132"/>
      <c r="D41" s="126"/>
      <c r="E41" s="129"/>
      <c r="F41" s="129"/>
      <c r="G41" s="133"/>
      <c r="H41" s="370" t="s">
        <v>24</v>
      </c>
      <c r="I41" s="370"/>
      <c r="J41" s="370"/>
      <c r="K41" s="370"/>
      <c r="L41" s="370"/>
      <c r="M41" s="370"/>
      <c r="N41" s="370"/>
      <c r="O41" s="252"/>
      <c r="P41" s="252"/>
      <c r="Q41" s="252"/>
      <c r="R41" s="137"/>
    </row>
    <row r="42" spans="1:18" x14ac:dyDescent="0.25">
      <c r="A42" s="328" t="s">
        <v>47</v>
      </c>
      <c r="B42" s="345" t="s">
        <v>48</v>
      </c>
      <c r="C42" s="349" t="s">
        <v>49</v>
      </c>
      <c r="D42" s="349" t="s">
        <v>50</v>
      </c>
      <c r="E42" s="328" t="s">
        <v>51</v>
      </c>
      <c r="F42" s="328" t="s">
        <v>11</v>
      </c>
      <c r="G42" s="328" t="s">
        <v>52</v>
      </c>
      <c r="H42" s="366" t="s">
        <v>53</v>
      </c>
      <c r="I42" s="367"/>
      <c r="J42" s="367"/>
      <c r="K42" s="367"/>
      <c r="L42" s="367"/>
      <c r="M42" s="367"/>
      <c r="N42" s="368"/>
      <c r="O42" s="328" t="s">
        <v>13</v>
      </c>
      <c r="P42" s="345" t="s">
        <v>14</v>
      </c>
      <c r="Q42" s="345" t="s">
        <v>15</v>
      </c>
      <c r="R42" s="330" t="s">
        <v>16</v>
      </c>
    </row>
    <row r="43" spans="1:18" x14ac:dyDescent="0.25">
      <c r="A43" s="364"/>
      <c r="B43" s="359"/>
      <c r="C43" s="365"/>
      <c r="D43" s="365"/>
      <c r="E43" s="359"/>
      <c r="F43" s="359"/>
      <c r="G43" s="359"/>
      <c r="H43" s="361">
        <v>1</v>
      </c>
      <c r="I43" s="349">
        <v>2</v>
      </c>
      <c r="J43" s="349">
        <v>3</v>
      </c>
      <c r="K43" s="138"/>
      <c r="L43" s="349">
        <v>4</v>
      </c>
      <c r="M43" s="349">
        <v>5</v>
      </c>
      <c r="N43" s="349">
        <v>6</v>
      </c>
      <c r="O43" s="364"/>
      <c r="P43" s="359"/>
      <c r="Q43" s="359"/>
      <c r="R43" s="360"/>
    </row>
    <row r="44" spans="1:18" x14ac:dyDescent="0.25">
      <c r="A44" s="329"/>
      <c r="B44" s="346"/>
      <c r="C44" s="350"/>
      <c r="D44" s="350"/>
      <c r="E44" s="346"/>
      <c r="F44" s="346"/>
      <c r="G44" s="346"/>
      <c r="H44" s="362"/>
      <c r="I44" s="350"/>
      <c r="J44" s="350"/>
      <c r="K44" s="139"/>
      <c r="L44" s="350"/>
      <c r="M44" s="350"/>
      <c r="N44" s="350"/>
      <c r="O44" s="329"/>
      <c r="P44" s="346"/>
      <c r="Q44" s="346"/>
      <c r="R44" s="331"/>
    </row>
    <row r="45" spans="1:18" x14ac:dyDescent="0.25">
      <c r="A45" s="164">
        <v>1</v>
      </c>
      <c r="B45" s="26">
        <v>474</v>
      </c>
      <c r="C45" s="21" t="str">
        <f>IF(B45=0," ",VLOOKUP(B45,[1]Спортсмены!B$1:H$65536,2,FALSE))</f>
        <v>Маляренко Станислав</v>
      </c>
      <c r="D45" s="140" t="str">
        <f>IF(B45=0," ",VLOOKUP($B45,[1]Спортсмены!$B$1:$H$65536,3,FALSE))</f>
        <v>19.05.1985</v>
      </c>
      <c r="E45" s="23" t="str">
        <f>IF(B45=0," ",IF(VLOOKUP($B45,[1]Спортсмены!$B$1:$H$65536,4,FALSE)=0," ",VLOOKUP($B45,[1]Спортсмены!$B$1:$H$65536,4,FALSE)))</f>
        <v>МС</v>
      </c>
      <c r="F45" s="21" t="str">
        <f>IF(B45=0," ",VLOOKUP($B45,[1]Спортсмены!$B$1:$H$65536,5,FALSE))</f>
        <v>Ярославская</v>
      </c>
      <c r="G45" s="87" t="str">
        <f>IF(B45=0," ",VLOOKUP($B45,[1]Спортсмены!$B$1:$H$65536,6,FALSE))</f>
        <v>Ярославль, ГУ ЯО ЦСП ШВСМ</v>
      </c>
      <c r="H45" s="141">
        <v>6.05</v>
      </c>
      <c r="I45" s="141" t="s">
        <v>57</v>
      </c>
      <c r="J45" s="141">
        <v>5.76</v>
      </c>
      <c r="K45" s="452"/>
      <c r="L45" s="142" t="s">
        <v>54</v>
      </c>
      <c r="M45" s="142" t="s">
        <v>54</v>
      </c>
      <c r="N45" s="142" t="s">
        <v>54</v>
      </c>
      <c r="O45" s="149">
        <v>6.05</v>
      </c>
      <c r="P45" s="80" t="str">
        <f>IF(O45=0," ",IF(O45&gt;=[1]Разряды!$C$16,[1]Разряды!$C$3,IF(O45&gt;=[1]Разряды!$D$16,[1]Разряды!$D$3,IF(O45&gt;=[1]Разряды!$E$16,[1]Разряды!$E$3,IF(O45&gt;=[1]Разряды!$F$16,[1]Разряды!$F$3,IF(O45&gt;=[1]Разряды!$G$16,[1]Разряды!$G$3,IF(O45&gt;=[1]Разряды!$H$16,[1]Разряды!$H$3,"б/р")))))))</f>
        <v>3р</v>
      </c>
      <c r="Q45" s="80" t="s">
        <v>20</v>
      </c>
      <c r="R45" s="87" t="str">
        <f>IF(B45=0," ",VLOOKUP($B45,[1]Спортсмены!$B$1:$H$65536,7,FALSE))</f>
        <v>Рыбаков В.Ю., Рыбакова Л.Е.</v>
      </c>
    </row>
    <row r="46" spans="1:18" ht="16.5" thickBot="1" x14ac:dyDescent="0.3">
      <c r="A46" s="150"/>
      <c r="B46" s="33"/>
      <c r="C46" s="152"/>
      <c r="D46" s="122"/>
      <c r="E46" s="33"/>
      <c r="F46" s="152"/>
      <c r="G46" s="158"/>
      <c r="H46" s="159"/>
      <c r="I46" s="159"/>
      <c r="J46" s="159"/>
      <c r="K46" s="154"/>
      <c r="L46" s="153"/>
      <c r="M46" s="160"/>
      <c r="N46" s="160"/>
      <c r="O46" s="161"/>
      <c r="P46" s="162"/>
      <c r="Q46" s="165"/>
      <c r="R46" s="121"/>
    </row>
    <row r="47" spans="1:18" ht="15.75" thickTop="1" x14ac:dyDescent="0.25">
      <c r="A47"/>
      <c r="C47"/>
      <c r="D47"/>
      <c r="G47"/>
    </row>
  </sheetData>
  <mergeCells count="84">
    <mergeCell ref="O42:O44"/>
    <mergeCell ref="P42:P44"/>
    <mergeCell ref="Q42:Q44"/>
    <mergeCell ref="R42:R44"/>
    <mergeCell ref="H43:H44"/>
    <mergeCell ref="I43:I44"/>
    <mergeCell ref="J43:J44"/>
    <mergeCell ref="L43:L44"/>
    <mergeCell ref="M43:M44"/>
    <mergeCell ref="N43:N44"/>
    <mergeCell ref="H41:N41"/>
    <mergeCell ref="A42:A44"/>
    <mergeCell ref="B42:B44"/>
    <mergeCell ref="C42:C44"/>
    <mergeCell ref="D42:D44"/>
    <mergeCell ref="E42:E44"/>
    <mergeCell ref="F42:F44"/>
    <mergeCell ref="G42:G44"/>
    <mergeCell ref="H42:N42"/>
    <mergeCell ref="Q35:Q37"/>
    <mergeCell ref="R35:R37"/>
    <mergeCell ref="H36:H37"/>
    <mergeCell ref="I36:I37"/>
    <mergeCell ref="J36:J37"/>
    <mergeCell ref="L36:L37"/>
    <mergeCell ref="M36:M37"/>
    <mergeCell ref="N36:N37"/>
    <mergeCell ref="A35:A37"/>
    <mergeCell ref="B35:B37"/>
    <mergeCell ref="C35:C37"/>
    <mergeCell ref="D35:D37"/>
    <mergeCell ref="E35:E37"/>
    <mergeCell ref="O24:O26"/>
    <mergeCell ref="P24:P26"/>
    <mergeCell ref="Q24:Q26"/>
    <mergeCell ref="R24:R26"/>
    <mergeCell ref="H25:H26"/>
    <mergeCell ref="I25:I26"/>
    <mergeCell ref="J25:J26"/>
    <mergeCell ref="L25:L26"/>
    <mergeCell ref="M25:M26"/>
    <mergeCell ref="N25:N26"/>
    <mergeCell ref="G23:M23"/>
    <mergeCell ref="A24:A26"/>
    <mergeCell ref="B24:B26"/>
    <mergeCell ref="C24:C26"/>
    <mergeCell ref="D24:D26"/>
    <mergeCell ref="E24:E26"/>
    <mergeCell ref="F24:F26"/>
    <mergeCell ref="G24:G26"/>
    <mergeCell ref="H24:N24"/>
    <mergeCell ref="Q8:Q10"/>
    <mergeCell ref="R8:R10"/>
    <mergeCell ref="H9:H10"/>
    <mergeCell ref="I9:I10"/>
    <mergeCell ref="J9:J10"/>
    <mergeCell ref="L9:L10"/>
    <mergeCell ref="M9:M10"/>
    <mergeCell ref="N9:N10"/>
    <mergeCell ref="L7:P7"/>
    <mergeCell ref="A8:A10"/>
    <mergeCell ref="B8:B10"/>
    <mergeCell ref="C8:C10"/>
    <mergeCell ref="D8:D10"/>
    <mergeCell ref="E8:E10"/>
    <mergeCell ref="F8:F10"/>
    <mergeCell ref="G8:G10"/>
    <mergeCell ref="H8:N8"/>
    <mergeCell ref="O8:O10"/>
    <mergeCell ref="P8:P10"/>
    <mergeCell ref="C6:D6"/>
    <mergeCell ref="F6:L6"/>
    <mergeCell ref="N6:R6"/>
    <mergeCell ref="A1:R1"/>
    <mergeCell ref="A2:R2"/>
    <mergeCell ref="D3:R3"/>
    <mergeCell ref="D4:R4"/>
    <mergeCell ref="D5:R5"/>
    <mergeCell ref="H34:N34"/>
    <mergeCell ref="F35:F37"/>
    <mergeCell ref="G35:G37"/>
    <mergeCell ref="H35:N35"/>
    <mergeCell ref="O35:O37"/>
    <mergeCell ref="P35:P3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workbookViewId="0">
      <selection activeCell="A2" sqref="A2:R2"/>
    </sheetView>
  </sheetViews>
  <sheetFormatPr defaultRowHeight="15" x14ac:dyDescent="0.25"/>
  <cols>
    <col min="1" max="1" width="4" style="191" customWidth="1"/>
    <col min="2" max="2" width="5.5703125" style="192" bestFit="1" customWidth="1"/>
    <col min="3" max="3" width="23.42578125" style="192" customWidth="1"/>
    <col min="4" max="4" width="10.140625" style="192" bestFit="1" customWidth="1"/>
    <col min="5" max="5" width="6.42578125" style="192" customWidth="1"/>
    <col min="6" max="6" width="15.140625" style="192" customWidth="1"/>
    <col min="7" max="7" width="25.42578125" style="193" customWidth="1"/>
    <col min="8" max="9" width="5.42578125" style="192" customWidth="1"/>
    <col min="10" max="10" width="5.42578125" customWidth="1"/>
    <col min="11" max="11" width="5" customWidth="1"/>
    <col min="12" max="12" width="5.42578125" customWidth="1"/>
    <col min="13" max="13" width="5.28515625" customWidth="1"/>
    <col min="14" max="14" width="5.7109375" customWidth="1"/>
    <col min="15" max="15" width="7.140625" customWidth="1"/>
    <col min="16" max="16" width="6.28515625" customWidth="1"/>
    <col min="17" max="17" width="5.42578125" customWidth="1"/>
    <col min="18" max="18" width="24.42578125" customWidth="1"/>
  </cols>
  <sheetData>
    <row r="1" spans="1:18" ht="20.25" x14ac:dyDescent="0.3">
      <c r="A1" s="354" t="s">
        <v>91</v>
      </c>
      <c r="B1" s="354"/>
      <c r="C1" s="354"/>
      <c r="D1" s="354"/>
      <c r="E1" s="354"/>
      <c r="F1" s="354"/>
      <c r="G1" s="354"/>
      <c r="H1" s="354"/>
      <c r="I1" s="354"/>
      <c r="J1" s="354"/>
      <c r="K1" s="354"/>
      <c r="L1" s="354"/>
      <c r="M1" s="354"/>
      <c r="N1" s="354"/>
      <c r="O1" s="354"/>
      <c r="P1" s="354"/>
      <c r="Q1" s="354"/>
      <c r="R1" s="354"/>
    </row>
    <row r="2" spans="1:18" ht="20.25" x14ac:dyDescent="0.3">
      <c r="A2" s="354" t="s">
        <v>92</v>
      </c>
      <c r="B2" s="354"/>
      <c r="C2" s="354"/>
      <c r="D2" s="354"/>
      <c r="E2" s="354"/>
      <c r="F2" s="354"/>
      <c r="G2" s="354"/>
      <c r="H2" s="354"/>
      <c r="I2" s="354"/>
      <c r="J2" s="354"/>
      <c r="K2" s="354"/>
      <c r="L2" s="354"/>
      <c r="M2" s="354"/>
      <c r="N2" s="354"/>
      <c r="O2" s="354"/>
      <c r="P2" s="354"/>
      <c r="Q2" s="354"/>
      <c r="R2" s="354"/>
    </row>
    <row r="3" spans="1:18" ht="22.5" x14ac:dyDescent="0.3">
      <c r="A3" s="335" t="s">
        <v>21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</row>
    <row r="4" spans="1:18" ht="20.25" x14ac:dyDescent="0.3">
      <c r="A4" s="336" t="s">
        <v>22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</row>
    <row r="5" spans="1:18" ht="15.75" x14ac:dyDescent="0.25">
      <c r="A5" s="1"/>
      <c r="B5" s="125"/>
      <c r="C5" s="125"/>
      <c r="D5" s="372" t="s">
        <v>44</v>
      </c>
      <c r="E5" s="372"/>
      <c r="F5" s="372"/>
      <c r="G5" s="372"/>
      <c r="H5" s="372"/>
      <c r="I5" s="372"/>
      <c r="J5" s="372"/>
      <c r="K5" s="372"/>
      <c r="L5" s="372"/>
      <c r="M5" s="372"/>
      <c r="N5" s="372"/>
      <c r="O5" s="372"/>
      <c r="P5" s="372"/>
      <c r="Q5" s="372"/>
      <c r="R5" s="372"/>
    </row>
    <row r="6" spans="1:18" ht="18" x14ac:dyDescent="0.25">
      <c r="A6" s="1"/>
      <c r="B6" s="126"/>
      <c r="C6" s="126"/>
      <c r="D6" s="373" t="s">
        <v>55</v>
      </c>
      <c r="E6" s="373"/>
      <c r="F6" s="373"/>
      <c r="G6" s="373"/>
      <c r="H6" s="373"/>
      <c r="I6" s="373"/>
      <c r="J6" s="373"/>
      <c r="K6" s="373"/>
      <c r="L6" s="373"/>
      <c r="M6" s="373"/>
      <c r="N6" s="373"/>
      <c r="O6" s="373"/>
      <c r="P6" s="373"/>
      <c r="Q6" s="373"/>
      <c r="R6" s="373"/>
    </row>
    <row r="7" spans="1:18" ht="15.75" x14ac:dyDescent="0.25">
      <c r="A7" s="1"/>
      <c r="B7" s="127"/>
      <c r="C7" s="127"/>
      <c r="D7" s="374" t="s">
        <v>1</v>
      </c>
      <c r="E7" s="374"/>
      <c r="F7" s="374"/>
      <c r="G7" s="374"/>
      <c r="H7" s="374"/>
      <c r="I7" s="374"/>
      <c r="J7" s="374"/>
      <c r="K7" s="374"/>
      <c r="L7" s="374"/>
      <c r="M7" s="374"/>
      <c r="N7" s="374"/>
      <c r="O7" s="374"/>
      <c r="P7" s="374"/>
      <c r="Q7" s="374"/>
      <c r="R7" s="374"/>
    </row>
    <row r="8" spans="1:18" ht="18" x14ac:dyDescent="0.25">
      <c r="A8" s="9"/>
      <c r="B8" s="128"/>
      <c r="C8" s="128"/>
      <c r="D8" s="128"/>
      <c r="E8" s="129"/>
      <c r="F8" s="370" t="s">
        <v>113</v>
      </c>
      <c r="G8" s="370"/>
      <c r="H8" s="370"/>
      <c r="I8" s="370"/>
      <c r="J8" s="370"/>
      <c r="K8" s="370"/>
      <c r="L8" s="370"/>
      <c r="M8" s="130"/>
      <c r="N8" s="8" t="s">
        <v>109</v>
      </c>
      <c r="O8" s="8"/>
      <c r="P8" s="8"/>
      <c r="Q8" s="8"/>
      <c r="R8" s="8"/>
    </row>
    <row r="9" spans="1:18" ht="18" x14ac:dyDescent="0.25">
      <c r="A9" s="1" t="s">
        <v>173</v>
      </c>
      <c r="B9" s="131"/>
      <c r="C9" s="132"/>
      <c r="D9" s="126"/>
      <c r="E9" s="129"/>
      <c r="F9" s="129"/>
      <c r="G9" s="133" t="s">
        <v>56</v>
      </c>
      <c r="H9" s="134"/>
      <c r="I9" s="180" t="s">
        <v>46</v>
      </c>
      <c r="J9" s="180"/>
      <c r="K9" s="180"/>
      <c r="L9" s="180"/>
      <c r="M9" s="180"/>
      <c r="N9" s="252"/>
      <c r="O9" s="137" t="s">
        <v>174</v>
      </c>
      <c r="P9" s="180"/>
      <c r="Q9" s="252"/>
      <c r="R9" s="137"/>
    </row>
    <row r="10" spans="1:18" x14ac:dyDescent="0.25">
      <c r="A10" s="328" t="s">
        <v>47</v>
      </c>
      <c r="B10" s="345" t="s">
        <v>48</v>
      </c>
      <c r="C10" s="349" t="s">
        <v>49</v>
      </c>
      <c r="D10" s="349" t="s">
        <v>50</v>
      </c>
      <c r="E10" s="328" t="s">
        <v>51</v>
      </c>
      <c r="F10" s="328" t="s">
        <v>11</v>
      </c>
      <c r="G10" s="328" t="s">
        <v>52</v>
      </c>
      <c r="H10" s="366" t="s">
        <v>53</v>
      </c>
      <c r="I10" s="367"/>
      <c r="J10" s="367"/>
      <c r="K10" s="367"/>
      <c r="L10" s="367"/>
      <c r="M10" s="367"/>
      <c r="N10" s="368"/>
      <c r="O10" s="328" t="s">
        <v>13</v>
      </c>
      <c r="P10" s="345" t="s">
        <v>14</v>
      </c>
      <c r="Q10" s="345" t="s">
        <v>15</v>
      </c>
      <c r="R10" s="330" t="s">
        <v>16</v>
      </c>
    </row>
    <row r="11" spans="1:18" x14ac:dyDescent="0.25">
      <c r="A11" s="364"/>
      <c r="B11" s="359"/>
      <c r="C11" s="365"/>
      <c r="D11" s="365"/>
      <c r="E11" s="359"/>
      <c r="F11" s="359"/>
      <c r="G11" s="359"/>
      <c r="H11" s="361">
        <v>1</v>
      </c>
      <c r="I11" s="349">
        <v>2</v>
      </c>
      <c r="J11" s="349">
        <v>3</v>
      </c>
      <c r="K11" s="138"/>
      <c r="L11" s="349">
        <v>4</v>
      </c>
      <c r="M11" s="349">
        <v>5</v>
      </c>
      <c r="N11" s="349">
        <v>6</v>
      </c>
      <c r="O11" s="364"/>
      <c r="P11" s="359"/>
      <c r="Q11" s="359"/>
      <c r="R11" s="360"/>
    </row>
    <row r="12" spans="1:18" x14ac:dyDescent="0.25">
      <c r="A12" s="329"/>
      <c r="B12" s="346"/>
      <c r="C12" s="350"/>
      <c r="D12" s="350"/>
      <c r="E12" s="346"/>
      <c r="F12" s="346"/>
      <c r="G12" s="346"/>
      <c r="H12" s="362"/>
      <c r="I12" s="350"/>
      <c r="J12" s="350"/>
      <c r="K12" s="139"/>
      <c r="L12" s="350"/>
      <c r="M12" s="350"/>
      <c r="N12" s="350"/>
      <c r="O12" s="329"/>
      <c r="P12" s="346"/>
      <c r="Q12" s="346"/>
      <c r="R12" s="331"/>
    </row>
    <row r="13" spans="1:18" x14ac:dyDescent="0.25">
      <c r="A13" s="117">
        <v>1</v>
      </c>
      <c r="B13" s="23">
        <v>771</v>
      </c>
      <c r="C13" s="21" t="str">
        <f>IF(B13=0," ",VLOOKUP(B13,[1]Спортсмены!B$1:H$65536,2,FALSE))</f>
        <v>Гарусков Михаил</v>
      </c>
      <c r="D13" s="181" t="str">
        <f>IF(B13=0," ",VLOOKUP($B13,[1]Спортсмены!$B$1:$H$65536,3,FALSE))</f>
        <v>03.08.1999</v>
      </c>
      <c r="E13" s="23" t="str">
        <f>IF(B13=0," ",IF(VLOOKUP($B13,[1]Спортсмены!$B$1:$H$65536,4,FALSE)=0," ",VLOOKUP($B13,[1]Спортсмены!$B$1:$H$65536,4,FALSE)))</f>
        <v>3р</v>
      </c>
      <c r="F13" s="21" t="str">
        <f>IF(B13=0," ",VLOOKUP($B13,[1]Спортсмены!$B$1:$H$65536,5,FALSE))</f>
        <v>Ярославская</v>
      </c>
      <c r="G13" s="87" t="str">
        <f>IF(B13=0," ",VLOOKUP($B13,[1]Спортсмены!$B$1:$H$65536,6,FALSE))</f>
        <v>Ярославль, ГОБУ ЯО СДЮСШОР</v>
      </c>
      <c r="H13" s="148">
        <v>10.35</v>
      </c>
      <c r="I13" s="148">
        <v>12.42</v>
      </c>
      <c r="J13" s="148">
        <v>11.23</v>
      </c>
      <c r="K13" s="456">
        <v>4</v>
      </c>
      <c r="L13" s="143">
        <v>11.03</v>
      </c>
      <c r="M13" s="143">
        <v>11.09</v>
      </c>
      <c r="N13" s="143">
        <v>10.34</v>
      </c>
      <c r="O13" s="144">
        <v>12.42</v>
      </c>
      <c r="P13" s="27" t="str">
        <f>IF(O13=0," ",IF(O13&gt;=[1]Разряды!$D$27,[1]Разряды!$D$3,IF(O13&gt;=[1]Разряды!$E$27,[1]Разряды!$E$3,IF(O13&gt;=[1]Разряды!$F$27,[1]Разряды!$F$3,IF(O13&gt;=[1]Разряды!$G$27,[1]Разряды!$G$3,IF(O13&gt;=[1]Разряды!$H$27,[1]Разряды!$H$3,IF(O13&gt;=[1]Разряды!$I$27,[1]Разряды!$I$3,"б/р")))))))</f>
        <v>3р</v>
      </c>
      <c r="Q13" s="80" t="s">
        <v>20</v>
      </c>
      <c r="R13" s="21" t="str">
        <f>IF(B13=0," ",VLOOKUP($B13,[1]Спортсмены!$B$1:$H$65536,7,FALSE))</f>
        <v>Кукса О.П.</v>
      </c>
    </row>
    <row r="14" spans="1:18" x14ac:dyDescent="0.25">
      <c r="A14" s="19">
        <v>2</v>
      </c>
      <c r="B14" s="26">
        <v>461</v>
      </c>
      <c r="C14" s="21" t="str">
        <f>IF(B14=0," ",VLOOKUP(B14,[1]Спортсмены!B$1:H$65536,2,FALSE))</f>
        <v>Соколов Даниил</v>
      </c>
      <c r="D14" s="181" t="str">
        <f>IF(B14=0," ",VLOOKUP($B14,[1]Спортсмены!$B$1:$H$65536,3,FALSE))</f>
        <v>07.01.1999</v>
      </c>
      <c r="E14" s="23" t="str">
        <f>IF(B14=0," ",IF(VLOOKUP($B14,[1]Спортсмены!$B$1:$H$65536,4,FALSE)=0," ",VLOOKUP($B14,[1]Спортсмены!$B$1:$H$65536,4,FALSE)))</f>
        <v>3р</v>
      </c>
      <c r="F14" s="21" t="str">
        <f>IF(B14=0," ",VLOOKUP($B14,[1]Спортсмены!$B$1:$H$65536,5,FALSE))</f>
        <v>Ярославская</v>
      </c>
      <c r="G14" s="21" t="str">
        <f>IF(B14=0," ",VLOOKUP($B14,[1]Спортсмены!$B$1:$H$65536,6,FALSE))</f>
        <v>Переславль, ДЮСШ</v>
      </c>
      <c r="H14" s="148">
        <v>11.79</v>
      </c>
      <c r="I14" s="148">
        <v>12.28</v>
      </c>
      <c r="J14" s="148">
        <v>11.46</v>
      </c>
      <c r="K14" s="456">
        <v>3</v>
      </c>
      <c r="L14" s="143">
        <v>12.4</v>
      </c>
      <c r="M14" s="143">
        <v>12.38</v>
      </c>
      <c r="N14" s="143">
        <v>12.39</v>
      </c>
      <c r="O14" s="144">
        <v>12.4</v>
      </c>
      <c r="P14" s="27" t="str">
        <f>IF(O14=0," ",IF(O14&gt;=[1]Разряды!$D$27,[1]Разряды!$D$3,IF(O14&gt;=[1]Разряды!$E$27,[1]Разряды!$E$3,IF(O14&gt;=[1]Разряды!$F$27,[1]Разряды!$F$3,IF(O14&gt;=[1]Разряды!$G$27,[1]Разряды!$G$3,IF(O14&gt;=[1]Разряды!$H$27,[1]Разряды!$H$3,IF(O14&gt;=[1]Разряды!$I$27,[1]Разряды!$I$3,"б/р")))))))</f>
        <v>3р</v>
      </c>
      <c r="Q14" s="80" t="s">
        <v>20</v>
      </c>
      <c r="R14" s="21" t="str">
        <f>IF(B14=0," ",VLOOKUP($B14,[1]Спортсмены!$B$1:$H$65536,7,FALSE))</f>
        <v>Цветкова Н.В.</v>
      </c>
    </row>
    <row r="15" spans="1:18" x14ac:dyDescent="0.25">
      <c r="A15" s="117">
        <v>3</v>
      </c>
      <c r="B15" s="23">
        <v>770</v>
      </c>
      <c r="C15" s="21" t="str">
        <f>IF(B15=0," ",VLOOKUP(B15,[1]Спортсмены!B$1:H$65536,2,FALSE))</f>
        <v>Гарусков Григорий</v>
      </c>
      <c r="D15" s="181" t="str">
        <f>IF(B15=0," ",VLOOKUP($B15,[1]Спортсмены!$B$1:$H$65536,3,FALSE))</f>
        <v>03.08.1999</v>
      </c>
      <c r="E15" s="23" t="str">
        <f>IF(B15=0," ",IF(VLOOKUP($B15,[1]Спортсмены!$B$1:$H$65536,4,FALSE)=0," ",VLOOKUP($B15,[1]Спортсмены!$B$1:$H$65536,4,FALSE)))</f>
        <v>3р</v>
      </c>
      <c r="F15" s="21" t="str">
        <f>IF(B15=0," ",VLOOKUP($B15,[1]Спортсмены!$B$1:$H$65536,5,FALSE))</f>
        <v>Ярославская</v>
      </c>
      <c r="G15" s="87" t="str">
        <f>IF(B15=0," ",VLOOKUP($B15,[1]Спортсмены!$B$1:$H$65536,6,FALSE))</f>
        <v>Ярославль, ГОБУ ЯО СДЮСШОР</v>
      </c>
      <c r="H15" s="148">
        <v>10.52</v>
      </c>
      <c r="I15" s="148">
        <v>10.49</v>
      </c>
      <c r="J15" s="148">
        <v>10.75</v>
      </c>
      <c r="K15" s="456">
        <v>2</v>
      </c>
      <c r="L15" s="143">
        <v>10.72</v>
      </c>
      <c r="M15" s="143">
        <v>10.75</v>
      </c>
      <c r="N15" s="143">
        <v>10.74</v>
      </c>
      <c r="O15" s="144">
        <v>10.75</v>
      </c>
      <c r="P15" s="27" t="str">
        <f>IF(O15=0," ",IF(O15&gt;=[1]Разряды!$D$27,[1]Разряды!$D$3,IF(O15&gt;=[1]Разряды!$E$27,[1]Разряды!$E$3,IF(O15&gt;=[1]Разряды!$F$27,[1]Разряды!$F$3,IF(O15&gt;=[1]Разряды!$G$27,[1]Разряды!$G$3,IF(O15&gt;=[1]Разряды!$H$27,[1]Разряды!$H$3,IF(O15&gt;=[1]Разряды!$I$27,[1]Разряды!$I$3,"б/р")))))))</f>
        <v>3р</v>
      </c>
      <c r="Q15" s="80" t="s">
        <v>20</v>
      </c>
      <c r="R15" s="87" t="str">
        <f>IF(B15=0," ",VLOOKUP($B15,[1]Спортсмены!$B$1:$H$65536,7,FALSE))</f>
        <v>Кукса О.П.</v>
      </c>
    </row>
    <row r="16" spans="1:18" x14ac:dyDescent="0.25">
      <c r="A16" s="77">
        <v>4</v>
      </c>
      <c r="B16" s="23">
        <v>677</v>
      </c>
      <c r="C16" s="21" t="str">
        <f>IF(B16=0," ",VLOOKUP(B16,[1]Спортсмены!B$1:H$65536,2,FALSE))</f>
        <v>Аль Убед Жабер Фирас</v>
      </c>
      <c r="D16" s="181" t="str">
        <f>IF(B16=0," ",VLOOKUP($B16,[1]Спортсмены!$B$1:$H$65536,3,FALSE))</f>
        <v>16.10.1999</v>
      </c>
      <c r="E16" s="23" t="str">
        <f>IF(B16=0," ",IF(VLOOKUP($B16,[1]Спортсмены!$B$1:$H$65536,4,FALSE)=0," ",VLOOKUP($B16,[1]Спортсмены!$B$1:$H$65536,4,FALSE)))</f>
        <v>1ю</v>
      </c>
      <c r="F16" s="21" t="str">
        <f>IF(B16=0," ",VLOOKUP($B16,[1]Спортсмены!$B$1:$H$65536,5,FALSE))</f>
        <v>Ярославская</v>
      </c>
      <c r="G16" s="87" t="str">
        <f>IF(B16=0," ",VLOOKUP($B16,[1]Спортсмены!$B$1:$H$65536,6,FALSE))</f>
        <v>Ярославль, ГОБУ ЯО СДЮСШОР</v>
      </c>
      <c r="H16" s="148">
        <v>9.64</v>
      </c>
      <c r="I16" s="148">
        <v>10.16</v>
      </c>
      <c r="J16" s="148" t="s">
        <v>57</v>
      </c>
      <c r="K16" s="456">
        <v>1</v>
      </c>
      <c r="L16" s="143">
        <v>10.130000000000001</v>
      </c>
      <c r="M16" s="143" t="s">
        <v>57</v>
      </c>
      <c r="N16" s="143">
        <v>10.48</v>
      </c>
      <c r="O16" s="144">
        <v>10.48</v>
      </c>
      <c r="P16" s="27" t="str">
        <f>IF(O16=0," ",IF(O16&gt;=[1]Разряды!$D$27,[1]Разряды!$D$3,IF(O16&gt;=[1]Разряды!$E$27,[1]Разряды!$E$3,IF(O16&gt;=[1]Разряды!$F$27,[1]Разряды!$F$3,IF(O16&gt;=[1]Разряды!$G$27,[1]Разряды!$G$3,IF(O16&gt;=[1]Разряды!$H$27,[1]Разряды!$H$3,IF(O16&gt;=[1]Разряды!$I$27,[1]Разряды!$I$3,"б/р")))))))</f>
        <v>1юр</v>
      </c>
      <c r="Q16" s="80" t="s">
        <v>20</v>
      </c>
      <c r="R16" s="21" t="str">
        <f>IF(B16=0," ",VLOOKUP($B16,[1]Спортсмены!$B$1:$H$65536,7,FALSE))</f>
        <v>Кукса О.П.</v>
      </c>
    </row>
    <row r="17" spans="1:18" ht="15.75" thickBot="1" x14ac:dyDescent="0.3">
      <c r="A17" s="120"/>
      <c r="B17" s="33"/>
      <c r="C17" s="31" t="str">
        <f>IF(B17=0," ",VLOOKUP(B17,[1]Спортсмены!B$1:H$65536,2,FALSE))</f>
        <v xml:space="preserve"> </v>
      </c>
      <c r="D17" s="182" t="str">
        <f>IF(B17=0," ",VLOOKUP($B17,[1]Спортсмены!$B$1:$H$65536,3,FALSE))</f>
        <v xml:space="preserve"> </v>
      </c>
      <c r="E17" s="33" t="str">
        <f>IF(B17=0," ",IF(VLOOKUP($B17,[1]Спортсмены!$B$1:$H$65536,4,FALSE)=0," ",VLOOKUP($B17,[1]Спортсмены!$B$1:$H$65536,4,FALSE)))</f>
        <v xml:space="preserve"> </v>
      </c>
      <c r="F17" s="31" t="str">
        <f>IF(B17=0," ",VLOOKUP($B17,[1]Спортсмены!$B$1:$H$65536,5,FALSE))</f>
        <v xml:space="preserve"> </v>
      </c>
      <c r="G17" s="183" t="str">
        <f>IF(B17=0," ",VLOOKUP($B17,[1]Спортсмены!$B$1:$H$65536,6,FALSE))</f>
        <v xml:space="preserve"> </v>
      </c>
      <c r="H17" s="184"/>
      <c r="I17" s="184"/>
      <c r="J17" s="184"/>
      <c r="K17" s="185"/>
      <c r="L17" s="160"/>
      <c r="M17" s="160"/>
      <c r="N17" s="160"/>
      <c r="O17" s="186"/>
      <c r="P17" s="29" t="str">
        <f>IF(O17=0," ",IF(O17&gt;=[1]Разряды!$D$27,[1]Разряды!$D$3,IF(O17&gt;=[1]Разряды!$E$27,[1]Разряды!$E$3,IF(O17&gt;=[1]Разряды!$F$27,[1]Разряды!$F$3,IF(O17&gt;=[1]Разряды!$G$27,[1]Разряды!$G$3,IF(O17&gt;=[1]Разряды!$H$27,[1]Разряды!$H$3,IF(O17&gt;=[1]Разряды!$I$27,[1]Разряды!$I$3,"б/р")))))))</f>
        <v xml:space="preserve"> </v>
      </c>
      <c r="Q17" s="150"/>
      <c r="R17" s="183" t="str">
        <f>IF(B17=0," ",VLOOKUP($B17,[1]Спортсмены!$B$1:$H$65536,7,FALSE))</f>
        <v xml:space="preserve"> </v>
      </c>
    </row>
    <row r="18" spans="1:18" ht="18.75" thickTop="1" x14ac:dyDescent="0.25">
      <c r="A18"/>
      <c r="B18" s="369"/>
      <c r="C18" s="369"/>
      <c r="D18" s="369"/>
      <c r="E18" s="129"/>
      <c r="F18" s="370" t="s">
        <v>118</v>
      </c>
      <c r="G18" s="370"/>
      <c r="H18" s="370"/>
      <c r="I18" s="370"/>
      <c r="J18" s="370"/>
      <c r="K18" s="370"/>
      <c r="L18" s="370"/>
      <c r="M18" s="130"/>
      <c r="N18" s="338" t="s">
        <v>109</v>
      </c>
      <c r="O18" s="338"/>
      <c r="P18" s="338"/>
      <c r="Q18" s="338"/>
      <c r="R18" s="338"/>
    </row>
    <row r="19" spans="1:18" ht="18" x14ac:dyDescent="0.25">
      <c r="A19" s="1" t="s">
        <v>173</v>
      </c>
      <c r="B19" s="132"/>
      <c r="C19" s="132"/>
      <c r="D19" s="126"/>
      <c r="E19" s="129"/>
      <c r="F19" s="129"/>
      <c r="G19" s="133" t="s">
        <v>58</v>
      </c>
      <c r="H19" s="134"/>
      <c r="I19" s="135"/>
      <c r="J19" s="136"/>
      <c r="K19" s="136"/>
      <c r="L19" s="363" t="s">
        <v>46</v>
      </c>
      <c r="M19" s="363"/>
      <c r="N19" s="363"/>
      <c r="O19" s="363"/>
      <c r="P19" s="363"/>
      <c r="Q19" s="252"/>
      <c r="R19" s="137" t="s">
        <v>174</v>
      </c>
    </row>
    <row r="20" spans="1:18" x14ac:dyDescent="0.25">
      <c r="A20" s="328" t="s">
        <v>47</v>
      </c>
      <c r="B20" s="345" t="s">
        <v>48</v>
      </c>
      <c r="C20" s="349" t="s">
        <v>49</v>
      </c>
      <c r="D20" s="349" t="s">
        <v>50</v>
      </c>
      <c r="E20" s="328" t="s">
        <v>51</v>
      </c>
      <c r="F20" s="328" t="s">
        <v>11</v>
      </c>
      <c r="G20" s="328" t="s">
        <v>52</v>
      </c>
      <c r="H20" s="366" t="s">
        <v>53</v>
      </c>
      <c r="I20" s="367"/>
      <c r="J20" s="367"/>
      <c r="K20" s="367"/>
      <c r="L20" s="367"/>
      <c r="M20" s="367"/>
      <c r="N20" s="368"/>
      <c r="O20" s="328" t="s">
        <v>13</v>
      </c>
      <c r="P20" s="345" t="s">
        <v>14</v>
      </c>
      <c r="Q20" s="345" t="s">
        <v>15</v>
      </c>
      <c r="R20" s="330" t="s">
        <v>16</v>
      </c>
    </row>
    <row r="21" spans="1:18" x14ac:dyDescent="0.25">
      <c r="A21" s="364"/>
      <c r="B21" s="359"/>
      <c r="C21" s="365"/>
      <c r="D21" s="365"/>
      <c r="E21" s="359"/>
      <c r="F21" s="359"/>
      <c r="G21" s="359"/>
      <c r="H21" s="361">
        <v>1</v>
      </c>
      <c r="I21" s="349">
        <v>2</v>
      </c>
      <c r="J21" s="349">
        <v>3</v>
      </c>
      <c r="K21" s="138"/>
      <c r="L21" s="349">
        <v>4</v>
      </c>
      <c r="M21" s="349">
        <v>5</v>
      </c>
      <c r="N21" s="349">
        <v>6</v>
      </c>
      <c r="O21" s="364"/>
      <c r="P21" s="359"/>
      <c r="Q21" s="359"/>
      <c r="R21" s="360"/>
    </row>
    <row r="22" spans="1:18" x14ac:dyDescent="0.25">
      <c r="A22" s="329"/>
      <c r="B22" s="346"/>
      <c r="C22" s="350"/>
      <c r="D22" s="350"/>
      <c r="E22" s="346"/>
      <c r="F22" s="346"/>
      <c r="G22" s="346"/>
      <c r="H22" s="362"/>
      <c r="I22" s="350"/>
      <c r="J22" s="350"/>
      <c r="K22" s="139"/>
      <c r="L22" s="350"/>
      <c r="M22" s="350"/>
      <c r="N22" s="350"/>
      <c r="O22" s="329"/>
      <c r="P22" s="346"/>
      <c r="Q22" s="346"/>
      <c r="R22" s="331"/>
    </row>
    <row r="23" spans="1:18" x14ac:dyDescent="0.25">
      <c r="A23" s="164">
        <v>1</v>
      </c>
      <c r="B23" s="27">
        <v>633</v>
      </c>
      <c r="C23" s="85" t="str">
        <f>IF(B23=0," ",VLOOKUP(B23,[1]Спортсмены!B$1:H$65536,2,FALSE))</f>
        <v>Козлов Глеб</v>
      </c>
      <c r="D23" s="145" t="str">
        <f>IF(B23=0," ",VLOOKUP($B23,[1]Спортсмены!$B$1:$H$65536,3,FALSE))</f>
        <v>24.11.1997</v>
      </c>
      <c r="E23" s="80" t="str">
        <f>IF(B23=0," ",IF(VLOOKUP($B23,[1]Спортсмены!$B$1:$H$65536,4,FALSE)=0," ",VLOOKUP($B23,[1]Спортсмены!$B$1:$H$65536,4,FALSE)))</f>
        <v>2р</v>
      </c>
      <c r="F23" s="85" t="str">
        <f>IF(B23=0," ",VLOOKUP($B23,[1]Спортсмены!$B$1:$H$65536,5,FALSE))</f>
        <v>Ярославская</v>
      </c>
      <c r="G23" s="146" t="str">
        <f>IF(B23=0," ",VLOOKUP($B23,[1]Спортсмены!$B$1:$H$65536,6,FALSE))</f>
        <v>Ярославль, ГОБУ ЯО СДЮСШОР</v>
      </c>
      <c r="H23" s="148">
        <v>10.68</v>
      </c>
      <c r="I23" s="148" t="s">
        <v>57</v>
      </c>
      <c r="J23" s="148" t="s">
        <v>57</v>
      </c>
      <c r="K23" s="456"/>
      <c r="L23" s="148" t="s">
        <v>57</v>
      </c>
      <c r="M23" s="148">
        <v>11.5</v>
      </c>
      <c r="N23" s="148" t="s">
        <v>54</v>
      </c>
      <c r="O23" s="457">
        <v>11.5</v>
      </c>
      <c r="P23" s="27" t="str">
        <f>IF(O23=0," ",IF(O23&gt;=[1]Разряды!$D$25,[1]Разряды!$D$3,IF(O23&gt;=[1]Разряды!$E$25,[1]Разряды!$E$3,IF(O23&gt;=[1]Разряды!$F$25,[1]Разряды!$F$3,IF(O23&gt;=[1]Разряды!$G$25,[1]Разряды!$G$3,IF(O23&gt;=[1]Разряды!$H$25,[1]Разряды!$H$3,IF(O23&gt;=[1]Разряды!$I$25,[1]Разряды!$I$3,"б/р")))))))</f>
        <v>3р</v>
      </c>
      <c r="Q23" s="80" t="s">
        <v>20</v>
      </c>
      <c r="R23" s="85" t="str">
        <f>IF(B23=0," ",VLOOKUP($B23,[1]Спортсмены!$B$1:$H$65536,7,FALSE))</f>
        <v>Сотин В.В.</v>
      </c>
    </row>
    <row r="24" spans="1:18" ht="15.75" thickBot="1" x14ac:dyDescent="0.3">
      <c r="A24" s="150"/>
      <c r="B24" s="43"/>
      <c r="C24" s="31" t="str">
        <f>IF(B24=0," ",VLOOKUP(B24,[1]Спортсмены!B$1:H$65536,2,FALSE))</f>
        <v xml:space="preserve"> </v>
      </c>
      <c r="D24" s="187" t="str">
        <f>IF(B24=0," ",VLOOKUP($B24,[1]Спортсмены!$B$1:$H$65536,3,FALSE))</f>
        <v xml:space="preserve"> </v>
      </c>
      <c r="E24" s="33" t="str">
        <f>IF(B24=0," ",IF(VLOOKUP($B24,[1]Спортсмены!$B$1:$H$65536,4,FALSE)=0," ",VLOOKUP($B24,[1]Спортсмены!$B$1:$H$65536,4,FALSE)))</f>
        <v xml:space="preserve"> </v>
      </c>
      <c r="F24" s="31" t="str">
        <f>IF(B24=0," ",VLOOKUP($B24,[1]Спортсмены!$B$1:$H$65536,5,FALSE))</f>
        <v xml:space="preserve"> </v>
      </c>
      <c r="G24" s="183" t="str">
        <f>IF(B24=0," ",VLOOKUP($B24,[1]Спортсмены!$B$1:$H$65536,6,FALSE))</f>
        <v xml:space="preserve"> </v>
      </c>
      <c r="H24" s="184"/>
      <c r="I24" s="184"/>
      <c r="J24" s="184"/>
      <c r="K24" s="185"/>
      <c r="L24" s="160"/>
      <c r="M24" s="160"/>
      <c r="N24" s="160"/>
      <c r="O24" s="186"/>
      <c r="P24" s="29" t="str">
        <f>IF(O24=0," ",IF(O24&gt;=[1]Разряды!$D$25,[1]Разряды!$D$3,IF(O24&gt;=[1]Разряды!$E$25,[1]Разряды!$E$3,IF(O24&gt;=[1]Разряды!$F$25,[1]Разряды!$F$3,IF(O24&gt;=[1]Разряды!$G$25,[1]Разряды!$G$3,IF(O24&gt;=[1]Разряды!$H$25,[1]Разряды!$H$3,IF(O24&gt;=[1]Разряды!$I$25,[1]Разряды!$I$3,"б/р")))))))</f>
        <v xml:space="preserve"> </v>
      </c>
      <c r="Q24" s="150"/>
      <c r="R24" s="31" t="str">
        <f>IF(B24=0," ",VLOOKUP($B24,[1]Спортсмены!$B$1:$H$65536,7,FALSE))</f>
        <v xml:space="preserve"> </v>
      </c>
    </row>
    <row r="25" spans="1:18" ht="18.75" thickTop="1" x14ac:dyDescent="0.25">
      <c r="A25"/>
      <c r="B25" s="369"/>
      <c r="C25" s="369"/>
      <c r="D25" s="369"/>
      <c r="E25" s="129"/>
      <c r="F25" s="370" t="s">
        <v>121</v>
      </c>
      <c r="G25" s="370"/>
      <c r="H25" s="370"/>
      <c r="I25" s="370"/>
      <c r="J25" s="370"/>
      <c r="K25" s="370"/>
      <c r="L25" s="370"/>
      <c r="M25" s="130"/>
      <c r="N25" s="338" t="s">
        <v>109</v>
      </c>
      <c r="O25" s="338"/>
      <c r="P25" s="338"/>
      <c r="Q25" s="338"/>
      <c r="R25" s="338"/>
    </row>
    <row r="26" spans="1:18" ht="18" x14ac:dyDescent="0.25">
      <c r="A26" s="1" t="s">
        <v>173</v>
      </c>
      <c r="B26" s="132"/>
      <c r="C26" s="132"/>
      <c r="D26" s="126"/>
      <c r="E26" s="129"/>
      <c r="F26" s="129"/>
      <c r="G26" s="133" t="s">
        <v>59</v>
      </c>
      <c r="H26" s="134"/>
      <c r="I26" s="135"/>
      <c r="J26" s="136"/>
      <c r="K26" s="136"/>
      <c r="L26" s="363" t="s">
        <v>46</v>
      </c>
      <c r="M26" s="363"/>
      <c r="N26" s="363"/>
      <c r="O26" s="363"/>
      <c r="P26" s="363"/>
      <c r="Q26" s="252"/>
      <c r="R26" s="137" t="s">
        <v>175</v>
      </c>
    </row>
    <row r="27" spans="1:18" x14ac:dyDescent="0.25">
      <c r="A27" s="328" t="s">
        <v>47</v>
      </c>
      <c r="B27" s="345" t="s">
        <v>48</v>
      </c>
      <c r="C27" s="349" t="s">
        <v>49</v>
      </c>
      <c r="D27" s="349" t="s">
        <v>50</v>
      </c>
      <c r="E27" s="328" t="s">
        <v>51</v>
      </c>
      <c r="F27" s="328" t="s">
        <v>11</v>
      </c>
      <c r="G27" s="328" t="s">
        <v>52</v>
      </c>
      <c r="H27" s="366" t="s">
        <v>53</v>
      </c>
      <c r="I27" s="367"/>
      <c r="J27" s="367"/>
      <c r="K27" s="367"/>
      <c r="L27" s="367"/>
      <c r="M27" s="367"/>
      <c r="N27" s="368"/>
      <c r="O27" s="328" t="s">
        <v>13</v>
      </c>
      <c r="P27" s="345" t="s">
        <v>14</v>
      </c>
      <c r="Q27" s="345" t="s">
        <v>15</v>
      </c>
      <c r="R27" s="330" t="s">
        <v>16</v>
      </c>
    </row>
    <row r="28" spans="1:18" x14ac:dyDescent="0.25">
      <c r="A28" s="364"/>
      <c r="B28" s="359"/>
      <c r="C28" s="365"/>
      <c r="D28" s="365"/>
      <c r="E28" s="359"/>
      <c r="F28" s="359"/>
      <c r="G28" s="359"/>
      <c r="H28" s="361">
        <v>1</v>
      </c>
      <c r="I28" s="349">
        <v>2</v>
      </c>
      <c r="J28" s="349">
        <v>3</v>
      </c>
      <c r="K28" s="138"/>
      <c r="L28" s="349">
        <v>4</v>
      </c>
      <c r="M28" s="349">
        <v>5</v>
      </c>
      <c r="N28" s="349">
        <v>6</v>
      </c>
      <c r="O28" s="364"/>
      <c r="P28" s="359"/>
      <c r="Q28" s="359"/>
      <c r="R28" s="360"/>
    </row>
    <row r="29" spans="1:18" x14ac:dyDescent="0.25">
      <c r="A29" s="329"/>
      <c r="B29" s="346"/>
      <c r="C29" s="350"/>
      <c r="D29" s="350"/>
      <c r="E29" s="346"/>
      <c r="F29" s="346"/>
      <c r="G29" s="346"/>
      <c r="H29" s="362"/>
      <c r="I29" s="350"/>
      <c r="J29" s="350"/>
      <c r="K29" s="139"/>
      <c r="L29" s="350"/>
      <c r="M29" s="350"/>
      <c r="N29" s="350"/>
      <c r="O29" s="329"/>
      <c r="P29" s="346"/>
      <c r="Q29" s="346"/>
      <c r="R29" s="331"/>
    </row>
    <row r="30" spans="1:18" x14ac:dyDescent="0.25">
      <c r="A30" s="164">
        <v>1</v>
      </c>
      <c r="B30" s="189">
        <v>119</v>
      </c>
      <c r="C30" s="317" t="str">
        <f>IF(B30=0," ",VLOOKUP(B30,[1]Спортсмены!B$1:H$65536,2,FALSE))</f>
        <v>Дробаха Игорь</v>
      </c>
      <c r="D30" s="458" t="str">
        <f>IF(B30=0," ",VLOOKUP($B30,[1]Спортсмены!$B$1:$H$65536,3,FALSE))</f>
        <v>26.06.1993</v>
      </c>
      <c r="E30" s="190" t="str">
        <f>IF(B30=0," ",IF(VLOOKUP($B30,[1]Спортсмены!$B$1:$H$65536,4,FALSE)=0," ",VLOOKUP($B30,[1]Спортсмены!$B$1:$H$65536,4,FALSE)))</f>
        <v>1р</v>
      </c>
      <c r="F30" s="317" t="str">
        <f>IF(B30=0," ",VLOOKUP($B30,[1]Спортсмены!$B$1:$H$65536,5,FALSE))</f>
        <v>Ярославская</v>
      </c>
      <c r="G30" s="317" t="str">
        <f>IF(B30=0," ",VLOOKUP($B30,[1]Спортсмены!$B$1:$H$65536,6,FALSE))</f>
        <v>Рыбинск, СДЮСШОР-2</v>
      </c>
      <c r="H30" s="188">
        <v>13.77</v>
      </c>
      <c r="I30" s="188" t="s">
        <v>57</v>
      </c>
      <c r="J30" s="188" t="s">
        <v>57</v>
      </c>
      <c r="K30" s="459">
        <v>4</v>
      </c>
      <c r="L30" s="188">
        <v>12.63</v>
      </c>
      <c r="M30" s="188" t="s">
        <v>57</v>
      </c>
      <c r="N30" s="188" t="s">
        <v>57</v>
      </c>
      <c r="O30" s="457">
        <v>13.77</v>
      </c>
      <c r="P30" s="189" t="str">
        <f>IF(O30=0," ",IF(O30&gt;=[1]Разряды!$D$26,[1]Разряды!$D$3,IF(O30&gt;=[1]Разряды!$E$26,[1]Разряды!$E$3,IF(O30&gt;=[1]Разряды!$F$26,[1]Разряды!$F$3,IF(O30&gt;=[1]Разряды!$G$26,[1]Разряды!$G$3,IF(O30&gt;=[1]Разряды!$H$26,[1]Разряды!$H$3,IF(O30&gt;=[1]Разряды!$I$26,[1]Разряды!$I$3,"б/р")))))))</f>
        <v>2р</v>
      </c>
      <c r="Q30" s="190" t="s">
        <v>20</v>
      </c>
      <c r="R30" s="317" t="str">
        <f>IF(B30=0," ",VLOOKUP($B30,[1]Спортсмены!$B$1:$H$65536,7,FALSE))</f>
        <v>Пивентьев С.А.</v>
      </c>
    </row>
    <row r="31" spans="1:18" x14ac:dyDescent="0.25">
      <c r="A31" s="261">
        <v>2</v>
      </c>
      <c r="B31" s="258">
        <v>421</v>
      </c>
      <c r="C31" s="322" t="str">
        <f>IF(B31=0," ",VLOOKUP(B31,[1]Спортсмены!B$1:H$65536,2,FALSE))</f>
        <v>Малых Андрей</v>
      </c>
      <c r="D31" s="223" t="str">
        <f>IF(B31=0," ",VLOOKUP($B31,[1]Спортсмены!$B$1:$H$65536,3,FALSE))</f>
        <v>03.09.1994</v>
      </c>
      <c r="E31" s="114" t="str">
        <f>IF(B31=0," ",IF(VLOOKUP($B31,[1]Спортсмены!$B$1:$H$65536,4,FALSE)=0," ",VLOOKUP($B31,[1]Спортсмены!$B$1:$H$65536,4,FALSE)))</f>
        <v>3р</v>
      </c>
      <c r="F31" s="322" t="str">
        <f>IF(B31=0," ",VLOOKUP($B31,[1]Спортсмены!$B$1:$H$65536,5,FALSE))</f>
        <v>Ивановская</v>
      </c>
      <c r="G31" s="322" t="str">
        <f>IF(B31=0," ",VLOOKUP($B31,[1]Спортсмены!$B$1:$H$65536,6,FALSE))</f>
        <v>Иваново, ИГЭУ</v>
      </c>
      <c r="H31" s="283">
        <v>10.07</v>
      </c>
      <c r="I31" s="283">
        <v>11.05</v>
      </c>
      <c r="J31" s="283" t="s">
        <v>57</v>
      </c>
      <c r="K31" s="456">
        <v>2</v>
      </c>
      <c r="L31" s="283">
        <v>10.89</v>
      </c>
      <c r="M31" s="283">
        <v>12.05</v>
      </c>
      <c r="N31" s="283">
        <v>11.38</v>
      </c>
      <c r="O31" s="460">
        <v>12.05</v>
      </c>
      <c r="P31" s="100" t="str">
        <f>IF(O31=0," ",IF(O31&gt;=[1]Разряды!$D$26,[1]Разряды!$D$3,IF(O31&gt;=[1]Разряды!$E$26,[1]Разряды!$E$3,IF(O31&gt;=[1]Разряды!$F$26,[1]Разряды!$F$3,IF(O31&gt;=[1]Разряды!$G$26,[1]Разряды!$G$3,IF(O31&gt;=[1]Разряды!$H$26,[1]Разряды!$H$3,IF(O31&gt;=[1]Разряды!$I$26,[1]Разряды!$I$3,"б/р")))))))</f>
        <v>2р</v>
      </c>
      <c r="Q31" s="114" t="s">
        <v>20</v>
      </c>
      <c r="R31" s="322" t="str">
        <f>IF(B31=0," ",VLOOKUP($B31,[1]Спортсмены!$B$1:$H$65536,7,FALSE))</f>
        <v>Смирнов С.А.</v>
      </c>
    </row>
    <row r="32" spans="1:18" x14ac:dyDescent="0.25">
      <c r="A32" s="19">
        <v>3</v>
      </c>
      <c r="B32" s="27">
        <v>88</v>
      </c>
      <c r="C32" s="322" t="str">
        <f>IF(B32=0," ",VLOOKUP(B32,[1]Спортсмены!B$1:H$65536,2,FALSE))</f>
        <v>Трусов Дмитрий</v>
      </c>
      <c r="D32" s="223" t="str">
        <f>IF(B32=0," ",VLOOKUP($B32,[1]Спортсмены!$B$1:$H$65536,3,FALSE))</f>
        <v>26.05.1994</v>
      </c>
      <c r="E32" s="114" t="str">
        <f>IF(B32=0," ",IF(VLOOKUP($B32,[1]Спортсмены!$B$1:$H$65536,4,FALSE)=0," ",VLOOKUP($B32,[1]Спортсмены!$B$1:$H$65536,4,FALSE)))</f>
        <v>1р</v>
      </c>
      <c r="F32" s="322" t="str">
        <f>IF(B32=0," ",VLOOKUP($B32,[1]Спортсмены!$B$1:$H$65536,5,FALSE))</f>
        <v>Ярославская</v>
      </c>
      <c r="G32" s="322" t="str">
        <f>IF(B32=0," ",VLOOKUP($B32,[1]Спортсмены!$B$1:$H$65536,6,FALSE))</f>
        <v>Рыбинск, СДЮСШОР-2</v>
      </c>
      <c r="H32" s="283">
        <v>10.93</v>
      </c>
      <c r="I32" s="283">
        <v>11.17</v>
      </c>
      <c r="J32" s="283" t="s">
        <v>57</v>
      </c>
      <c r="K32" s="456">
        <v>3</v>
      </c>
      <c r="L32" s="283">
        <v>11.33</v>
      </c>
      <c r="M32" s="283">
        <v>12.03</v>
      </c>
      <c r="N32" s="283">
        <v>11.08</v>
      </c>
      <c r="O32" s="460">
        <v>12.03</v>
      </c>
      <c r="P32" s="100" t="str">
        <f>IF(O32=0," ",IF(O32&gt;=[1]Разряды!$D$26,[1]Разряды!$D$3,IF(O32&gt;=[1]Разряды!$E$26,[1]Разряды!$E$3,IF(O32&gt;=[1]Разряды!$F$26,[1]Разряды!$F$3,IF(O32&gt;=[1]Разряды!$G$26,[1]Разряды!$G$3,IF(O32&gt;=[1]Разряды!$H$26,[1]Разряды!$H$3,IF(O32&gt;=[1]Разряды!$I$26,[1]Разряды!$I$3,"б/р")))))))</f>
        <v>2р</v>
      </c>
      <c r="Q32" s="114" t="s">
        <v>20</v>
      </c>
      <c r="R32" s="322" t="str">
        <f>IF(B32=0," ",VLOOKUP($B32,[1]Спортсмены!$B$1:$H$65536,7,FALSE))</f>
        <v>Пивентьев С.А.</v>
      </c>
    </row>
    <row r="33" spans="1:18" x14ac:dyDescent="0.25">
      <c r="A33" s="19">
        <v>4</v>
      </c>
      <c r="B33" s="27">
        <v>123</v>
      </c>
      <c r="C33" s="322" t="str">
        <f>IF(B33=0," ",VLOOKUP(B33,[1]Спортсмены!B$1:H$65536,2,FALSE))</f>
        <v>Ломакин Павел</v>
      </c>
      <c r="D33" s="223" t="str">
        <f>IF(B33=0," ",VLOOKUP($B33,[1]Спортсмены!$B$1:$H$65536,3,FALSE))</f>
        <v>14.03.1993</v>
      </c>
      <c r="E33" s="114" t="str">
        <f>IF(B33=0," ",IF(VLOOKUP($B33,[1]Спортсмены!$B$1:$H$65536,4,FALSE)=0," ",VLOOKUP($B33,[1]Спортсмены!$B$1:$H$65536,4,FALSE)))</f>
        <v>1р</v>
      </c>
      <c r="F33" s="322" t="str">
        <f>IF(B33=0," ",VLOOKUP($B33,[1]Спортсмены!$B$1:$H$65536,5,FALSE))</f>
        <v>Ярославская</v>
      </c>
      <c r="G33" s="322" t="str">
        <f>IF(B33=0," ",VLOOKUP($B33,[1]Спортсмены!$B$1:$H$65536,6,FALSE))</f>
        <v>Рыбинск, СДЮСШОР-2</v>
      </c>
      <c r="H33" s="283" t="s">
        <v>57</v>
      </c>
      <c r="I33" s="283" t="s">
        <v>57</v>
      </c>
      <c r="J33" s="283" t="s">
        <v>57</v>
      </c>
      <c r="K33" s="456">
        <v>1</v>
      </c>
      <c r="L33" s="283">
        <v>10.68</v>
      </c>
      <c r="M33" s="283" t="s">
        <v>57</v>
      </c>
      <c r="N33" s="283">
        <v>10.8</v>
      </c>
      <c r="O33" s="460">
        <v>10.8</v>
      </c>
      <c r="P33" s="100" t="str">
        <f>IF(O33=0," ",IF(O33&gt;=[1]Разряды!$D$26,[1]Разряды!$D$3,IF(O33&gt;=[1]Разряды!$E$26,[1]Разряды!$E$3,IF(O33&gt;=[1]Разряды!$F$26,[1]Разряды!$F$3,IF(O33&gt;=[1]Разряды!$G$26,[1]Разряды!$G$3,IF(O33&gt;=[1]Разряды!$H$26,[1]Разряды!$H$3,IF(O33&gt;=[1]Разряды!$I$26,[1]Разряды!$I$3,"б/р")))))))</f>
        <v>3р</v>
      </c>
      <c r="Q33" s="114" t="s">
        <v>20</v>
      </c>
      <c r="R33" s="322" t="str">
        <f>IF(B33=0," ",VLOOKUP($B33,[1]Спортсмены!$B$1:$H$65536,7,FALSE))</f>
        <v>Пивентьев С.А.</v>
      </c>
    </row>
    <row r="34" spans="1:18" ht="15.75" thickBot="1" x14ac:dyDescent="0.3">
      <c r="A34" s="120"/>
      <c r="B34" s="43"/>
      <c r="C34" s="31" t="str">
        <f>IF(B34=0," ",VLOOKUP(B34,[1]Спортсмены!B$1:H$65536,2,FALSE))</f>
        <v xml:space="preserve"> </v>
      </c>
      <c r="D34" s="187" t="str">
        <f>IF(B34=0," ",VLOOKUP($B34,[1]Спортсмены!$B$1:$H$65536,3,FALSE))</f>
        <v xml:space="preserve"> </v>
      </c>
      <c r="E34" s="33" t="str">
        <f>IF(B34=0," ",IF(VLOOKUP($B34,[1]Спортсмены!$B$1:$H$65536,4,FALSE)=0," ",VLOOKUP($B34,[1]Спортсмены!$B$1:$H$65536,4,FALSE)))</f>
        <v xml:space="preserve"> </v>
      </c>
      <c r="F34" s="31" t="str">
        <f>IF(B34=0," ",VLOOKUP($B34,[1]Спортсмены!$B$1:$H$65536,5,FALSE))</f>
        <v xml:space="preserve"> </v>
      </c>
      <c r="G34" s="183" t="str">
        <f>IF(B34=0," ",VLOOKUP($B34,[1]Спортсмены!$B$1:$H$65536,6,FALSE))</f>
        <v xml:space="preserve"> </v>
      </c>
      <c r="H34" s="184"/>
      <c r="I34" s="184"/>
      <c r="J34" s="184"/>
      <c r="K34" s="185"/>
      <c r="L34" s="160"/>
      <c r="M34" s="160"/>
      <c r="N34" s="160"/>
      <c r="O34" s="284"/>
      <c r="P34" s="29" t="str">
        <f>IF(O34=0," ",IF(O34&gt;=[1]Разряды!$D$26,[1]Разряды!$D$3,IF(O34&gt;=[1]Разряды!$E$26,[1]Разряды!$E$3,IF(O34&gt;=[1]Разряды!$F$26,[1]Разряды!$F$3,IF(O34&gt;=[1]Разряды!$G$26,[1]Разряды!$G$3,IF(O34&gt;=[1]Разряды!$H$26,[1]Разряды!$H$3,IF(O34&gt;=[1]Разряды!$I$26,[1]Разряды!$I$3,"б/р")))))))</f>
        <v xml:space="preserve"> </v>
      </c>
      <c r="Q34" s="150"/>
      <c r="R34" s="31" t="str">
        <f>IF(B34=0," ",VLOOKUP($B34,[1]Спортсмены!$B$1:$H$65536,7,FALSE))</f>
        <v xml:space="preserve"> </v>
      </c>
    </row>
    <row r="35" spans="1:18" ht="18.75" thickTop="1" x14ac:dyDescent="0.25">
      <c r="A35"/>
      <c r="B35" s="369"/>
      <c r="C35" s="369"/>
      <c r="D35" s="369"/>
      <c r="E35" s="129"/>
      <c r="F35" s="370" t="s">
        <v>24</v>
      </c>
      <c r="G35" s="370"/>
      <c r="H35" s="370"/>
      <c r="I35" s="370"/>
      <c r="J35" s="370"/>
      <c r="K35" s="370"/>
      <c r="L35" s="370"/>
      <c r="M35" s="130"/>
      <c r="N35" s="338" t="s">
        <v>109</v>
      </c>
      <c r="O35" s="338"/>
      <c r="P35" s="338"/>
      <c r="Q35" s="338"/>
      <c r="R35" s="338"/>
    </row>
    <row r="36" spans="1:18" ht="18" x14ac:dyDescent="0.25">
      <c r="A36" s="1" t="s">
        <v>173</v>
      </c>
      <c r="B36" s="132"/>
      <c r="C36" s="132"/>
      <c r="D36" s="126"/>
      <c r="E36" s="129"/>
      <c r="F36" s="129"/>
      <c r="G36" s="133" t="s">
        <v>60</v>
      </c>
      <c r="H36" s="134"/>
      <c r="I36" s="135"/>
      <c r="J36" s="136"/>
      <c r="K36" s="136"/>
      <c r="L36" s="363" t="s">
        <v>46</v>
      </c>
      <c r="M36" s="363"/>
      <c r="N36" s="363"/>
      <c r="O36" s="363"/>
      <c r="P36" s="363"/>
      <c r="Q36" s="252"/>
      <c r="R36" s="137" t="s">
        <v>175</v>
      </c>
    </row>
    <row r="37" spans="1:18" x14ac:dyDescent="0.25">
      <c r="A37" s="328" t="s">
        <v>47</v>
      </c>
      <c r="B37" s="345" t="s">
        <v>48</v>
      </c>
      <c r="C37" s="349" t="s">
        <v>49</v>
      </c>
      <c r="D37" s="349" t="s">
        <v>50</v>
      </c>
      <c r="E37" s="328" t="s">
        <v>51</v>
      </c>
      <c r="F37" s="328" t="s">
        <v>11</v>
      </c>
      <c r="G37" s="328" t="s">
        <v>52</v>
      </c>
      <c r="H37" s="366" t="s">
        <v>53</v>
      </c>
      <c r="I37" s="367"/>
      <c r="J37" s="367"/>
      <c r="K37" s="367"/>
      <c r="L37" s="367"/>
      <c r="M37" s="367"/>
      <c r="N37" s="368"/>
      <c r="O37" s="328" t="s">
        <v>13</v>
      </c>
      <c r="P37" s="345" t="s">
        <v>14</v>
      </c>
      <c r="Q37" s="345" t="s">
        <v>15</v>
      </c>
      <c r="R37" s="330" t="s">
        <v>16</v>
      </c>
    </row>
    <row r="38" spans="1:18" x14ac:dyDescent="0.25">
      <c r="A38" s="364"/>
      <c r="B38" s="359"/>
      <c r="C38" s="365"/>
      <c r="D38" s="365"/>
      <c r="E38" s="359"/>
      <c r="F38" s="359"/>
      <c r="G38" s="359"/>
      <c r="H38" s="361">
        <v>1</v>
      </c>
      <c r="I38" s="349">
        <v>2</v>
      </c>
      <c r="J38" s="349">
        <v>3</v>
      </c>
      <c r="K38" s="138"/>
      <c r="L38" s="349">
        <v>4</v>
      </c>
      <c r="M38" s="349">
        <v>5</v>
      </c>
      <c r="N38" s="349">
        <v>6</v>
      </c>
      <c r="O38" s="364"/>
      <c r="P38" s="359"/>
      <c r="Q38" s="359"/>
      <c r="R38" s="360"/>
    </row>
    <row r="39" spans="1:18" x14ac:dyDescent="0.25">
      <c r="A39" s="329"/>
      <c r="B39" s="346"/>
      <c r="C39" s="350"/>
      <c r="D39" s="350"/>
      <c r="E39" s="346"/>
      <c r="F39" s="346"/>
      <c r="G39" s="346"/>
      <c r="H39" s="362"/>
      <c r="I39" s="350"/>
      <c r="J39" s="350"/>
      <c r="K39" s="139"/>
      <c r="L39" s="350"/>
      <c r="M39" s="350"/>
      <c r="N39" s="350"/>
      <c r="O39" s="329"/>
      <c r="P39" s="346"/>
      <c r="Q39" s="346"/>
      <c r="R39" s="331"/>
    </row>
    <row r="40" spans="1:18" x14ac:dyDescent="0.25">
      <c r="A40" s="285">
        <v>1</v>
      </c>
      <c r="B40" s="189">
        <v>647</v>
      </c>
      <c r="C40" s="317" t="str">
        <f>IF(B40=0," ",VLOOKUP(B40,[1]Спортсмены!B$1:H$65536,2,FALSE))</f>
        <v>Смелков Илья</v>
      </c>
      <c r="D40" s="316" t="str">
        <f>IF(B40=0," ",VLOOKUP($B40,[1]Спортсмены!$B$1:$H$65536,3,FALSE))</f>
        <v>09.04.1992</v>
      </c>
      <c r="E40" s="190" t="str">
        <f>IF(B40=0," ",IF(VLOOKUP($B40,[1]Спортсмены!$B$1:$H$65536,4,FALSE)=0," ",VLOOKUP($B40,[1]Спортсмены!$B$1:$H$65536,4,FALSE)))</f>
        <v>КМС</v>
      </c>
      <c r="F40" s="317" t="str">
        <f>IF(B40=0," ",VLOOKUP($B40,[1]Спортсмены!$B$1:$H$65536,5,FALSE))</f>
        <v>Ярославская</v>
      </c>
      <c r="G40" s="315" t="str">
        <f>IF(B40=0," ",VLOOKUP($B40,[1]Спортсмены!$B$1:$H$65536,6,FALSE))</f>
        <v>Ярославль, ГОБУ ЯО СДЮСШОР</v>
      </c>
      <c r="H40" s="188">
        <v>13.86</v>
      </c>
      <c r="I40" s="188">
        <v>14.48</v>
      </c>
      <c r="J40" s="188">
        <v>14.49</v>
      </c>
      <c r="K40" s="456">
        <v>2</v>
      </c>
      <c r="L40" s="188">
        <v>14.35</v>
      </c>
      <c r="M40" s="188" t="s">
        <v>57</v>
      </c>
      <c r="N40" s="188">
        <v>14.48</v>
      </c>
      <c r="O40" s="457">
        <v>14.49</v>
      </c>
      <c r="P40" s="189" t="str">
        <f>IF(O40=0," ",IF(O40&gt;=[1]Разряды!$D$26,[1]Разряды!$D$3,IF(O40&gt;=[1]Разряды!$E$26,[1]Разряды!$E$3,IF(O40&gt;=[1]Разряды!$F$26,[1]Разряды!$F$3,IF(O40&gt;=[1]Разряды!$G$26,[1]Разряды!$G$3,IF(O40&gt;=[1]Разряды!$H$26,[1]Разряды!$H$3,IF(O40&gt;=[1]Разряды!$I$26,[1]Разряды!$I$3,"б/р")))))))</f>
        <v>1р</v>
      </c>
      <c r="Q40" s="190" t="s">
        <v>20</v>
      </c>
      <c r="R40" s="315" t="str">
        <f>IF(B40=0," ",VLOOKUP($B40,[1]Спортсмены!$B$1:$H$65536,7,FALSE))</f>
        <v>Нальгиев А.А., Шиловская Т.А.</v>
      </c>
    </row>
    <row r="41" spans="1:18" x14ac:dyDescent="0.25">
      <c r="A41" s="19">
        <v>2</v>
      </c>
      <c r="B41" s="27">
        <v>83</v>
      </c>
      <c r="C41" s="322" t="str">
        <f>IF(B41=0," ",VLOOKUP(B41,[1]Спортсмены!B$1:H$65536,2,FALSE))</f>
        <v>Дорожкин Владимир</v>
      </c>
      <c r="D41" s="223" t="str">
        <f>IF(B41=0," ",VLOOKUP($B41,[1]Спортсмены!$B$1:$H$65536,3,FALSE))</f>
        <v>04.07.1983</v>
      </c>
      <c r="E41" s="114" t="str">
        <f>IF(B41=0," ",IF(VLOOKUP($B41,[1]Спортсмены!$B$1:$H$65536,4,FALSE)=0," ",VLOOKUP($B41,[1]Спортсмены!$B$1:$H$65536,4,FALSE)))</f>
        <v>МС</v>
      </c>
      <c r="F41" s="322" t="str">
        <f>IF(B41=0," ",VLOOKUP($B41,[1]Спортсмены!$B$1:$H$65536,5,FALSE))</f>
        <v>Ярославская</v>
      </c>
      <c r="G41" s="322" t="str">
        <f>IF(B41=0," ",VLOOKUP($B41,[1]Спортсмены!$B$1:$H$65536,6,FALSE))</f>
        <v>Рыбинск, СДЮСШОР-2</v>
      </c>
      <c r="H41" s="283">
        <v>13</v>
      </c>
      <c r="I41" s="283">
        <v>13.27</v>
      </c>
      <c r="J41" s="283" t="s">
        <v>57</v>
      </c>
      <c r="K41" s="456">
        <v>1</v>
      </c>
      <c r="L41" s="283">
        <v>13.49</v>
      </c>
      <c r="M41" s="283">
        <v>13.94</v>
      </c>
      <c r="N41" s="283" t="s">
        <v>57</v>
      </c>
      <c r="O41" s="460">
        <v>13.94</v>
      </c>
      <c r="P41" s="100" t="str">
        <f>IF(O41=0," ",IF(O41&gt;=[1]Разряды!$D$26,[1]Разряды!$D$3,IF(O41&gt;=[1]Разряды!$E$26,[1]Разряды!$E$3,IF(O41&gt;=[1]Разряды!$F$26,[1]Разряды!$F$3,IF(O41&gt;=[1]Разряды!$G$26,[1]Разряды!$G$3,IF(O41&gt;=[1]Разряды!$H$26,[1]Разряды!$H$3,IF(O41&gt;=[1]Разряды!$I$26,[1]Разряды!$I$3,"б/р")))))))</f>
        <v>2р</v>
      </c>
      <c r="Q41" s="114" t="s">
        <v>20</v>
      </c>
      <c r="R41" s="322" t="str">
        <f>IF(B41=0," ",VLOOKUP($B41,[1]Спортсмены!$B$1:$H$65536,7,FALSE))</f>
        <v>Дорожкин В.К.</v>
      </c>
    </row>
    <row r="42" spans="1:18" ht="15.75" thickBot="1" x14ac:dyDescent="0.3">
      <c r="A42" s="262"/>
      <c r="B42" s="279"/>
      <c r="C42" s="121" t="str">
        <f>IF(B42=0," ",VLOOKUP(B42,[1]Спортсмены!B$1:H$65536,2,FALSE))</f>
        <v xml:space="preserve"> </v>
      </c>
      <c r="D42" s="123" t="str">
        <f>IF(B42=0," ",VLOOKUP($B42,[1]Спортсмены!$B$1:$H$65536,3,FALSE))</f>
        <v xml:space="preserve"> </v>
      </c>
      <c r="E42" s="122" t="str">
        <f>IF(B42=0," ",IF(VLOOKUP($B42,[1]Спортсмены!$B$1:$H$65536,4,FALSE)=0," ",VLOOKUP($B42,[1]Спортсмены!$B$1:$H$65536,4,FALSE)))</f>
        <v xml:space="preserve"> </v>
      </c>
      <c r="F42" s="121" t="str">
        <f>IF(B42=0," ",VLOOKUP($B42,[1]Спортсмены!$B$1:$H$65536,5,FALSE))</f>
        <v xml:space="preserve"> </v>
      </c>
      <c r="G42" s="121" t="str">
        <f>IF(B42=0," ",VLOOKUP($B42,[1]Спортсмены!$B$1:$H$65536,6,FALSE))</f>
        <v xml:space="preserve"> </v>
      </c>
      <c r="H42" s="286"/>
      <c r="I42" s="286"/>
      <c r="J42" s="286"/>
      <c r="K42" s="287"/>
      <c r="L42" s="288"/>
      <c r="M42" s="288"/>
      <c r="N42" s="288"/>
      <c r="O42" s="284"/>
      <c r="P42" s="259" t="str">
        <f>IF(O42=0," ",IF(O42&gt;=[1]Разряды!$D$26,[1]Разряды!$D$3,IF(O42&gt;=[1]Разряды!$E$26,[1]Разряды!$E$3,IF(O42&gt;=[1]Разряды!$F$26,[1]Разряды!$F$3,IF(O42&gt;=[1]Разряды!$G$26,[1]Разряды!$G$3,IF(O42&gt;=[1]Разряды!$H$26,[1]Разряды!$H$3,IF(O42&gt;=[1]Разряды!$I$26,[1]Разряды!$I$3,"б/р")))))))</f>
        <v xml:space="preserve"> </v>
      </c>
      <c r="Q42" s="257"/>
      <c r="R42" s="121" t="str">
        <f>IF(B42=0," ",VLOOKUP($B42,[1]Спортсмены!$B$1:$H$65536,7,FALSE))</f>
        <v xml:space="preserve"> </v>
      </c>
    </row>
    <row r="43" spans="1:18" ht="15.75" thickTop="1" x14ac:dyDescent="0.25">
      <c r="A43" s="261"/>
      <c r="B43" s="47"/>
      <c r="C43" s="36"/>
      <c r="D43" s="37"/>
      <c r="E43" s="38"/>
      <c r="F43" s="36"/>
      <c r="G43" s="36"/>
      <c r="H43" s="289"/>
      <c r="I43" s="282"/>
      <c r="J43" s="282"/>
      <c r="K43" s="282"/>
      <c r="L43" s="282"/>
      <c r="M43" s="282"/>
      <c r="N43" s="282"/>
      <c r="O43" s="290"/>
      <c r="P43" s="258"/>
      <c r="Q43" s="256"/>
      <c r="R43" s="36"/>
    </row>
    <row r="44" spans="1:18" x14ac:dyDescent="0.25">
      <c r="A44" s="261"/>
      <c r="B44" s="47"/>
      <c r="C44" s="36"/>
      <c r="D44" s="37"/>
      <c r="E44" s="38"/>
      <c r="F44" s="36"/>
      <c r="G44" s="36"/>
      <c r="H44" s="289"/>
      <c r="I44" s="282"/>
      <c r="J44" s="282"/>
      <c r="K44" s="282"/>
      <c r="L44" s="282"/>
      <c r="M44" s="282"/>
      <c r="N44" s="282"/>
      <c r="O44" s="290"/>
      <c r="P44" s="258"/>
      <c r="Q44" s="256"/>
      <c r="R44" s="36"/>
    </row>
    <row r="45" spans="1:18" x14ac:dyDescent="0.25">
      <c r="A45" s="261"/>
      <c r="B45" s="47"/>
      <c r="C45" s="36"/>
      <c r="D45" s="37"/>
      <c r="E45" s="38"/>
      <c r="F45" s="36"/>
      <c r="G45" s="36"/>
      <c r="H45" s="289"/>
      <c r="I45" s="282"/>
      <c r="J45" s="282"/>
      <c r="K45" s="282"/>
      <c r="L45" s="282"/>
      <c r="M45" s="282"/>
      <c r="N45" s="282"/>
      <c r="O45" s="290"/>
      <c r="P45" s="258"/>
      <c r="Q45" s="256"/>
      <c r="R45" s="36"/>
    </row>
    <row r="46" spans="1:18" x14ac:dyDescent="0.25">
      <c r="A46" s="261"/>
      <c r="B46" s="47"/>
      <c r="C46" s="36"/>
      <c r="D46" s="37"/>
      <c r="E46" s="38"/>
      <c r="F46" s="36"/>
      <c r="G46" s="36"/>
      <c r="H46" s="289"/>
      <c r="I46" s="282"/>
      <c r="J46" s="282"/>
      <c r="K46" s="282"/>
      <c r="L46" s="282"/>
      <c r="M46" s="282"/>
      <c r="N46" s="282"/>
      <c r="O46" s="290"/>
      <c r="P46" s="258"/>
      <c r="Q46" s="256"/>
      <c r="R46" s="36"/>
    </row>
  </sheetData>
  <mergeCells count="92">
    <mergeCell ref="M38:M39"/>
    <mergeCell ref="N38:N39"/>
    <mergeCell ref="B35:D35"/>
    <mergeCell ref="F35:L35"/>
    <mergeCell ref="N35:R35"/>
    <mergeCell ref="L36:P36"/>
    <mergeCell ref="A37:A39"/>
    <mergeCell ref="B37:B39"/>
    <mergeCell ref="C37:C39"/>
    <mergeCell ref="D37:D39"/>
    <mergeCell ref="E37:E39"/>
    <mergeCell ref="F37:F39"/>
    <mergeCell ref="G37:G39"/>
    <mergeCell ref="H37:N37"/>
    <mergeCell ref="O37:O39"/>
    <mergeCell ref="P37:P39"/>
    <mergeCell ref="Q37:Q39"/>
    <mergeCell ref="R37:R39"/>
    <mergeCell ref="B25:D25"/>
    <mergeCell ref="F25:L25"/>
    <mergeCell ref="N25:R25"/>
    <mergeCell ref="L26:P26"/>
    <mergeCell ref="A27:A29"/>
    <mergeCell ref="B27:B29"/>
    <mergeCell ref="C27:C29"/>
    <mergeCell ref="D27:D29"/>
    <mergeCell ref="E27:E29"/>
    <mergeCell ref="F27:F29"/>
    <mergeCell ref="G27:G29"/>
    <mergeCell ref="H27:N27"/>
    <mergeCell ref="O27:O29"/>
    <mergeCell ref="P27:P29"/>
    <mergeCell ref="Q27:Q29"/>
    <mergeCell ref="R27:R29"/>
    <mergeCell ref="A20:A22"/>
    <mergeCell ref="B20:B22"/>
    <mergeCell ref="C20:C22"/>
    <mergeCell ref="D20:D22"/>
    <mergeCell ref="E20:E22"/>
    <mergeCell ref="B18:D18"/>
    <mergeCell ref="F18:L18"/>
    <mergeCell ref="N18:R18"/>
    <mergeCell ref="L19:P19"/>
    <mergeCell ref="F20:F22"/>
    <mergeCell ref="G20:G22"/>
    <mergeCell ref="H20:N20"/>
    <mergeCell ref="O20:O22"/>
    <mergeCell ref="P20:P22"/>
    <mergeCell ref="Q20:Q22"/>
    <mergeCell ref="R20:R22"/>
    <mergeCell ref="H21:H22"/>
    <mergeCell ref="I21:I22"/>
    <mergeCell ref="J21:J22"/>
    <mergeCell ref="H38:H39"/>
    <mergeCell ref="I38:I39"/>
    <mergeCell ref="J38:J39"/>
    <mergeCell ref="L38:L39"/>
    <mergeCell ref="L21:L22"/>
    <mergeCell ref="M21:M22"/>
    <mergeCell ref="N21:N22"/>
    <mergeCell ref="H28:H29"/>
    <mergeCell ref="I28:I29"/>
    <mergeCell ref="J28:J29"/>
    <mergeCell ref="L28:L29"/>
    <mergeCell ref="M28:M29"/>
    <mergeCell ref="N28:N29"/>
    <mergeCell ref="D6:R6"/>
    <mergeCell ref="J11:J12"/>
    <mergeCell ref="L11:L12"/>
    <mergeCell ref="M11:M12"/>
    <mergeCell ref="N11:N12"/>
    <mergeCell ref="A1:R1"/>
    <mergeCell ref="A2:R2"/>
    <mergeCell ref="D5:R5"/>
    <mergeCell ref="A3:R3"/>
    <mergeCell ref="A4:R4"/>
    <mergeCell ref="D7:R7"/>
    <mergeCell ref="F8:L8"/>
    <mergeCell ref="A10:A12"/>
    <mergeCell ref="B10:B12"/>
    <mergeCell ref="C10:C12"/>
    <mergeCell ref="D10:D12"/>
    <mergeCell ref="E10:E12"/>
    <mergeCell ref="F10:F12"/>
    <mergeCell ref="G10:G12"/>
    <mergeCell ref="H10:N10"/>
    <mergeCell ref="O10:O12"/>
    <mergeCell ref="P10:P12"/>
    <mergeCell ref="Q10:Q12"/>
    <mergeCell ref="R10:R12"/>
    <mergeCell ref="H11:H12"/>
    <mergeCell ref="I11:I1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7"/>
  <sheetViews>
    <sheetView topLeftCell="A58" workbookViewId="0">
      <selection activeCell="E6" sqref="E6:X6"/>
    </sheetView>
  </sheetViews>
  <sheetFormatPr defaultRowHeight="15" x14ac:dyDescent="0.25"/>
  <cols>
    <col min="1" max="1" width="3.5703125" style="68" customWidth="1"/>
    <col min="2" max="2" width="4.7109375" style="68" customWidth="1"/>
    <col min="3" max="3" width="5.5703125" customWidth="1"/>
    <col min="4" max="4" width="22.5703125" style="68" customWidth="1"/>
    <col min="5" max="5" width="9" style="68" customWidth="1"/>
    <col min="6" max="6" width="6.28515625" customWidth="1"/>
    <col min="7" max="7" width="13.7109375" customWidth="1"/>
    <col min="8" max="8" width="24.85546875" customWidth="1"/>
    <col min="9" max="9" width="4.42578125" style="179" customWidth="1"/>
    <col min="10" max="10" width="4.140625" bestFit="1" customWidth="1"/>
    <col min="11" max="11" width="5" bestFit="1" customWidth="1"/>
    <col min="12" max="13" width="4.140625" bestFit="1" customWidth="1"/>
    <col min="14" max="16" width="4.42578125" customWidth="1"/>
    <col min="17" max="17" width="4.28515625" customWidth="1"/>
    <col min="18" max="18" width="4.85546875" customWidth="1"/>
    <col min="19" max="19" width="4" customWidth="1"/>
    <col min="20" max="20" width="4.42578125" customWidth="1"/>
    <col min="21" max="21" width="5.85546875" customWidth="1"/>
    <col min="22" max="22" width="6.42578125" customWidth="1"/>
    <col min="23" max="23" width="5.42578125" customWidth="1"/>
    <col min="24" max="24" width="14.28515625" customWidth="1"/>
  </cols>
  <sheetData>
    <row r="1" spans="1:24" ht="20.25" x14ac:dyDescent="0.3">
      <c r="A1" s="354" t="s">
        <v>91</v>
      </c>
      <c r="B1" s="354"/>
      <c r="C1" s="354"/>
      <c r="D1" s="354"/>
      <c r="E1" s="354"/>
      <c r="F1" s="354"/>
      <c r="G1" s="354"/>
      <c r="H1" s="354"/>
      <c r="I1" s="354"/>
      <c r="J1" s="354"/>
      <c r="K1" s="354"/>
      <c r="L1" s="354"/>
      <c r="M1" s="354"/>
      <c r="N1" s="354"/>
      <c r="O1" s="354"/>
      <c r="P1" s="354"/>
      <c r="Q1" s="354"/>
      <c r="R1" s="354"/>
      <c r="S1" s="354"/>
      <c r="T1" s="354"/>
      <c r="U1" s="354"/>
      <c r="V1" s="354"/>
      <c r="W1" s="354"/>
      <c r="X1" s="354"/>
    </row>
    <row r="2" spans="1:24" ht="20.25" x14ac:dyDescent="0.3">
      <c r="A2" s="354" t="s">
        <v>92</v>
      </c>
      <c r="B2" s="354"/>
      <c r="C2" s="354"/>
      <c r="D2" s="354"/>
      <c r="E2" s="354"/>
      <c r="F2" s="354"/>
      <c r="G2" s="354"/>
      <c r="H2" s="354"/>
      <c r="I2" s="354"/>
      <c r="J2" s="354"/>
      <c r="K2" s="354"/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W2" s="354"/>
      <c r="X2" s="354"/>
    </row>
    <row r="3" spans="1:24" ht="22.5" x14ac:dyDescent="0.3">
      <c r="A3" s="335" t="s">
        <v>21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  <c r="W3" s="335"/>
      <c r="X3" s="335"/>
    </row>
    <row r="4" spans="1:24" ht="20.25" x14ac:dyDescent="0.3">
      <c r="A4" s="336" t="s">
        <v>22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6"/>
      <c r="X4" s="336"/>
    </row>
    <row r="5" spans="1:24" ht="15.75" x14ac:dyDescent="0.25">
      <c r="A5" s="1"/>
      <c r="B5" s="125"/>
      <c r="C5" s="125"/>
      <c r="D5" s="125"/>
      <c r="E5" s="372" t="s">
        <v>44</v>
      </c>
      <c r="F5" s="372"/>
      <c r="G5" s="372"/>
      <c r="H5" s="372"/>
      <c r="I5" s="372"/>
      <c r="J5" s="372"/>
      <c r="K5" s="372"/>
      <c r="L5" s="372"/>
      <c r="M5" s="372"/>
      <c r="N5" s="372"/>
      <c r="O5" s="372"/>
      <c r="P5" s="372"/>
      <c r="Q5" s="372"/>
      <c r="R5" s="372"/>
      <c r="S5" s="372"/>
      <c r="T5" s="372"/>
      <c r="U5" s="372"/>
      <c r="V5" s="372"/>
      <c r="W5" s="372"/>
      <c r="X5" s="372"/>
    </row>
    <row r="6" spans="1:24" ht="18" x14ac:dyDescent="0.25">
      <c r="A6" s="1"/>
      <c r="B6" s="126"/>
      <c r="C6" s="126"/>
      <c r="D6" s="126"/>
      <c r="E6" s="373" t="s">
        <v>61</v>
      </c>
      <c r="F6" s="373"/>
      <c r="G6" s="373"/>
      <c r="H6" s="373"/>
      <c r="I6" s="373"/>
      <c r="J6" s="373"/>
      <c r="K6" s="373"/>
      <c r="L6" s="373"/>
      <c r="M6" s="373"/>
      <c r="N6" s="373"/>
      <c r="O6" s="373"/>
      <c r="P6" s="373"/>
      <c r="Q6" s="373"/>
      <c r="R6" s="373"/>
      <c r="S6" s="373"/>
      <c r="T6" s="373"/>
      <c r="U6" s="373"/>
      <c r="V6" s="373"/>
      <c r="W6" s="373"/>
      <c r="X6" s="373"/>
    </row>
    <row r="7" spans="1:24" ht="18" x14ac:dyDescent="0.25">
      <c r="A7" s="9"/>
      <c r="B7" s="169"/>
      <c r="C7" s="169"/>
      <c r="D7" s="129"/>
      <c r="E7" s="129"/>
      <c r="F7" s="129"/>
      <c r="G7" s="384" t="s">
        <v>113</v>
      </c>
      <c r="H7" s="384"/>
      <c r="I7" s="384"/>
      <c r="J7" s="384"/>
      <c r="K7" s="384"/>
      <c r="L7" s="384"/>
      <c r="M7" s="384"/>
      <c r="N7" s="384"/>
      <c r="O7" s="384"/>
      <c r="P7" s="384"/>
      <c r="Q7" s="384"/>
      <c r="R7" s="255"/>
      <c r="S7" s="8" t="s">
        <v>176</v>
      </c>
      <c r="T7" s="8"/>
      <c r="U7" s="8"/>
      <c r="V7" s="8"/>
      <c r="W7" s="8"/>
      <c r="X7" s="8"/>
    </row>
    <row r="8" spans="1:24" ht="18" x14ac:dyDescent="0.25">
      <c r="A8" s="1" t="s">
        <v>178</v>
      </c>
      <c r="B8" s="194"/>
      <c r="C8" s="126"/>
      <c r="D8" s="129"/>
      <c r="E8" s="1"/>
      <c r="F8" s="129"/>
      <c r="G8" s="134"/>
      <c r="H8" s="134"/>
      <c r="I8" s="134"/>
      <c r="J8" s="134"/>
      <c r="K8" s="134"/>
      <c r="L8" s="180" t="s">
        <v>46</v>
      </c>
      <c r="M8" s="180"/>
      <c r="N8" s="180"/>
      <c r="O8" s="180"/>
      <c r="P8" s="180"/>
      <c r="Q8" s="180"/>
      <c r="R8" s="180"/>
      <c r="S8" s="461" t="s">
        <v>179</v>
      </c>
      <c r="T8" s="195"/>
      <c r="U8" s="180"/>
      <c r="V8" s="195"/>
      <c r="W8" s="195"/>
      <c r="X8" s="195"/>
    </row>
    <row r="9" spans="1:24" ht="18" x14ac:dyDescent="0.25">
      <c r="A9" s="385" t="s">
        <v>6</v>
      </c>
      <c r="B9" s="385" t="s">
        <v>62</v>
      </c>
      <c r="C9" s="328" t="s">
        <v>48</v>
      </c>
      <c r="D9" s="330" t="s">
        <v>8</v>
      </c>
      <c r="E9" s="385" t="s">
        <v>50</v>
      </c>
      <c r="F9" s="385" t="s">
        <v>51</v>
      </c>
      <c r="G9" s="328" t="s">
        <v>11</v>
      </c>
      <c r="H9" s="328" t="s">
        <v>52</v>
      </c>
      <c r="I9" s="388" t="s">
        <v>63</v>
      </c>
      <c r="J9" s="389"/>
      <c r="K9" s="389"/>
      <c r="L9" s="389"/>
      <c r="M9" s="389"/>
      <c r="N9" s="389"/>
      <c r="O9" s="389"/>
      <c r="P9" s="389"/>
      <c r="Q9" s="389"/>
      <c r="R9" s="390"/>
      <c r="S9" s="375" t="s">
        <v>64</v>
      </c>
      <c r="T9" s="378" t="s">
        <v>65</v>
      </c>
      <c r="U9" s="330" t="s">
        <v>66</v>
      </c>
      <c r="V9" s="381" t="s">
        <v>14</v>
      </c>
      <c r="W9" s="345" t="s">
        <v>67</v>
      </c>
      <c r="X9" s="328" t="s">
        <v>16</v>
      </c>
    </row>
    <row r="10" spans="1:24" x14ac:dyDescent="0.25">
      <c r="A10" s="386"/>
      <c r="B10" s="386"/>
      <c r="C10" s="359"/>
      <c r="D10" s="365"/>
      <c r="E10" s="386"/>
      <c r="F10" s="386"/>
      <c r="G10" s="359"/>
      <c r="H10" s="359"/>
      <c r="I10" s="349">
        <v>155</v>
      </c>
      <c r="J10" s="349">
        <v>160</v>
      </c>
      <c r="K10" s="349">
        <v>165</v>
      </c>
      <c r="L10" s="349">
        <v>170</v>
      </c>
      <c r="M10" s="349">
        <v>175</v>
      </c>
      <c r="N10" s="349">
        <v>180</v>
      </c>
      <c r="O10" s="349">
        <v>185</v>
      </c>
      <c r="P10" s="349">
        <v>190</v>
      </c>
      <c r="Q10" s="349">
        <v>194</v>
      </c>
      <c r="R10" s="349">
        <v>198</v>
      </c>
      <c r="S10" s="376"/>
      <c r="T10" s="379"/>
      <c r="U10" s="360"/>
      <c r="V10" s="382"/>
      <c r="W10" s="359"/>
      <c r="X10" s="364"/>
    </row>
    <row r="11" spans="1:24" x14ac:dyDescent="0.25">
      <c r="A11" s="387"/>
      <c r="B11" s="387"/>
      <c r="C11" s="346"/>
      <c r="D11" s="350"/>
      <c r="E11" s="387"/>
      <c r="F11" s="387"/>
      <c r="G11" s="346"/>
      <c r="H11" s="346"/>
      <c r="I11" s="350"/>
      <c r="J11" s="350"/>
      <c r="K11" s="350"/>
      <c r="L11" s="350"/>
      <c r="M11" s="350"/>
      <c r="N11" s="350"/>
      <c r="O11" s="350"/>
      <c r="P11" s="350"/>
      <c r="Q11" s="350"/>
      <c r="R11" s="350"/>
      <c r="S11" s="377"/>
      <c r="T11" s="380"/>
      <c r="U11" s="331"/>
      <c r="V11" s="383"/>
      <c r="W11" s="346"/>
      <c r="X11" s="329"/>
    </row>
    <row r="12" spans="1:24" x14ac:dyDescent="0.25">
      <c r="A12" s="19">
        <v>1</v>
      </c>
      <c r="B12" s="177">
        <v>180</v>
      </c>
      <c r="C12" s="27">
        <v>334</v>
      </c>
      <c r="D12" s="85" t="str">
        <f>IF(C12=0," ",VLOOKUP(C12,[1]Спортсмены!B$1:I$65536,2,FALSE))</f>
        <v>Михайлов Никита</v>
      </c>
      <c r="E12" s="145" t="str">
        <f>IF(C12=0," ",VLOOKUP($C12,[1]Спортсмены!$B$1:$H$65536,3,FALSE))</f>
        <v>10.06.1998</v>
      </c>
      <c r="F12" s="80" t="str">
        <f>IF(C12=0," ",IF(VLOOKUP($C12,[1]Спортсмены!$B$1:$H$65536,4,FALSE)=0," ",VLOOKUP($C12,[1]Спортсмены!$B$1:$H$65536,4,FALSE)))</f>
        <v>КМС</v>
      </c>
      <c r="G12" s="146" t="str">
        <f>IF(C12=0," ",VLOOKUP($C12,[1]Спортсмены!$B$1:$H$65536,5,FALSE))</f>
        <v>Ивановская</v>
      </c>
      <c r="H12" s="453" t="str">
        <f>IF(C12=0," ",VLOOKUP($C12,[1]Спортсмены!$B$1:$H$65536,6,FALSE))</f>
        <v>Кинешма, СДЮШОР им. С. Клюгина</v>
      </c>
      <c r="I12" s="178"/>
      <c r="J12" s="178"/>
      <c r="K12" s="178"/>
      <c r="L12" s="80"/>
      <c r="M12" s="178"/>
      <c r="N12" s="178" t="s">
        <v>68</v>
      </c>
      <c r="O12" s="178" t="s">
        <v>54</v>
      </c>
      <c r="P12" s="178" t="s">
        <v>68</v>
      </c>
      <c r="Q12" s="178" t="s">
        <v>68</v>
      </c>
      <c r="R12" s="178" t="s">
        <v>69</v>
      </c>
      <c r="S12" s="203">
        <v>1</v>
      </c>
      <c r="T12" s="203"/>
      <c r="U12" s="204">
        <v>1.94</v>
      </c>
      <c r="V12" s="27" t="str">
        <f>IF(U12=0," ",IF(U12&gt;=[1]Разряды!$C$15,[1]Разряды!$C$3,IF(U12&gt;=[1]Разряды!$D$15,[1]Разряды!$D$3,IF(U12&gt;=[1]Разряды!$E$15,[1]Разряды!$E$3,IF(U12&gt;=[1]Разряды!$F$15,[1]Разряды!$F$3,IF(U12&gt;=[1]Разряды!$G$15,[1]Разряды!$G$3,IF(U12&gt;=[1]Разряды!$H$15,[1]Разряды!$H$3,"б/р")))))))</f>
        <v>1р</v>
      </c>
      <c r="W12" s="80" t="s">
        <v>20</v>
      </c>
      <c r="X12" s="83" t="str">
        <f>IF(C12=0," ",VLOOKUP($C12,[1]Спортсмены!$B$1:$H$65536,7,FALSE))</f>
        <v>Кузинов В.Н.</v>
      </c>
    </row>
    <row r="13" spans="1:24" x14ac:dyDescent="0.25">
      <c r="A13" s="19">
        <v>2</v>
      </c>
      <c r="B13" s="177">
        <v>180</v>
      </c>
      <c r="C13" s="27">
        <v>335</v>
      </c>
      <c r="D13" s="85" t="str">
        <f>IF(C13=0," ",VLOOKUP(C13,[1]Спортсмены!B$1:I$65536,2,FALSE))</f>
        <v>Бобков Дмитрий</v>
      </c>
      <c r="E13" s="145" t="str">
        <f>IF(C13=0," ",VLOOKUP($C13,[1]Спортсмены!$B$1:$H$65536,3,FALSE))</f>
        <v>12.01.2000</v>
      </c>
      <c r="F13" s="80" t="str">
        <f>IF(C13=0," ",IF(VLOOKUP($C13,[1]Спортсмены!$B$1:$H$65536,4,FALSE)=0," ",VLOOKUP($C13,[1]Спортсмены!$B$1:$H$65536,4,FALSE)))</f>
        <v>1р</v>
      </c>
      <c r="G13" s="146" t="str">
        <f>IF(C13=0," ",VLOOKUP($C13,[1]Спортсмены!$B$1:$H$65536,5,FALSE))</f>
        <v>Ивановская</v>
      </c>
      <c r="H13" s="453" t="str">
        <f>IF(C13=0," ",VLOOKUP($C13,[1]Спортсмены!$B$1:$H$65536,6,FALSE))</f>
        <v>Кинешма, СДЮШОР им. С. Клюгина</v>
      </c>
      <c r="I13" s="178"/>
      <c r="J13" s="178"/>
      <c r="K13" s="80"/>
      <c r="L13" s="178"/>
      <c r="M13" s="178"/>
      <c r="N13" s="178" t="s">
        <v>70</v>
      </c>
      <c r="O13" s="178" t="s">
        <v>68</v>
      </c>
      <c r="P13" s="178" t="s">
        <v>68</v>
      </c>
      <c r="Q13" s="178" t="s">
        <v>70</v>
      </c>
      <c r="R13" s="178" t="s">
        <v>69</v>
      </c>
      <c r="S13" s="203">
        <v>2</v>
      </c>
      <c r="T13" s="203">
        <v>2</v>
      </c>
      <c r="U13" s="204">
        <v>1.94</v>
      </c>
      <c r="V13" s="27" t="str">
        <f>IF(U13=0," ",IF(U13&gt;=[1]Разряды!$C$15,[1]Разряды!$C$3,IF(U13&gt;=[1]Разряды!$D$15,[1]Разряды!$D$3,IF(U13&gt;=[1]Разряды!$E$15,[1]Разряды!$E$3,IF(U13&gt;=[1]Разряды!$F$15,[1]Разряды!$F$3,IF(U13&gt;=[1]Разряды!$G$15,[1]Разряды!$G$3,IF(U13&gt;=[1]Разряды!$H$15,[1]Разряды!$H$3,"б/р")))))))</f>
        <v>1р</v>
      </c>
      <c r="W13" s="80" t="s">
        <v>20</v>
      </c>
      <c r="X13" s="83" t="str">
        <f>IF(C13=0," ",VLOOKUP($C13,[1]Спортсмены!$B$1:$H$65536,7,FALSE))</f>
        <v>Кузинов В.Н.</v>
      </c>
    </row>
    <row r="14" spans="1:24" x14ac:dyDescent="0.25">
      <c r="A14" s="19">
        <v>3</v>
      </c>
      <c r="B14" s="177">
        <v>165</v>
      </c>
      <c r="C14" s="27">
        <v>456</v>
      </c>
      <c r="D14" s="85" t="str">
        <f>IF(C14=0," ",VLOOKUP(C14,[1]Спортсмены!B$1:I$65536,2,FALSE))</f>
        <v>Фадеев Алексей</v>
      </c>
      <c r="E14" s="145" t="str">
        <f>IF(C14=0," ",VLOOKUP($C14,[1]Спортсмены!$B$1:$H$65536,3,FALSE))</f>
        <v>09.06.2000</v>
      </c>
      <c r="F14" s="80" t="str">
        <f>IF(C14=0," ",IF(VLOOKUP($C14,[1]Спортсмены!$B$1:$H$65536,4,FALSE)=0," ",VLOOKUP($C14,[1]Спортсмены!$B$1:$H$65536,4,FALSE)))</f>
        <v>1р</v>
      </c>
      <c r="G14" s="146" t="str">
        <f>IF(C14=0," ",VLOOKUP($C14,[1]Спортсмены!$B$1:$H$65536,5,FALSE))</f>
        <v>Ярославская</v>
      </c>
      <c r="H14" s="146" t="str">
        <f>IF(C14=0," ",VLOOKUP($C14,[1]Спортсмены!$B$1:$H$65536,6,FALSE))</f>
        <v>Переславль, ДЮСШ</v>
      </c>
      <c r="I14" s="178"/>
      <c r="J14" s="178"/>
      <c r="K14" s="80" t="s">
        <v>68</v>
      </c>
      <c r="L14" s="178" t="s">
        <v>68</v>
      </c>
      <c r="M14" s="178" t="s">
        <v>68</v>
      </c>
      <c r="N14" s="178" t="s">
        <v>70</v>
      </c>
      <c r="O14" s="178" t="s">
        <v>71</v>
      </c>
      <c r="P14" s="178" t="s">
        <v>69</v>
      </c>
      <c r="Q14" s="178"/>
      <c r="R14" s="178"/>
      <c r="S14" s="203">
        <v>3</v>
      </c>
      <c r="T14" s="203">
        <v>3</v>
      </c>
      <c r="U14" s="204">
        <v>1.85</v>
      </c>
      <c r="V14" s="27" t="str">
        <f>IF(U14=0," ",IF(U14&gt;=[1]Разряды!$C$15,[1]Разряды!$C$3,IF(U14&gt;=[1]Разряды!$D$15,[1]Разряды!$D$3,IF(U14&gt;=[1]Разряды!$E$15,[1]Разряды!$E$3,IF(U14&gt;=[1]Разряды!$F$15,[1]Разряды!$F$3,IF(U14&gt;=[1]Разряды!$G$15,[1]Разряды!$G$3,IF(U14&gt;=[1]Разряды!$H$15,[1]Разряды!$H$3,"б/р")))))))</f>
        <v>2р</v>
      </c>
      <c r="W14" s="80" t="s">
        <v>20</v>
      </c>
      <c r="X14" s="83" t="str">
        <f>IF(C14=0," ",VLOOKUP($C14,[1]Спортсмены!$B$1:$H$65536,7,FALSE))</f>
        <v>Цветкова Н.В.</v>
      </c>
    </row>
    <row r="15" spans="1:24" ht="22.5" x14ac:dyDescent="0.25">
      <c r="A15" s="462">
        <v>4</v>
      </c>
      <c r="B15" s="177">
        <v>170</v>
      </c>
      <c r="C15" s="27">
        <v>573</v>
      </c>
      <c r="D15" s="85" t="str">
        <f>IF(C15=0," ",VLOOKUP(C15,[1]Спортсмены!B$1:I$65536,2,FALSE))</f>
        <v>Зайцев Дмитрий</v>
      </c>
      <c r="E15" s="145" t="str">
        <f>IF(C15=0," ",VLOOKUP($C15,[1]Спортсмены!$B$1:$H$65536,3,FALSE))</f>
        <v>28.05.1999</v>
      </c>
      <c r="F15" s="80" t="str">
        <f>IF(C15=0," ",IF(VLOOKUP($C15,[1]Спортсмены!$B$1:$H$65536,4,FALSE)=0," ",VLOOKUP($C15,[1]Спортсмены!$B$1:$H$65536,4,FALSE)))</f>
        <v>2р</v>
      </c>
      <c r="G15" s="146" t="str">
        <f>IF(C15=0," ",VLOOKUP($C15,[1]Спортсмены!$B$1:$H$65536,5,FALSE))</f>
        <v>Ярославская</v>
      </c>
      <c r="H15" s="146" t="str">
        <f>IF(C15=0," ",VLOOKUP($C15,[1]Спортсмены!$B$1:$H$65536,6,FALSE))</f>
        <v>Ярославль, ГОБУ ЯО СДЮСШОР</v>
      </c>
      <c r="I15" s="178"/>
      <c r="J15" s="178"/>
      <c r="K15" s="80"/>
      <c r="L15" s="178" t="s">
        <v>68</v>
      </c>
      <c r="M15" s="178" t="s">
        <v>68</v>
      </c>
      <c r="N15" s="178" t="s">
        <v>68</v>
      </c>
      <c r="O15" s="178" t="s">
        <v>69</v>
      </c>
      <c r="P15" s="178"/>
      <c r="Q15" s="178"/>
      <c r="R15" s="178"/>
      <c r="S15" s="203">
        <v>1</v>
      </c>
      <c r="T15" s="203"/>
      <c r="U15" s="204">
        <v>1.8</v>
      </c>
      <c r="V15" s="27" t="str">
        <f>IF(U15=0," ",IF(U15&gt;=[1]Разряды!$C$15,[1]Разряды!$C$3,IF(U15&gt;=[1]Разряды!$D$15,[1]Разряды!$D$3,IF(U15&gt;=[1]Разряды!$E$15,[1]Разряды!$E$3,IF(U15&gt;=[1]Разряды!$F$15,[1]Разряды!$F$3,IF(U15&gt;=[1]Разряды!$G$15,[1]Разряды!$G$3,IF(U15&gt;=[1]Разряды!$H$15,[1]Разряды!$H$3,"б/р")))))))</f>
        <v>2р</v>
      </c>
      <c r="W15" s="80" t="s">
        <v>20</v>
      </c>
      <c r="X15" s="83" t="str">
        <f>IF(C15=0," ",VLOOKUP($C15,[1]Спортсмены!$B$1:$H$65536,7,FALSE))</f>
        <v>Бабашкин В.М., Белоусова М.Н.</v>
      </c>
    </row>
    <row r="16" spans="1:24" ht="22.5" x14ac:dyDescent="0.25">
      <c r="A16" s="80">
        <v>5</v>
      </c>
      <c r="B16" s="177">
        <v>165</v>
      </c>
      <c r="C16" s="27">
        <v>489</v>
      </c>
      <c r="D16" s="85" t="str">
        <f>IF(C16=0," ",VLOOKUP(C16,[1]Спортсмены!B$1:I$65536,2,FALSE))</f>
        <v>Сеготский Даниил</v>
      </c>
      <c r="E16" s="145" t="str">
        <f>IF(C16=0," ",VLOOKUP($C16,[1]Спортсмены!$B$1:$H$65536,3,FALSE))</f>
        <v>07.06.1999</v>
      </c>
      <c r="F16" s="80" t="str">
        <f>IF(C16=0," ",IF(VLOOKUP($C16,[1]Спортсмены!$B$1:$H$65536,4,FALSE)=0," ",VLOOKUP($C16,[1]Спортсмены!$B$1:$H$65536,4,FALSE)))</f>
        <v>2р</v>
      </c>
      <c r="G16" s="146" t="str">
        <f>IF(C16=0," ",VLOOKUP($C16,[1]Спортсмены!$B$1:$H$65536,5,FALSE))</f>
        <v>Костромская</v>
      </c>
      <c r="H16" s="146" t="str">
        <f>IF(C16=0," ",VLOOKUP($C16,[1]Спортсмены!$B$1:$H$65536,6,FALSE))</f>
        <v>Шарья, СДЮСШОР</v>
      </c>
      <c r="I16" s="178"/>
      <c r="J16" s="178"/>
      <c r="K16" s="80" t="s">
        <v>68</v>
      </c>
      <c r="L16" s="178" t="s">
        <v>68</v>
      </c>
      <c r="M16" s="178" t="s">
        <v>70</v>
      </c>
      <c r="N16" s="178" t="s">
        <v>70</v>
      </c>
      <c r="O16" s="178" t="s">
        <v>69</v>
      </c>
      <c r="P16" s="178"/>
      <c r="Q16" s="178"/>
      <c r="R16" s="178"/>
      <c r="S16" s="203">
        <v>2</v>
      </c>
      <c r="T16" s="203">
        <v>2</v>
      </c>
      <c r="U16" s="204">
        <v>1.8</v>
      </c>
      <c r="V16" s="27" t="str">
        <f>IF(U16=0," ",IF(U16&gt;=[1]Разряды!$C$15,[1]Разряды!$C$3,IF(U16&gt;=[1]Разряды!$D$15,[1]Разряды!$D$3,IF(U16&gt;=[1]Разряды!$E$15,[1]Разряды!$E$3,IF(U16&gt;=[1]Разряды!$F$15,[1]Разряды!$F$3,IF(U16&gt;=[1]Разряды!$G$15,[1]Разряды!$G$3,IF(U16&gt;=[1]Разряды!$H$15,[1]Разряды!$H$3,"б/р")))))))</f>
        <v>2р</v>
      </c>
      <c r="W16" s="80">
        <v>20</v>
      </c>
      <c r="X16" s="83" t="str">
        <f>IF(C16=0," ",VLOOKUP($C16,[1]Спортсмены!$B$1:$H$65536,7,FALSE))</f>
        <v>Аллександрова Л.Б.</v>
      </c>
    </row>
    <row r="17" spans="1:24" ht="22.5" x14ac:dyDescent="0.25">
      <c r="A17" s="77">
        <v>6</v>
      </c>
      <c r="B17" s="177">
        <v>170</v>
      </c>
      <c r="C17" s="27">
        <v>570</v>
      </c>
      <c r="D17" s="85" t="str">
        <f>IF(C17=0," ",VLOOKUP(C17,[1]Спортсмены!B$1:I$65536,2,FALSE))</f>
        <v>Тарасов Егор</v>
      </c>
      <c r="E17" s="145" t="str">
        <f>IF(C17=0," ",VLOOKUP($C17,[1]Спортсмены!$B$1:$H$65536,3,FALSE))</f>
        <v>17.07.2000</v>
      </c>
      <c r="F17" s="80" t="str">
        <f>IF(C17=0," ",IF(VLOOKUP($C17,[1]Спортсмены!$B$1:$H$65536,4,FALSE)=0," ",VLOOKUP($C17,[1]Спортсмены!$B$1:$H$65536,4,FALSE)))</f>
        <v>2р</v>
      </c>
      <c r="G17" s="146" t="str">
        <f>IF(C17=0," ",VLOOKUP($C17,[1]Спортсмены!$B$1:$H$65536,5,FALSE))</f>
        <v>Ярославская</v>
      </c>
      <c r="H17" s="146" t="str">
        <f>IF(C17=0," ",VLOOKUP($C17,[1]Спортсмены!$B$1:$H$65536,6,FALSE))</f>
        <v>Ярославль, ГОБУ ЯО СДЮСШОР</v>
      </c>
      <c r="I17" s="178"/>
      <c r="J17" s="178"/>
      <c r="K17" s="80"/>
      <c r="L17" s="178" t="s">
        <v>68</v>
      </c>
      <c r="M17" s="178" t="s">
        <v>70</v>
      </c>
      <c r="N17" s="178" t="s">
        <v>69</v>
      </c>
      <c r="O17" s="178"/>
      <c r="P17" s="178"/>
      <c r="Q17" s="178"/>
      <c r="R17" s="178"/>
      <c r="S17" s="203">
        <v>2</v>
      </c>
      <c r="T17" s="203">
        <v>1</v>
      </c>
      <c r="U17" s="204">
        <v>1.75</v>
      </c>
      <c r="V17" s="27" t="str">
        <f>IF(U17=0," ",IF(U17&gt;=[1]Разряды!$C$15,[1]Разряды!$C$3,IF(U17&gt;=[1]Разряды!$D$15,[1]Разряды!$D$3,IF(U17&gt;=[1]Разряды!$E$15,[1]Разряды!$E$3,IF(U17&gt;=[1]Разряды!$F$15,[1]Разряды!$F$3,IF(U17&gt;=[1]Разряды!$G$15,[1]Разряды!$G$3,IF(U17&gt;=[1]Разряды!$H$15,[1]Разряды!$H$3,"б/р")))))))</f>
        <v>2р</v>
      </c>
      <c r="W17" s="80" t="s">
        <v>20</v>
      </c>
      <c r="X17" s="83" t="str">
        <f>IF(C17=0," ",VLOOKUP($C17,[1]Спортсмены!$B$1:$H$65536,7,FALSE))</f>
        <v>Бабашкин В.М., Белоусова М.Н.</v>
      </c>
    </row>
    <row r="18" spans="1:24" x14ac:dyDescent="0.25">
      <c r="A18" s="77">
        <v>7</v>
      </c>
      <c r="B18" s="177">
        <v>155</v>
      </c>
      <c r="C18" s="27">
        <v>496</v>
      </c>
      <c r="D18" s="85" t="str">
        <f>IF(C18=0," ",VLOOKUP(C18,[1]Спортсмены!B$1:I$65536,2,FALSE))</f>
        <v>Виссель Александр</v>
      </c>
      <c r="E18" s="145" t="str">
        <f>IF(C18=0," ",VLOOKUP($C18,[1]Спортсмены!$B$1:$H$65536,3,FALSE))</f>
        <v>2000</v>
      </c>
      <c r="F18" s="80" t="str">
        <f>IF(C18=0," ",IF(VLOOKUP($C18,[1]Спортсмены!$B$1:$H$65536,4,FALSE)=0," ",VLOOKUP($C18,[1]Спортсмены!$B$1:$H$65536,4,FALSE)))</f>
        <v>2р</v>
      </c>
      <c r="G18" s="146" t="str">
        <f>IF(C18=0," ",VLOOKUP($C18,[1]Спортсмены!$B$1:$H$65536,5,FALSE))</f>
        <v>Псковская</v>
      </c>
      <c r="H18" s="146" t="str">
        <f>IF(C18=0," ",VLOOKUP($C18,[1]Спортсмены!$B$1:$H$65536,6,FALSE))</f>
        <v>Великие Луки, ДЮСШ "Старт"</v>
      </c>
      <c r="I18" s="178" t="s">
        <v>68</v>
      </c>
      <c r="J18" s="178" t="s">
        <v>68</v>
      </c>
      <c r="K18" s="80" t="s">
        <v>68</v>
      </c>
      <c r="L18" s="178" t="s">
        <v>68</v>
      </c>
      <c r="M18" s="178" t="s">
        <v>71</v>
      </c>
      <c r="N18" s="178" t="s">
        <v>69</v>
      </c>
      <c r="O18" s="178"/>
      <c r="P18" s="178"/>
      <c r="Q18" s="178"/>
      <c r="R18" s="178"/>
      <c r="S18" s="203">
        <v>3</v>
      </c>
      <c r="T18" s="203">
        <v>2</v>
      </c>
      <c r="U18" s="204">
        <v>1.75</v>
      </c>
      <c r="V18" s="27" t="str">
        <f>IF(U18=0," ",IF(U18&gt;=[1]Разряды!$C$15,[1]Разряды!$C$3,IF(U18&gt;=[1]Разряды!$D$15,[1]Разряды!$D$3,IF(U18&gt;=[1]Разряды!$E$15,[1]Разряды!$E$3,IF(U18&gt;=[1]Разряды!$F$15,[1]Разряды!$F$3,IF(U18&gt;=[1]Разряды!$G$15,[1]Разряды!$G$3,IF(U18&gt;=[1]Разряды!$H$15,[1]Разряды!$H$3,"б/р")))))))</f>
        <v>2р</v>
      </c>
      <c r="W18" s="80">
        <v>17</v>
      </c>
      <c r="X18" s="83" t="str">
        <f>IF(C18=0," ",VLOOKUP($C18,[1]Спортсмены!$B$1:$H$65536,7,FALSE))</f>
        <v>Парамонова С.В.</v>
      </c>
    </row>
    <row r="19" spans="1:24" x14ac:dyDescent="0.25">
      <c r="A19" s="78">
        <v>8</v>
      </c>
      <c r="B19" s="176">
        <v>155</v>
      </c>
      <c r="C19" s="26">
        <v>723</v>
      </c>
      <c r="D19" s="21" t="str">
        <f>IF(C19=0," ",VLOOKUP(C19,[1]Спортсмены!B$1:I$65536,2,FALSE))</f>
        <v>Балякаев Максим</v>
      </c>
      <c r="E19" s="140" t="str">
        <f>IF(C19=0," ",VLOOKUP($C19,[1]Спортсмены!$B$1:$H$65536,3,FALSE))</f>
        <v>15.05.1999</v>
      </c>
      <c r="F19" s="23" t="str">
        <f>IF(C19=0," ",IF(VLOOKUP($C19,[1]Спортсмены!$B$1:$H$65536,4,FALSE)=0," ",VLOOKUP($C19,[1]Спортсмены!$B$1:$H$65536,4,FALSE)))</f>
        <v>2р</v>
      </c>
      <c r="G19" s="87" t="str">
        <f>IF(C19=0," ",VLOOKUP($C19,[1]Спортсмены!$B$1:$H$65536,5,FALSE))</f>
        <v>Ярославская</v>
      </c>
      <c r="H19" s="87" t="str">
        <f>IF(C19=0," ",VLOOKUP($C19,[1]Спортсмены!$B$1:$H$65536,6,FALSE))</f>
        <v>Ярославль, ГОБУ ЯО СДЮСШОР</v>
      </c>
      <c r="I19" s="175" t="s">
        <v>68</v>
      </c>
      <c r="J19" s="175" t="s">
        <v>68</v>
      </c>
      <c r="K19" s="23" t="s">
        <v>68</v>
      </c>
      <c r="L19" s="175" t="s">
        <v>70</v>
      </c>
      <c r="M19" s="175" t="s">
        <v>69</v>
      </c>
      <c r="N19" s="175"/>
      <c r="O19" s="175"/>
      <c r="P19" s="175"/>
      <c r="Q19" s="175"/>
      <c r="R19" s="175"/>
      <c r="S19" s="196">
        <v>2</v>
      </c>
      <c r="T19" s="196">
        <v>1</v>
      </c>
      <c r="U19" s="197">
        <v>1.7</v>
      </c>
      <c r="V19" s="27" t="str">
        <f>IF(U19=0," ",IF(U19&gt;=[1]Разряды!$C$15,[1]Разряды!$C$3,IF(U19&gt;=[1]Разряды!$D$15,[1]Разряды!$D$3,IF(U19&gt;=[1]Разряды!$E$15,[1]Разряды!$E$3,IF(U19&gt;=[1]Разряды!$F$15,[1]Разряды!$F$3,IF(U19&gt;=[1]Разряды!$G$15,[1]Разряды!$G$3,IF(U19&gt;=[1]Разряды!$H$15,[1]Разряды!$H$3,"б/р")))))))</f>
        <v>3р</v>
      </c>
      <c r="W19" s="80" t="s">
        <v>20</v>
      </c>
      <c r="X19" s="87" t="str">
        <f>IF(C19=0," ",VLOOKUP($C19,[1]Спортсмены!$B$1:$H$65536,7,FALSE))</f>
        <v>Мелещенко А.М.</v>
      </c>
    </row>
    <row r="20" spans="1:24" ht="22.5" x14ac:dyDescent="0.25">
      <c r="A20" s="77">
        <v>9</v>
      </c>
      <c r="B20" s="177">
        <v>155</v>
      </c>
      <c r="C20" s="27">
        <v>515</v>
      </c>
      <c r="D20" s="85" t="str">
        <f>IF(C20=0," ",VLOOKUP(C20,[1]Спортсмены!B$1:I$65536,2,FALSE))</f>
        <v>Ивлев Владислав</v>
      </c>
      <c r="E20" s="145" t="str">
        <f>IF(C20=0," ",VLOOKUP($C20,[1]Спортсмены!$B$1:$H$65536,3,FALSE))</f>
        <v>04.04.2000</v>
      </c>
      <c r="F20" s="80" t="str">
        <f>IF(C20=0," ",IF(VLOOKUP($C20,[1]Спортсмены!$B$1:$H$65536,4,FALSE)=0," ",VLOOKUP($C20,[1]Спортсмены!$B$1:$H$65536,4,FALSE)))</f>
        <v>3р</v>
      </c>
      <c r="G20" s="146" t="str">
        <f>IF(C20=0," ",VLOOKUP($C20,[1]Спортсмены!$B$1:$H$65536,5,FALSE))</f>
        <v>Владимирская</v>
      </c>
      <c r="H20" s="83" t="str">
        <f>IF(C20=0," ",VLOOKUP($C20,[1]Спортсмены!$B$1:$H$65536,6,FALSE))</f>
        <v>Александров, СДЮСШОР им. Даниловой</v>
      </c>
      <c r="I20" s="178" t="s">
        <v>68</v>
      </c>
      <c r="J20" s="178" t="s">
        <v>70</v>
      </c>
      <c r="K20" s="80" t="s">
        <v>68</v>
      </c>
      <c r="L20" s="178" t="s">
        <v>71</v>
      </c>
      <c r="M20" s="178" t="s">
        <v>69</v>
      </c>
      <c r="N20" s="178"/>
      <c r="O20" s="178"/>
      <c r="P20" s="178"/>
      <c r="Q20" s="178"/>
      <c r="R20" s="178"/>
      <c r="S20" s="203">
        <v>3</v>
      </c>
      <c r="T20" s="203">
        <v>3</v>
      </c>
      <c r="U20" s="204">
        <v>1.7</v>
      </c>
      <c r="V20" s="27" t="str">
        <f>IF(U20=0," ",IF(U20&gt;=[1]Разряды!$C$15,[1]Разряды!$C$3,IF(U20&gt;=[1]Разряды!$D$15,[1]Разряды!$D$3,IF(U20&gt;=[1]Разряды!$E$15,[1]Разряды!$E$3,IF(U20&gt;=[1]Разряды!$F$15,[1]Разряды!$F$3,IF(U20&gt;=[1]Разряды!$G$15,[1]Разряды!$G$3,IF(U20&gt;=[1]Разряды!$H$15,[1]Разряды!$H$3,"б/р")))))))</f>
        <v>3р</v>
      </c>
      <c r="W20" s="80" t="s">
        <v>20</v>
      </c>
      <c r="X20" s="83" t="str">
        <f>IF(C20=0," ",VLOOKUP($C20,[1]Спортсмены!$B$1:$H$65536,7,FALSE))</f>
        <v>Сычев А.С.</v>
      </c>
    </row>
    <row r="21" spans="1:24" x14ac:dyDescent="0.25">
      <c r="A21" s="78">
        <v>10</v>
      </c>
      <c r="B21" s="177">
        <v>155</v>
      </c>
      <c r="C21" s="27">
        <v>500</v>
      </c>
      <c r="D21" s="85" t="str">
        <f>IF(C21=0," ",VLOOKUP(C21,[1]Спортсмены!B$1:I$65536,2,FALSE))</f>
        <v>Соколов Станислав</v>
      </c>
      <c r="E21" s="145" t="str">
        <f>IF(C21=0," ",VLOOKUP($C21,[1]Спортсмены!$B$1:$H$65536,3,FALSE))</f>
        <v>1998</v>
      </c>
      <c r="F21" s="80" t="str">
        <f>IF(C21=0," ",IF(VLOOKUP($C21,[1]Спортсмены!$B$1:$H$65536,4,FALSE)=0," ",VLOOKUP($C21,[1]Спортсмены!$B$1:$H$65536,4,FALSE)))</f>
        <v>2р</v>
      </c>
      <c r="G21" s="146" t="str">
        <f>IF(C21=0," ",VLOOKUP($C21,[1]Спортсмены!$B$1:$H$65536,5,FALSE))</f>
        <v>Псковская</v>
      </c>
      <c r="H21" s="146" t="str">
        <f>IF(C21=0," ",VLOOKUP($C21,[1]Спортсмены!$B$1:$H$65536,6,FALSE))</f>
        <v>Великие Луки, ДЮСШ "Старт"</v>
      </c>
      <c r="I21" s="178" t="s">
        <v>68</v>
      </c>
      <c r="J21" s="178" t="s">
        <v>70</v>
      </c>
      <c r="K21" s="80" t="s">
        <v>70</v>
      </c>
      <c r="L21" s="178" t="s">
        <v>69</v>
      </c>
      <c r="M21" s="178"/>
      <c r="N21" s="178"/>
      <c r="O21" s="178"/>
      <c r="P21" s="178"/>
      <c r="Q21" s="178"/>
      <c r="R21" s="178"/>
      <c r="S21" s="203">
        <v>2</v>
      </c>
      <c r="T21" s="203">
        <v>2</v>
      </c>
      <c r="U21" s="204">
        <v>1.65</v>
      </c>
      <c r="V21" s="27" t="str">
        <f>IF(U21=0," ",IF(U21&gt;=[1]Разряды!$C$15,[1]Разряды!$C$3,IF(U21&gt;=[1]Разряды!$D$15,[1]Разряды!$D$3,IF(U21&gt;=[1]Разряды!$E$15,[1]Разряды!$E$3,IF(U21&gt;=[1]Разряды!$F$15,[1]Разряды!$F$3,IF(U21&gt;=[1]Разряды!$G$15,[1]Разряды!$G$3,IF(U21&gt;=[1]Разряды!$H$15,[1]Разряды!$H$3,"б/р")))))))</f>
        <v>3р</v>
      </c>
      <c r="W21" s="80">
        <v>15</v>
      </c>
      <c r="X21" s="83" t="str">
        <f>IF(C21=0," ",VLOOKUP($C21,[1]Спортсмены!$B$1:$H$65536,7,FALSE))</f>
        <v>Парамонова С.В.</v>
      </c>
    </row>
    <row r="22" spans="1:24" ht="19.5" x14ac:dyDescent="0.25">
      <c r="A22" s="77">
        <v>11</v>
      </c>
      <c r="B22" s="177">
        <v>155</v>
      </c>
      <c r="C22" s="27">
        <v>514</v>
      </c>
      <c r="D22" s="85" t="str">
        <f>IF(C22=0," ",VLOOKUP(C22,[1]Спортсмены!B$1:I$65536,2,FALSE))</f>
        <v>Степин Алексей</v>
      </c>
      <c r="E22" s="145" t="str">
        <f>IF(C22=0," ",VLOOKUP($C22,[1]Спортсмены!$B$1:$H$65536,3,FALSE))</f>
        <v>06.09.2000</v>
      </c>
      <c r="F22" s="80" t="str">
        <f>IF(C22=0," ",IF(VLOOKUP($C22,[1]Спортсмены!$B$1:$H$65536,4,FALSE)=0," ",VLOOKUP($C22,[1]Спортсмены!$B$1:$H$65536,4,FALSE)))</f>
        <v>3р</v>
      </c>
      <c r="G22" s="146" t="str">
        <f>IF(C22=0," ",VLOOKUP($C22,[1]Спортсмены!$B$1:$H$65536,5,FALSE))</f>
        <v>Владимирская</v>
      </c>
      <c r="H22" s="432" t="str">
        <f>IF(C22=0," ",VLOOKUP($C22,[1]Спортсмены!$B$1:$H$65536,6,FALSE))</f>
        <v>Александров, СДЮСШОР им. Даниловой</v>
      </c>
      <c r="I22" s="178" t="s">
        <v>70</v>
      </c>
      <c r="J22" s="178" t="s">
        <v>69</v>
      </c>
      <c r="K22" s="80"/>
      <c r="L22" s="178"/>
      <c r="M22" s="178"/>
      <c r="N22" s="178"/>
      <c r="O22" s="178"/>
      <c r="P22" s="178"/>
      <c r="Q22" s="178"/>
      <c r="R22" s="178"/>
      <c r="S22" s="203">
        <v>2</v>
      </c>
      <c r="T22" s="203">
        <v>1</v>
      </c>
      <c r="U22" s="204">
        <v>1.55</v>
      </c>
      <c r="V22" s="27" t="str">
        <f>IF(U22=0," ",IF(U22&gt;=[1]Разряды!$C$15,[1]Разряды!$C$3,IF(U22&gt;=[1]Разряды!$D$15,[1]Разряды!$D$3,IF(U22&gt;=[1]Разряды!$E$15,[1]Разряды!$E$3,IF(U22&gt;=[1]Разряды!$F$15,[1]Разряды!$F$3,IF(U22&gt;=[1]Разряды!$G$15,[1]Разряды!$G$3,IF(U22&gt;=[1]Разряды!$H$15,[1]Разряды!$H$3,"б/р")))))))</f>
        <v>1юр</v>
      </c>
      <c r="W22" s="80" t="s">
        <v>20</v>
      </c>
      <c r="X22" s="83" t="str">
        <f>IF(C22=0," ",VLOOKUP($C22,[1]Спортсмены!$B$1:$H$65536,7,FALSE))</f>
        <v>Сычев А.С.</v>
      </c>
    </row>
    <row r="23" spans="1:24" x14ac:dyDescent="0.25">
      <c r="A23" s="117"/>
      <c r="B23" s="177">
        <v>155</v>
      </c>
      <c r="C23" s="27">
        <v>511</v>
      </c>
      <c r="D23" s="85" t="str">
        <f>IF(C23=0," ",VLOOKUP(C23,[1]Спортсмены!B$1:I$65536,2,FALSE))</f>
        <v>Груздев Павел</v>
      </c>
      <c r="E23" s="145" t="str">
        <f>IF(C23=0," ",VLOOKUP($C23,[1]Спортсмены!$B$1:$H$65536,3,FALSE))</f>
        <v>01.07.1999</v>
      </c>
      <c r="F23" s="80" t="str">
        <f>IF(C23=0," ",IF(VLOOKUP($C23,[1]Спортсмены!$B$1:$H$65536,4,FALSE)=0," ",VLOOKUP($C23,[1]Спортсмены!$B$1:$H$65536,4,FALSE)))</f>
        <v>2р</v>
      </c>
      <c r="G23" s="146" t="str">
        <f>IF(C23=0," ",VLOOKUP($C23,[1]Спортсмены!$B$1:$H$65536,5,FALSE))</f>
        <v>Псковская</v>
      </c>
      <c r="H23" s="146" t="str">
        <f>IF(C23=0," ",VLOOKUP($C23,[1]Спортсмены!$B$1:$H$65536,6,FALSE))</f>
        <v>Псков, ДЮСШ "Надежда"</v>
      </c>
      <c r="I23" s="178" t="s">
        <v>69</v>
      </c>
      <c r="J23" s="178"/>
      <c r="K23" s="80"/>
      <c r="L23" s="178"/>
      <c r="M23" s="178"/>
      <c r="N23" s="178"/>
      <c r="O23" s="178"/>
      <c r="P23" s="178"/>
      <c r="Q23" s="178"/>
      <c r="R23" s="178"/>
      <c r="S23" s="203"/>
      <c r="T23" s="203"/>
      <c r="U23" s="204">
        <v>0</v>
      </c>
      <c r="V23" s="27" t="str">
        <f>IF(U23=0," ",IF(U23&gt;=[1]Разряды!$C$15,[1]Разряды!$C$3,IF(U23&gt;=[1]Разряды!$D$15,[1]Разряды!$D$3,IF(U23&gt;=[1]Разряды!$E$15,[1]Разряды!$E$3,IF(U23&gt;=[1]Разряды!$F$15,[1]Разряды!$F$3,IF(U23&gt;=[1]Разряды!$G$15,[1]Разряды!$G$3,IF(U23&gt;=[1]Разряды!$H$15,[1]Разряды!$H$3,"б/р")))))))</f>
        <v xml:space="preserve"> </v>
      </c>
      <c r="W23" s="80" t="s">
        <v>20</v>
      </c>
      <c r="X23" s="83" t="str">
        <f>IF(C23=0," ",VLOOKUP($C23,[1]Спортсмены!$B$1:$H$65536,7,FALSE))</f>
        <v>Дударева Н.В.</v>
      </c>
    </row>
    <row r="24" spans="1:24" ht="16.5" thickBot="1" x14ac:dyDescent="0.3">
      <c r="A24" s="43"/>
      <c r="B24" s="198"/>
      <c r="C24" s="173"/>
      <c r="D24" s="199"/>
      <c r="E24" s="172"/>
      <c r="F24" s="152"/>
      <c r="G24" s="152"/>
      <c r="H24" s="152"/>
      <c r="I24" s="200"/>
      <c r="J24" s="200"/>
      <c r="K24" s="172"/>
      <c r="L24" s="200"/>
      <c r="M24" s="200"/>
      <c r="N24" s="200"/>
      <c r="O24" s="200"/>
      <c r="P24" s="200"/>
      <c r="Q24" s="200"/>
      <c r="R24" s="200"/>
      <c r="S24" s="201"/>
      <c r="T24" s="201"/>
      <c r="U24" s="202"/>
      <c r="V24" s="171"/>
      <c r="W24" s="171"/>
      <c r="X24" s="173"/>
    </row>
    <row r="25" spans="1:24" ht="18.75" thickTop="1" x14ac:dyDescent="0.25">
      <c r="A25" s="1"/>
      <c r="B25" s="194"/>
      <c r="C25" s="126"/>
      <c r="D25" s="129"/>
      <c r="E25" s="129"/>
      <c r="F25" s="129"/>
      <c r="G25" s="134"/>
      <c r="H25" s="384" t="s">
        <v>118</v>
      </c>
      <c r="I25" s="384"/>
      <c r="J25" s="384"/>
      <c r="K25" s="384"/>
      <c r="L25" s="384"/>
      <c r="M25" s="384"/>
      <c r="N25" s="384"/>
      <c r="O25" s="384"/>
      <c r="P25" s="384"/>
      <c r="Q25" s="384"/>
      <c r="R25" s="384"/>
      <c r="S25" s="461"/>
      <c r="T25" s="195"/>
      <c r="U25" s="180"/>
      <c r="V25" s="195"/>
      <c r="W25" s="195"/>
      <c r="X25" s="195"/>
    </row>
    <row r="26" spans="1:24" ht="18" x14ac:dyDescent="0.25">
      <c r="A26" s="385" t="s">
        <v>6</v>
      </c>
      <c r="B26" s="385" t="s">
        <v>62</v>
      </c>
      <c r="C26" s="328" t="s">
        <v>48</v>
      </c>
      <c r="D26" s="330" t="s">
        <v>8</v>
      </c>
      <c r="E26" s="385" t="s">
        <v>50</v>
      </c>
      <c r="F26" s="385" t="s">
        <v>51</v>
      </c>
      <c r="G26" s="328" t="s">
        <v>11</v>
      </c>
      <c r="H26" s="328" t="s">
        <v>52</v>
      </c>
      <c r="I26" s="388" t="s">
        <v>63</v>
      </c>
      <c r="J26" s="389"/>
      <c r="K26" s="389"/>
      <c r="L26" s="389"/>
      <c r="M26" s="389"/>
      <c r="N26" s="389"/>
      <c r="O26" s="389"/>
      <c r="P26" s="389"/>
      <c r="Q26" s="389"/>
      <c r="R26" s="390"/>
      <c r="S26" s="375" t="s">
        <v>64</v>
      </c>
      <c r="T26" s="378" t="s">
        <v>65</v>
      </c>
      <c r="U26" s="330" t="s">
        <v>66</v>
      </c>
      <c r="V26" s="381" t="s">
        <v>14</v>
      </c>
      <c r="W26" s="345" t="s">
        <v>67</v>
      </c>
      <c r="X26" s="328" t="s">
        <v>16</v>
      </c>
    </row>
    <row r="27" spans="1:24" x14ac:dyDescent="0.25">
      <c r="A27" s="386"/>
      <c r="B27" s="386"/>
      <c r="C27" s="359"/>
      <c r="D27" s="365"/>
      <c r="E27" s="386"/>
      <c r="F27" s="386"/>
      <c r="G27" s="359"/>
      <c r="H27" s="359"/>
      <c r="I27" s="349">
        <v>185</v>
      </c>
      <c r="J27" s="349">
        <v>190</v>
      </c>
      <c r="K27" s="349">
        <v>194</v>
      </c>
      <c r="L27" s="349">
        <v>198</v>
      </c>
      <c r="M27" s="349">
        <v>202</v>
      </c>
      <c r="N27" s="349"/>
      <c r="O27" s="349"/>
      <c r="P27" s="349"/>
      <c r="Q27" s="349"/>
      <c r="R27" s="349"/>
      <c r="S27" s="376"/>
      <c r="T27" s="379"/>
      <c r="U27" s="360"/>
      <c r="V27" s="382"/>
      <c r="W27" s="359"/>
      <c r="X27" s="364"/>
    </row>
    <row r="28" spans="1:24" x14ac:dyDescent="0.25">
      <c r="A28" s="387"/>
      <c r="B28" s="387"/>
      <c r="C28" s="346"/>
      <c r="D28" s="350"/>
      <c r="E28" s="387"/>
      <c r="F28" s="387"/>
      <c r="G28" s="346"/>
      <c r="H28" s="346"/>
      <c r="I28" s="350"/>
      <c r="J28" s="350"/>
      <c r="K28" s="350"/>
      <c r="L28" s="350"/>
      <c r="M28" s="350"/>
      <c r="N28" s="350"/>
      <c r="O28" s="350"/>
      <c r="P28" s="350"/>
      <c r="Q28" s="350"/>
      <c r="R28" s="350"/>
      <c r="S28" s="377"/>
      <c r="T28" s="380"/>
      <c r="U28" s="331"/>
      <c r="V28" s="383"/>
      <c r="W28" s="346"/>
      <c r="X28" s="329"/>
    </row>
    <row r="29" spans="1:24" ht="22.5" x14ac:dyDescent="0.25">
      <c r="A29" s="19">
        <v>1</v>
      </c>
      <c r="B29" s="177">
        <v>185</v>
      </c>
      <c r="C29" s="80">
        <v>182</v>
      </c>
      <c r="D29" s="85" t="str">
        <f>IF(C29=0," ",VLOOKUP(C29,[1]Спортсмены!B$1:I$65536,2,FALSE))</f>
        <v>Мыльников Артем</v>
      </c>
      <c r="E29" s="145" t="str">
        <f>IF(C29=0," ",VLOOKUP($C29,[1]Спортсмены!$B$1:$H$65536,3,FALSE))</f>
        <v>27.03.1997</v>
      </c>
      <c r="F29" s="80" t="str">
        <f>IF(C29=0," ",IF(VLOOKUP($C29,[1]Спортсмены!$B$1:$H$65536,4,FALSE)=0," ",VLOOKUP($C29,[1]Спортсмены!$B$1:$H$65536,4,FALSE)))</f>
        <v>КМС</v>
      </c>
      <c r="G29" s="85" t="str">
        <f>IF(C29=0," ",VLOOKUP($C29,[1]Спортсмены!$B$1:$H$65536,5,FALSE))</f>
        <v>Ярославская</v>
      </c>
      <c r="H29" s="146" t="str">
        <f>IF(C29=0," ",VLOOKUP($C29,[1]Спортсмены!$B$1:$H$65536,6,FALSE))</f>
        <v>Ярославль, ГУ ЯО ЦСП ШВСМ</v>
      </c>
      <c r="I29" s="178" t="s">
        <v>68</v>
      </c>
      <c r="J29" s="178" t="s">
        <v>68</v>
      </c>
      <c r="K29" s="80" t="s">
        <v>68</v>
      </c>
      <c r="L29" s="178" t="s">
        <v>70</v>
      </c>
      <c r="M29" s="178" t="s">
        <v>69</v>
      </c>
      <c r="N29" s="178"/>
      <c r="O29" s="178"/>
      <c r="P29" s="178"/>
      <c r="Q29" s="178"/>
      <c r="R29" s="178"/>
      <c r="S29" s="203">
        <v>2</v>
      </c>
      <c r="T29" s="203">
        <v>1</v>
      </c>
      <c r="U29" s="204">
        <v>1.98</v>
      </c>
      <c r="V29" s="27" t="str">
        <f>IF(U29=0," ",IF(U29&gt;=[1]Разряды!$C$15,[1]Разряды!$C$3,IF(U29&gt;=[1]Разряды!$D$15,[1]Разряды!$D$3,IF(U29&gt;=[1]Разряды!$E$15,[1]Разряды!$E$3,IF(U29&gt;=[1]Разряды!$F$15,[1]Разряды!$F$3,IF(U29&gt;=[1]Разряды!$G$15,[1]Разряды!$G$3,IF(U29&gt;=[1]Разряды!$H$15,[1]Разряды!$H$3,"б/р")))))))</f>
        <v>1р</v>
      </c>
      <c r="W29" s="80">
        <v>20</v>
      </c>
      <c r="X29" s="83" t="str">
        <f>IF(C29=0," ",VLOOKUP($C29,[1]Спортсмены!$B$1:$H$65536,7,FALSE))</f>
        <v>Рыбаков В.Ю., Рыбакова Л.Е.</v>
      </c>
    </row>
    <row r="30" spans="1:24" ht="16.5" thickBot="1" x14ac:dyDescent="0.3">
      <c r="A30" s="43"/>
      <c r="B30" s="198"/>
      <c r="C30" s="173"/>
      <c r="D30" s="199"/>
      <c r="E30" s="172"/>
      <c r="F30" s="152"/>
      <c r="G30" s="152"/>
      <c r="H30" s="152"/>
      <c r="I30" s="200"/>
      <c r="J30" s="200"/>
      <c r="K30" s="172"/>
      <c r="L30" s="200"/>
      <c r="M30" s="200"/>
      <c r="N30" s="200"/>
      <c r="O30" s="200"/>
      <c r="P30" s="200"/>
      <c r="Q30" s="200"/>
      <c r="R30" s="200"/>
      <c r="S30" s="201"/>
      <c r="T30" s="201"/>
      <c r="U30" s="202"/>
      <c r="V30" s="171"/>
      <c r="W30" s="171"/>
      <c r="X30" s="173"/>
    </row>
    <row r="31" spans="1:24" ht="18.75" thickTop="1" x14ac:dyDescent="0.25">
      <c r="A31" s="1"/>
      <c r="B31" s="194"/>
      <c r="C31" s="126"/>
      <c r="D31" s="129"/>
      <c r="E31" s="129"/>
      <c r="F31" s="129"/>
      <c r="G31" s="134"/>
      <c r="H31" s="384" t="s">
        <v>121</v>
      </c>
      <c r="I31" s="384"/>
      <c r="J31" s="384"/>
      <c r="K31" s="384"/>
      <c r="L31" s="384"/>
      <c r="M31" s="384"/>
      <c r="N31" s="384"/>
      <c r="O31" s="384"/>
      <c r="P31" s="384"/>
      <c r="Q31" s="384"/>
      <c r="R31" s="384"/>
      <c r="S31" s="461"/>
      <c r="T31" s="195"/>
      <c r="U31" s="180"/>
      <c r="V31" s="195"/>
      <c r="W31" s="195"/>
      <c r="X31" s="195"/>
    </row>
    <row r="32" spans="1:24" ht="18" x14ac:dyDescent="0.25">
      <c r="A32" s="385" t="s">
        <v>6</v>
      </c>
      <c r="B32" s="385" t="s">
        <v>62</v>
      </c>
      <c r="C32" s="328" t="s">
        <v>48</v>
      </c>
      <c r="D32" s="330" t="s">
        <v>8</v>
      </c>
      <c r="E32" s="385" t="s">
        <v>50</v>
      </c>
      <c r="F32" s="385" t="s">
        <v>51</v>
      </c>
      <c r="G32" s="328" t="s">
        <v>11</v>
      </c>
      <c r="H32" s="328" t="s">
        <v>52</v>
      </c>
      <c r="I32" s="388" t="s">
        <v>63</v>
      </c>
      <c r="J32" s="389"/>
      <c r="K32" s="389"/>
      <c r="L32" s="389"/>
      <c r="M32" s="389"/>
      <c r="N32" s="389"/>
      <c r="O32" s="389"/>
      <c r="P32" s="389"/>
      <c r="Q32" s="389"/>
      <c r="R32" s="389"/>
      <c r="S32" s="375" t="s">
        <v>64</v>
      </c>
      <c r="T32" s="378" t="s">
        <v>65</v>
      </c>
      <c r="U32" s="330" t="s">
        <v>66</v>
      </c>
      <c r="V32" s="381" t="s">
        <v>14</v>
      </c>
      <c r="W32" s="345" t="s">
        <v>67</v>
      </c>
      <c r="X32" s="330" t="s">
        <v>16</v>
      </c>
    </row>
    <row r="33" spans="1:24" x14ac:dyDescent="0.25">
      <c r="A33" s="386"/>
      <c r="B33" s="386"/>
      <c r="C33" s="359"/>
      <c r="D33" s="365"/>
      <c r="E33" s="386"/>
      <c r="F33" s="386"/>
      <c r="G33" s="359"/>
      <c r="H33" s="359"/>
      <c r="I33" s="349">
        <v>180</v>
      </c>
      <c r="J33" s="349">
        <v>185</v>
      </c>
      <c r="K33" s="349">
        <v>190</v>
      </c>
      <c r="L33" s="349">
        <v>194</v>
      </c>
      <c r="M33" s="349">
        <v>198</v>
      </c>
      <c r="N33" s="349">
        <v>202</v>
      </c>
      <c r="O33" s="349"/>
      <c r="P33" s="349"/>
      <c r="Q33" s="349"/>
      <c r="R33" s="349"/>
      <c r="S33" s="376"/>
      <c r="T33" s="379"/>
      <c r="U33" s="360"/>
      <c r="V33" s="382"/>
      <c r="W33" s="359"/>
      <c r="X33" s="360"/>
    </row>
    <row r="34" spans="1:24" x14ac:dyDescent="0.25">
      <c r="A34" s="387"/>
      <c r="B34" s="387"/>
      <c r="C34" s="346"/>
      <c r="D34" s="350"/>
      <c r="E34" s="387"/>
      <c r="F34" s="387"/>
      <c r="G34" s="346"/>
      <c r="H34" s="346"/>
      <c r="I34" s="350"/>
      <c r="J34" s="350"/>
      <c r="K34" s="350"/>
      <c r="L34" s="350"/>
      <c r="M34" s="350"/>
      <c r="N34" s="350"/>
      <c r="O34" s="350"/>
      <c r="P34" s="350"/>
      <c r="Q34" s="350"/>
      <c r="R34" s="350"/>
      <c r="S34" s="377"/>
      <c r="T34" s="380"/>
      <c r="U34" s="331"/>
      <c r="V34" s="383"/>
      <c r="W34" s="346"/>
      <c r="X34" s="331"/>
    </row>
    <row r="35" spans="1:24" ht="23.25" x14ac:dyDescent="0.25">
      <c r="A35" s="110">
        <v>1</v>
      </c>
      <c r="B35" s="176">
        <v>185</v>
      </c>
      <c r="C35" s="26">
        <v>177</v>
      </c>
      <c r="D35" s="21" t="str">
        <f>IF(C35=0," ",VLOOKUP(C35,[1]Спортсмены!B$1:I$65536,2,FALSE))</f>
        <v>Колупаев Никита</v>
      </c>
      <c r="E35" s="140" t="str">
        <f>IF(C35=0," ",VLOOKUP($C35,[1]Спортсмены!$B$1:$H$65536,3,FALSE))</f>
        <v>1994</v>
      </c>
      <c r="F35" s="23" t="str">
        <f>IF(C35=0," ",IF(VLOOKUP($C35,[1]Спортсмены!$B$1:$H$65536,4,FALSE)=0," ",VLOOKUP($C35,[1]Спортсмены!$B$1:$H$65536,4,FALSE)))</f>
        <v>КМС</v>
      </c>
      <c r="G35" s="87" t="str">
        <f>IF(C35=0," ",VLOOKUP($C35,[1]Спортсмены!$B$1:$H$65536,5,FALSE))</f>
        <v>Ивановская</v>
      </c>
      <c r="H35" s="21" t="str">
        <f>IF(C35=0," ",VLOOKUP($C35,[1]Спортсмены!$B$1:$H$65536,6,FALSE))</f>
        <v>Иваново, ИГХТУ</v>
      </c>
      <c r="I35" s="175"/>
      <c r="J35" s="175" t="s">
        <v>68</v>
      </c>
      <c r="K35" s="23" t="s">
        <v>54</v>
      </c>
      <c r="L35" s="175" t="s">
        <v>70</v>
      </c>
      <c r="M35" s="175" t="s">
        <v>68</v>
      </c>
      <c r="N35" s="175" t="s">
        <v>69</v>
      </c>
      <c r="O35" s="175"/>
      <c r="P35" s="175"/>
      <c r="Q35" s="175"/>
      <c r="R35" s="175"/>
      <c r="S35" s="196">
        <v>1</v>
      </c>
      <c r="T35" s="196">
        <v>1</v>
      </c>
      <c r="U35" s="197">
        <v>1.98</v>
      </c>
      <c r="V35" s="27" t="str">
        <f>IF(U35=0," ",IF(U35&gt;=[1]Разряды!$C$15,[1]Разряды!$C$3,IF(U35&gt;=[1]Разряды!$D$15,[1]Разряды!$D$3,IF(U35&gt;=[1]Разряды!$E$15,[1]Разряды!$E$3,IF(U35&gt;=[1]Разряды!$F$15,[1]Разряды!$F$3,IF(U35&gt;=[1]Разряды!$G$15,[1]Разряды!$G$3,IF(U35&gt;=[1]Разряды!$H$15,[1]Разряды!$H$3,"б/р")))))))</f>
        <v>1р</v>
      </c>
      <c r="W35" s="80" t="s">
        <v>20</v>
      </c>
      <c r="X35" s="90" t="str">
        <f>IF(C35=0," ",VLOOKUP($C35,[1]Спортсмены!$B$1:$H$65536,7,FALSE))</f>
        <v>Кокшарова И.В., Гудова В.А.</v>
      </c>
    </row>
    <row r="36" spans="1:24" x14ac:dyDescent="0.25">
      <c r="A36" s="110">
        <v>2</v>
      </c>
      <c r="B36" s="176">
        <v>180</v>
      </c>
      <c r="C36" s="26">
        <v>600</v>
      </c>
      <c r="D36" s="21" t="str">
        <f>IF(C36=0," ",VLOOKUP(C36,[1]Спортсмены!B$1:I$65536,2,FALSE))</f>
        <v>Погодин Артем</v>
      </c>
      <c r="E36" s="140" t="str">
        <f>IF(C36=0," ",VLOOKUP($C36,[1]Спортсмены!$B$1:$H$65536,3,FALSE))</f>
        <v>03.11.1995</v>
      </c>
      <c r="F36" s="23" t="str">
        <f>IF(C36=0," ",IF(VLOOKUP($C36,[1]Спортсмены!$B$1:$H$65536,4,FALSE)=0," ",VLOOKUP($C36,[1]Спортсмены!$B$1:$H$65536,4,FALSE)))</f>
        <v>КМС</v>
      </c>
      <c r="G36" s="87" t="str">
        <f>IF(C36=0," ",VLOOKUP($C36,[1]Спортсмены!$B$1:$H$65536,5,FALSE))</f>
        <v>Ярославская</v>
      </c>
      <c r="H36" s="87" t="str">
        <f>IF(C36=0," ",VLOOKUP($C36,[1]Спортсмены!$B$1:$H$65536,6,FALSE))</f>
        <v>Ярославль, ГОБУ ЯО СДЮСШОР</v>
      </c>
      <c r="I36" s="175" t="s">
        <v>68</v>
      </c>
      <c r="J36" s="175" t="s">
        <v>68</v>
      </c>
      <c r="K36" s="23" t="s">
        <v>68</v>
      </c>
      <c r="L36" s="175" t="s">
        <v>68</v>
      </c>
      <c r="M36" s="175" t="s">
        <v>69</v>
      </c>
      <c r="N36" s="175"/>
      <c r="O36" s="175"/>
      <c r="P36" s="175"/>
      <c r="Q36" s="175"/>
      <c r="R36" s="175"/>
      <c r="S36" s="196">
        <v>1</v>
      </c>
      <c r="T36" s="196"/>
      <c r="U36" s="197">
        <v>1.94</v>
      </c>
      <c r="V36" s="27" t="str">
        <f>IF(U36=0," ",IF(U36&gt;=[1]Разряды!$C$15,[1]Разряды!$C$3,IF(U36&gt;=[1]Разряды!$D$15,[1]Разряды!$D$3,IF(U36&gt;=[1]Разряды!$E$15,[1]Разряды!$E$3,IF(U36&gt;=[1]Разряды!$F$15,[1]Разряды!$F$3,IF(U36&gt;=[1]Разряды!$G$15,[1]Разряды!$G$3,IF(U36&gt;=[1]Разряды!$H$15,[1]Разряды!$H$3,"б/р")))))))</f>
        <v>1р</v>
      </c>
      <c r="W36" s="177">
        <v>20</v>
      </c>
      <c r="X36" s="90" t="str">
        <f>IF(C36=0," ",VLOOKUP($C36,[1]Спортсмены!$B$1:$H$65536,7,FALSE))</f>
        <v>Бабашкин В.М.</v>
      </c>
    </row>
    <row r="37" spans="1:24" ht="15.75" thickBot="1" x14ac:dyDescent="0.3">
      <c r="A37" s="206"/>
      <c r="B37" s="107"/>
      <c r="C37" s="43"/>
      <c r="D37" s="31" t="str">
        <f>IF(C37=0," ",VLOOKUP(C37,[1]Спортсмены!B$1:I$65536,2,FALSE))</f>
        <v xml:space="preserve"> </v>
      </c>
      <c r="E37" s="187" t="str">
        <f>IF(C37=0," ",VLOOKUP($C37,[1]Спортсмены!$B$1:$H$65536,3,FALSE))</f>
        <v xml:space="preserve"> </v>
      </c>
      <c r="F37" s="33" t="str">
        <f>IF(C37=0," ",IF(VLOOKUP($C37,[1]Спортсмены!$B$1:$H$65536,4,FALSE)=0," ",VLOOKUP($C37,[1]Спортсмены!$B$1:$H$65536,4,FALSE)))</f>
        <v xml:space="preserve"> </v>
      </c>
      <c r="G37" s="183" t="str">
        <f>IF(C37=0," ",VLOOKUP($C37,[1]Спортсмены!$B$1:$H$65536,5,FALSE))</f>
        <v xml:space="preserve"> </v>
      </c>
      <c r="H37" s="183" t="str">
        <f>IF(C37=0," ",VLOOKUP($C37,[1]Спортсмены!$B$1:$H$65536,6,FALSE))</f>
        <v xml:space="preserve"> </v>
      </c>
      <c r="I37" s="207"/>
      <c r="J37" s="207"/>
      <c r="K37" s="33"/>
      <c r="L37" s="207"/>
      <c r="M37" s="207"/>
      <c r="N37" s="207"/>
      <c r="O37" s="207"/>
      <c r="P37" s="207"/>
      <c r="Q37" s="207"/>
      <c r="R37" s="207"/>
      <c r="S37" s="208"/>
      <c r="T37" s="208"/>
      <c r="U37" s="209"/>
      <c r="V37" s="29" t="str">
        <f>IF(U37=0," ",IF(U37&gt;=[1]Разряды!$C$15,[1]Разряды!$C$3,IF(U37&gt;=[1]Разряды!$D$15,[1]Разряды!$D$3,IF(U37&gt;=[1]Разряды!$E$15,[1]Разряды!$E$3,IF(U37&gt;=[1]Разряды!$F$15,[1]Разряды!$F$3,IF(U37&gt;=[1]Разряды!$G$15,[1]Разряды!$G$3,IF(U37&gt;=[1]Разряды!$H$15,[1]Разряды!$H$3,"б/р")))))))</f>
        <v xml:space="preserve"> </v>
      </c>
      <c r="W37" s="29"/>
      <c r="X37" s="210" t="str">
        <f>IF(C37=0," ",VLOOKUP($C37,[1]Спортсмены!$B$1:$H$65536,7,FALSE))</f>
        <v xml:space="preserve"> </v>
      </c>
    </row>
    <row r="38" spans="1:24" ht="18.75" thickTop="1" x14ac:dyDescent="0.25">
      <c r="A38" s="1"/>
      <c r="B38" s="194"/>
      <c r="C38" s="126"/>
      <c r="D38" s="129"/>
      <c r="E38" s="129"/>
      <c r="F38" s="129"/>
      <c r="G38" s="134"/>
      <c r="H38" s="384" t="s">
        <v>24</v>
      </c>
      <c r="I38" s="384"/>
      <c r="J38" s="384"/>
      <c r="K38" s="384"/>
      <c r="L38" s="384"/>
      <c r="M38" s="384"/>
      <c r="N38" s="384"/>
      <c r="O38" s="384"/>
      <c r="P38" s="384"/>
      <c r="Q38" s="384"/>
      <c r="R38" s="384"/>
      <c r="S38" s="461"/>
      <c r="T38" s="195"/>
      <c r="U38" s="180"/>
      <c r="V38" s="195"/>
      <c r="W38" s="195"/>
      <c r="X38" s="195"/>
    </row>
    <row r="39" spans="1:24" ht="18" x14ac:dyDescent="0.25">
      <c r="A39" s="385" t="s">
        <v>6</v>
      </c>
      <c r="B39" s="385" t="s">
        <v>62</v>
      </c>
      <c r="C39" s="328" t="s">
        <v>48</v>
      </c>
      <c r="D39" s="330" t="s">
        <v>8</v>
      </c>
      <c r="E39" s="385" t="s">
        <v>50</v>
      </c>
      <c r="F39" s="385" t="s">
        <v>51</v>
      </c>
      <c r="G39" s="328" t="s">
        <v>11</v>
      </c>
      <c r="H39" s="328" t="s">
        <v>52</v>
      </c>
      <c r="I39" s="391" t="s">
        <v>63</v>
      </c>
      <c r="J39" s="392"/>
      <c r="K39" s="392"/>
      <c r="L39" s="392"/>
      <c r="M39" s="392"/>
      <c r="N39" s="392"/>
      <c r="O39" s="392"/>
      <c r="P39" s="392"/>
      <c r="Q39" s="392"/>
      <c r="R39" s="392"/>
      <c r="S39" s="375" t="s">
        <v>64</v>
      </c>
      <c r="T39" s="378" t="s">
        <v>65</v>
      </c>
      <c r="U39" s="330" t="s">
        <v>66</v>
      </c>
      <c r="V39" s="381" t="s">
        <v>14</v>
      </c>
      <c r="W39" s="345" t="s">
        <v>67</v>
      </c>
      <c r="X39" s="330" t="s">
        <v>16</v>
      </c>
    </row>
    <row r="40" spans="1:24" x14ac:dyDescent="0.25">
      <c r="A40" s="386"/>
      <c r="B40" s="386"/>
      <c r="C40" s="359"/>
      <c r="D40" s="365"/>
      <c r="E40" s="386"/>
      <c r="F40" s="386"/>
      <c r="G40" s="359"/>
      <c r="H40" s="359"/>
      <c r="I40" s="365">
        <v>180</v>
      </c>
      <c r="J40" s="365">
        <v>185</v>
      </c>
      <c r="K40" s="365">
        <v>190</v>
      </c>
      <c r="L40" s="365">
        <v>194</v>
      </c>
      <c r="M40" s="365">
        <v>198</v>
      </c>
      <c r="N40" s="365">
        <v>202</v>
      </c>
      <c r="O40" s="365">
        <v>206</v>
      </c>
      <c r="P40" s="365">
        <v>209</v>
      </c>
      <c r="Q40" s="365">
        <v>212</v>
      </c>
      <c r="R40" s="365"/>
      <c r="S40" s="376"/>
      <c r="T40" s="379"/>
      <c r="U40" s="360"/>
      <c r="V40" s="382"/>
      <c r="W40" s="359"/>
      <c r="X40" s="360"/>
    </row>
    <row r="41" spans="1:24" x14ac:dyDescent="0.25">
      <c r="A41" s="387"/>
      <c r="B41" s="387"/>
      <c r="C41" s="346"/>
      <c r="D41" s="350"/>
      <c r="E41" s="387"/>
      <c r="F41" s="387"/>
      <c r="G41" s="346"/>
      <c r="H41" s="346"/>
      <c r="I41" s="350"/>
      <c r="J41" s="350"/>
      <c r="K41" s="350"/>
      <c r="L41" s="350"/>
      <c r="M41" s="350"/>
      <c r="N41" s="350"/>
      <c r="O41" s="350"/>
      <c r="P41" s="350"/>
      <c r="Q41" s="350"/>
      <c r="R41" s="350"/>
      <c r="S41" s="377"/>
      <c r="T41" s="380"/>
      <c r="U41" s="331"/>
      <c r="V41" s="383"/>
      <c r="W41" s="346"/>
      <c r="X41" s="331"/>
    </row>
    <row r="42" spans="1:24" ht="20.25" x14ac:dyDescent="0.25">
      <c r="A42" s="110">
        <v>1</v>
      </c>
      <c r="B42" s="176">
        <v>195</v>
      </c>
      <c r="C42" s="26">
        <v>474</v>
      </c>
      <c r="D42" s="21" t="str">
        <f>IF(C42=0," ",VLOOKUP(C42,[1]Спортсмены!B$1:I$65536,2,FALSE))</f>
        <v>Маляренко Станислав</v>
      </c>
      <c r="E42" s="140" t="str">
        <f>IF(C42=0," ",VLOOKUP($C42,[1]Спортсмены!$B$1:$H$65536,3,FALSE))</f>
        <v>19.05.1985</v>
      </c>
      <c r="F42" s="23" t="str">
        <f>IF(C42=0," ",IF(VLOOKUP($C42,[1]Спортсмены!$B$1:$H$65536,4,FALSE)=0," ",VLOOKUP($C42,[1]Спортсмены!$B$1:$H$65536,4,FALSE)))</f>
        <v>МС</v>
      </c>
      <c r="G42" s="21" t="str">
        <f>IF(C42=0," ",VLOOKUP($C42,[1]Спортсмены!$B$1:$H$65536,5,FALSE))</f>
        <v>Ярославская</v>
      </c>
      <c r="H42" s="87" t="str">
        <f>IF(C42=0," ",VLOOKUP($C42,[1]Спортсмены!$B$1:$H$65536,6,FALSE))</f>
        <v>Ярославль, ГУ ЯО ЦСП ШВСМ</v>
      </c>
      <c r="I42" s="175"/>
      <c r="J42" s="175"/>
      <c r="K42" s="23"/>
      <c r="L42" s="175" t="s">
        <v>70</v>
      </c>
      <c r="M42" s="175" t="s">
        <v>68</v>
      </c>
      <c r="N42" s="175" t="s">
        <v>68</v>
      </c>
      <c r="O42" s="175" t="s">
        <v>68</v>
      </c>
      <c r="P42" s="175" t="s">
        <v>71</v>
      </c>
      <c r="Q42" s="175" t="s">
        <v>69</v>
      </c>
      <c r="R42" s="175"/>
      <c r="S42" s="196"/>
      <c r="T42" s="196"/>
      <c r="U42" s="197">
        <v>2.09</v>
      </c>
      <c r="V42" s="27" t="str">
        <f>IF(U42=0," ",IF(U42&gt;=[1]Разряды!$C$15,[1]Разряды!$C$3,IF(U42&gt;=[1]Разряды!$D$15,[1]Разряды!$D$3,IF(U42&gt;=[1]Разряды!$E$15,[1]Разряды!$E$3,IF(U42&gt;=[1]Разряды!$F$15,[1]Разряды!$F$3,IF(U42&gt;=[1]Разряды!$G$15,[1]Разряды!$G$3,IF(U42&gt;=[1]Разряды!$H$15,[1]Разряды!$H$3,"б/р")))))))</f>
        <v>кмс</v>
      </c>
      <c r="W42" s="177">
        <v>20</v>
      </c>
      <c r="X42" s="463" t="str">
        <f>IF(C42=0," ",VLOOKUP($C42,[1]Спортсмены!$B$1:$H$65536,7,FALSE))</f>
        <v>Рыбаков В.Ю., Рыбакова Л.Е.</v>
      </c>
    </row>
    <row r="43" spans="1:24" ht="20.25" x14ac:dyDescent="0.25">
      <c r="A43" s="110">
        <v>2</v>
      </c>
      <c r="B43" s="176">
        <v>195</v>
      </c>
      <c r="C43" s="26">
        <v>481</v>
      </c>
      <c r="D43" s="21" t="str">
        <f>IF(C43=0," ",VLOOKUP(C43,[1]Спортсмены!B$1:I$65536,2,FALSE))</f>
        <v>Гогочури Зураб</v>
      </c>
      <c r="E43" s="140" t="str">
        <f>IF(C43=0," ",VLOOKUP($C43,[1]Спортсмены!$B$1:$H$65536,3,FALSE))</f>
        <v>22.03.1990</v>
      </c>
      <c r="F43" s="23" t="str">
        <f>IF(C43=0," ",IF(VLOOKUP($C43,[1]Спортсмены!$B$1:$H$65536,4,FALSE)=0," ",VLOOKUP($C43,[1]Спортсмены!$B$1:$H$65536,4,FALSE)))</f>
        <v>МС</v>
      </c>
      <c r="G43" s="21" t="str">
        <f>IF(C43=0," ",VLOOKUP($C43,[1]Спортсмены!$B$1:$H$65536,5,FALSE))</f>
        <v>Ярославская</v>
      </c>
      <c r="H43" s="87" t="str">
        <f>IF(C43=0," ",VLOOKUP($C43,[1]Спортсмены!$B$1:$H$65536,6,FALSE))</f>
        <v>Ярославль, ГУ ЯО ЦСП ШВСМ</v>
      </c>
      <c r="I43" s="175"/>
      <c r="J43" s="175"/>
      <c r="K43" s="23"/>
      <c r="L43" s="175" t="s">
        <v>68</v>
      </c>
      <c r="M43" s="175" t="s">
        <v>68</v>
      </c>
      <c r="N43" s="175" t="s">
        <v>68</v>
      </c>
      <c r="O43" s="175" t="s">
        <v>68</v>
      </c>
      <c r="P43" s="175" t="s">
        <v>69</v>
      </c>
      <c r="Q43" s="175"/>
      <c r="R43" s="175"/>
      <c r="S43" s="196"/>
      <c r="T43" s="196"/>
      <c r="U43" s="197">
        <v>2.06</v>
      </c>
      <c r="V43" s="27" t="str">
        <f>IF(U43=0," ",IF(U43&gt;=[1]Разряды!$C$15,[1]Разряды!$C$3,IF(U43&gt;=[1]Разряды!$D$15,[1]Разряды!$D$3,IF(U43&gt;=[1]Разряды!$E$15,[1]Разряды!$E$3,IF(U43&gt;=[1]Разряды!$F$15,[1]Разряды!$F$3,IF(U43&gt;=[1]Разряды!$G$15,[1]Разряды!$G$3,IF(U43&gt;=[1]Разряды!$H$15,[1]Разряды!$H$3,"б/р")))))))</f>
        <v>кмс</v>
      </c>
      <c r="W43" s="80">
        <v>17</v>
      </c>
      <c r="X43" s="463" t="str">
        <f>IF(C43=0," ",VLOOKUP($C43,[1]Спортсмены!$B$1:$H$65536,7,FALSE))</f>
        <v>Рыбаков В.Ю., Рыбакова Л.Е.</v>
      </c>
    </row>
    <row r="44" spans="1:24" x14ac:dyDescent="0.25">
      <c r="A44" s="110">
        <v>3</v>
      </c>
      <c r="B44" s="176">
        <v>180</v>
      </c>
      <c r="C44" s="26">
        <v>427</v>
      </c>
      <c r="D44" s="21" t="str">
        <f>IF(C44=0," ",VLOOKUP(C44,[1]Спортсмены!B$1:I$65536,2,FALSE))</f>
        <v>Воробьев Андрей</v>
      </c>
      <c r="E44" s="140" t="str">
        <f>IF(C44=0," ",VLOOKUP($C44,[1]Спортсмены!$B$1:$H$65536,3,FALSE))</f>
        <v>21.02.1991</v>
      </c>
      <c r="F44" s="23" t="str">
        <f>IF(C44=0," ",IF(VLOOKUP($C44,[1]Спортсмены!$B$1:$H$65536,4,FALSE)=0," ",VLOOKUP($C44,[1]Спортсмены!$B$1:$H$65536,4,FALSE)))</f>
        <v>КМС</v>
      </c>
      <c r="G44" s="21" t="str">
        <f>IF(C44=0," ",VLOOKUP($C44,[1]Спортсмены!$B$1:$H$65536,5,FALSE))</f>
        <v>Ивановская</v>
      </c>
      <c r="H44" s="87" t="str">
        <f>IF(C44=0," ",VLOOKUP($C44,[1]Спортсмены!$B$1:$H$65536,6,FALSE))</f>
        <v>Иваново, ИГЭУ</v>
      </c>
      <c r="I44" s="175" t="s">
        <v>68</v>
      </c>
      <c r="J44" s="175" t="s">
        <v>68</v>
      </c>
      <c r="K44" s="23" t="s">
        <v>68</v>
      </c>
      <c r="L44" s="175" t="s">
        <v>68</v>
      </c>
      <c r="M44" s="175" t="s">
        <v>68</v>
      </c>
      <c r="N44" s="175" t="s">
        <v>69</v>
      </c>
      <c r="O44" s="175"/>
      <c r="P44" s="175"/>
      <c r="Q44" s="175"/>
      <c r="R44" s="175"/>
      <c r="S44" s="196"/>
      <c r="T44" s="196"/>
      <c r="U44" s="197">
        <v>1.98</v>
      </c>
      <c r="V44" s="27" t="str">
        <f>IF(U44=0," ",IF(U44&gt;=[1]Разряды!$C$15,[1]Разряды!$C$3,IF(U44&gt;=[1]Разряды!$D$15,[1]Разряды!$D$3,IF(U44&gt;=[1]Разряды!$E$15,[1]Разряды!$E$3,IF(U44&gt;=[1]Разряды!$F$15,[1]Разряды!$F$3,IF(U44&gt;=[1]Разряды!$G$15,[1]Разряды!$G$3,IF(U44&gt;=[1]Разряды!$H$15,[1]Разряды!$H$3,"б/р")))))))</f>
        <v>1р</v>
      </c>
      <c r="W44" s="177" t="s">
        <v>20</v>
      </c>
      <c r="X44" s="21" t="str">
        <f>IF(C44=0," ",VLOOKUP($C44,[1]Спортсмены!$B$1:$H$65536,7,FALSE))</f>
        <v>Смирнов С.А.</v>
      </c>
    </row>
    <row r="45" spans="1:24" ht="16.5" thickBot="1" x14ac:dyDescent="0.3">
      <c r="A45" s="43"/>
      <c r="B45" s="198"/>
      <c r="C45" s="173"/>
      <c r="D45" s="199"/>
      <c r="E45" s="172"/>
      <c r="F45" s="152"/>
      <c r="G45" s="152"/>
      <c r="H45" s="152"/>
      <c r="I45" s="200"/>
      <c r="J45" s="200"/>
      <c r="K45" s="172"/>
      <c r="L45" s="200"/>
      <c r="M45" s="200"/>
      <c r="N45" s="200"/>
      <c r="O45" s="200"/>
      <c r="P45" s="200"/>
      <c r="Q45" s="200"/>
      <c r="R45" s="200"/>
      <c r="S45" s="201"/>
      <c r="T45" s="201"/>
      <c r="U45" s="202"/>
      <c r="V45" s="171"/>
      <c r="W45" s="171"/>
      <c r="X45" s="173"/>
    </row>
    <row r="46" spans="1:24" ht="16.5" thickTop="1" x14ac:dyDescent="0.25">
      <c r="A46" s="47"/>
      <c r="B46" s="253"/>
      <c r="C46" s="167"/>
      <c r="D46" s="168"/>
      <c r="E46" s="166"/>
      <c r="F46" s="112"/>
      <c r="G46" s="112"/>
      <c r="H46" s="112"/>
      <c r="I46" s="166"/>
      <c r="J46" s="166"/>
      <c r="K46" s="166"/>
      <c r="L46" s="166"/>
      <c r="M46" s="166"/>
      <c r="N46" s="166"/>
      <c r="O46" s="166"/>
      <c r="P46" s="205"/>
      <c r="Q46" s="174"/>
      <c r="R46" s="205"/>
      <c r="S46" s="205"/>
      <c r="T46" s="174"/>
      <c r="U46" s="205"/>
      <c r="V46" s="174"/>
      <c r="W46" s="174"/>
      <c r="X46" s="167"/>
    </row>
    <row r="47" spans="1:24" ht="15.75" x14ac:dyDescent="0.25">
      <c r="A47" s="47"/>
      <c r="B47" s="253"/>
      <c r="C47" s="167"/>
      <c r="D47" s="168"/>
      <c r="E47" s="166"/>
      <c r="F47" s="112"/>
      <c r="G47" s="112"/>
      <c r="H47" s="112"/>
      <c r="I47" s="166"/>
      <c r="J47" s="166"/>
      <c r="K47" s="166"/>
      <c r="L47" s="166"/>
      <c r="M47" s="166"/>
      <c r="N47" s="166"/>
      <c r="O47" s="166"/>
      <c r="P47" s="205"/>
      <c r="Q47" s="174"/>
      <c r="R47" s="205"/>
      <c r="S47" s="205"/>
      <c r="T47" s="174"/>
      <c r="U47" s="205"/>
      <c r="V47" s="174"/>
      <c r="W47" s="174"/>
      <c r="X47" s="167"/>
    </row>
  </sheetData>
  <mergeCells count="110">
    <mergeCell ref="A2:X2"/>
    <mergeCell ref="A4:X4"/>
    <mergeCell ref="H38:R38"/>
    <mergeCell ref="I39:R39"/>
    <mergeCell ref="S39:S41"/>
    <mergeCell ref="S32:S34"/>
    <mergeCell ref="T32:T34"/>
    <mergeCell ref="U32:U34"/>
    <mergeCell ref="V32:V34"/>
    <mergeCell ref="W32:W34"/>
    <mergeCell ref="X32:X34"/>
    <mergeCell ref="I33:I34"/>
    <mergeCell ref="J33:J34"/>
    <mergeCell ref="K33:K34"/>
    <mergeCell ref="L33:L34"/>
    <mergeCell ref="M33:M34"/>
    <mergeCell ref="N33:N34"/>
    <mergeCell ref="O33:O34"/>
    <mergeCell ref="P33:P34"/>
    <mergeCell ref="Q33:Q34"/>
    <mergeCell ref="R33:R34"/>
    <mergeCell ref="H31:R31"/>
    <mergeCell ref="A32:A34"/>
    <mergeCell ref="B32:B34"/>
    <mergeCell ref="C32:C34"/>
    <mergeCell ref="D32:D34"/>
    <mergeCell ref="E32:E34"/>
    <mergeCell ref="F32:F34"/>
    <mergeCell ref="G32:G34"/>
    <mergeCell ref="H32:H34"/>
    <mergeCell ref="I32:R32"/>
    <mergeCell ref="S26:S28"/>
    <mergeCell ref="T26:T28"/>
    <mergeCell ref="U26:U28"/>
    <mergeCell ref="V26:V28"/>
    <mergeCell ref="W26:W28"/>
    <mergeCell ref="X26:X28"/>
    <mergeCell ref="I27:I28"/>
    <mergeCell ref="J27:J28"/>
    <mergeCell ref="K27:K28"/>
    <mergeCell ref="L27:L28"/>
    <mergeCell ref="M27:M28"/>
    <mergeCell ref="N27:N28"/>
    <mergeCell ref="O27:O28"/>
    <mergeCell ref="P27:P28"/>
    <mergeCell ref="Q27:Q28"/>
    <mergeCell ref="R27:R28"/>
    <mergeCell ref="H25:R25"/>
    <mergeCell ref="A26:A28"/>
    <mergeCell ref="B26:B28"/>
    <mergeCell ref="C26:C28"/>
    <mergeCell ref="D26:D28"/>
    <mergeCell ref="E26:E28"/>
    <mergeCell ref="F26:F28"/>
    <mergeCell ref="G26:G28"/>
    <mergeCell ref="H26:H28"/>
    <mergeCell ref="I26:R26"/>
    <mergeCell ref="X9:X11"/>
    <mergeCell ref="I10:I11"/>
    <mergeCell ref="J10:J11"/>
    <mergeCell ref="K10:K11"/>
    <mergeCell ref="L10:L11"/>
    <mergeCell ref="M10:M11"/>
    <mergeCell ref="N10:N11"/>
    <mergeCell ref="O10:O11"/>
    <mergeCell ref="P10:P11"/>
    <mergeCell ref="Q10:Q11"/>
    <mergeCell ref="R10:R11"/>
    <mergeCell ref="F9:F11"/>
    <mergeCell ref="G9:G11"/>
    <mergeCell ref="H9:H11"/>
    <mergeCell ref="I9:R9"/>
    <mergeCell ref="S9:S11"/>
    <mergeCell ref="T9:T11"/>
    <mergeCell ref="U9:U11"/>
    <mergeCell ref="V9:V11"/>
    <mergeCell ref="W9:W11"/>
    <mergeCell ref="A1:X1"/>
    <mergeCell ref="A3:X3"/>
    <mergeCell ref="E5:X5"/>
    <mergeCell ref="E6:X6"/>
    <mergeCell ref="G7:Q7"/>
    <mergeCell ref="A9:A11"/>
    <mergeCell ref="B9:B11"/>
    <mergeCell ref="C9:C11"/>
    <mergeCell ref="D9:D11"/>
    <mergeCell ref="E9:E11"/>
    <mergeCell ref="A39:A41"/>
    <mergeCell ref="B39:B41"/>
    <mergeCell ref="C39:C41"/>
    <mergeCell ref="D39:D41"/>
    <mergeCell ref="E39:E41"/>
    <mergeCell ref="F39:F41"/>
    <mergeCell ref="G39:G41"/>
    <mergeCell ref="H39:H41"/>
    <mergeCell ref="T39:T41"/>
    <mergeCell ref="U39:U41"/>
    <mergeCell ref="V39:V41"/>
    <mergeCell ref="W39:W41"/>
    <mergeCell ref="X39:X41"/>
    <mergeCell ref="I40:I41"/>
    <mergeCell ref="J40:J41"/>
    <mergeCell ref="K40:K41"/>
    <mergeCell ref="L40:L41"/>
    <mergeCell ref="M40:M41"/>
    <mergeCell ref="N40:N41"/>
    <mergeCell ref="O40:O41"/>
    <mergeCell ref="P40:P41"/>
    <mergeCell ref="Q40:Q41"/>
    <mergeCell ref="R40:R4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"/>
  <sheetViews>
    <sheetView topLeftCell="A10" workbookViewId="0">
      <selection activeCell="K33" sqref="K33"/>
    </sheetView>
  </sheetViews>
  <sheetFormatPr defaultRowHeight="15" x14ac:dyDescent="0.25"/>
  <cols>
    <col min="1" max="1" width="4.5703125" customWidth="1"/>
    <col min="2" max="2" width="6" customWidth="1"/>
    <col min="3" max="3" width="5.85546875" customWidth="1"/>
    <col min="4" max="4" width="20.42578125" customWidth="1"/>
    <col min="5" max="5" width="9.28515625" customWidth="1"/>
    <col min="6" max="6" width="5.7109375" customWidth="1"/>
    <col min="7" max="7" width="13.140625" bestFit="1" customWidth="1"/>
    <col min="8" max="8" width="25" customWidth="1"/>
    <col min="9" max="15" width="4" bestFit="1" customWidth="1"/>
    <col min="16" max="19" width="4" customWidth="1"/>
    <col min="20" max="20" width="4" bestFit="1" customWidth="1"/>
    <col min="21" max="21" width="4.28515625" customWidth="1"/>
    <col min="22" max="22" width="6" customWidth="1"/>
    <col min="23" max="24" width="4.7109375" customWidth="1"/>
    <col min="25" max="25" width="14.5703125" customWidth="1"/>
  </cols>
  <sheetData>
    <row r="1" spans="1:25" ht="22.5" x14ac:dyDescent="0.3">
      <c r="A1" s="335" t="s">
        <v>21</v>
      </c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335"/>
      <c r="P1" s="335"/>
      <c r="Q1" s="335"/>
      <c r="R1" s="335"/>
      <c r="S1" s="335"/>
      <c r="T1" s="335"/>
      <c r="U1" s="335"/>
      <c r="V1" s="335"/>
      <c r="W1" s="335"/>
      <c r="X1" s="335"/>
      <c r="Y1" s="335"/>
    </row>
    <row r="2" spans="1:25" ht="20.25" x14ac:dyDescent="0.3">
      <c r="A2" s="1"/>
      <c r="B2" s="58"/>
      <c r="C2" s="58"/>
      <c r="D2" s="58"/>
      <c r="E2" s="58"/>
      <c r="F2" s="336" t="s">
        <v>0</v>
      </c>
      <c r="G2" s="336"/>
      <c r="H2" s="336"/>
      <c r="I2" s="336"/>
      <c r="J2" s="336"/>
      <c r="K2" s="336"/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W2" s="336"/>
      <c r="X2" s="336"/>
      <c r="Y2" s="336"/>
    </row>
    <row r="3" spans="1:25" ht="15.75" x14ac:dyDescent="0.25">
      <c r="A3" s="1"/>
      <c r="B3" s="125"/>
      <c r="C3" s="125"/>
      <c r="D3" s="125"/>
      <c r="E3" s="125"/>
      <c r="F3" s="372" t="s">
        <v>44</v>
      </c>
      <c r="G3" s="372"/>
      <c r="H3" s="372"/>
      <c r="I3" s="372"/>
      <c r="J3" s="372"/>
      <c r="K3" s="372"/>
      <c r="L3" s="372"/>
      <c r="M3" s="372"/>
      <c r="N3" s="372"/>
      <c r="O3" s="372"/>
      <c r="P3" s="372"/>
      <c r="Q3" s="372"/>
      <c r="R3" s="372"/>
      <c r="S3" s="372"/>
      <c r="T3" s="372"/>
      <c r="U3" s="372"/>
      <c r="V3" s="372"/>
      <c r="W3" s="372"/>
      <c r="X3" s="372"/>
      <c r="Y3" s="372"/>
    </row>
    <row r="4" spans="1:25" ht="18" x14ac:dyDescent="0.25">
      <c r="A4" s="1"/>
      <c r="B4" s="126"/>
      <c r="C4" s="126"/>
      <c r="D4" s="126"/>
      <c r="E4" s="126"/>
      <c r="F4" s="373" t="s">
        <v>73</v>
      </c>
      <c r="G4" s="373"/>
      <c r="H4" s="373"/>
      <c r="I4" s="373"/>
      <c r="J4" s="373"/>
      <c r="K4" s="373"/>
      <c r="L4" s="373"/>
      <c r="M4" s="373"/>
      <c r="N4" s="373"/>
      <c r="O4" s="373"/>
      <c r="P4" s="373"/>
      <c r="Q4" s="373"/>
      <c r="R4" s="373"/>
      <c r="S4" s="373"/>
      <c r="T4" s="373"/>
      <c r="U4" s="373"/>
      <c r="V4" s="373"/>
      <c r="W4" s="373"/>
      <c r="X4" s="373"/>
      <c r="Y4" s="373"/>
    </row>
    <row r="5" spans="1:25" ht="18" x14ac:dyDescent="0.25">
      <c r="A5" s="9"/>
      <c r="B5" s="169"/>
      <c r="C5" s="169"/>
      <c r="D5" s="129"/>
      <c r="E5" s="129"/>
      <c r="F5" s="129"/>
      <c r="G5" s="384" t="s">
        <v>113</v>
      </c>
      <c r="H5" s="384"/>
      <c r="I5" s="384"/>
      <c r="J5" s="384"/>
      <c r="K5" s="384"/>
      <c r="L5" s="384"/>
      <c r="M5" s="384"/>
      <c r="N5" s="384"/>
      <c r="O5" s="384"/>
      <c r="P5" s="384"/>
      <c r="Q5" s="384"/>
      <c r="R5" s="384"/>
      <c r="S5" s="384"/>
      <c r="T5" s="338" t="s">
        <v>109</v>
      </c>
      <c r="U5" s="338"/>
      <c r="V5" s="338"/>
      <c r="W5" s="338"/>
      <c r="X5" s="338"/>
      <c r="Y5" s="338"/>
    </row>
    <row r="6" spans="1:25" ht="18" x14ac:dyDescent="0.25">
      <c r="A6" s="1" t="s">
        <v>180</v>
      </c>
      <c r="B6" s="194"/>
      <c r="C6" s="126"/>
      <c r="D6" s="129"/>
      <c r="E6" s="129"/>
      <c r="F6" s="129"/>
      <c r="G6" s="134"/>
      <c r="H6" s="134"/>
      <c r="I6" s="134"/>
      <c r="J6" s="134"/>
      <c r="K6" s="134"/>
      <c r="L6" s="180" t="s">
        <v>46</v>
      </c>
      <c r="M6" s="180"/>
      <c r="N6" s="180"/>
      <c r="O6" s="180"/>
      <c r="P6" s="180"/>
      <c r="Q6" s="180"/>
      <c r="R6" s="180"/>
      <c r="S6" s="180"/>
      <c r="T6" s="195"/>
      <c r="U6" s="464" t="s">
        <v>179</v>
      </c>
      <c r="V6" s="180"/>
      <c r="W6" s="195"/>
      <c r="X6" s="195"/>
      <c r="Y6" s="195"/>
    </row>
    <row r="7" spans="1:25" ht="18" x14ac:dyDescent="0.25">
      <c r="A7" s="385" t="s">
        <v>6</v>
      </c>
      <c r="B7" s="385" t="s">
        <v>62</v>
      </c>
      <c r="C7" s="328" t="s">
        <v>48</v>
      </c>
      <c r="D7" s="328" t="s">
        <v>8</v>
      </c>
      <c r="E7" s="385" t="s">
        <v>50</v>
      </c>
      <c r="F7" s="385" t="s">
        <v>51</v>
      </c>
      <c r="G7" s="328" t="s">
        <v>11</v>
      </c>
      <c r="H7" s="328" t="s">
        <v>52</v>
      </c>
      <c r="I7" s="391" t="s">
        <v>63</v>
      </c>
      <c r="J7" s="392"/>
      <c r="K7" s="392"/>
      <c r="L7" s="392"/>
      <c r="M7" s="392"/>
      <c r="N7" s="392"/>
      <c r="O7" s="392"/>
      <c r="P7" s="392"/>
      <c r="Q7" s="392"/>
      <c r="R7" s="392"/>
      <c r="S7" s="392"/>
      <c r="T7" s="375" t="s">
        <v>64</v>
      </c>
      <c r="U7" s="378" t="s">
        <v>65</v>
      </c>
      <c r="V7" s="330" t="s">
        <v>66</v>
      </c>
      <c r="W7" s="394" t="s">
        <v>14</v>
      </c>
      <c r="X7" s="397" t="s">
        <v>15</v>
      </c>
      <c r="Y7" s="330" t="s">
        <v>16</v>
      </c>
    </row>
    <row r="8" spans="1:25" x14ac:dyDescent="0.25">
      <c r="A8" s="386"/>
      <c r="B8" s="386"/>
      <c r="C8" s="359"/>
      <c r="D8" s="359"/>
      <c r="E8" s="386"/>
      <c r="F8" s="386"/>
      <c r="G8" s="359"/>
      <c r="H8" s="359"/>
      <c r="I8" s="349">
        <v>340</v>
      </c>
      <c r="J8" s="349">
        <v>350</v>
      </c>
      <c r="K8" s="349">
        <v>360</v>
      </c>
      <c r="L8" s="349">
        <v>370</v>
      </c>
      <c r="M8" s="349"/>
      <c r="N8" s="349"/>
      <c r="O8" s="349"/>
      <c r="P8" s="349"/>
      <c r="Q8" s="349"/>
      <c r="R8" s="349"/>
      <c r="S8" s="349"/>
      <c r="T8" s="376"/>
      <c r="U8" s="379"/>
      <c r="V8" s="360"/>
      <c r="W8" s="395"/>
      <c r="X8" s="398"/>
      <c r="Y8" s="360"/>
    </row>
    <row r="9" spans="1:25" x14ac:dyDescent="0.25">
      <c r="A9" s="387"/>
      <c r="B9" s="387"/>
      <c r="C9" s="346"/>
      <c r="D9" s="346"/>
      <c r="E9" s="387"/>
      <c r="F9" s="387"/>
      <c r="G9" s="346"/>
      <c r="H9" s="346"/>
      <c r="I9" s="350"/>
      <c r="J9" s="350"/>
      <c r="K9" s="350"/>
      <c r="L9" s="350"/>
      <c r="M9" s="350"/>
      <c r="N9" s="350"/>
      <c r="O9" s="350"/>
      <c r="P9" s="350"/>
      <c r="Q9" s="350"/>
      <c r="R9" s="350"/>
      <c r="S9" s="350"/>
      <c r="T9" s="377"/>
      <c r="U9" s="380"/>
      <c r="V9" s="331"/>
      <c r="W9" s="396"/>
      <c r="X9" s="399"/>
      <c r="Y9" s="331"/>
    </row>
    <row r="10" spans="1:25" ht="22.5" x14ac:dyDescent="0.25">
      <c r="A10" s="19">
        <v>1</v>
      </c>
      <c r="B10" s="177" t="s">
        <v>181</v>
      </c>
      <c r="C10" s="27">
        <v>744</v>
      </c>
      <c r="D10" s="85" t="str">
        <f>IF(C10=0," ",VLOOKUP(C10,[1]Спортсмены!B$1:I$65536,2,FALSE))</f>
        <v>Дееев Богдан</v>
      </c>
      <c r="E10" s="145" t="str">
        <f>IF(C10=0," ",VLOOKUP($C10,[1]Спортсмены!$B$1:$H$65536,3,FALSE))</f>
        <v>08.07.1999</v>
      </c>
      <c r="F10" s="80" t="str">
        <f>IF(C10=0," ",IF(VLOOKUP($C10,[1]Спортсмены!$B$1:$H$65536,4,FALSE)=0," ",VLOOKUP($C10,[1]Спортсмены!$B$1:$H$65536,4,FALSE)))</f>
        <v>2р</v>
      </c>
      <c r="G10" s="85" t="str">
        <f>IF(C10=0," ",VLOOKUP($C10,[1]Спортсмены!$B$1:$H$65536,5,FALSE))</f>
        <v>Ярославская</v>
      </c>
      <c r="H10" s="83" t="str">
        <f>IF(C10=0," ",VLOOKUP($C10,[1]Спортсмены!$B$1:$H$65536,6,FALSE))</f>
        <v>Ярославль, ГОБУ ЯО СДЮСШОР</v>
      </c>
      <c r="I10" s="178" t="s">
        <v>68</v>
      </c>
      <c r="J10" s="178" t="s">
        <v>54</v>
      </c>
      <c r="K10" s="80" t="s">
        <v>70</v>
      </c>
      <c r="L10" s="178" t="s">
        <v>69</v>
      </c>
      <c r="M10" s="178"/>
      <c r="N10" s="178"/>
      <c r="O10" s="178"/>
      <c r="P10" s="178"/>
      <c r="Q10" s="178"/>
      <c r="R10" s="178"/>
      <c r="S10" s="178"/>
      <c r="T10" s="203">
        <v>1</v>
      </c>
      <c r="U10" s="203">
        <v>1</v>
      </c>
      <c r="V10" s="204">
        <v>3.6</v>
      </c>
      <c r="W10" s="27" t="str">
        <f>IF(V10=0," ",IF(V10&gt;=[1]Разряды!$D$18,[1]Разряды!$D$3,IF(V10&gt;=[1]Разряды!$E$18,[1]Разряды!$E$3,IF(V10&gt;=[1]Разряды!$F$18,[1]Разряды!$F$3,IF(V10&gt;=[1]Разряды!$G$18,[1]Разряды!$G$3,IF(V10&gt;=[1]Разряды!$H$18,[1]Разряды!$H$3,IF(V10&gt;=[1]Разряды!$I$18,[1]Разряды!$I$3,IF(V10&gt;=[1]Разряды!$J$18,[1]Разряды!$J$3,"б/р"))))))))</f>
        <v>3р</v>
      </c>
      <c r="X10" s="27">
        <v>20</v>
      </c>
      <c r="Y10" s="83" t="str">
        <f>IF(C10=0," ",VLOOKUP($C10,[1]Спортсмены!$B$1:$H$65536,7,FALSE))</f>
        <v>Руденко В.Г., Огвоздина Т.В.</v>
      </c>
    </row>
    <row r="11" spans="1:25" ht="22.5" x14ac:dyDescent="0.25">
      <c r="A11" s="117">
        <v>2</v>
      </c>
      <c r="B11" s="291" t="s">
        <v>181</v>
      </c>
      <c r="C11" s="70">
        <v>767</v>
      </c>
      <c r="D11" s="85" t="str">
        <f>IF(C11=0," ",VLOOKUP(C11,[1]Спортсмены!B$1:I$65536,2,FALSE))</f>
        <v>Пинтусов Виктор</v>
      </c>
      <c r="E11" s="145" t="str">
        <f>IF(C11=0," ",VLOOKUP($C11,[1]Спортсмены!$B$1:$H$65536,3,FALSE))</f>
        <v>07.02.2000</v>
      </c>
      <c r="F11" s="80" t="str">
        <f>IF(C11=0," ",IF(VLOOKUP($C11,[1]Спортсмены!$B$1:$H$65536,4,FALSE)=0," ",VLOOKUP($C11,[1]Спортсмены!$B$1:$H$65536,4,FALSE)))</f>
        <v>2р</v>
      </c>
      <c r="G11" s="85" t="str">
        <f>IF(C11=0," ",VLOOKUP($C11,[1]Спортсмены!$B$1:$H$65536,5,FALSE))</f>
        <v>Ярославская</v>
      </c>
      <c r="H11" s="83" t="str">
        <f>IF(C11=0," ",VLOOKUP($C11,[1]Спортсмены!$B$1:$H$65536,6,FALSE))</f>
        <v>Ярославль, ГОБУ ЯО СДЮСШОР</v>
      </c>
      <c r="I11" s="178" t="s">
        <v>70</v>
      </c>
      <c r="J11" s="178" t="s">
        <v>70</v>
      </c>
      <c r="K11" s="80" t="s">
        <v>69</v>
      </c>
      <c r="L11" s="178"/>
      <c r="M11" s="178"/>
      <c r="N11" s="178"/>
      <c r="O11" s="178"/>
      <c r="P11" s="178"/>
      <c r="Q11" s="178"/>
      <c r="R11" s="178"/>
      <c r="S11" s="178"/>
      <c r="T11" s="203">
        <v>1</v>
      </c>
      <c r="U11" s="203">
        <v>2</v>
      </c>
      <c r="V11" s="204">
        <v>3.5</v>
      </c>
      <c r="W11" s="27" t="str">
        <f>IF(V11=0," ",IF(V11&gt;=[1]Разряды!$D$18,[1]Разряды!$D$3,IF(V11&gt;=[1]Разряды!$E$18,[1]Разряды!$E$3,IF(V11&gt;=[1]Разряды!$F$18,[1]Разряды!$F$3,IF(V11&gt;=[1]Разряды!$G$18,[1]Разряды!$G$3,IF(V11&gt;=[1]Разряды!$H$18,[1]Разряды!$H$3,IF(V11&gt;=[1]Разряды!$I$18,[1]Разряды!$I$3,IF(V11&gt;=[1]Разряды!$J$18,[1]Разряды!$J$3,"б/р"))))))))</f>
        <v>3р</v>
      </c>
      <c r="X11" s="80" t="s">
        <v>20</v>
      </c>
      <c r="Y11" s="83" t="str">
        <f>IF(C11=0," ",VLOOKUP($C11,[1]Спортсмены!$B$1:$H$65536,7,FALSE))</f>
        <v>Руденко В.Г., Огвоздина Т.В.</v>
      </c>
    </row>
    <row r="12" spans="1:25" ht="15.75" thickBot="1" x14ac:dyDescent="0.3">
      <c r="A12" s="43"/>
      <c r="B12" s="107"/>
      <c r="C12" s="43"/>
      <c r="D12" s="31" t="str">
        <f>IF(C12=0," ",VLOOKUP(C12,[1]Спортсмены!B$1:I$65536,2,FALSE))</f>
        <v xml:space="preserve"> </v>
      </c>
      <c r="E12" s="187" t="str">
        <f>IF(C12=0," ",VLOOKUP($C12,[1]Спортсмены!$B$1:$H$65536,3,FALSE))</f>
        <v xml:space="preserve"> </v>
      </c>
      <c r="F12" s="33" t="str">
        <f>IF(C12=0," ",IF(VLOOKUP($C12,[1]Спортсмены!$B$1:$H$65536,4,FALSE)=0," ",VLOOKUP($C12,[1]Спортсмены!$B$1:$H$65536,4,FALSE)))</f>
        <v xml:space="preserve"> </v>
      </c>
      <c r="G12" s="31" t="str">
        <f>IF(C12=0," ",VLOOKUP($C12,[1]Спортсмены!$B$1:$H$65536,5,FALSE))</f>
        <v xml:space="preserve"> </v>
      </c>
      <c r="H12" s="210" t="str">
        <f>IF(C12=0," ",VLOOKUP($C12,[1]Спортсмены!$B$1:$H$65536,6,FALSE))</f>
        <v xml:space="preserve"> </v>
      </c>
      <c r="I12" s="207"/>
      <c r="J12" s="207"/>
      <c r="K12" s="33"/>
      <c r="L12" s="207"/>
      <c r="M12" s="207"/>
      <c r="N12" s="207"/>
      <c r="O12" s="207"/>
      <c r="P12" s="207"/>
      <c r="Q12" s="207"/>
      <c r="R12" s="207"/>
      <c r="S12" s="207"/>
      <c r="T12" s="208"/>
      <c r="U12" s="208"/>
      <c r="V12" s="209"/>
      <c r="W12" s="43" t="str">
        <f>IF(V12=0," ",IF(V12&gt;=[1]Разряды!$D$18,[1]Разряды!$D$3,IF(V12&gt;=[1]Разряды!$E$18,[1]Разряды!$E$3,IF(V12&gt;=[1]Разряды!$F$18,[1]Разряды!$F$3,IF(V12&gt;=[1]Разряды!$G$18,[1]Разряды!$G$3,IF(V12&gt;=[1]Разряды!$H$18,[1]Разряды!$H$3,IF(V12&gt;=[1]Разряды!$I$18,[1]Разряды!$I$3,IF(V12&gt;=[1]Разряды!$J$18,[1]Разряды!$J$3,"б/р"))))))))</f>
        <v xml:space="preserve"> </v>
      </c>
      <c r="X12" s="43"/>
      <c r="Y12" s="183" t="str">
        <f>IF(C12=0," ",VLOOKUP($C12,[1]Спортсмены!$B$1:$H$65536,7,FALSE))</f>
        <v xml:space="preserve"> </v>
      </c>
    </row>
    <row r="13" spans="1:25" ht="18.75" thickTop="1" x14ac:dyDescent="0.25">
      <c r="B13" s="369"/>
      <c r="C13" s="369"/>
      <c r="D13" s="129"/>
      <c r="E13" s="129"/>
      <c r="F13" s="129"/>
      <c r="G13" s="384" t="s">
        <v>118</v>
      </c>
      <c r="H13" s="384"/>
      <c r="I13" s="384"/>
      <c r="J13" s="384"/>
      <c r="K13" s="384"/>
      <c r="L13" s="384"/>
      <c r="M13" s="384"/>
      <c r="N13" s="384"/>
      <c r="O13" s="384"/>
      <c r="P13" s="384"/>
      <c r="Q13" s="384"/>
      <c r="R13" s="384"/>
      <c r="S13" s="384"/>
      <c r="T13" s="8"/>
      <c r="U13" s="8"/>
      <c r="V13" s="8"/>
      <c r="W13" s="8"/>
      <c r="X13" s="8"/>
      <c r="Y13" s="8"/>
    </row>
    <row r="14" spans="1:25" ht="18" x14ac:dyDescent="0.25">
      <c r="A14" s="1" t="s">
        <v>180</v>
      </c>
      <c r="B14" s="194"/>
      <c r="C14" s="126"/>
      <c r="D14" s="129"/>
      <c r="E14" s="129"/>
      <c r="F14" s="129"/>
      <c r="G14" s="134"/>
      <c r="H14" s="134"/>
      <c r="I14" s="134"/>
      <c r="J14" s="134"/>
      <c r="K14" s="134"/>
      <c r="L14" s="180" t="s">
        <v>46</v>
      </c>
      <c r="M14" s="180"/>
      <c r="N14" s="180"/>
      <c r="O14" s="180"/>
      <c r="P14" s="180"/>
      <c r="Q14" s="180"/>
      <c r="R14" s="180"/>
      <c r="S14" s="180"/>
      <c r="T14" s="180"/>
      <c r="U14" s="180"/>
      <c r="V14" s="180"/>
      <c r="W14" s="393"/>
      <c r="X14" s="393"/>
      <c r="Y14" s="393"/>
    </row>
    <row r="15" spans="1:25" ht="18" x14ac:dyDescent="0.25">
      <c r="A15" s="385" t="s">
        <v>6</v>
      </c>
      <c r="B15" s="385" t="s">
        <v>62</v>
      </c>
      <c r="C15" s="328" t="s">
        <v>48</v>
      </c>
      <c r="D15" s="328" t="s">
        <v>8</v>
      </c>
      <c r="E15" s="385" t="s">
        <v>50</v>
      </c>
      <c r="F15" s="385" t="s">
        <v>51</v>
      </c>
      <c r="G15" s="328" t="s">
        <v>11</v>
      </c>
      <c r="H15" s="328" t="s">
        <v>52</v>
      </c>
      <c r="I15" s="391" t="s">
        <v>63</v>
      </c>
      <c r="J15" s="392"/>
      <c r="K15" s="392"/>
      <c r="L15" s="392"/>
      <c r="M15" s="392"/>
      <c r="N15" s="392"/>
      <c r="O15" s="392"/>
      <c r="P15" s="392"/>
      <c r="Q15" s="392"/>
      <c r="R15" s="392"/>
      <c r="S15" s="392"/>
      <c r="T15" s="375" t="s">
        <v>64</v>
      </c>
      <c r="U15" s="378" t="s">
        <v>65</v>
      </c>
      <c r="V15" s="330" t="s">
        <v>66</v>
      </c>
      <c r="W15" s="394" t="s">
        <v>14</v>
      </c>
      <c r="X15" s="397" t="s">
        <v>15</v>
      </c>
      <c r="Y15" s="330" t="s">
        <v>16</v>
      </c>
    </row>
    <row r="16" spans="1:25" x14ac:dyDescent="0.25">
      <c r="A16" s="386"/>
      <c r="B16" s="386"/>
      <c r="C16" s="359"/>
      <c r="D16" s="359"/>
      <c r="E16" s="386"/>
      <c r="F16" s="386"/>
      <c r="G16" s="359"/>
      <c r="H16" s="359"/>
      <c r="I16" s="349">
        <v>360</v>
      </c>
      <c r="J16" s="349">
        <v>370</v>
      </c>
      <c r="K16" s="349">
        <v>380</v>
      </c>
      <c r="L16" s="349"/>
      <c r="M16" s="349"/>
      <c r="N16" s="349"/>
      <c r="O16" s="349"/>
      <c r="P16" s="349"/>
      <c r="Q16" s="349"/>
      <c r="R16" s="349"/>
      <c r="S16" s="349"/>
      <c r="T16" s="376"/>
      <c r="U16" s="379"/>
      <c r="V16" s="360"/>
      <c r="W16" s="395"/>
      <c r="X16" s="398"/>
      <c r="Y16" s="360"/>
    </row>
    <row r="17" spans="1:25" x14ac:dyDescent="0.25">
      <c r="A17" s="387"/>
      <c r="B17" s="387"/>
      <c r="C17" s="346"/>
      <c r="D17" s="346"/>
      <c r="E17" s="387"/>
      <c r="F17" s="387"/>
      <c r="G17" s="346"/>
      <c r="H17" s="346"/>
      <c r="I17" s="350"/>
      <c r="J17" s="350"/>
      <c r="K17" s="350"/>
      <c r="L17" s="350"/>
      <c r="M17" s="350"/>
      <c r="N17" s="350"/>
      <c r="O17" s="350"/>
      <c r="P17" s="350"/>
      <c r="Q17" s="350"/>
      <c r="R17" s="350"/>
      <c r="S17" s="350"/>
      <c r="T17" s="377"/>
      <c r="U17" s="380"/>
      <c r="V17" s="331"/>
      <c r="W17" s="396"/>
      <c r="X17" s="399"/>
      <c r="Y17" s="331"/>
    </row>
    <row r="18" spans="1:25" ht="22.5" x14ac:dyDescent="0.25">
      <c r="A18" s="19">
        <v>1</v>
      </c>
      <c r="B18" s="177" t="s">
        <v>182</v>
      </c>
      <c r="C18" s="27">
        <v>676</v>
      </c>
      <c r="D18" s="85" t="str">
        <f>IF(C18=0," ",VLOOKUP(C18,[1]Спортсмены!B$1:I$65536,2,FALSE))</f>
        <v>Аверкин Антон</v>
      </c>
      <c r="E18" s="145" t="str">
        <f>IF(C18=0," ",VLOOKUP($C18,[1]Спортсмены!$B$1:$H$65536,3,FALSE))</f>
        <v>23.03.1996</v>
      </c>
      <c r="F18" s="80" t="str">
        <f>IF(C18=0," ",IF(VLOOKUP($C18,[1]Спортсмены!$B$1:$H$65536,4,FALSE)=0," ",VLOOKUP($C18,[1]Спортсмены!$B$1:$H$65536,4,FALSE)))</f>
        <v>2р</v>
      </c>
      <c r="G18" s="85" t="str">
        <f>IF(C18=0," ",VLOOKUP($C18,[1]Спортсмены!$B$1:$H$65536,5,FALSE))</f>
        <v>Ярославская</v>
      </c>
      <c r="H18" s="83" t="str">
        <f>IF(C18=0," ",VLOOKUP($C18,[1]Спортсмены!$B$1:$H$65536,6,FALSE))</f>
        <v>Ярославль, ГОБУ ЯО СДЮСШОР</v>
      </c>
      <c r="I18" s="178" t="s">
        <v>68</v>
      </c>
      <c r="J18" s="178" t="s">
        <v>68</v>
      </c>
      <c r="K18" s="80" t="s">
        <v>69</v>
      </c>
      <c r="L18" s="178"/>
      <c r="M18" s="178"/>
      <c r="N18" s="178"/>
      <c r="O18" s="178"/>
      <c r="P18" s="178"/>
      <c r="Q18" s="178"/>
      <c r="R18" s="178"/>
      <c r="S18" s="178"/>
      <c r="T18" s="203">
        <v>1</v>
      </c>
      <c r="U18" s="203"/>
      <c r="V18" s="204">
        <v>3.7</v>
      </c>
      <c r="W18" s="27" t="str">
        <f>IF(V18=0," ",IF(V18&gt;=[1]Разряды!$D$18,[1]Разряды!$D$3,IF(V18&gt;=[1]Разряды!$E$18,[1]Разряды!$E$3,IF(V18&gt;=[1]Разряды!$F$18,[1]Разряды!$F$3,IF(V18&gt;=[1]Разряды!$G$18,[1]Разряды!$G$3,IF(V18&gt;=[1]Разряды!$H$18,[1]Разряды!$H$3,IF(V18&gt;=[1]Разряды!$I$18,[1]Разряды!$I$3,IF(V18&gt;=[1]Разряды!$J$18,[1]Разряды!$J$3,"б/р"))))))))</f>
        <v>2р</v>
      </c>
      <c r="X18" s="80" t="s">
        <v>20</v>
      </c>
      <c r="Y18" s="83" t="str">
        <f>IF(C18=0," ",VLOOKUP($C18,[1]Спортсмены!$B$1:$H$65536,7,FALSE))</f>
        <v xml:space="preserve">Руденко В.Г. </v>
      </c>
    </row>
    <row r="19" spans="1:25" ht="15.75" thickBot="1" x14ac:dyDescent="0.3">
      <c r="A19" s="43"/>
      <c r="B19" s="107"/>
      <c r="C19" s="43"/>
      <c r="D19" s="31" t="str">
        <f>IF(C19=0," ",VLOOKUP(C19,[1]Спортсмены!B$1:I$65536,2,FALSE))</f>
        <v xml:space="preserve"> </v>
      </c>
      <c r="E19" s="187" t="str">
        <f>IF(C19=0," ",VLOOKUP($C19,[1]Спортсмены!$B$1:$H$65536,3,FALSE))</f>
        <v xml:space="preserve"> </v>
      </c>
      <c r="F19" s="33" t="str">
        <f>IF(C19=0," ",IF(VLOOKUP($C19,[1]Спортсмены!$B$1:$H$65536,4,FALSE)=0," ",VLOOKUP($C19,[1]Спортсмены!$B$1:$H$65536,4,FALSE)))</f>
        <v xml:space="preserve"> </v>
      </c>
      <c r="G19" s="31" t="str">
        <f>IF(C19=0," ",VLOOKUP($C19,[1]Спортсмены!$B$1:$H$65536,5,FALSE))</f>
        <v xml:space="preserve"> </v>
      </c>
      <c r="H19" s="210" t="str">
        <f>IF(C19=0," ",VLOOKUP($C19,[1]Спортсмены!$B$1:$H$65536,6,FALSE))</f>
        <v xml:space="preserve"> </v>
      </c>
      <c r="I19" s="207"/>
      <c r="J19" s="207"/>
      <c r="K19" s="33"/>
      <c r="L19" s="207"/>
      <c r="M19" s="207"/>
      <c r="N19" s="207"/>
      <c r="O19" s="207"/>
      <c r="P19" s="207"/>
      <c r="Q19" s="207"/>
      <c r="R19" s="207"/>
      <c r="S19" s="207"/>
      <c r="T19" s="208"/>
      <c r="U19" s="208"/>
      <c r="V19" s="209"/>
      <c r="W19" s="43" t="str">
        <f>IF(V19=0," ",IF(V19&gt;=[1]Разряды!$D$18,[1]Разряды!$D$3,IF(V19&gt;=[1]Разряды!$E$18,[1]Разряды!$E$3,IF(V19&gt;=[1]Разряды!$F$18,[1]Разряды!$F$3,IF(V19&gt;=[1]Разряды!$G$18,[1]Разряды!$G$3,IF(V19&gt;=[1]Разряды!$H$18,[1]Разряды!$H$3,IF(V19&gt;=[1]Разряды!$I$18,[1]Разряды!$I$3,IF(V19&gt;=[1]Разряды!$J$18,[1]Разряды!$J$3,"б/р"))))))))</f>
        <v xml:space="preserve"> </v>
      </c>
      <c r="X19" s="43"/>
      <c r="Y19" s="31" t="str">
        <f>IF(C19=0," ",VLOOKUP($C19,[1]Спортсмены!$B$1:$H$65536,7,FALSE))</f>
        <v xml:space="preserve"> </v>
      </c>
    </row>
    <row r="20" spans="1:25" ht="18.75" thickTop="1" x14ac:dyDescent="0.25">
      <c r="B20" s="369"/>
      <c r="C20" s="369"/>
      <c r="D20" s="129"/>
      <c r="E20" s="129"/>
      <c r="F20" s="129"/>
      <c r="G20" s="384" t="s">
        <v>121</v>
      </c>
      <c r="H20" s="384"/>
      <c r="I20" s="384"/>
      <c r="J20" s="384"/>
      <c r="K20" s="384"/>
      <c r="L20" s="384"/>
      <c r="M20" s="384"/>
      <c r="N20" s="384"/>
      <c r="O20" s="384"/>
      <c r="P20" s="384"/>
      <c r="Q20" s="384"/>
      <c r="R20" s="384"/>
      <c r="S20" s="384"/>
      <c r="T20" s="338"/>
      <c r="U20" s="338"/>
      <c r="V20" s="338"/>
      <c r="W20" s="338"/>
      <c r="X20" s="338"/>
      <c r="Y20" s="338"/>
    </row>
    <row r="21" spans="1:25" ht="18" x14ac:dyDescent="0.25">
      <c r="A21" s="1" t="s">
        <v>180</v>
      </c>
      <c r="B21" s="194"/>
      <c r="C21" s="126"/>
      <c r="D21" s="129"/>
      <c r="E21" s="129"/>
      <c r="F21" s="129"/>
      <c r="G21" s="134"/>
      <c r="H21" s="134"/>
      <c r="I21" s="134"/>
      <c r="J21" s="134"/>
      <c r="K21" s="134"/>
      <c r="L21" s="180" t="s">
        <v>46</v>
      </c>
      <c r="M21" s="180"/>
      <c r="N21" s="180"/>
      <c r="O21" s="180"/>
      <c r="P21" s="180"/>
      <c r="Q21" s="180"/>
      <c r="R21" s="180"/>
      <c r="S21" s="180"/>
      <c r="T21" s="180"/>
      <c r="U21" s="180"/>
      <c r="V21" s="180"/>
      <c r="W21" s="393"/>
      <c r="X21" s="393"/>
      <c r="Y21" s="393"/>
    </row>
    <row r="22" spans="1:25" ht="18" x14ac:dyDescent="0.25">
      <c r="A22" s="385" t="s">
        <v>6</v>
      </c>
      <c r="B22" s="385" t="s">
        <v>62</v>
      </c>
      <c r="C22" s="328" t="s">
        <v>48</v>
      </c>
      <c r="D22" s="328" t="s">
        <v>8</v>
      </c>
      <c r="E22" s="385" t="s">
        <v>50</v>
      </c>
      <c r="F22" s="385" t="s">
        <v>51</v>
      </c>
      <c r="G22" s="328" t="s">
        <v>11</v>
      </c>
      <c r="H22" s="328" t="s">
        <v>52</v>
      </c>
      <c r="I22" s="391" t="s">
        <v>63</v>
      </c>
      <c r="J22" s="392"/>
      <c r="K22" s="392"/>
      <c r="L22" s="392"/>
      <c r="M22" s="392"/>
      <c r="N22" s="392"/>
      <c r="O22" s="392"/>
      <c r="P22" s="392"/>
      <c r="Q22" s="392"/>
      <c r="R22" s="392"/>
      <c r="S22" s="392"/>
      <c r="T22" s="375" t="s">
        <v>64</v>
      </c>
      <c r="U22" s="378" t="s">
        <v>65</v>
      </c>
      <c r="V22" s="330" t="s">
        <v>66</v>
      </c>
      <c r="W22" s="394" t="s">
        <v>14</v>
      </c>
      <c r="X22" s="397" t="s">
        <v>15</v>
      </c>
      <c r="Y22" s="330" t="s">
        <v>16</v>
      </c>
    </row>
    <row r="23" spans="1:25" x14ac:dyDescent="0.25">
      <c r="A23" s="386"/>
      <c r="B23" s="386"/>
      <c r="C23" s="359"/>
      <c r="D23" s="359"/>
      <c r="E23" s="386"/>
      <c r="F23" s="386"/>
      <c r="G23" s="359"/>
      <c r="H23" s="359"/>
      <c r="I23" s="349">
        <v>470</v>
      </c>
      <c r="J23" s="349">
        <v>500</v>
      </c>
      <c r="K23" s="349">
        <v>510</v>
      </c>
      <c r="L23" s="349"/>
      <c r="M23" s="349"/>
      <c r="N23" s="349"/>
      <c r="O23" s="349"/>
      <c r="P23" s="349"/>
      <c r="Q23" s="349"/>
      <c r="R23" s="349"/>
      <c r="S23" s="349"/>
      <c r="T23" s="376"/>
      <c r="U23" s="379"/>
      <c r="V23" s="360"/>
      <c r="W23" s="395"/>
      <c r="X23" s="398"/>
      <c r="Y23" s="360"/>
    </row>
    <row r="24" spans="1:25" x14ac:dyDescent="0.25">
      <c r="A24" s="387"/>
      <c r="B24" s="387"/>
      <c r="C24" s="346"/>
      <c r="D24" s="346"/>
      <c r="E24" s="387"/>
      <c r="F24" s="387"/>
      <c r="G24" s="346"/>
      <c r="H24" s="346"/>
      <c r="I24" s="350"/>
      <c r="J24" s="350"/>
      <c r="K24" s="350"/>
      <c r="L24" s="350"/>
      <c r="M24" s="350"/>
      <c r="N24" s="350"/>
      <c r="O24" s="350"/>
      <c r="P24" s="350"/>
      <c r="Q24" s="350"/>
      <c r="R24" s="350"/>
      <c r="S24" s="350"/>
      <c r="T24" s="377"/>
      <c r="U24" s="380"/>
      <c r="V24" s="331"/>
      <c r="W24" s="396"/>
      <c r="X24" s="399"/>
      <c r="Y24" s="331"/>
    </row>
    <row r="25" spans="1:25" ht="22.5" x14ac:dyDescent="0.25">
      <c r="A25" s="285">
        <v>1</v>
      </c>
      <c r="B25" s="295" t="s">
        <v>183</v>
      </c>
      <c r="C25" s="189">
        <v>768</v>
      </c>
      <c r="D25" s="317" t="str">
        <f>IF(C25=0," ",VLOOKUP(C25,[1]Спортсмены!B$1:I$65536,2,FALSE))</f>
        <v>Просвирин Илья</v>
      </c>
      <c r="E25" s="458" t="str">
        <f>IF(C25=0," ",VLOOKUP($C25,[1]Спортсмены!$B$1:$H$65536,3,FALSE))</f>
        <v>28.02.1995</v>
      </c>
      <c r="F25" s="190" t="str">
        <f>IF(C25=0," ",IF(VLOOKUP($C25,[1]Спортсмены!$B$1:$H$65536,4,FALSE)=0," ",VLOOKUP($C25,[1]Спортсмены!$B$1:$H$65536,4,FALSE)))</f>
        <v>КМС</v>
      </c>
      <c r="G25" s="317" t="str">
        <f>IF(C25=0," ",VLOOKUP($C25,[1]Спортсмены!$B$1:$H$65536,5,FALSE))</f>
        <v>Ярославская</v>
      </c>
      <c r="H25" s="320" t="str">
        <f>IF(C25=0," ",VLOOKUP($C25,[1]Спортсмены!$B$1:$H$65536,6,FALSE))</f>
        <v>Ярославль, ГОБУ ЯО СДЮСШОР</v>
      </c>
      <c r="I25" s="465" t="s">
        <v>70</v>
      </c>
      <c r="J25" s="465" t="s">
        <v>68</v>
      </c>
      <c r="K25" s="190" t="s">
        <v>69</v>
      </c>
      <c r="L25" s="465"/>
      <c r="M25" s="465"/>
      <c r="N25" s="465"/>
      <c r="O25" s="465"/>
      <c r="P25" s="465"/>
      <c r="Q25" s="465"/>
      <c r="R25" s="465"/>
      <c r="S25" s="465"/>
      <c r="T25" s="466">
        <v>1</v>
      </c>
      <c r="U25" s="466">
        <v>1</v>
      </c>
      <c r="V25" s="467">
        <v>5</v>
      </c>
      <c r="W25" s="189" t="str">
        <f>IF(V25=0," ",IF(V25&gt;=[1]Разряды!$D$18,[1]Разряды!$D$3,IF(V25&gt;=[1]Разряды!$E$18,[1]Разряды!$E$3,IF(V25&gt;=[1]Разряды!$F$18,[1]Разряды!$F$3,IF(V25&gt;=[1]Разряды!$G$18,[1]Разряды!$G$3,IF(V25&gt;=[1]Разряды!$H$18,[1]Разряды!$H$3,IF(V25&gt;=[1]Разряды!$I$18,[1]Разряды!$I$3,IF(V25&gt;=[1]Разряды!$J$18,[1]Разряды!$J$3,"б/р"))))))))</f>
        <v>кмс</v>
      </c>
      <c r="X25" s="189">
        <v>20</v>
      </c>
      <c r="Y25" s="320" t="str">
        <f>IF(C25=0," ",VLOOKUP($C25,[1]Спортсмены!$B$1:$H$65536,7,FALSE))</f>
        <v>Руденко В.Г., Огвоздина Т.В.</v>
      </c>
    </row>
    <row r="26" spans="1:25" ht="15.75" thickBot="1" x14ac:dyDescent="0.3">
      <c r="A26" s="296"/>
      <c r="B26" s="297"/>
      <c r="C26" s="279"/>
      <c r="D26" s="121"/>
      <c r="E26" s="298"/>
      <c r="F26" s="122"/>
      <c r="G26" s="121"/>
      <c r="H26" s="299"/>
      <c r="I26" s="300"/>
      <c r="J26" s="300"/>
      <c r="K26" s="122"/>
      <c r="L26" s="300"/>
      <c r="M26" s="300"/>
      <c r="N26" s="300"/>
      <c r="O26" s="300"/>
      <c r="P26" s="300"/>
      <c r="Q26" s="300"/>
      <c r="R26" s="300"/>
      <c r="S26" s="300"/>
      <c r="T26" s="301"/>
      <c r="U26" s="301"/>
      <c r="V26" s="302"/>
      <c r="W26" s="279"/>
      <c r="X26" s="279"/>
      <c r="Y26" s="299"/>
    </row>
    <row r="27" spans="1:25" ht="15.75" thickTop="1" x14ac:dyDescent="0.25">
      <c r="A27" s="293"/>
      <c r="B27" s="294"/>
      <c r="C27" s="47"/>
      <c r="D27" s="36"/>
      <c r="E27" s="303"/>
      <c r="F27" s="38"/>
      <c r="G27" s="36"/>
      <c r="H27" s="304"/>
      <c r="I27" s="38"/>
      <c r="J27" s="38"/>
      <c r="K27" s="38"/>
      <c r="L27" s="38"/>
      <c r="M27" s="38"/>
      <c r="N27" s="38"/>
      <c r="O27" s="38"/>
      <c r="P27" s="38"/>
      <c r="Q27" s="38"/>
      <c r="R27" s="290"/>
      <c r="S27" s="290"/>
      <c r="T27" s="290"/>
      <c r="U27" s="290"/>
      <c r="V27" s="290"/>
      <c r="W27" s="47"/>
      <c r="X27" s="47"/>
      <c r="Y27" s="304"/>
    </row>
  </sheetData>
  <mergeCells count="91">
    <mergeCell ref="N23:N24"/>
    <mergeCell ref="O23:O24"/>
    <mergeCell ref="P23:P24"/>
    <mergeCell ref="Q23:Q24"/>
    <mergeCell ref="R23:R24"/>
    <mergeCell ref="S23:S24"/>
    <mergeCell ref="B20:C20"/>
    <mergeCell ref="G20:S20"/>
    <mergeCell ref="T20:Y20"/>
    <mergeCell ref="W21:Y21"/>
    <mergeCell ref="A22:A24"/>
    <mergeCell ref="B22:B24"/>
    <mergeCell ref="C22:C24"/>
    <mergeCell ref="D22:D24"/>
    <mergeCell ref="E22:E24"/>
    <mergeCell ref="F22:F24"/>
    <mergeCell ref="G22:G24"/>
    <mergeCell ref="H22:H24"/>
    <mergeCell ref="I22:S22"/>
    <mergeCell ref="T22:T24"/>
    <mergeCell ref="U22:U24"/>
    <mergeCell ref="V22:V24"/>
    <mergeCell ref="W22:W24"/>
    <mergeCell ref="X22:X24"/>
    <mergeCell ref="Y22:Y24"/>
    <mergeCell ref="I23:I24"/>
    <mergeCell ref="J23:J24"/>
    <mergeCell ref="K23:K24"/>
    <mergeCell ref="L23:L24"/>
    <mergeCell ref="M23:M24"/>
    <mergeCell ref="X15:X17"/>
    <mergeCell ref="Y15:Y17"/>
    <mergeCell ref="I16:I17"/>
    <mergeCell ref="J16:J17"/>
    <mergeCell ref="K16:K17"/>
    <mergeCell ref="L16:L17"/>
    <mergeCell ref="M16:M17"/>
    <mergeCell ref="N16:N17"/>
    <mergeCell ref="O16:O17"/>
    <mergeCell ref="P16:P17"/>
    <mergeCell ref="Q16:Q17"/>
    <mergeCell ref="R16:R17"/>
    <mergeCell ref="S16:S17"/>
    <mergeCell ref="E15:E17"/>
    <mergeCell ref="F15:F17"/>
    <mergeCell ref="G15:G17"/>
    <mergeCell ref="H15:H17"/>
    <mergeCell ref="I15:S15"/>
    <mergeCell ref="T15:T17"/>
    <mergeCell ref="U15:U17"/>
    <mergeCell ref="V15:V17"/>
    <mergeCell ref="W15:W17"/>
    <mergeCell ref="G5:S5"/>
    <mergeCell ref="T5:Y5"/>
    <mergeCell ref="A7:A9"/>
    <mergeCell ref="B7:B9"/>
    <mergeCell ref="C7:C9"/>
    <mergeCell ref="D7:D9"/>
    <mergeCell ref="E7:E9"/>
    <mergeCell ref="F7:F9"/>
    <mergeCell ref="G7:G9"/>
    <mergeCell ref="H7:H9"/>
    <mergeCell ref="I7:S7"/>
    <mergeCell ref="T7:T9"/>
    <mergeCell ref="U7:U9"/>
    <mergeCell ref="V7:V9"/>
    <mergeCell ref="W7:W9"/>
    <mergeCell ref="X7:X9"/>
    <mergeCell ref="Y7:Y9"/>
    <mergeCell ref="I8:I9"/>
    <mergeCell ref="J8:J9"/>
    <mergeCell ref="K8:K9"/>
    <mergeCell ref="L8:L9"/>
    <mergeCell ref="M8:M9"/>
    <mergeCell ref="N8:N9"/>
    <mergeCell ref="O8:O9"/>
    <mergeCell ref="A1:Y1"/>
    <mergeCell ref="F4:Y4"/>
    <mergeCell ref="F2:Y2"/>
    <mergeCell ref="F3:Y3"/>
    <mergeCell ref="P8:P9"/>
    <mergeCell ref="Q8:Q9"/>
    <mergeCell ref="R8:R9"/>
    <mergeCell ref="S8:S9"/>
    <mergeCell ref="B13:C13"/>
    <mergeCell ref="G13:S13"/>
    <mergeCell ref="W14:Y14"/>
    <mergeCell ref="A15:A17"/>
    <mergeCell ref="B15:B17"/>
    <mergeCell ref="C15:C17"/>
    <mergeCell ref="D15:D17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2"/>
  <sheetViews>
    <sheetView topLeftCell="A43" workbookViewId="0">
      <selection activeCell="H48" sqref="H48"/>
    </sheetView>
  </sheetViews>
  <sheetFormatPr defaultRowHeight="15" x14ac:dyDescent="0.25"/>
  <cols>
    <col min="1" max="1" width="4.42578125" customWidth="1"/>
    <col min="2" max="2" width="5.5703125" customWidth="1"/>
    <col min="3" max="3" width="25" customWidth="1"/>
    <col min="4" max="4" width="10.140625" customWidth="1"/>
    <col min="5" max="5" width="5.28515625" customWidth="1"/>
    <col min="6" max="6" width="15.28515625" customWidth="1"/>
    <col min="7" max="7" width="25.28515625" customWidth="1"/>
    <col min="8" max="8" width="5.7109375" customWidth="1"/>
    <col min="9" max="9" width="5.85546875" customWidth="1"/>
    <col min="10" max="10" width="5.5703125" customWidth="1"/>
    <col min="11" max="11" width="3.42578125" customWidth="1"/>
    <col min="12" max="12" width="6.7109375" customWidth="1"/>
    <col min="13" max="13" width="6.140625" customWidth="1"/>
    <col min="14" max="14" width="6" customWidth="1"/>
    <col min="15" max="15" width="6.5703125" customWidth="1"/>
    <col min="16" max="16" width="5.85546875" customWidth="1"/>
    <col min="17" max="17" width="5.5703125" customWidth="1"/>
    <col min="18" max="18" width="21.7109375" customWidth="1"/>
  </cols>
  <sheetData>
    <row r="1" spans="1:18" ht="20.25" x14ac:dyDescent="0.3">
      <c r="A1" s="354" t="s">
        <v>91</v>
      </c>
      <c r="B1" s="354"/>
      <c r="C1" s="354"/>
      <c r="D1" s="354"/>
      <c r="E1" s="354"/>
      <c r="F1" s="354"/>
      <c r="G1" s="354"/>
      <c r="H1" s="354"/>
      <c r="I1" s="354"/>
      <c r="J1" s="354"/>
      <c r="K1" s="354"/>
      <c r="L1" s="354"/>
      <c r="M1" s="354"/>
      <c r="N1" s="354"/>
      <c r="O1" s="354"/>
      <c r="P1" s="354"/>
      <c r="Q1" s="354"/>
      <c r="R1" s="354"/>
    </row>
    <row r="2" spans="1:18" ht="20.25" x14ac:dyDescent="0.3">
      <c r="A2" s="354" t="s">
        <v>92</v>
      </c>
      <c r="B2" s="354"/>
      <c r="C2" s="354"/>
      <c r="D2" s="354"/>
      <c r="E2" s="354"/>
      <c r="F2" s="354"/>
      <c r="G2" s="354"/>
      <c r="H2" s="354"/>
      <c r="I2" s="354"/>
      <c r="J2" s="354"/>
      <c r="K2" s="354"/>
      <c r="L2" s="354"/>
      <c r="M2" s="354"/>
      <c r="N2" s="354"/>
      <c r="O2" s="354"/>
      <c r="P2" s="354"/>
      <c r="Q2" s="354"/>
      <c r="R2" s="354"/>
    </row>
    <row r="3" spans="1:18" ht="22.5" x14ac:dyDescent="0.3">
      <c r="A3" s="335" t="s">
        <v>21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</row>
    <row r="4" spans="1:18" ht="20.25" x14ac:dyDescent="0.3">
      <c r="A4" s="336" t="s">
        <v>22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</row>
    <row r="5" spans="1:18" ht="15.75" x14ac:dyDescent="0.25">
      <c r="A5" s="1"/>
      <c r="B5" s="125"/>
      <c r="C5" s="125"/>
      <c r="D5" s="372" t="s">
        <v>44</v>
      </c>
      <c r="E5" s="372"/>
      <c r="F5" s="372"/>
      <c r="G5" s="372"/>
      <c r="H5" s="372"/>
      <c r="I5" s="372"/>
      <c r="J5" s="372"/>
      <c r="K5" s="372"/>
      <c r="L5" s="372"/>
      <c r="M5" s="372"/>
      <c r="N5" s="372"/>
      <c r="O5" s="372"/>
      <c r="P5" s="372"/>
      <c r="Q5" s="372"/>
      <c r="R5" s="372"/>
    </row>
    <row r="6" spans="1:18" ht="18" x14ac:dyDescent="0.25">
      <c r="A6" s="1"/>
      <c r="B6" s="126"/>
      <c r="C6" s="126"/>
      <c r="D6" s="373" t="s">
        <v>184</v>
      </c>
      <c r="E6" s="373"/>
      <c r="F6" s="373"/>
      <c r="G6" s="373"/>
      <c r="H6" s="373"/>
      <c r="I6" s="373"/>
      <c r="J6" s="373"/>
      <c r="K6" s="373"/>
      <c r="L6" s="373"/>
      <c r="M6" s="373"/>
      <c r="N6" s="373"/>
      <c r="O6" s="373"/>
      <c r="P6" s="373"/>
      <c r="Q6" s="373"/>
      <c r="R6" s="373"/>
    </row>
    <row r="7" spans="1:18" ht="18" x14ac:dyDescent="0.25">
      <c r="A7" s="9"/>
      <c r="B7" s="169"/>
      <c r="C7" s="169"/>
      <c r="D7" s="169"/>
      <c r="E7" s="129"/>
      <c r="M7" s="130"/>
      <c r="N7" s="338" t="s">
        <v>109</v>
      </c>
      <c r="O7" s="338"/>
      <c r="P7" s="338"/>
      <c r="Q7" s="338"/>
      <c r="R7" s="338"/>
    </row>
    <row r="8" spans="1:18" ht="18" x14ac:dyDescent="0.25">
      <c r="B8" s="369"/>
      <c r="C8" s="369"/>
      <c r="D8" s="369"/>
      <c r="E8" s="129"/>
      <c r="F8" s="370" t="s">
        <v>113</v>
      </c>
      <c r="G8" s="370"/>
      <c r="H8" s="370"/>
      <c r="I8" s="370"/>
      <c r="J8" s="370"/>
      <c r="K8" s="370"/>
      <c r="L8" s="370"/>
      <c r="M8" s="130"/>
      <c r="N8" s="338"/>
      <c r="O8" s="338"/>
      <c r="P8" s="338"/>
      <c r="Q8" s="338"/>
      <c r="R8" s="338"/>
    </row>
    <row r="9" spans="1:18" ht="18" x14ac:dyDescent="0.25">
      <c r="A9" s="1" t="s">
        <v>185</v>
      </c>
      <c r="B9" s="132"/>
      <c r="C9" s="132"/>
      <c r="D9" s="126"/>
      <c r="E9" s="129"/>
      <c r="F9" s="129"/>
      <c r="G9" s="129"/>
      <c r="H9" s="134"/>
      <c r="I9" s="135"/>
      <c r="J9" s="136"/>
      <c r="K9" s="136"/>
      <c r="L9" s="363" t="s">
        <v>46</v>
      </c>
      <c r="M9" s="363"/>
      <c r="N9" s="363"/>
      <c r="O9" s="363"/>
      <c r="P9" s="363"/>
      <c r="Q9" s="252"/>
      <c r="R9" s="468" t="s">
        <v>177</v>
      </c>
    </row>
    <row r="10" spans="1:18" x14ac:dyDescent="0.25">
      <c r="A10" s="328" t="s">
        <v>47</v>
      </c>
      <c r="B10" s="345" t="s">
        <v>48</v>
      </c>
      <c r="C10" s="349" t="s">
        <v>49</v>
      </c>
      <c r="D10" s="349" t="s">
        <v>50</v>
      </c>
      <c r="E10" s="328" t="s">
        <v>51</v>
      </c>
      <c r="F10" s="328" t="s">
        <v>11</v>
      </c>
      <c r="G10" s="328" t="s">
        <v>52</v>
      </c>
      <c r="H10" s="366" t="s">
        <v>53</v>
      </c>
      <c r="I10" s="367"/>
      <c r="J10" s="367"/>
      <c r="K10" s="367"/>
      <c r="L10" s="367"/>
      <c r="M10" s="367"/>
      <c r="N10" s="368"/>
      <c r="O10" s="328" t="s">
        <v>13</v>
      </c>
      <c r="P10" s="345" t="s">
        <v>14</v>
      </c>
      <c r="Q10" s="345" t="s">
        <v>15</v>
      </c>
      <c r="R10" s="330" t="s">
        <v>16</v>
      </c>
    </row>
    <row r="11" spans="1:18" x14ac:dyDescent="0.25">
      <c r="A11" s="364"/>
      <c r="B11" s="359"/>
      <c r="C11" s="365"/>
      <c r="D11" s="365"/>
      <c r="E11" s="359"/>
      <c r="F11" s="359"/>
      <c r="G11" s="359"/>
      <c r="H11" s="361">
        <v>1</v>
      </c>
      <c r="I11" s="349">
        <v>2</v>
      </c>
      <c r="J11" s="349">
        <v>3</v>
      </c>
      <c r="K11" s="138"/>
      <c r="L11" s="349">
        <v>4</v>
      </c>
      <c r="M11" s="349">
        <v>5</v>
      </c>
      <c r="N11" s="349">
        <v>6</v>
      </c>
      <c r="O11" s="364"/>
      <c r="P11" s="359"/>
      <c r="Q11" s="359"/>
      <c r="R11" s="360"/>
    </row>
    <row r="12" spans="1:18" x14ac:dyDescent="0.25">
      <c r="A12" s="329"/>
      <c r="B12" s="346"/>
      <c r="C12" s="350"/>
      <c r="D12" s="350"/>
      <c r="E12" s="346"/>
      <c r="F12" s="346"/>
      <c r="G12" s="346"/>
      <c r="H12" s="362"/>
      <c r="I12" s="350"/>
      <c r="J12" s="350"/>
      <c r="K12" s="139"/>
      <c r="L12" s="350"/>
      <c r="M12" s="350"/>
      <c r="N12" s="350"/>
      <c r="O12" s="329"/>
      <c r="P12" s="346"/>
      <c r="Q12" s="346"/>
      <c r="R12" s="331"/>
    </row>
    <row r="13" spans="1:18" ht="22.5" x14ac:dyDescent="0.25">
      <c r="A13" s="117">
        <v>1</v>
      </c>
      <c r="B13" s="27">
        <v>249</v>
      </c>
      <c r="C13" s="85" t="str">
        <f>IF(B13=0," ",VLOOKUP(B13,[1]Спортсмены!B$1:H$65536,2,FALSE))</f>
        <v>Спиридонов Олег</v>
      </c>
      <c r="D13" s="86" t="str">
        <f>IF(B13=0," ",VLOOKUP($B13,[1]Спортсмены!$B$1:$H$65536,3,FALSE))</f>
        <v>16.08.1999</v>
      </c>
      <c r="E13" s="80" t="str">
        <f>IF(B13=0," ",IF(VLOOKUP($B13,[1]Спортсмены!$B$1:$H$65536,4,FALSE)=0," ",VLOOKUP($B13,[1]Спортсмены!$B$1:$H$65536,4,FALSE)))</f>
        <v>1р</v>
      </c>
      <c r="F13" s="85" t="str">
        <f>IF(B13=0," ",VLOOKUP($B13,[1]Спортсмены!$B$1:$H$65536,5,FALSE))</f>
        <v>Калининградская</v>
      </c>
      <c r="G13" s="85" t="str">
        <f>IF(B13=0," ",VLOOKUP($B13,[1]Спортсмены!$B$1:$H$65536,6,FALSE))</f>
        <v>Калининград, СДЮСШОР-4</v>
      </c>
      <c r="H13" s="148">
        <v>13.5</v>
      </c>
      <c r="I13" s="148">
        <v>13.38</v>
      </c>
      <c r="J13" s="148" t="s">
        <v>54</v>
      </c>
      <c r="K13" s="452">
        <v>5</v>
      </c>
      <c r="L13" s="148">
        <v>12.93</v>
      </c>
      <c r="M13" s="148" t="s">
        <v>54</v>
      </c>
      <c r="N13" s="148" t="s">
        <v>54</v>
      </c>
      <c r="O13" s="149">
        <v>13.5</v>
      </c>
      <c r="P13" s="80" t="str">
        <f>IF(O13=0," ",IF(O13&gt;=[1]Разряды!$C$17,[1]Разряды!$C$3,IF(O13&gt;=[1]Разряды!$D$17,[1]Разряды!$D$3,IF(O13&gt;=[1]Разряды!$E$17,[1]Разряды!$E$3,IF(O13&gt;=[1]Разряды!$F$17,[1]Разряды!$F$3,IF(O13&gt;=[1]Разряды!$G$17,[1]Разряды!$G$3,IF(O13&gt;=[1]Разряды!$H$17,[1]Разряды!$H$3,"б/р")))))))</f>
        <v>2р</v>
      </c>
      <c r="Q13" s="80">
        <v>20</v>
      </c>
      <c r="R13" s="83" t="str">
        <f>IF(B13=0," ",VLOOKUP($B13,[1]Спортсмены!$B$1:$H$65536,7,FALSE))</f>
        <v>Антунович Г.П., Слушкин В.К.</v>
      </c>
    </row>
    <row r="14" spans="1:18" ht="19.5" x14ac:dyDescent="0.25">
      <c r="A14" s="19">
        <v>2</v>
      </c>
      <c r="B14" s="27">
        <v>538</v>
      </c>
      <c r="C14" s="85" t="str">
        <f>IF(B14=0," ",VLOOKUP(B14,[1]Спортсмены!B$1:H$65536,2,FALSE))</f>
        <v>Макарук Павел</v>
      </c>
      <c r="D14" s="86" t="str">
        <f>IF(B14=0," ",VLOOKUP($B14,[1]Спортсмены!$B$1:$H$65536,3,FALSE))</f>
        <v>15.03.1998</v>
      </c>
      <c r="E14" s="80" t="str">
        <f>IF(B14=0," ",IF(VLOOKUP($B14,[1]Спортсмены!$B$1:$H$65536,4,FALSE)=0," ",VLOOKUP($B14,[1]Спортсмены!$B$1:$H$65536,4,FALSE)))</f>
        <v>2р</v>
      </c>
      <c r="F14" s="85" t="str">
        <f>IF(B14=0," ",VLOOKUP($B14,[1]Спортсмены!$B$1:$H$65536,5,FALSE))</f>
        <v>Владимирская</v>
      </c>
      <c r="G14" s="432" t="str">
        <f>IF(B14=0," ",VLOOKUP($B14,[1]Спортсмены!$B$1:$H$65536,6,FALSE))</f>
        <v>Александров, СДЮСШОР им. Даниловой</v>
      </c>
      <c r="H14" s="148">
        <v>12.75</v>
      </c>
      <c r="I14" s="148">
        <v>12.46</v>
      </c>
      <c r="J14" s="148">
        <v>12.57</v>
      </c>
      <c r="K14" s="452">
        <v>4</v>
      </c>
      <c r="L14" s="148">
        <v>12.84</v>
      </c>
      <c r="M14" s="148">
        <v>12.6</v>
      </c>
      <c r="N14" s="148">
        <v>12.83</v>
      </c>
      <c r="O14" s="149">
        <v>12.84</v>
      </c>
      <c r="P14" s="80" t="str">
        <f>IF(O14=0," ",IF(O14&gt;=[1]Разряды!$C$17,[1]Разряды!$C$3,IF(O14&gt;=[1]Разряды!$D$17,[1]Разряды!$D$3,IF(O14&gt;=[1]Разряды!$E$17,[1]Разряды!$E$3,IF(O14&gt;=[1]Разряды!$F$17,[1]Разряды!$F$3,IF(O14&gt;=[1]Разряды!$G$17,[1]Разряды!$G$3,IF(O14&gt;=[1]Разряды!$H$17,[1]Разряды!$H$3,"б/р")))))))</f>
        <v>3р</v>
      </c>
      <c r="Q14" s="80">
        <v>17</v>
      </c>
      <c r="R14" s="83" t="str">
        <f>IF(B14=0," ",VLOOKUP($B14,[1]Спортсмены!$B$1:$H$65536,7,FALSE))</f>
        <v>Сычев А.С.</v>
      </c>
    </row>
    <row r="15" spans="1:18" x14ac:dyDescent="0.25">
      <c r="A15" s="117">
        <v>3</v>
      </c>
      <c r="B15" s="70">
        <v>502</v>
      </c>
      <c r="C15" s="85" t="str">
        <f>IF(B15=0," ",VLOOKUP(B15,[1]Спортсмены!B$1:H$65536,2,FALSE))</f>
        <v>Евсеев Вячеслав</v>
      </c>
      <c r="D15" s="86" t="str">
        <f>IF(B15=0," ",VLOOKUP($B15,[1]Спортсмены!$B$1:$H$65536,3,FALSE))</f>
        <v>03.05.1999</v>
      </c>
      <c r="E15" s="80" t="str">
        <f>IF(B15=0," ",IF(VLOOKUP($B15,[1]Спортсмены!$B$1:$H$65536,4,FALSE)=0," ",VLOOKUP($B15,[1]Спортсмены!$B$1:$H$65536,4,FALSE)))</f>
        <v>2р</v>
      </c>
      <c r="F15" s="85" t="str">
        <f>IF(B15=0," ",VLOOKUP($B15,[1]Спортсмены!$B$1:$H$65536,5,FALSE))</f>
        <v>Псковская</v>
      </c>
      <c r="G15" s="83" t="str">
        <f>IF(B15=0," ",VLOOKUP($B15,[1]Спортсмены!$B$1:$H$65536,6,FALSE))</f>
        <v>Псков, ДЮСШ "Надежда"</v>
      </c>
      <c r="H15" s="148" t="s">
        <v>57</v>
      </c>
      <c r="I15" s="148" t="s">
        <v>57</v>
      </c>
      <c r="J15" s="148">
        <v>12.46</v>
      </c>
      <c r="K15" s="452">
        <v>3</v>
      </c>
      <c r="L15" s="148">
        <v>12.28</v>
      </c>
      <c r="M15" s="148">
        <v>12.6</v>
      </c>
      <c r="N15" s="148">
        <v>12.14</v>
      </c>
      <c r="O15" s="149">
        <v>12.6</v>
      </c>
      <c r="P15" s="80" t="str">
        <f>IF(O15=0," ",IF(O15&gt;=[1]Разряды!$C$17,[1]Разряды!$C$3,IF(O15&gt;=[1]Разряды!$D$17,[1]Разряды!$D$3,IF(O15&gt;=[1]Разряды!$E$17,[1]Разряды!$E$3,IF(O15&gt;=[1]Разряды!$F$17,[1]Разряды!$F$3,IF(O15&gt;=[1]Разряды!$G$17,[1]Разряды!$G$3,IF(O15&gt;=[1]Разряды!$H$17,[1]Разряды!$H$3,"б/р")))))))</f>
        <v>3р</v>
      </c>
      <c r="Q15" s="80">
        <v>15</v>
      </c>
      <c r="R15" s="85" t="str">
        <f>IF(B15=0," ",VLOOKUP($B15,[1]Спортсмены!$B$1:$H$65536,7,FALSE))</f>
        <v>Шабановы К.С., Е.А.</v>
      </c>
    </row>
    <row r="16" spans="1:18" x14ac:dyDescent="0.25">
      <c r="A16" s="80">
        <v>4</v>
      </c>
      <c r="B16" s="70">
        <v>504</v>
      </c>
      <c r="C16" s="85" t="str">
        <f>IF(B16=0," ",VLOOKUP(B16,[1]Спортсмены!B$1:H$65536,2,FALSE))</f>
        <v>Муров Олег</v>
      </c>
      <c r="D16" s="86" t="str">
        <f>IF(B16=0," ",VLOOKUP($B16,[1]Спортсмены!$B$1:$H$65536,3,FALSE))</f>
        <v>20.03.1998</v>
      </c>
      <c r="E16" s="80" t="str">
        <f>IF(B16=0," ",IF(VLOOKUP($B16,[1]Спортсмены!$B$1:$H$65536,4,FALSE)=0," ",VLOOKUP($B16,[1]Спортсмены!$B$1:$H$65536,4,FALSE)))</f>
        <v>2р</v>
      </c>
      <c r="F16" s="85" t="str">
        <f>IF(B16=0," ",VLOOKUP($B16,[1]Спортсмены!$B$1:$H$65536,5,FALSE))</f>
        <v>Псковская</v>
      </c>
      <c r="G16" s="85" t="str">
        <f>IF(B16=0," ",VLOOKUP($B16,[1]Спортсмены!$B$1:$H$65536,6,FALSE))</f>
        <v>Псков, ДЮСШ "Надежда"</v>
      </c>
      <c r="H16" s="148">
        <v>12.32</v>
      </c>
      <c r="I16" s="148" t="s">
        <v>57</v>
      </c>
      <c r="J16" s="148">
        <v>12.2</v>
      </c>
      <c r="K16" s="452">
        <v>2</v>
      </c>
      <c r="L16" s="148">
        <v>12.44</v>
      </c>
      <c r="M16" s="148">
        <v>12.04</v>
      </c>
      <c r="N16" s="148">
        <v>12.28</v>
      </c>
      <c r="O16" s="149">
        <v>12.44</v>
      </c>
      <c r="P16" s="80" t="str">
        <f>IF(O16=0," ",IF(O16&gt;=[1]Разряды!$C$17,[1]Разряды!$C$3,IF(O16&gt;=[1]Разряды!$D$17,[1]Разряды!$D$3,IF(O16&gt;=[1]Разряды!$E$17,[1]Разряды!$E$3,IF(O16&gt;=[1]Разряды!$F$17,[1]Разряды!$F$3,IF(O16&gt;=[1]Разряды!$G$17,[1]Разряды!$G$3,IF(O16&gt;=[1]Разряды!$H$17,[1]Разряды!$H$3,"б/р")))))))</f>
        <v>3р</v>
      </c>
      <c r="Q16" s="80">
        <v>14</v>
      </c>
      <c r="R16" s="83" t="str">
        <f>IF(B16=0," ",VLOOKUP($B16,[1]Спортсмены!$B$1:$H$65536,7,FALSE))</f>
        <v>Шабановы К.С., Е.А.</v>
      </c>
    </row>
    <row r="17" spans="1:18" ht="25.5" x14ac:dyDescent="0.25">
      <c r="A17" s="77">
        <v>5</v>
      </c>
      <c r="B17" s="70">
        <v>417</v>
      </c>
      <c r="C17" s="85" t="str">
        <f>IF(B17=0," ",VLOOKUP(B17,[1]Спортсмены!B$1:H$65536,2,FALSE))</f>
        <v>Митрофанов Александр</v>
      </c>
      <c r="D17" s="86" t="str">
        <f>IF(B17=0," ",VLOOKUP($B17,[1]Спортсмены!$B$1:$H$65536,3,FALSE))</f>
        <v>16.12.1999</v>
      </c>
      <c r="E17" s="80" t="str">
        <f>IF(B17=0," ",IF(VLOOKUP($B17,[1]Спортсмены!$B$1:$H$65536,4,FALSE)=0," ",VLOOKUP($B17,[1]Спортсмены!$B$1:$H$65536,4,FALSE)))</f>
        <v>2р</v>
      </c>
      <c r="F17" s="85" t="str">
        <f>IF(B17=0," ",VLOOKUP($B17,[1]Спортсмены!$B$1:$H$65536,5,FALSE))</f>
        <v>Ивановская</v>
      </c>
      <c r="G17" s="163" t="str">
        <f>IF(B17=0," ",VLOOKUP($B17,[1]Спортсмены!$B$1:$H$65536,6,FALSE))</f>
        <v>Кинешма, СДЮШОР им. С. Клюгина</v>
      </c>
      <c r="H17" s="148">
        <v>11.3</v>
      </c>
      <c r="I17" s="148">
        <v>12.11</v>
      </c>
      <c r="J17" s="148">
        <v>12.12</v>
      </c>
      <c r="K17" s="452">
        <v>1</v>
      </c>
      <c r="L17" s="148" t="s">
        <v>54</v>
      </c>
      <c r="M17" s="148">
        <v>11.73</v>
      </c>
      <c r="N17" s="148">
        <v>12.08</v>
      </c>
      <c r="O17" s="149">
        <v>12.12</v>
      </c>
      <c r="P17" s="80" t="str">
        <f>IF(O17=0," ",IF(O17&gt;=[1]Разряды!$C$17,[1]Разряды!$C$3,IF(O17&gt;=[1]Разряды!$D$17,[1]Разряды!$D$3,IF(O17&gt;=[1]Разряды!$E$17,[1]Разряды!$E$3,IF(O17&gt;=[1]Разряды!$F$17,[1]Разряды!$F$3,IF(O17&gt;=[1]Разряды!$G$17,[1]Разряды!$G$3,IF(O17&gt;=[1]Разряды!$H$17,[1]Разряды!$H$3,"б/р")))))))</f>
        <v>1юр</v>
      </c>
      <c r="Q17" s="80" t="s">
        <v>20</v>
      </c>
      <c r="R17" s="83" t="str">
        <f>IF(B17=0," ",VLOOKUP($B17,[1]Спортсмены!$B$1:$H$65536,7,FALSE))</f>
        <v>Мальцев Е.В.</v>
      </c>
    </row>
    <row r="18" spans="1:18" ht="15.75" thickBot="1" x14ac:dyDescent="0.3">
      <c r="A18" s="120"/>
      <c r="B18" s="43"/>
      <c r="C18" s="31" t="str">
        <f>IF(B18=0," ",VLOOKUP(B18,[1]Спортсмены!B$1:H$65536,2,FALSE))</f>
        <v xml:space="preserve"> </v>
      </c>
      <c r="D18" s="32" t="str">
        <f>IF(B18=0," ",VLOOKUP($B18,[1]Спортсмены!$B$1:$H$65536,3,FALSE))</f>
        <v xml:space="preserve"> </v>
      </c>
      <c r="E18" s="33" t="str">
        <f>IF(B18=0," ",IF(VLOOKUP($B18,[1]Спортсмены!$B$1:$H$65536,4,FALSE)=0," ",VLOOKUP($B18,[1]Спортсмены!$B$1:$H$65536,4,FALSE)))</f>
        <v xml:space="preserve"> </v>
      </c>
      <c r="F18" s="31" t="str">
        <f>IF(B18=0," ",VLOOKUP($B18,[1]Спортсмены!$B$1:$H$65536,5,FALSE))</f>
        <v xml:space="preserve"> </v>
      </c>
      <c r="G18" s="31" t="str">
        <f>IF(B18=0," ",VLOOKUP($B18,[1]Спортсмены!$B$1:$H$65536,6,FALSE))</f>
        <v xml:space="preserve"> </v>
      </c>
      <c r="H18" s="184"/>
      <c r="I18" s="184"/>
      <c r="J18" s="184"/>
      <c r="K18" s="454"/>
      <c r="L18" s="160"/>
      <c r="M18" s="160"/>
      <c r="N18" s="160"/>
      <c r="O18" s="186"/>
      <c r="P18" s="150" t="str">
        <f>IF(O18=0," ",IF(O18&gt;=[1]Разряды!$C$17,[1]Разряды!$C$3,IF(O18&gt;=[1]Разряды!$D$17,[1]Разряды!$D$3,IF(O18&gt;=[1]Разряды!$E$17,[1]Разряды!$E$3,IF(O18&gt;=[1]Разряды!$F$17,[1]Разряды!$F$3,IF(O18&gt;=[1]Разряды!$G$17,[1]Разряды!$G$3,IF(O18&gt;=[1]Разряды!$H$17,[1]Разряды!$H$3,"б/р")))))))</f>
        <v xml:space="preserve"> </v>
      </c>
      <c r="Q18" s="150"/>
      <c r="R18" s="31" t="str">
        <f>IF(B18=0," ",VLOOKUP($B18,[1]Спортсмены!$B$1:$H$65536,7,FALSE))</f>
        <v xml:space="preserve"> </v>
      </c>
    </row>
    <row r="19" spans="1:18" ht="15.75" thickTop="1" x14ac:dyDescent="0.25"/>
    <row r="20" spans="1:18" x14ac:dyDescent="0.25">
      <c r="F20" s="370" t="s">
        <v>118</v>
      </c>
      <c r="G20" s="370"/>
      <c r="H20" s="370"/>
      <c r="I20" s="370"/>
      <c r="J20" s="370"/>
      <c r="K20" s="370"/>
      <c r="L20" s="370"/>
    </row>
    <row r="21" spans="1:18" ht="18" x14ac:dyDescent="0.25">
      <c r="A21" s="1"/>
      <c r="B21" s="132"/>
      <c r="C21" s="132"/>
      <c r="D21" s="126"/>
      <c r="E21" s="129"/>
      <c r="F21" s="129"/>
      <c r="G21" s="129"/>
      <c r="H21" s="134"/>
      <c r="I21" s="135"/>
      <c r="J21" s="136"/>
      <c r="K21" s="136"/>
      <c r="L21" s="363"/>
      <c r="M21" s="363"/>
      <c r="N21" s="363"/>
      <c r="O21" s="363"/>
      <c r="P21" s="363"/>
      <c r="Q21" s="252"/>
      <c r="R21" s="468"/>
    </row>
    <row r="22" spans="1:18" x14ac:dyDescent="0.25">
      <c r="A22" s="328" t="s">
        <v>47</v>
      </c>
      <c r="B22" s="345" t="s">
        <v>48</v>
      </c>
      <c r="C22" s="349" t="s">
        <v>49</v>
      </c>
      <c r="D22" s="349" t="s">
        <v>50</v>
      </c>
      <c r="E22" s="328" t="s">
        <v>51</v>
      </c>
      <c r="F22" s="328" t="s">
        <v>11</v>
      </c>
      <c r="G22" s="328" t="s">
        <v>52</v>
      </c>
      <c r="H22" s="366" t="s">
        <v>53</v>
      </c>
      <c r="I22" s="367"/>
      <c r="J22" s="367"/>
      <c r="K22" s="367"/>
      <c r="L22" s="367"/>
      <c r="M22" s="367"/>
      <c r="N22" s="368"/>
      <c r="O22" s="328" t="s">
        <v>13</v>
      </c>
      <c r="P22" s="345" t="s">
        <v>14</v>
      </c>
      <c r="Q22" s="345" t="s">
        <v>15</v>
      </c>
      <c r="R22" s="330" t="s">
        <v>16</v>
      </c>
    </row>
    <row r="23" spans="1:18" x14ac:dyDescent="0.25">
      <c r="A23" s="364"/>
      <c r="B23" s="359"/>
      <c r="C23" s="365"/>
      <c r="D23" s="365"/>
      <c r="E23" s="359"/>
      <c r="F23" s="359"/>
      <c r="G23" s="359"/>
      <c r="H23" s="361">
        <v>1</v>
      </c>
      <c r="I23" s="349">
        <v>2</v>
      </c>
      <c r="J23" s="349">
        <v>3</v>
      </c>
      <c r="K23" s="138"/>
      <c r="L23" s="349">
        <v>4</v>
      </c>
      <c r="M23" s="349">
        <v>5</v>
      </c>
      <c r="N23" s="349">
        <v>6</v>
      </c>
      <c r="O23" s="364"/>
      <c r="P23" s="359"/>
      <c r="Q23" s="359"/>
      <c r="R23" s="360"/>
    </row>
    <row r="24" spans="1:18" x14ac:dyDescent="0.25">
      <c r="A24" s="329"/>
      <c r="B24" s="346"/>
      <c r="C24" s="350"/>
      <c r="D24" s="350"/>
      <c r="E24" s="346"/>
      <c r="F24" s="346"/>
      <c r="G24" s="346"/>
      <c r="H24" s="362"/>
      <c r="I24" s="350"/>
      <c r="J24" s="350"/>
      <c r="K24" s="139"/>
      <c r="L24" s="350"/>
      <c r="M24" s="350"/>
      <c r="N24" s="350"/>
      <c r="O24" s="329"/>
      <c r="P24" s="346"/>
      <c r="Q24" s="346"/>
      <c r="R24" s="331"/>
    </row>
    <row r="25" spans="1:18" x14ac:dyDescent="0.25">
      <c r="A25" s="164">
        <v>1</v>
      </c>
      <c r="B25" s="27">
        <v>495</v>
      </c>
      <c r="C25" s="85" t="str">
        <f>IF(B25=0," ",VLOOKUP(B25,[1]Спортсмены!B$1:H$65536,2,FALSE))</f>
        <v>Кузнецов Владислав</v>
      </c>
      <c r="D25" s="86" t="str">
        <f>IF(B25=0," ",VLOOKUP($B25,[1]Спортсмены!$B$1:$H$65536,3,FALSE))</f>
        <v>27.10.1997</v>
      </c>
      <c r="E25" s="80" t="str">
        <f>IF(B25=0," ",IF(VLOOKUP($B25,[1]Спортсмены!$B$1:$H$65536,4,FALSE)=0," ",VLOOKUP($B25,[1]Спортсмены!$B$1:$H$65536,4,FALSE)))</f>
        <v>2р</v>
      </c>
      <c r="F25" s="85" t="str">
        <f>IF(B25=0," ",VLOOKUP($B25,[1]Спортсмены!$B$1:$H$65536,5,FALSE))</f>
        <v>Костромская</v>
      </c>
      <c r="G25" s="85" t="str">
        <f>IF(B25=0," ",VLOOKUP($B25,[1]Спортсмены!$B$1:$H$65536,6,FALSE))</f>
        <v>Шарья, СДЮСШОР</v>
      </c>
      <c r="H25" s="141" t="s">
        <v>57</v>
      </c>
      <c r="I25" s="141" t="s">
        <v>57</v>
      </c>
      <c r="J25" s="148">
        <v>13.16</v>
      </c>
      <c r="K25" s="147"/>
      <c r="L25" s="141">
        <v>12.87</v>
      </c>
      <c r="M25" s="148">
        <v>13.37</v>
      </c>
      <c r="N25" s="148">
        <v>13.3</v>
      </c>
      <c r="O25" s="149">
        <v>13.37</v>
      </c>
      <c r="P25" s="80" t="str">
        <f>IF(O25=0," ",IF(O25&gt;=[1]Разряды!$C$17,[1]Разряды!$C$3,IF(O25&gt;=[1]Разряды!$D$17,[1]Разряды!$D$3,IF(O25&gt;=[1]Разряды!$E$17,[1]Разряды!$E$3,IF(O25&gt;=[1]Разряды!$F$17,[1]Разряды!$F$3,IF(O25&gt;=[1]Разряды!$G$17,[1]Разряды!$G$3,IF(O25&gt;=[1]Разряды!$H$17,[1]Разряды!$H$3,"б/р")))))))</f>
        <v>2р</v>
      </c>
      <c r="Q25" s="80">
        <v>20</v>
      </c>
      <c r="R25" s="83" t="str">
        <f>IF(B25=0," ",VLOOKUP($B25,[1]Спортсмены!$B$1:$H$65536,7,FALSE))</f>
        <v>Шалагинов А.Л.</v>
      </c>
    </row>
    <row r="26" spans="1:18" ht="16.5" thickBot="1" x14ac:dyDescent="0.3">
      <c r="A26" s="150"/>
      <c r="B26" s="33"/>
      <c r="C26" s="152"/>
      <c r="D26" s="122"/>
      <c r="E26" s="33"/>
      <c r="F26" s="152"/>
      <c r="G26" s="158"/>
      <c r="H26" s="159"/>
      <c r="I26" s="159"/>
      <c r="J26" s="159"/>
      <c r="K26" s="154"/>
      <c r="L26" s="153"/>
      <c r="M26" s="160"/>
      <c r="N26" s="160"/>
      <c r="O26" s="161"/>
      <c r="P26" s="162"/>
      <c r="Q26" s="165"/>
      <c r="R26" s="121"/>
    </row>
    <row r="27" spans="1:18" ht="21" thickTop="1" x14ac:dyDescent="0.3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</row>
    <row r="28" spans="1:18" x14ac:dyDescent="0.25">
      <c r="F28" s="370" t="s">
        <v>121</v>
      </c>
      <c r="G28" s="370"/>
      <c r="H28" s="370"/>
      <c r="I28" s="370"/>
      <c r="J28" s="370"/>
      <c r="K28" s="370"/>
      <c r="L28" s="370"/>
    </row>
    <row r="29" spans="1:18" ht="18" x14ac:dyDescent="0.25">
      <c r="A29" s="1"/>
      <c r="B29" s="132"/>
      <c r="C29" s="132"/>
      <c r="D29" s="126"/>
      <c r="E29" s="129"/>
      <c r="F29" s="129"/>
      <c r="G29" s="129"/>
      <c r="H29" s="134"/>
      <c r="I29" s="135"/>
      <c r="J29" s="136"/>
      <c r="K29" s="136"/>
      <c r="L29" s="363"/>
      <c r="M29" s="363"/>
      <c r="N29" s="363"/>
      <c r="O29" s="363"/>
      <c r="P29" s="363"/>
      <c r="Q29" s="252"/>
      <c r="R29" s="468"/>
    </row>
    <row r="30" spans="1:18" x14ac:dyDescent="0.25">
      <c r="A30" s="328" t="s">
        <v>47</v>
      </c>
      <c r="B30" s="345" t="s">
        <v>48</v>
      </c>
      <c r="C30" s="349" t="s">
        <v>49</v>
      </c>
      <c r="D30" s="349" t="s">
        <v>50</v>
      </c>
      <c r="E30" s="328" t="s">
        <v>51</v>
      </c>
      <c r="F30" s="328" t="s">
        <v>11</v>
      </c>
      <c r="G30" s="328" t="s">
        <v>52</v>
      </c>
      <c r="H30" s="366" t="s">
        <v>53</v>
      </c>
      <c r="I30" s="367"/>
      <c r="J30" s="367"/>
      <c r="K30" s="367"/>
      <c r="L30" s="367"/>
      <c r="M30" s="367"/>
      <c r="N30" s="368"/>
      <c r="O30" s="328" t="s">
        <v>13</v>
      </c>
      <c r="P30" s="345" t="s">
        <v>14</v>
      </c>
      <c r="Q30" s="345" t="s">
        <v>15</v>
      </c>
      <c r="R30" s="330" t="s">
        <v>16</v>
      </c>
    </row>
    <row r="31" spans="1:18" x14ac:dyDescent="0.25">
      <c r="A31" s="364"/>
      <c r="B31" s="359"/>
      <c r="C31" s="365"/>
      <c r="D31" s="365"/>
      <c r="E31" s="359"/>
      <c r="F31" s="359"/>
      <c r="G31" s="359"/>
      <c r="H31" s="361">
        <v>1</v>
      </c>
      <c r="I31" s="349">
        <v>2</v>
      </c>
      <c r="J31" s="349">
        <v>3</v>
      </c>
      <c r="K31" s="138"/>
      <c r="L31" s="349">
        <v>4</v>
      </c>
      <c r="M31" s="349">
        <v>5</v>
      </c>
      <c r="N31" s="349">
        <v>6</v>
      </c>
      <c r="O31" s="364"/>
      <c r="P31" s="359"/>
      <c r="Q31" s="359"/>
      <c r="R31" s="360"/>
    </row>
    <row r="32" spans="1:18" x14ac:dyDescent="0.25">
      <c r="A32" s="329"/>
      <c r="B32" s="346"/>
      <c r="C32" s="350"/>
      <c r="D32" s="350"/>
      <c r="E32" s="346"/>
      <c r="F32" s="346"/>
      <c r="G32" s="346"/>
      <c r="H32" s="362"/>
      <c r="I32" s="350"/>
      <c r="J32" s="350"/>
      <c r="K32" s="139"/>
      <c r="L32" s="350"/>
      <c r="M32" s="350"/>
      <c r="N32" s="350"/>
      <c r="O32" s="329"/>
      <c r="P32" s="346"/>
      <c r="Q32" s="346"/>
      <c r="R32" s="331"/>
    </row>
    <row r="33" spans="1:18" ht="22.5" x14ac:dyDescent="0.25">
      <c r="A33" s="164">
        <v>1</v>
      </c>
      <c r="B33" s="27">
        <v>503</v>
      </c>
      <c r="C33" s="85" t="str">
        <f>IF(B33=0," ",VLOOKUP(B33,[1]Спортсмены!B$1:H$65536,2,FALSE))</f>
        <v>Чекин Илья</v>
      </c>
      <c r="D33" s="86" t="str">
        <f>IF(B33=0," ",VLOOKUP($B33,[1]Спортсмены!$B$1:$H$65536,3,FALSE))</f>
        <v>04.01.1995</v>
      </c>
      <c r="E33" s="80" t="str">
        <f>IF(B33=0," ",IF(VLOOKUP($B33,[1]Спортсмены!$B$1:$H$65536,4,FALSE)=0," ",VLOOKUP($B33,[1]Спортсмены!$B$1:$H$65536,4,FALSE)))</f>
        <v>КМС</v>
      </c>
      <c r="F33" s="85" t="str">
        <f>IF(B33=0," ",VLOOKUP($B33,[1]Спортсмены!$B$1:$H$65536,5,FALSE))</f>
        <v>Калининградская</v>
      </c>
      <c r="G33" s="85" t="str">
        <f>IF(B33=0," ",VLOOKUP($B33,[1]Спортсмены!$B$1:$H$65536,6,FALSE))</f>
        <v>Калининград, СДЮСШОР-4</v>
      </c>
      <c r="H33" s="141">
        <v>12.79</v>
      </c>
      <c r="I33" s="141" t="s">
        <v>54</v>
      </c>
      <c r="J33" s="141" t="s">
        <v>54</v>
      </c>
      <c r="K33" s="147"/>
      <c r="L33" s="141">
        <v>12.61</v>
      </c>
      <c r="M33" s="148" t="s">
        <v>54</v>
      </c>
      <c r="N33" s="148" t="s">
        <v>54</v>
      </c>
      <c r="O33" s="149">
        <v>12.79</v>
      </c>
      <c r="P33" s="80" t="s">
        <v>90</v>
      </c>
      <c r="Q33" s="80">
        <v>0</v>
      </c>
      <c r="R33" s="83" t="str">
        <f>IF(B33=0," ",VLOOKUP($B33,[1]Спортсмены!$B$1:$H$65536,7,FALSE))</f>
        <v>Балашов С.Г., Балашова В.А.</v>
      </c>
    </row>
    <row r="34" spans="1:18" ht="15.75" thickBot="1" x14ac:dyDescent="0.3">
      <c r="A34" s="120"/>
      <c r="B34" s="29"/>
      <c r="C34" s="469" t="str">
        <f>IF(B34=0," ",VLOOKUP(B34,[1]Спортсмены!B$1:H$65536,2,FALSE))</f>
        <v xml:space="preserve"> </v>
      </c>
      <c r="D34" s="470" t="str">
        <f>IF(B34=0," ",VLOOKUP($B34,[1]Спортсмены!$B$1:$H$65536,3,FALSE))</f>
        <v xml:space="preserve"> </v>
      </c>
      <c r="E34" s="150" t="str">
        <f>IF(B34=0," ",IF(VLOOKUP($B34,[1]Спортсмены!$B$1:$H$65536,4,FALSE)=0," ",VLOOKUP($B34,[1]Спортсмены!$B$1:$H$65536,4,FALSE)))</f>
        <v xml:space="preserve"> </v>
      </c>
      <c r="F34" s="469" t="str">
        <f>IF(B34=0," ",VLOOKUP($B34,[1]Спортсмены!$B$1:$H$65536,5,FALSE))</f>
        <v xml:space="preserve"> </v>
      </c>
      <c r="G34" s="471" t="str">
        <f>IF(B34=0," ",VLOOKUP($B34,[1]Спортсмены!$B$1:$H$65536,6,FALSE))</f>
        <v xml:space="preserve"> </v>
      </c>
      <c r="H34" s="159"/>
      <c r="I34" s="159"/>
      <c r="J34" s="184"/>
      <c r="K34" s="472"/>
      <c r="L34" s="184"/>
      <c r="M34" s="184"/>
      <c r="N34" s="184"/>
      <c r="O34" s="473"/>
      <c r="P34" s="150" t="str">
        <f>IF(O34=0," ",IF(O34&gt;=[1]Разряды!$C$17,[1]Разряды!$C$3,IF(O34&gt;=[1]Разряды!$D$17,[1]Разряды!$D$3,IF(O34&gt;=[1]Разряды!$E$17,[1]Разряды!$E$3,IF(O34&gt;=[1]Разряды!$F$17,[1]Разряды!$F$3,IF(O34&gt;=[1]Разряды!$G$17,[1]Разряды!$G$3,IF(O34&gt;=[1]Разряды!$H$17,[1]Разряды!$H$3,"б/р")))))))</f>
        <v xml:space="preserve"> </v>
      </c>
      <c r="Q34" s="150"/>
      <c r="R34" s="474" t="str">
        <f>IF(B34=0," ",VLOOKUP($B34,[1]Спортсмены!$B$1:$H$65536,7,FALSE))</f>
        <v xml:space="preserve"> </v>
      </c>
    </row>
    <row r="35" spans="1:18" ht="18.75" thickTop="1" x14ac:dyDescent="0.25">
      <c r="A35" s="9"/>
      <c r="B35" s="369"/>
      <c r="C35" s="369"/>
      <c r="D35" s="369"/>
      <c r="E35" s="129"/>
      <c r="F35" s="370" t="s">
        <v>24</v>
      </c>
      <c r="G35" s="370"/>
      <c r="H35" s="370"/>
      <c r="I35" s="370"/>
      <c r="J35" s="370"/>
      <c r="K35" s="370"/>
      <c r="L35" s="370"/>
      <c r="M35" s="130"/>
      <c r="N35" s="338"/>
      <c r="O35" s="338"/>
      <c r="P35" s="338"/>
      <c r="Q35" s="338"/>
      <c r="R35" s="338"/>
    </row>
    <row r="36" spans="1:18" ht="18" x14ac:dyDescent="0.25">
      <c r="A36" s="1"/>
      <c r="B36" s="132"/>
      <c r="C36" s="132"/>
      <c r="D36" s="126"/>
      <c r="E36" s="129"/>
      <c r="F36" s="129"/>
      <c r="G36" s="129"/>
      <c r="H36" s="134"/>
      <c r="I36" s="135"/>
      <c r="J36" s="136"/>
      <c r="K36" s="136"/>
      <c r="L36" s="363"/>
      <c r="M36" s="363"/>
      <c r="N36" s="363"/>
      <c r="O36" s="363"/>
      <c r="P36" s="363"/>
      <c r="Q36" s="252"/>
      <c r="R36" s="468"/>
    </row>
    <row r="37" spans="1:18" ht="18" customHeight="1" x14ac:dyDescent="0.25">
      <c r="A37" s="328" t="s">
        <v>47</v>
      </c>
      <c r="B37" s="345" t="s">
        <v>48</v>
      </c>
      <c r="C37" s="349" t="s">
        <v>49</v>
      </c>
      <c r="D37" s="349" t="s">
        <v>50</v>
      </c>
      <c r="E37" s="328" t="s">
        <v>51</v>
      </c>
      <c r="F37" s="328" t="s">
        <v>11</v>
      </c>
      <c r="G37" s="328" t="s">
        <v>52</v>
      </c>
      <c r="H37" s="366" t="s">
        <v>53</v>
      </c>
      <c r="I37" s="367"/>
      <c r="J37" s="367"/>
      <c r="K37" s="367"/>
      <c r="L37" s="367"/>
      <c r="M37" s="367"/>
      <c r="N37" s="368"/>
      <c r="O37" s="328" t="s">
        <v>13</v>
      </c>
      <c r="P37" s="345" t="s">
        <v>14</v>
      </c>
      <c r="Q37" s="345" t="s">
        <v>15</v>
      </c>
      <c r="R37" s="330" t="s">
        <v>16</v>
      </c>
    </row>
    <row r="38" spans="1:18" ht="18" customHeight="1" x14ac:dyDescent="0.25">
      <c r="A38" s="364"/>
      <c r="B38" s="359"/>
      <c r="C38" s="365"/>
      <c r="D38" s="365"/>
      <c r="E38" s="359"/>
      <c r="F38" s="359"/>
      <c r="G38" s="359"/>
      <c r="H38" s="361">
        <v>1</v>
      </c>
      <c r="I38" s="349">
        <v>2</v>
      </c>
      <c r="J38" s="349">
        <v>3</v>
      </c>
      <c r="K38" s="138"/>
      <c r="L38" s="349">
        <v>4</v>
      </c>
      <c r="M38" s="349">
        <v>5</v>
      </c>
      <c r="N38" s="349">
        <v>6</v>
      </c>
      <c r="O38" s="364"/>
      <c r="P38" s="359"/>
      <c r="Q38" s="359"/>
      <c r="R38" s="360"/>
    </row>
    <row r="39" spans="1:18" x14ac:dyDescent="0.25">
      <c r="A39" s="329"/>
      <c r="B39" s="346"/>
      <c r="C39" s="350"/>
      <c r="D39" s="350"/>
      <c r="E39" s="346"/>
      <c r="F39" s="346"/>
      <c r="G39" s="346"/>
      <c r="H39" s="362"/>
      <c r="I39" s="350"/>
      <c r="J39" s="350"/>
      <c r="K39" s="139"/>
      <c r="L39" s="350"/>
      <c r="M39" s="350"/>
      <c r="N39" s="350"/>
      <c r="O39" s="329"/>
      <c r="P39" s="346"/>
      <c r="Q39" s="346"/>
      <c r="R39" s="331"/>
    </row>
    <row r="40" spans="1:18" x14ac:dyDescent="0.25">
      <c r="A40" s="117">
        <v>1</v>
      </c>
      <c r="B40" s="80">
        <v>430</v>
      </c>
      <c r="C40" s="85" t="str">
        <f>IF(B40=0," ",VLOOKUP(B40,[1]Спортсмены!B$1:H$65536,2,FALSE))</f>
        <v>Терентьев Иван</v>
      </c>
      <c r="D40" s="86" t="str">
        <f>IF(B40=0," ",VLOOKUP($B40,[1]Спортсмены!$B$1:$H$65536,3,FALSE))</f>
        <v>06.01.1992</v>
      </c>
      <c r="E40" s="80" t="str">
        <f>IF(B40=0," ",IF(VLOOKUP($B40,[1]Спортсмены!$B$1:$H$65536,4,FALSE)=0," ",VLOOKUP($B40,[1]Спортсмены!$B$1:$H$65536,4,FALSE)))</f>
        <v>КМС</v>
      </c>
      <c r="F40" s="85" t="str">
        <f>IF(B40=0," ",VLOOKUP($B40,[1]Спортсмены!$B$1:$H$65536,5,FALSE))</f>
        <v>Ивановская</v>
      </c>
      <c r="G40" s="146" t="str">
        <f>IF(B40=0," ",VLOOKUP($B40,[1]Спортсмены!$B$1:$H$65536,6,FALSE))</f>
        <v>Иваново, ИГЭУ</v>
      </c>
      <c r="H40" s="148">
        <v>13.93</v>
      </c>
      <c r="I40" s="148">
        <v>14</v>
      </c>
      <c r="J40" s="148">
        <v>13.6</v>
      </c>
      <c r="K40" s="170"/>
      <c r="L40" s="148">
        <v>13.7</v>
      </c>
      <c r="M40" s="148" t="s">
        <v>57</v>
      </c>
      <c r="N40" s="148">
        <v>14.03</v>
      </c>
      <c r="O40" s="149">
        <v>14.03</v>
      </c>
      <c r="P40" s="80" t="str">
        <f>IF(O40=0," ",IF(O40&gt;=[1]Разряды!$C$17,[1]Разряды!$C$3,IF(O40&gt;=[1]Разряды!$D$17,[1]Разряды!$D$3,IF(O40&gt;=[1]Разряды!$E$17,[1]Разряды!$E$3,IF(O40&gt;=[1]Разряды!$F$17,[1]Разряды!$F$3,IF(O40&gt;=[1]Разряды!$G$17,[1]Разряды!$G$3,IF(O40&gt;=[1]Разряды!$H$17,[1]Разряды!$H$3,"б/р")))))))</f>
        <v>2р</v>
      </c>
      <c r="Q40" s="80" t="s">
        <v>20</v>
      </c>
      <c r="R40" s="85" t="str">
        <f>IF(B40=0," ",VLOOKUP($B40,[1]Спортсмены!$B$1:$H$65536,7,FALSE))</f>
        <v>Чахунов Е.И.</v>
      </c>
    </row>
    <row r="41" spans="1:18" ht="15.75" thickBot="1" x14ac:dyDescent="0.3">
      <c r="A41" s="150"/>
      <c r="B41" s="33"/>
      <c r="C41" s="31"/>
      <c r="D41" s="151"/>
      <c r="E41" s="33"/>
      <c r="F41" s="152"/>
      <c r="G41" s="121"/>
      <c r="H41" s="153"/>
      <c r="I41" s="153"/>
      <c r="J41" s="153"/>
      <c r="K41" s="154"/>
      <c r="L41" s="153"/>
      <c r="M41" s="153"/>
      <c r="N41" s="153"/>
      <c r="O41" s="155"/>
      <c r="P41" s="150"/>
      <c r="Q41" s="257"/>
      <c r="R41" s="121"/>
    </row>
    <row r="42" spans="1:18" ht="15.75" thickTop="1" x14ac:dyDescent="0.25">
      <c r="A42" s="256"/>
      <c r="B42" s="38"/>
      <c r="C42" s="36"/>
      <c r="D42" s="156"/>
      <c r="E42" s="38"/>
      <c r="F42" s="112"/>
      <c r="G42" s="36"/>
      <c r="H42" s="156"/>
      <c r="I42" s="156"/>
      <c r="J42" s="156"/>
      <c r="K42" s="156"/>
      <c r="L42" s="156"/>
      <c r="M42" s="156"/>
      <c r="N42" s="156"/>
      <c r="O42" s="157"/>
      <c r="P42" s="256"/>
      <c r="Q42" s="256"/>
      <c r="R42" s="36"/>
    </row>
  </sheetData>
  <mergeCells count="91">
    <mergeCell ref="N38:N39"/>
    <mergeCell ref="H38:H39"/>
    <mergeCell ref="I38:I39"/>
    <mergeCell ref="J38:J39"/>
    <mergeCell ref="L38:L39"/>
    <mergeCell ref="M38:M39"/>
    <mergeCell ref="B35:D35"/>
    <mergeCell ref="F35:L35"/>
    <mergeCell ref="N35:R35"/>
    <mergeCell ref="L36:P36"/>
    <mergeCell ref="A37:A39"/>
    <mergeCell ref="B37:B39"/>
    <mergeCell ref="C37:C39"/>
    <mergeCell ref="D37:D39"/>
    <mergeCell ref="E37:E39"/>
    <mergeCell ref="F37:F39"/>
    <mergeCell ref="G37:G39"/>
    <mergeCell ref="H37:N37"/>
    <mergeCell ref="O37:O39"/>
    <mergeCell ref="P37:P39"/>
    <mergeCell ref="Q37:Q39"/>
    <mergeCell ref="R37:R39"/>
    <mergeCell ref="Q30:Q32"/>
    <mergeCell ref="R30:R32"/>
    <mergeCell ref="H31:H32"/>
    <mergeCell ref="I31:I32"/>
    <mergeCell ref="J31:J32"/>
    <mergeCell ref="L31:L32"/>
    <mergeCell ref="M31:M32"/>
    <mergeCell ref="N31:N32"/>
    <mergeCell ref="F28:L28"/>
    <mergeCell ref="L29:P29"/>
    <mergeCell ref="A30:A32"/>
    <mergeCell ref="B30:B32"/>
    <mergeCell ref="C30:C32"/>
    <mergeCell ref="D30:D32"/>
    <mergeCell ref="E30:E32"/>
    <mergeCell ref="F30:F32"/>
    <mergeCell ref="G30:G32"/>
    <mergeCell ref="H30:N30"/>
    <mergeCell ref="O30:O32"/>
    <mergeCell ref="P30:P32"/>
    <mergeCell ref="Q22:Q24"/>
    <mergeCell ref="R22:R24"/>
    <mergeCell ref="H23:H24"/>
    <mergeCell ref="I23:I24"/>
    <mergeCell ref="J23:J24"/>
    <mergeCell ref="L23:L24"/>
    <mergeCell ref="M23:M24"/>
    <mergeCell ref="N23:N24"/>
    <mergeCell ref="F20:L20"/>
    <mergeCell ref="L21:P21"/>
    <mergeCell ref="A22:A24"/>
    <mergeCell ref="B22:B24"/>
    <mergeCell ref="C22:C24"/>
    <mergeCell ref="D22:D24"/>
    <mergeCell ref="E22:E24"/>
    <mergeCell ref="F22:F24"/>
    <mergeCell ref="G22:G24"/>
    <mergeCell ref="H22:N22"/>
    <mergeCell ref="O22:O24"/>
    <mergeCell ref="P22:P24"/>
    <mergeCell ref="N7:R7"/>
    <mergeCell ref="L9:P9"/>
    <mergeCell ref="H10:N10"/>
    <mergeCell ref="O10:O12"/>
    <mergeCell ref="P10:P12"/>
    <mergeCell ref="Q10:Q12"/>
    <mergeCell ref="R10:R12"/>
    <mergeCell ref="H11:H12"/>
    <mergeCell ref="I11:I12"/>
    <mergeCell ref="J11:J12"/>
    <mergeCell ref="L11:L12"/>
    <mergeCell ref="M11:M12"/>
    <mergeCell ref="F10:F12"/>
    <mergeCell ref="G10:G12"/>
    <mergeCell ref="N11:N12"/>
    <mergeCell ref="D6:R6"/>
    <mergeCell ref="N8:R8"/>
    <mergeCell ref="B8:D8"/>
    <mergeCell ref="F8:L8"/>
    <mergeCell ref="A1:R1"/>
    <mergeCell ref="A2:R2"/>
    <mergeCell ref="D5:R5"/>
    <mergeCell ref="A3:R3"/>
    <mergeCell ref="A4:R4"/>
    <mergeCell ref="A10:A12"/>
    <mergeCell ref="B10:B12"/>
    <mergeCell ref="C10:C12"/>
    <mergeCell ref="D10:D12"/>
    <mergeCell ref="E10:E1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8"/>
  <sheetViews>
    <sheetView workbookViewId="0">
      <selection activeCell="L58" sqref="L58"/>
    </sheetView>
  </sheetViews>
  <sheetFormatPr defaultRowHeight="15" x14ac:dyDescent="0.25"/>
  <cols>
    <col min="1" max="1" width="6.7109375" customWidth="1"/>
    <col min="2" max="2" width="5.5703125" bestFit="1" customWidth="1"/>
    <col min="3" max="3" width="21.140625" customWidth="1"/>
    <col min="4" max="4" width="8.42578125" customWidth="1"/>
    <col min="5" max="5" width="6.85546875" customWidth="1"/>
    <col min="6" max="6" width="14" bestFit="1" customWidth="1"/>
    <col min="7" max="7" width="30.28515625" customWidth="1"/>
    <col min="8" max="8" width="10.5703125" customWidth="1"/>
    <col min="9" max="9" width="7" bestFit="1" customWidth="1"/>
    <col min="10" max="10" width="6.140625" customWidth="1"/>
    <col min="11" max="11" width="26.85546875" customWidth="1"/>
  </cols>
  <sheetData>
    <row r="1" spans="1:11" ht="20.25" x14ac:dyDescent="0.3">
      <c r="A1" s="354" t="s">
        <v>91</v>
      </c>
      <c r="B1" s="354"/>
      <c r="C1" s="354"/>
      <c r="D1" s="354"/>
      <c r="E1" s="354"/>
      <c r="F1" s="354"/>
      <c r="G1" s="354"/>
      <c r="H1" s="354"/>
      <c r="I1" s="354"/>
      <c r="J1" s="354"/>
      <c r="K1" s="354"/>
    </row>
    <row r="2" spans="1:11" ht="20.25" x14ac:dyDescent="0.3">
      <c r="A2" s="354" t="s">
        <v>92</v>
      </c>
      <c r="B2" s="354"/>
      <c r="C2" s="354"/>
      <c r="D2" s="354"/>
      <c r="E2" s="354"/>
      <c r="F2" s="354"/>
      <c r="G2" s="354"/>
      <c r="H2" s="354"/>
      <c r="I2" s="354"/>
      <c r="J2" s="354"/>
      <c r="K2" s="354"/>
    </row>
    <row r="3" spans="1:11" ht="20.25" x14ac:dyDescent="0.3">
      <c r="A3" s="336" t="s">
        <v>0</v>
      </c>
      <c r="B3" s="336"/>
      <c r="C3" s="336"/>
      <c r="D3" s="336"/>
      <c r="E3" s="336"/>
      <c r="F3" s="336"/>
      <c r="G3" s="336"/>
      <c r="H3" s="336"/>
      <c r="I3" s="336"/>
      <c r="J3" s="336"/>
      <c r="K3" s="336"/>
    </row>
    <row r="4" spans="1:11" x14ac:dyDescent="0.25">
      <c r="A4" s="422" t="s">
        <v>74</v>
      </c>
      <c r="B4" s="422"/>
      <c r="C4" s="422"/>
      <c r="D4" s="422"/>
      <c r="E4" s="422"/>
      <c r="F4" s="422"/>
      <c r="G4" s="422"/>
      <c r="H4" s="422"/>
      <c r="I4" s="422"/>
      <c r="J4" s="422"/>
      <c r="K4" s="422"/>
    </row>
    <row r="5" spans="1:11" x14ac:dyDescent="0.25">
      <c r="A5" s="1"/>
      <c r="B5" s="6"/>
      <c r="C5" s="266"/>
      <c r="E5" s="68"/>
      <c r="H5" s="423" t="s">
        <v>109</v>
      </c>
      <c r="I5" s="423"/>
      <c r="J5" s="423"/>
      <c r="K5" s="423"/>
    </row>
    <row r="6" spans="1:11" x14ac:dyDescent="0.25">
      <c r="A6" s="9"/>
      <c r="B6" s="6"/>
      <c r="C6" s="6"/>
      <c r="F6" s="424" t="s">
        <v>75</v>
      </c>
      <c r="G6" s="424"/>
      <c r="H6" s="421" t="s">
        <v>35</v>
      </c>
      <c r="I6" s="421"/>
      <c r="J6" s="247"/>
      <c r="K6" s="251" t="s">
        <v>186</v>
      </c>
    </row>
    <row r="7" spans="1:11" x14ac:dyDescent="0.25">
      <c r="A7" s="1" t="s">
        <v>76</v>
      </c>
      <c r="B7" s="76"/>
      <c r="C7" s="76"/>
      <c r="D7" s="12"/>
      <c r="F7" s="11"/>
      <c r="G7" s="11"/>
    </row>
    <row r="8" spans="1:11" x14ac:dyDescent="0.25">
      <c r="A8" s="409" t="s">
        <v>187</v>
      </c>
      <c r="B8" s="409" t="s">
        <v>48</v>
      </c>
      <c r="C8" s="328" t="s">
        <v>8</v>
      </c>
      <c r="D8" s="412" t="s">
        <v>50</v>
      </c>
      <c r="E8" s="328" t="s">
        <v>77</v>
      </c>
      <c r="F8" s="411" t="s">
        <v>11</v>
      </c>
      <c r="G8" s="328" t="s">
        <v>52</v>
      </c>
      <c r="H8" s="415" t="s">
        <v>13</v>
      </c>
      <c r="I8" s="328" t="s">
        <v>78</v>
      </c>
      <c r="J8" s="328" t="s">
        <v>79</v>
      </c>
      <c r="K8" s="330" t="s">
        <v>16</v>
      </c>
    </row>
    <row r="9" spans="1:11" ht="15.75" thickBot="1" x14ac:dyDescent="0.3">
      <c r="A9" s="410"/>
      <c r="B9" s="410"/>
      <c r="C9" s="426"/>
      <c r="D9" s="413"/>
      <c r="E9" s="426"/>
      <c r="F9" s="414"/>
      <c r="G9" s="400"/>
      <c r="H9" s="416"/>
      <c r="I9" s="417"/>
      <c r="J9" s="400"/>
      <c r="K9" s="401"/>
    </row>
    <row r="10" spans="1:11" ht="16.5" thickTop="1" thickBot="1" x14ac:dyDescent="0.3">
      <c r="A10" s="479" t="s">
        <v>93</v>
      </c>
      <c r="B10" s="479"/>
      <c r="C10" s="479"/>
      <c r="D10" s="479"/>
      <c r="E10" s="479"/>
      <c r="F10" s="479"/>
      <c r="G10" s="479"/>
      <c r="H10" s="479"/>
      <c r="I10" s="479"/>
      <c r="J10" s="479"/>
      <c r="K10" s="479"/>
    </row>
    <row r="11" spans="1:11" ht="15.75" thickTop="1" x14ac:dyDescent="0.25">
      <c r="A11" s="420">
        <v>1</v>
      </c>
      <c r="B11" s="211">
        <v>580</v>
      </c>
      <c r="C11" s="212" t="str">
        <f>IF(B11=0," ",VLOOKUP(B11,[1]Спортсмены!B$1:H$65536,2,FALSE))</f>
        <v>Рудный Павел</v>
      </c>
      <c r="D11" s="218" t="str">
        <f>IF(B11=0," ",VLOOKUP($B11,[1]Спортсмены!$B$1:$H$65536,3,FALSE))</f>
        <v>20.04.1998</v>
      </c>
      <c r="E11" s="213" t="str">
        <f>IF(B11=0," ",IF(VLOOKUP($B11,[1]Спортсмены!$B$1:$H$65536,4,FALSE)=0," ",VLOOKUP($B11,[1]Спортсмены!$B$1:$H$65536,4,FALSE)))</f>
        <v>2р</v>
      </c>
      <c r="F11" s="212" t="str">
        <f>IF(B11=0," ",VLOOKUP($B11,[1]Спортсмены!$B$1:$H$65536,5,FALSE))</f>
        <v>Архангельская</v>
      </c>
      <c r="G11" s="214" t="str">
        <f>IF(B11=0," ",VLOOKUP($B11,[1]Спортсмены!$B$1:$H$65536,6,FALSE))</f>
        <v>Архангельск, МБОУ ДОД "ДЮСШ-1"</v>
      </c>
      <c r="H11" s="418">
        <v>1.1174768518518519E-3</v>
      </c>
      <c r="I11" s="425" t="str">
        <f>IF(H11=0," ",IF(H11&lt;=[1]Разряды!$D$10,[1]Разряды!$D$3,IF(H11&lt;=[1]Разряды!$E$10,[1]Разряды!$E$3,IF(H11&lt;=[1]Разряды!$F$10,[1]Разряды!$F$3,IF(H11&lt;=[1]Разряды!$G$10,[1]Разряды!$G$3,IF(H11&lt;=[1]Разряды!$H$10,[1]Разряды!$H$3,IF(H11&lt;=[1]Разряды!$I$10,[1]Разряды!$I$3,IF(H11&lt;=[1]Разряды!$J$10,[1]Разряды!$J$3,"б/р"))))))))</f>
        <v>2р</v>
      </c>
      <c r="J11" s="215"/>
      <c r="K11" s="212" t="str">
        <f>IF(B11=0," ",VLOOKUP($B11,[1]Спортсмены!$B$1:$H$65536,7,FALSE))</f>
        <v>Брюхова О.Б., Ушанов С.А.</v>
      </c>
    </row>
    <row r="12" spans="1:11" x14ac:dyDescent="0.25">
      <c r="A12" s="402"/>
      <c r="B12" s="26">
        <v>588</v>
      </c>
      <c r="C12" s="21" t="str">
        <f>IF(B12=0," ",VLOOKUP(B12,[1]Спортсмены!B$1:H$65536,2,FALSE))</f>
        <v>Шаньгин Станислав</v>
      </c>
      <c r="D12" s="140" t="str">
        <f>IF(B12=0," ",VLOOKUP($B12,[1]Спортсмены!$B$1:$H$65536,3,FALSE))</f>
        <v>22.03.1998</v>
      </c>
      <c r="E12" s="23" t="str">
        <f>IF(B12=0," ",IF(VLOOKUP($B12,[1]Спортсмены!$B$1:$H$65536,4,FALSE)=0," ",VLOOKUP($B12,[1]Спортсмены!$B$1:$H$65536,4,FALSE)))</f>
        <v>1р</v>
      </c>
      <c r="F12" s="21" t="str">
        <f>IF(B12=0," ",VLOOKUP($B12,[1]Спортсмены!$B$1:$H$65536,5,FALSE))</f>
        <v>Архангельская</v>
      </c>
      <c r="G12" s="87" t="str">
        <f>IF(B12=0," ",VLOOKUP($B12,[1]Спортсмены!$B$1:$H$65536,6,FALSE))</f>
        <v>Архангельск, МБОУ ДОД "ДЮСШ-1"</v>
      </c>
      <c r="H12" s="404"/>
      <c r="I12" s="406"/>
      <c r="J12" s="408">
        <v>20</v>
      </c>
      <c r="K12" s="21" t="str">
        <f>IF(B12=0," ",VLOOKUP($B12,[1]Спортсмены!$B$1:$H$65536,7,FALSE))</f>
        <v>Брюхова О.Б., Ушанов С.А.</v>
      </c>
    </row>
    <row r="13" spans="1:11" x14ac:dyDescent="0.25">
      <c r="A13" s="402"/>
      <c r="B13" s="26">
        <v>585</v>
      </c>
      <c r="C13" s="21" t="str">
        <f>IF(B13=0," ",VLOOKUP(B13,[1]Спортсмены!B$1:H$65536,2,FALSE))</f>
        <v>Бугаев Кирилл</v>
      </c>
      <c r="D13" s="140" t="str">
        <f>IF(B13=0," ",VLOOKUP($B13,[1]Спортсмены!$B$1:$H$65536,3,FALSE))</f>
        <v>31.05.1998</v>
      </c>
      <c r="E13" s="23" t="str">
        <f>IF(B13=0," ",IF(VLOOKUP($B13,[1]Спортсмены!$B$1:$H$65536,4,FALSE)=0," ",VLOOKUP($B13,[1]Спортсмены!$B$1:$H$65536,4,FALSE)))</f>
        <v>2р</v>
      </c>
      <c r="F13" s="21" t="str">
        <f>IF(B13=0," ",VLOOKUP($B13,[1]Спортсмены!$B$1:$H$65536,5,FALSE))</f>
        <v>Архангельская</v>
      </c>
      <c r="G13" s="87" t="str">
        <f>IF(B13=0," ",VLOOKUP($B13,[1]Спортсмены!$B$1:$H$65536,6,FALSE))</f>
        <v>Архангельск, МБОУ ДОД "ДЮСШ-1"</v>
      </c>
      <c r="H13" s="404"/>
      <c r="I13" s="406"/>
      <c r="J13" s="408"/>
      <c r="K13" s="21" t="str">
        <f>IF(B13=0," ",VLOOKUP($B13,[1]Спортсмены!$B$1:$H$65536,7,FALSE))</f>
        <v>Брюхова О.Б.</v>
      </c>
    </row>
    <row r="14" spans="1:11" ht="15.75" thickBot="1" x14ac:dyDescent="0.3">
      <c r="A14" s="403"/>
      <c r="B14" s="43">
        <v>587</v>
      </c>
      <c r="C14" s="31" t="str">
        <f>IF(B14=0," ",VLOOKUP(B14,[1]Спортсмены!B$1:H$65536,2,FALSE))</f>
        <v>Шаньгин Владислав</v>
      </c>
      <c r="D14" s="187" t="str">
        <f>IF(B14=0," ",VLOOKUP($B14,[1]Спортсмены!$B$1:$H$65536,3,FALSE))</f>
        <v>22.03.1998</v>
      </c>
      <c r="E14" s="33" t="str">
        <f>IF(B14=0," ",IF(VLOOKUP($B14,[1]Спортсмены!$B$1:$H$65536,4,FALSE)=0," ",VLOOKUP($B14,[1]Спортсмены!$B$1:$H$65536,4,FALSE)))</f>
        <v>1р</v>
      </c>
      <c r="F14" s="31" t="str">
        <f>IF(B14=0," ",VLOOKUP($B14,[1]Спортсмены!$B$1:$H$65536,5,FALSE))</f>
        <v>Архангельская</v>
      </c>
      <c r="G14" s="183" t="str">
        <f>IF(B14=0," ",VLOOKUP($B14,[1]Спортсмены!$B$1:$H$65536,6,FALSE))</f>
        <v>Архангельск, МБОУ ДОД "ДЮСШ-1"</v>
      </c>
      <c r="H14" s="405"/>
      <c r="I14" s="407"/>
      <c r="J14" s="216"/>
      <c r="K14" s="31" t="str">
        <f>IF(B14=0," ",VLOOKUP($B14,[1]Спортсмены!$B$1:$H$65536,7,FALSE))</f>
        <v>Брюхова О.Б., Ушанов С.А.</v>
      </c>
    </row>
    <row r="15" spans="1:11" ht="15.75" thickTop="1" x14ac:dyDescent="0.25">
      <c r="A15" s="420">
        <v>2</v>
      </c>
      <c r="B15" s="211">
        <v>48</v>
      </c>
      <c r="C15" s="212" t="str">
        <f>IF(B15=0," ",VLOOKUP(B15,[1]Спортсмены!B$1:H$65536,2,FALSE))</f>
        <v>Тихонов Олег</v>
      </c>
      <c r="D15" s="140" t="str">
        <f>IF(B15=0," ",VLOOKUP($B15,[1]Спортсмены!$B$1:$H$65536,3,FALSE))</f>
        <v>16.09.1998</v>
      </c>
      <c r="E15" s="213" t="str">
        <f>IF(B15=0," ",IF(VLOOKUP($B15,[1]Спортсмены!$B$1:$H$65536,4,FALSE)=0," ",VLOOKUP($B15,[1]Спортсмены!$B$1:$H$65536,4,FALSE)))</f>
        <v>2р</v>
      </c>
      <c r="F15" s="212" t="str">
        <f>IF(B15=0," ",VLOOKUP($B15,[1]Спортсмены!$B$1:$H$65536,5,FALSE))</f>
        <v>Ярославская</v>
      </c>
      <c r="G15" s="214" t="str">
        <f>IF(B15=0," ",VLOOKUP($B15,[1]Спортсмены!$B$1:$H$65536,6,FALSE))</f>
        <v>Ярославль, СДЮСШОР-19</v>
      </c>
      <c r="H15" s="418">
        <v>1.1497685185185185E-3</v>
      </c>
      <c r="I15" s="425" t="str">
        <f>IF(H15=0," ",IF(H15&lt;=[1]Разряды!$D$10,[1]Разряды!$D$3,IF(H15&lt;=[1]Разряды!$E$10,[1]Разряды!$E$3,IF(H15&lt;=[1]Разряды!$F$10,[1]Разряды!$F$3,IF(H15&lt;=[1]Разряды!$G$10,[1]Разряды!$G$3,IF(H15&lt;=[1]Разряды!$H$10,[1]Разряды!$H$3,IF(H15&lt;=[1]Разряды!$I$10,[1]Разряды!$I$3,IF(H15&lt;=[1]Разряды!$J$10,[1]Разряды!$J$3,"б/р"))))))))</f>
        <v>3р</v>
      </c>
      <c r="J15" s="215"/>
      <c r="K15" s="212" t="str">
        <f>IF(B15=0," ",VLOOKUP($B15,[1]Спортсмены!$B$1:$H$65536,7,FALSE))</f>
        <v>Валяева С.П.</v>
      </c>
    </row>
    <row r="16" spans="1:11" x14ac:dyDescent="0.25">
      <c r="A16" s="402"/>
      <c r="B16" s="26">
        <v>58</v>
      </c>
      <c r="C16" s="21" t="str">
        <f>IF(B16=0," ",VLOOKUP(B16,[1]Спортсмены!B$1:H$65536,2,FALSE))</f>
        <v>Тихомиров Евгений</v>
      </c>
      <c r="D16" s="140" t="str">
        <f>IF(B16=0," ",VLOOKUP($B16,[1]Спортсмены!$B$1:$H$65536,3,FALSE))</f>
        <v>25.12.1998</v>
      </c>
      <c r="E16" s="23" t="str">
        <f>IF(B16=0," ",IF(VLOOKUP($B16,[1]Спортсмены!$B$1:$H$65536,4,FALSE)=0," ",VLOOKUP($B16,[1]Спортсмены!$B$1:$H$65536,4,FALSE)))</f>
        <v>1р</v>
      </c>
      <c r="F16" s="21" t="str">
        <f>IF(B16=0," ",VLOOKUP($B16,[1]Спортсмены!$B$1:$H$65536,5,FALSE))</f>
        <v>Ярославская</v>
      </c>
      <c r="G16" s="87" t="str">
        <f>IF(B16=0," ",VLOOKUP($B16,[1]Спортсмены!$B$1:$H$65536,6,FALSE))</f>
        <v>Ярославль, СДЮСШОР-19</v>
      </c>
      <c r="H16" s="404"/>
      <c r="I16" s="406"/>
      <c r="J16" s="408" t="s">
        <v>20</v>
      </c>
      <c r="K16" s="21" t="str">
        <f>IF(B16=0," ",VLOOKUP($B16,[1]Спортсмены!$B$1:$H$65536,7,FALSE))</f>
        <v>Сошников А.Н.</v>
      </c>
    </row>
    <row r="17" spans="1:11" x14ac:dyDescent="0.25">
      <c r="A17" s="402"/>
      <c r="B17" s="26">
        <v>634</v>
      </c>
      <c r="C17" s="21" t="str">
        <f>IF(B17=0," ",VLOOKUP(B17,[1]Спортсмены!B$1:H$65536,2,FALSE))</f>
        <v>Казанов Юрий</v>
      </c>
      <c r="D17" s="140" t="str">
        <f>IF(B17=0," ",VLOOKUP($B17,[1]Спортсмены!$B$1:$H$65536,3,FALSE))</f>
        <v>13.07.1998</v>
      </c>
      <c r="E17" s="23" t="str">
        <f>IF(B17=0," ",IF(VLOOKUP($B17,[1]Спортсмены!$B$1:$H$65536,4,FALSE)=0," ",VLOOKUP($B17,[1]Спортсмены!$B$1:$H$65536,4,FALSE)))</f>
        <v>2р</v>
      </c>
      <c r="F17" s="21" t="str">
        <f>IF(B17=0," ",VLOOKUP($B17,[1]Спортсмены!$B$1:$H$65536,5,FALSE))</f>
        <v>Ярославская</v>
      </c>
      <c r="G17" s="87" t="str">
        <f>IF(B17=0," ",VLOOKUP($B17,[1]Спортсмены!$B$1:$H$65536,6,FALSE))</f>
        <v>Ярославль, ГОБУ ЯО СДЮСШОР</v>
      </c>
      <c r="H17" s="404"/>
      <c r="I17" s="406"/>
      <c r="J17" s="408"/>
      <c r="K17" s="21" t="str">
        <f>IF(B17=0," ",VLOOKUP($B17,[1]Спортсмены!$B$1:$H$65536,7,FALSE))</f>
        <v>Филинова С.К.</v>
      </c>
    </row>
    <row r="18" spans="1:11" ht="15.75" thickBot="1" x14ac:dyDescent="0.3">
      <c r="A18" s="403"/>
      <c r="B18" s="43">
        <v>161</v>
      </c>
      <c r="C18" s="31" t="str">
        <f>IF(B18=0," ",VLOOKUP(B18,[1]Спортсмены!B$1:H$65536,2,FALSE))</f>
        <v>Светлов Даниил</v>
      </c>
      <c r="D18" s="187" t="str">
        <f>IF(B18=0," ",VLOOKUP($B18,[1]Спортсмены!$B$1:$H$65536,3,FALSE))</f>
        <v>19.11.1999</v>
      </c>
      <c r="E18" s="33" t="str">
        <f>IF(B18=0," ",IF(VLOOKUP($B18,[1]Спортсмены!$B$1:$H$65536,4,FALSE)=0," ",VLOOKUP($B18,[1]Спортсмены!$B$1:$H$65536,4,FALSE)))</f>
        <v>2р</v>
      </c>
      <c r="F18" s="31" t="str">
        <f>IF(B18=0," ",VLOOKUP($B18,[1]Спортсмены!$B$1:$H$65536,5,FALSE))</f>
        <v>Ярославская</v>
      </c>
      <c r="G18" s="183" t="str">
        <f>IF(B18=0," ",VLOOKUP($B18,[1]Спортсмены!$B$1:$H$65536,6,FALSE))</f>
        <v>Рыбинск, СДЮСШОР-8</v>
      </c>
      <c r="H18" s="405"/>
      <c r="I18" s="407"/>
      <c r="J18" s="216"/>
      <c r="K18" s="31" t="str">
        <f>IF(B18=0," ",VLOOKUP($B18,[1]Спортсмены!$B$1:$H$65536,7,FALSE))</f>
        <v>Зверев В.Н.</v>
      </c>
    </row>
    <row r="19" spans="1:11" ht="15.75" thickTop="1" x14ac:dyDescent="0.25">
      <c r="A19" s="420">
        <v>3</v>
      </c>
      <c r="B19" s="211">
        <v>586</v>
      </c>
      <c r="C19" s="212" t="str">
        <f>IF(B19=0," ",VLOOKUP(B19,[1]Спортсмены!B$1:H$65536,2,FALSE))</f>
        <v>Григорьев Даниил</v>
      </c>
      <c r="D19" s="140" t="str">
        <f>IF(B19=0," ",VLOOKUP($B19,[1]Спортсмены!$B$1:$H$65536,3,FALSE))</f>
        <v>19.04.1998</v>
      </c>
      <c r="E19" s="213" t="str">
        <f>IF(B19=0," ",IF(VLOOKUP($B19,[1]Спортсмены!$B$1:$H$65536,4,FALSE)=0," ",VLOOKUP($B19,[1]Спортсмены!$B$1:$H$65536,4,FALSE)))</f>
        <v>2р</v>
      </c>
      <c r="F19" s="212" t="str">
        <f>IF(B19=0," ",VLOOKUP($B19,[1]Спортсмены!$B$1:$H$65536,5,FALSE))</f>
        <v>Архангельская</v>
      </c>
      <c r="G19" s="214" t="str">
        <f>IF(B19=0," ",VLOOKUP($B19,[1]Спортсмены!$B$1:$H$65536,6,FALSE))</f>
        <v>Архангельск, МБОУ ДОД "ДЮСШ-1"</v>
      </c>
      <c r="H19" s="418">
        <v>1.1498842592592591E-3</v>
      </c>
      <c r="I19" s="425" t="str">
        <f>IF(H19=0," ",IF(H19&lt;=[1]Разряды!$D$10,[1]Разряды!$D$3,IF(H19&lt;=[1]Разряды!$E$10,[1]Разряды!$E$3,IF(H19&lt;=[1]Разряды!$F$10,[1]Разряды!$F$3,IF(H19&lt;=[1]Разряды!$G$10,[1]Разряды!$G$3,IF(H19&lt;=[1]Разряды!$H$10,[1]Разряды!$H$3,IF(H19&lt;=[1]Разряды!$I$10,[1]Разряды!$I$3,IF(H19&lt;=[1]Разряды!$J$10,[1]Разряды!$J$3,"б/р"))))))))</f>
        <v>3р</v>
      </c>
      <c r="J19" s="215"/>
      <c r="K19" s="212" t="str">
        <f>IF(B19=0," ",VLOOKUP($B19,[1]Спортсмены!$B$1:$H$65536,7,FALSE))</f>
        <v>Брюхова О.Б.</v>
      </c>
    </row>
    <row r="20" spans="1:11" x14ac:dyDescent="0.25">
      <c r="A20" s="402"/>
      <c r="B20" s="26">
        <v>590</v>
      </c>
      <c r="C20" s="21" t="str">
        <f>IF(B20=0," ",VLOOKUP(B20,[1]Спортсмены!B$1:H$65536,2,FALSE))</f>
        <v>Рыжкевич Никита</v>
      </c>
      <c r="D20" s="140" t="str">
        <f>IF(B20=0," ",VLOOKUP($B20,[1]Спортсмены!$B$1:$H$65536,3,FALSE))</f>
        <v>12.04.1998</v>
      </c>
      <c r="E20" s="23" t="str">
        <f>IF(B20=0," ",IF(VLOOKUP($B20,[1]Спортсмены!$B$1:$H$65536,4,FALSE)=0," ",VLOOKUP($B20,[1]Спортсмены!$B$1:$H$65536,4,FALSE)))</f>
        <v>2р</v>
      </c>
      <c r="F20" s="21" t="str">
        <f>IF(B20=0," ",VLOOKUP($B20,[1]Спортсмены!$B$1:$H$65536,5,FALSE))</f>
        <v>Архангельская</v>
      </c>
      <c r="G20" s="87" t="str">
        <f>IF(B20=0," ",VLOOKUP($B20,[1]Спортсмены!$B$1:$H$65536,6,FALSE))</f>
        <v>Архангельск, УЛГ</v>
      </c>
      <c r="H20" s="404"/>
      <c r="I20" s="406"/>
      <c r="J20" s="408" t="s">
        <v>20</v>
      </c>
      <c r="K20" s="21" t="str">
        <f>IF(B20=0," ",VLOOKUP($B20,[1]Спортсмены!$B$1:$H$65536,7,FALSE))</f>
        <v>Мосеев А.А.</v>
      </c>
    </row>
    <row r="21" spans="1:11" x14ac:dyDescent="0.25">
      <c r="A21" s="402"/>
      <c r="B21" s="26">
        <v>589</v>
      </c>
      <c r="C21" s="21" t="str">
        <f>IF(B21=0," ",VLOOKUP(B21,[1]Спортсмены!B$1:H$65536,2,FALSE))</f>
        <v>Голиков Александр</v>
      </c>
      <c r="D21" s="140" t="str">
        <f>IF(B21=0," ",VLOOKUP($B21,[1]Спортсмены!$B$1:$H$65536,3,FALSE))</f>
        <v>22.01.1998</v>
      </c>
      <c r="E21" s="23" t="str">
        <f>IF(B21=0," ",IF(VLOOKUP($B21,[1]Спортсмены!$B$1:$H$65536,4,FALSE)=0," ",VLOOKUP($B21,[1]Спортсмены!$B$1:$H$65536,4,FALSE)))</f>
        <v>2р</v>
      </c>
      <c r="F21" s="21" t="str">
        <f>IF(B21=0," ",VLOOKUP($B21,[1]Спортсмены!$B$1:$H$65536,5,FALSE))</f>
        <v>Архангельская</v>
      </c>
      <c r="G21" s="87" t="str">
        <f>IF(B21=0," ",VLOOKUP($B21,[1]Спортсмены!$B$1:$H$65536,6,FALSE))</f>
        <v>Архангельск, МБОУ ДОД "ДЮСШ-1"</v>
      </c>
      <c r="H21" s="404"/>
      <c r="I21" s="406"/>
      <c r="J21" s="408"/>
      <c r="K21" s="21" t="str">
        <f>IF(B21=0," ",VLOOKUP($B21,[1]Спортсмены!$B$1:$H$65536,7,FALSE))</f>
        <v>Брюхова О.Б.</v>
      </c>
    </row>
    <row r="22" spans="1:11" ht="15.75" thickBot="1" x14ac:dyDescent="0.3">
      <c r="A22" s="403"/>
      <c r="B22" s="43">
        <v>582</v>
      </c>
      <c r="C22" s="31" t="str">
        <f>IF(B22=0," ",VLOOKUP(B22,[1]Спортсмены!B$1:H$65536,2,FALSE))</f>
        <v>Куклин Лев</v>
      </c>
      <c r="D22" s="187" t="str">
        <f>IF(B22=0," ",VLOOKUP($B22,[1]Спортсмены!$B$1:$H$65536,3,FALSE))</f>
        <v>09.08.1998</v>
      </c>
      <c r="E22" s="33" t="str">
        <f>IF(B22=0," ",IF(VLOOKUP($B22,[1]Спортсмены!$B$1:$H$65536,4,FALSE)=0," ",VLOOKUP($B22,[1]Спортсмены!$B$1:$H$65536,4,FALSE)))</f>
        <v>1р</v>
      </c>
      <c r="F22" s="31" t="str">
        <f>IF(B22=0," ",VLOOKUP($B22,[1]Спортсмены!$B$1:$H$65536,5,FALSE))</f>
        <v>Архангельская</v>
      </c>
      <c r="G22" s="183" t="str">
        <f>IF(B22=0," ",VLOOKUP($B22,[1]Спортсмены!$B$1:$H$65536,6,FALSE))</f>
        <v>Архангельск, АМИ</v>
      </c>
      <c r="H22" s="405"/>
      <c r="I22" s="407"/>
      <c r="J22" s="216"/>
      <c r="K22" s="31" t="str">
        <f>IF(B22=0," ",VLOOKUP($B22,[1]Спортсмены!$B$1:$H$65536,7,FALSE))</f>
        <v>Мосеев А.А.</v>
      </c>
    </row>
    <row r="23" spans="1:11" ht="15.75" thickTop="1" x14ac:dyDescent="0.25">
      <c r="A23" s="475">
        <v>4</v>
      </c>
      <c r="B23" s="211">
        <v>278</v>
      </c>
      <c r="C23" s="212" t="str">
        <f>IF(B23=0," ",VLOOKUP(B23,[1]Спортсмены!B$1:H$65536,2,FALSE))</f>
        <v>Кнутов Максим</v>
      </c>
      <c r="D23" s="140" t="str">
        <f>IF(B23=0," ",VLOOKUP($B23,[1]Спортсмены!$B$1:$H$65536,3,FALSE))</f>
        <v>28.05.1998</v>
      </c>
      <c r="E23" s="213" t="str">
        <f>IF(B23=0," ",IF(VLOOKUP($B23,[1]Спортсмены!$B$1:$H$65536,4,FALSE)=0," ",VLOOKUP($B23,[1]Спортсмены!$B$1:$H$65536,4,FALSE)))</f>
        <v>2р</v>
      </c>
      <c r="F23" s="212" t="str">
        <f>IF(B23=0," ",VLOOKUP($B23,[1]Спортсмены!$B$1:$H$65536,5,FALSE))</f>
        <v>Костромская</v>
      </c>
      <c r="G23" s="214" t="str">
        <f>IF(B23=0," ",VLOOKUP($B23,[1]Спортсмены!$B$1:$H$65536,6,FALSE))</f>
        <v>Шарья, СДЮСШОР</v>
      </c>
      <c r="H23" s="418">
        <v>1.1722222222222223E-3</v>
      </c>
      <c r="I23" s="425" t="str">
        <f>IF(H23=0," ",IF(H23&lt;=[1]Разряды!$D$10,[1]Разряды!$D$3,IF(H23&lt;=[1]Разряды!$E$10,[1]Разряды!$E$3,IF(H23&lt;=[1]Разряды!$F$10,[1]Разряды!$F$3,IF(H23&lt;=[1]Разряды!$G$10,[1]Разряды!$G$3,IF(H23&lt;=[1]Разряды!$H$10,[1]Разряды!$H$3,IF(H23&lt;=[1]Разряды!$I$10,[1]Разряды!$I$3,IF(H23&lt;=[1]Разряды!$J$10,[1]Разряды!$J$3,"б/р"))))))))</f>
        <v>3р</v>
      </c>
      <c r="J23" s="215"/>
      <c r="K23" s="212" t="str">
        <f>IF(B23=0," ",VLOOKUP($B23,[1]Спортсмены!$B$1:$H$65536,7,FALSE))</f>
        <v>Аскеров А.Н.</v>
      </c>
    </row>
    <row r="24" spans="1:11" x14ac:dyDescent="0.25">
      <c r="A24" s="427"/>
      <c r="B24" s="26">
        <v>597</v>
      </c>
      <c r="C24" s="21" t="str">
        <f>IF(B24=0," ",VLOOKUP(B24,[1]Спортсмены!B$1:H$65536,2,FALSE))</f>
        <v>Малышев Егор</v>
      </c>
      <c r="D24" s="140" t="str">
        <f>IF(B24=0," ",VLOOKUP($B24,[1]Спортсмены!$B$1:$H$65536,3,FALSE))</f>
        <v>24.02.2000</v>
      </c>
      <c r="E24" s="23" t="str">
        <f>IF(B24=0," ",IF(VLOOKUP($B24,[1]Спортсмены!$B$1:$H$65536,4,FALSE)=0," ",VLOOKUP($B24,[1]Спортсмены!$B$1:$H$65536,4,FALSE)))</f>
        <v>2р</v>
      </c>
      <c r="F24" s="21" t="str">
        <f>IF(B24=0," ",VLOOKUP($B24,[1]Спортсмены!$B$1:$H$65536,5,FALSE))</f>
        <v>Костромская</v>
      </c>
      <c r="G24" s="87" t="str">
        <f>IF(B24=0," ",VLOOKUP($B24,[1]Спортсмены!$B$1:$H$65536,6,FALSE))</f>
        <v>Шарья, СДЮСШОР</v>
      </c>
      <c r="H24" s="404"/>
      <c r="I24" s="406"/>
      <c r="J24" s="408">
        <v>17</v>
      </c>
      <c r="K24" s="21" t="str">
        <f>IF(B24=0," ",VLOOKUP($B24,[1]Спортсмены!$B$1:$H$65536,7,FALSE))</f>
        <v>Аскеров А.Н.</v>
      </c>
    </row>
    <row r="25" spans="1:11" x14ac:dyDescent="0.25">
      <c r="A25" s="427"/>
      <c r="B25" s="26">
        <v>267</v>
      </c>
      <c r="C25" s="21" t="str">
        <f>IF(B25=0," ",VLOOKUP(B25,[1]Спортсмены!B$1:H$65536,2,FALSE))</f>
        <v>Смирнов Александр</v>
      </c>
      <c r="D25" s="140" t="str">
        <f>IF(B25=0," ",VLOOKUP($B25,[1]Спортсмены!$B$1:$H$65536,3,FALSE))</f>
        <v>23.07.1998</v>
      </c>
      <c r="E25" s="23" t="str">
        <f>IF(B25=0," ",IF(VLOOKUP($B25,[1]Спортсмены!$B$1:$H$65536,4,FALSE)=0," ",VLOOKUP($B25,[1]Спортсмены!$B$1:$H$65536,4,FALSE)))</f>
        <v>2р</v>
      </c>
      <c r="F25" s="21" t="str">
        <f>IF(B25=0," ",VLOOKUP($B25,[1]Спортсмены!$B$1:$H$65536,5,FALSE))</f>
        <v>Костромская</v>
      </c>
      <c r="G25" s="87" t="str">
        <f>IF(B25=0," ",VLOOKUP($B25,[1]Спортсмены!$B$1:$H$65536,6,FALSE))</f>
        <v>Кострома, КОСДЮСШОР</v>
      </c>
      <c r="H25" s="404"/>
      <c r="I25" s="406"/>
      <c r="J25" s="408"/>
      <c r="K25" s="21" t="str">
        <f>IF(B25=0," ",VLOOKUP($B25,[1]Спортсмены!$B$1:$H$65536,7,FALSE))</f>
        <v>Дружков А.Н.</v>
      </c>
    </row>
    <row r="26" spans="1:11" ht="15.75" thickBot="1" x14ac:dyDescent="0.3">
      <c r="A26" s="428"/>
      <c r="B26" s="43">
        <v>260</v>
      </c>
      <c r="C26" s="31" t="str">
        <f>IF(B26=0," ",VLOOKUP(B26,[1]Спортсмены!B$1:H$65536,2,FALSE))</f>
        <v>Буриков Николай</v>
      </c>
      <c r="D26" s="187" t="str">
        <f>IF(B26=0," ",VLOOKUP($B26,[1]Спортсмены!$B$1:$H$65536,3,FALSE))</f>
        <v>31.03.1999</v>
      </c>
      <c r="E26" s="33" t="str">
        <f>IF(B26=0," ",IF(VLOOKUP($B26,[1]Спортсмены!$B$1:$H$65536,4,FALSE)=0," ",VLOOKUP($B26,[1]Спортсмены!$B$1:$H$65536,4,FALSE)))</f>
        <v>2р</v>
      </c>
      <c r="F26" s="31" t="str">
        <f>IF(B26=0," ",VLOOKUP($B26,[1]Спортсмены!$B$1:$H$65536,5,FALSE))</f>
        <v>Костромская</v>
      </c>
      <c r="G26" s="183" t="str">
        <f>IF(B26=0," ",VLOOKUP($B26,[1]Спортсмены!$B$1:$H$65536,6,FALSE))</f>
        <v>Кострома, КОСДЮСШОР</v>
      </c>
      <c r="H26" s="405"/>
      <c r="I26" s="407"/>
      <c r="J26" s="216"/>
      <c r="K26" s="31" t="str">
        <f>IF(B26=0," ",VLOOKUP($B26,[1]Спортсмены!$B$1:$H$65536,7,FALSE))</f>
        <v>Дружков А.Н., Ефалов Н.Л.</v>
      </c>
    </row>
    <row r="27" spans="1:11" ht="15.75" thickTop="1" x14ac:dyDescent="0.25">
      <c r="A27" s="475">
        <v>5</v>
      </c>
      <c r="B27" s="211">
        <v>220</v>
      </c>
      <c r="C27" s="212" t="str">
        <f>IF(B27=0," ",VLOOKUP(B27,[1]Спортсмены!B$1:H$65536,2,FALSE))</f>
        <v>Бурдейный Максим</v>
      </c>
      <c r="D27" s="140" t="str">
        <f>IF(B27=0," ",VLOOKUP($B27,[1]Спортсмены!$B$1:$H$65536,3,FALSE))</f>
        <v>1998</v>
      </c>
      <c r="E27" s="213" t="str">
        <f>IF(B27=0," ",IF(VLOOKUP($B27,[1]Спортсмены!$B$1:$H$65536,4,FALSE)=0," ",VLOOKUP($B27,[1]Спортсмены!$B$1:$H$65536,4,FALSE)))</f>
        <v>1р</v>
      </c>
      <c r="F27" s="212" t="str">
        <f>IF(B27=0," ",VLOOKUP($B27,[1]Спортсмены!$B$1:$H$65536,5,FALSE))</f>
        <v>Мурманская</v>
      </c>
      <c r="G27" s="214" t="str">
        <f>IF(B27=0," ",VLOOKUP($B27,[1]Спортсмены!$B$1:$H$65536,6,FALSE))</f>
        <v>Мурманск, СДЮСШОР-4</v>
      </c>
      <c r="H27" s="418">
        <v>1.1740740740740741E-3</v>
      </c>
      <c r="I27" s="425" t="str">
        <f>IF(H27=0," ",IF(H27&lt;=[1]Разряды!$D$10,[1]Разряды!$D$3,IF(H27&lt;=[1]Разряды!$E$10,[1]Разряды!$E$3,IF(H27&lt;=[1]Разряды!$F$10,[1]Разряды!$F$3,IF(H27&lt;=[1]Разряды!$G$10,[1]Разряды!$G$3,IF(H27&lt;=[1]Разряды!$H$10,[1]Разряды!$H$3,IF(H27&lt;=[1]Разряды!$I$10,[1]Разряды!$I$3,IF(H27&lt;=[1]Разряды!$J$10,[1]Разряды!$J$3,"б/р"))))))))</f>
        <v>3р</v>
      </c>
      <c r="J27" s="215"/>
      <c r="K27" s="212" t="str">
        <f>IF(B27=0," ",VLOOKUP($B27,[1]Спортсмены!$B$1:$H$65536,7,FALSE))</f>
        <v>Кацан Т.Н.</v>
      </c>
    </row>
    <row r="28" spans="1:11" x14ac:dyDescent="0.25">
      <c r="A28" s="427"/>
      <c r="B28" s="26">
        <v>223</v>
      </c>
      <c r="C28" s="21" t="str">
        <f>IF(B28=0," ",VLOOKUP(B28,[1]Спортсмены!B$1:H$65536,2,FALSE))</f>
        <v>Бурсевич Евгений</v>
      </c>
      <c r="D28" s="140" t="str">
        <f>IF(B28=0," ",VLOOKUP($B28,[1]Спортсмены!$B$1:$H$65536,3,FALSE))</f>
        <v>1998</v>
      </c>
      <c r="E28" s="23" t="str">
        <f>IF(B28=0," ",IF(VLOOKUP($B28,[1]Спортсмены!$B$1:$H$65536,4,FALSE)=0," ",VLOOKUP($B28,[1]Спортсмены!$B$1:$H$65536,4,FALSE)))</f>
        <v>2р</v>
      </c>
      <c r="F28" s="21" t="str">
        <f>IF(B28=0," ",VLOOKUP($B28,[1]Спортсмены!$B$1:$H$65536,5,FALSE))</f>
        <v>Мурманская</v>
      </c>
      <c r="G28" s="87" t="str">
        <f>IF(B28=0," ",VLOOKUP($B28,[1]Спортсмены!$B$1:$H$65536,6,FALSE))</f>
        <v>Мурманск, СДЮСШОР-4</v>
      </c>
      <c r="H28" s="404"/>
      <c r="I28" s="406"/>
      <c r="J28" s="408">
        <v>15</v>
      </c>
      <c r="K28" s="21" t="str">
        <f>IF(B28=0," ",VLOOKUP($B28,[1]Спортсмены!$B$1:$H$65536,7,FALSE))</f>
        <v>Кацан Т.Н.</v>
      </c>
    </row>
    <row r="29" spans="1:11" x14ac:dyDescent="0.25">
      <c r="A29" s="427"/>
      <c r="B29" s="26">
        <v>222</v>
      </c>
      <c r="C29" s="21" t="str">
        <f>IF(B29=0," ",VLOOKUP(B29,[1]Спортсмены!B$1:H$65536,2,FALSE))</f>
        <v>Серегин Сергей</v>
      </c>
      <c r="D29" s="140" t="str">
        <f>IF(B29=0," ",VLOOKUP($B29,[1]Спортсмены!$B$1:$H$65536,3,FALSE))</f>
        <v>1998</v>
      </c>
      <c r="E29" s="23" t="str">
        <f>IF(B29=0," ",IF(VLOOKUP($B29,[1]Спортсмены!$B$1:$H$65536,4,FALSE)=0," ",VLOOKUP($B29,[1]Спортсмены!$B$1:$H$65536,4,FALSE)))</f>
        <v>2р</v>
      </c>
      <c r="F29" s="21" t="str">
        <f>IF(B29=0," ",VLOOKUP($B29,[1]Спортсмены!$B$1:$H$65536,5,FALSE))</f>
        <v>Мурманская</v>
      </c>
      <c r="G29" s="87" t="str">
        <f>IF(B29=0," ",VLOOKUP($B29,[1]Спортсмены!$B$1:$H$65536,6,FALSE))</f>
        <v>Мурманск, СДЮСШОР-4</v>
      </c>
      <c r="H29" s="404"/>
      <c r="I29" s="406"/>
      <c r="J29" s="408"/>
      <c r="K29" s="21" t="str">
        <f>IF(B29=0," ",VLOOKUP($B29,[1]Спортсмены!$B$1:$H$65536,7,FALSE))</f>
        <v>Кацан Т.Н.</v>
      </c>
    </row>
    <row r="30" spans="1:11" ht="15.75" thickBot="1" x14ac:dyDescent="0.3">
      <c r="A30" s="428"/>
      <c r="B30" s="43">
        <v>224</v>
      </c>
      <c r="C30" s="31" t="str">
        <f>IF(B30=0," ",VLOOKUP(B30,[1]Спортсмены!B$1:H$65536,2,FALSE))</f>
        <v>Глушко Александр</v>
      </c>
      <c r="D30" s="187" t="str">
        <f>IF(B30=0," ",VLOOKUP($B30,[1]Спортсмены!$B$1:$H$65536,3,FALSE))</f>
        <v>1999</v>
      </c>
      <c r="E30" s="33" t="str">
        <f>IF(B30=0," ",IF(VLOOKUP($B30,[1]Спортсмены!$B$1:$H$65536,4,FALSE)=0," ",VLOOKUP($B30,[1]Спортсмены!$B$1:$H$65536,4,FALSE)))</f>
        <v>2р</v>
      </c>
      <c r="F30" s="31" t="str">
        <f>IF(B30=0," ",VLOOKUP($B30,[1]Спортсмены!$B$1:$H$65536,5,FALSE))</f>
        <v>Мурманская</v>
      </c>
      <c r="G30" s="183" t="str">
        <f>IF(B30=0," ",VLOOKUP($B30,[1]Спортсмены!$B$1:$H$65536,6,FALSE))</f>
        <v>Мурманск, СДЮСШОР-4, ЮР</v>
      </c>
      <c r="H30" s="405"/>
      <c r="I30" s="407"/>
      <c r="J30" s="216"/>
      <c r="K30" s="31" t="str">
        <f>IF(B30=0," ",VLOOKUP($B30,[1]Спортсмены!$B$1:$H$65536,7,FALSE))</f>
        <v>Шаверина Е.Н.</v>
      </c>
    </row>
    <row r="31" spans="1:11" ht="16.5" thickTop="1" thickBot="1" x14ac:dyDescent="0.3">
      <c r="A31" s="476" t="s">
        <v>118</v>
      </c>
      <c r="B31" s="476"/>
      <c r="C31" s="476"/>
      <c r="D31" s="476"/>
      <c r="E31" s="476"/>
      <c r="F31" s="476"/>
      <c r="G31" s="476"/>
      <c r="H31" s="476"/>
      <c r="I31" s="476"/>
      <c r="J31" s="476"/>
      <c r="K31" s="476"/>
    </row>
    <row r="32" spans="1:11" ht="15.75" thickTop="1" x14ac:dyDescent="0.25">
      <c r="A32" s="420">
        <v>1</v>
      </c>
      <c r="B32" s="211">
        <v>32</v>
      </c>
      <c r="C32" s="212" t="str">
        <f>IF(B32=0," ",VLOOKUP(B32,[1]Спортсмены!B$1:H$65536,2,FALSE))</f>
        <v>Рябинин Иван</v>
      </c>
      <c r="D32" s="217" t="str">
        <f>IF(B32=0," ",VLOOKUP($B32,[1]Спортсмены!$B$1:$H$65536,3,FALSE))</f>
        <v>21.07.1997</v>
      </c>
      <c r="E32" s="213" t="str">
        <f>IF(B32=0," ",IF(VLOOKUP($B32,[1]Спортсмены!$B$1:$H$65536,4,FALSE)=0," ",VLOOKUP($B32,[1]Спортсмены!$B$1:$H$65536,4,FALSE)))</f>
        <v>1р</v>
      </c>
      <c r="F32" s="212" t="str">
        <f>IF(B32=0," ",VLOOKUP($B32,[1]Спортсмены!$B$1:$H$65536,5,FALSE))</f>
        <v>Ярославская</v>
      </c>
      <c r="G32" s="212" t="str">
        <f>IF(B32=0," ",VLOOKUP($B32,[1]Спортсмены!$B$1:$H$65536,6,FALSE))</f>
        <v>Ярославль, СДЮСШОР-19</v>
      </c>
      <c r="H32" s="418">
        <v>1.0822916666666667E-3</v>
      </c>
      <c r="I32" s="419" t="str">
        <f>IF(H32=0," ",IF(H32&lt;=[1]Разряды!$D$10,[1]Разряды!$D$3,IF(H32&lt;=[1]Разряды!$E$10,[1]Разряды!$E$3,IF(H32&lt;=[1]Разряды!$F$10,[1]Разряды!$F$3,IF(H32&lt;=[1]Разряды!$G$10,[1]Разряды!$G$3,IF(H32&lt;=[1]Разряды!$H$10,[1]Разряды!$H$3,IF(H32&lt;=[1]Разряды!$I$10,[1]Разряды!$I$3,IF(H32&lt;=[1]Разряды!$J$10,[1]Разряды!$J$3,"б/р"))))))))</f>
        <v>2р</v>
      </c>
      <c r="J32" s="215"/>
      <c r="K32" s="212" t="str">
        <f>IF(B32=0," ",VLOOKUP($B32,[1]Спортсмены!$B$1:$H$65536,7,FALSE))</f>
        <v>Таракановы Ю.Ф., А.В.</v>
      </c>
    </row>
    <row r="33" spans="1:11" x14ac:dyDescent="0.25">
      <c r="A33" s="402"/>
      <c r="B33" s="26">
        <v>50</v>
      </c>
      <c r="C33" s="21" t="str">
        <f>IF(B33=0," ",VLOOKUP(B33,[1]Спортсмены!B$1:H$65536,2,FALSE))</f>
        <v>Крюков Олег</v>
      </c>
      <c r="D33" s="140" t="str">
        <f>IF(B33=0," ",VLOOKUP($B33,[1]Спортсмены!$B$1:$H$65536,3,FALSE))</f>
        <v>17.05.1998</v>
      </c>
      <c r="E33" s="23" t="str">
        <f>IF(B33=0," ",IF(VLOOKUP($B33,[1]Спортсмены!$B$1:$H$65536,4,FALSE)=0," ",VLOOKUP($B33,[1]Спортсмены!$B$1:$H$65536,4,FALSE)))</f>
        <v>1р</v>
      </c>
      <c r="F33" s="21" t="str">
        <f>IF(B33=0," ",VLOOKUP($B33,[1]Спортсмены!$B$1:$H$65536,5,FALSE))</f>
        <v>Ярославская</v>
      </c>
      <c r="G33" s="21" t="str">
        <f>IF(B33=0," ",VLOOKUP($B33,[1]Спортсмены!$B$1:$H$65536,6,FALSE))</f>
        <v>Ярославль, СДЮСШОР-19</v>
      </c>
      <c r="H33" s="404"/>
      <c r="I33" s="406"/>
      <c r="J33" s="408">
        <v>20</v>
      </c>
      <c r="K33" s="21" t="str">
        <f>IF(B33=0," ",VLOOKUP($B33,[1]Спортсмены!$B$1:$H$65536,7,FALSE))</f>
        <v>Таракановы Ю.Ф., А.В.</v>
      </c>
    </row>
    <row r="34" spans="1:11" x14ac:dyDescent="0.25">
      <c r="A34" s="402"/>
      <c r="B34" s="26">
        <v>49</v>
      </c>
      <c r="C34" s="21" t="str">
        <f>IF(B34=0," ",VLOOKUP(B34,[1]Спортсмены!B$1:H$65536,2,FALSE))</f>
        <v>Ожогов Никита</v>
      </c>
      <c r="D34" s="140" t="str">
        <f>IF(B34=0," ",VLOOKUP($B34,[1]Спортсмены!$B$1:$H$65536,3,FALSE))</f>
        <v>19.01.1999</v>
      </c>
      <c r="E34" s="23" t="str">
        <f>IF(B34=0," ",IF(VLOOKUP($B34,[1]Спортсмены!$B$1:$H$65536,4,FALSE)=0," ",VLOOKUP($B34,[1]Спортсмены!$B$1:$H$65536,4,FALSE)))</f>
        <v>2р</v>
      </c>
      <c r="F34" s="21" t="str">
        <f>IF(B34=0," ",VLOOKUP($B34,[1]Спортсмены!$B$1:$H$65536,5,FALSE))</f>
        <v>Ярославская</v>
      </c>
      <c r="G34" s="21" t="str">
        <f>IF(B34=0," ",VLOOKUP($B34,[1]Спортсмены!$B$1:$H$65536,6,FALSE))</f>
        <v>Ярославль, СДЮСШОР-19</v>
      </c>
      <c r="H34" s="404"/>
      <c r="I34" s="406"/>
      <c r="J34" s="408"/>
      <c r="K34" s="21" t="str">
        <f>IF(B34=0," ",VLOOKUP($B34,[1]Спортсмены!$B$1:$H$65536,7,FALSE))</f>
        <v>Таракановы Ю.Ф., А.В.</v>
      </c>
    </row>
    <row r="35" spans="1:11" ht="15.75" thickBot="1" x14ac:dyDescent="0.3">
      <c r="A35" s="403"/>
      <c r="B35" s="43">
        <v>31</v>
      </c>
      <c r="C35" s="31" t="str">
        <f>IF(B35=0," ",VLOOKUP(B35,[1]Спортсмены!B$1:H$65536,2,FALSE))</f>
        <v>Шмелёв Иван</v>
      </c>
      <c r="D35" s="187" t="str">
        <f>IF(B35=0," ",VLOOKUP($B35,[1]Спортсмены!$B$1:$H$65536,3,FALSE))</f>
        <v>20.07.1997</v>
      </c>
      <c r="E35" s="33" t="str">
        <f>IF(B35=0," ",IF(VLOOKUP($B35,[1]Спортсмены!$B$1:$H$65536,4,FALSE)=0," ",VLOOKUP($B35,[1]Спортсмены!$B$1:$H$65536,4,FALSE)))</f>
        <v>КМС</v>
      </c>
      <c r="F35" s="31" t="str">
        <f>IF(B35=0," ",VLOOKUP($B35,[1]Спортсмены!$B$1:$H$65536,5,FALSE))</f>
        <v>Ярославская</v>
      </c>
      <c r="G35" s="31" t="str">
        <f>IF(B35=0," ",VLOOKUP($B35,[1]Спортсмены!$B$1:$H$65536,6,FALSE))</f>
        <v>Ярославль, СДЮСШОР-19</v>
      </c>
      <c r="H35" s="405"/>
      <c r="I35" s="407"/>
      <c r="J35" s="216"/>
      <c r="K35" s="31" t="str">
        <f>IF(B35=0," ",VLOOKUP($B35,[1]Спортсмены!$B$1:$H$65536,7,FALSE))</f>
        <v>Таракановы Ю.Ф., А.В.</v>
      </c>
    </row>
    <row r="36" spans="1:11" ht="15.75" thickTop="1" x14ac:dyDescent="0.25">
      <c r="A36" s="420">
        <v>2</v>
      </c>
      <c r="B36" s="211">
        <v>294</v>
      </c>
      <c r="C36" s="212" t="str">
        <f>IF(B36=0," ",VLOOKUP(B36,[1]Спортсмены!B$1:H$65536,2,FALSE))</f>
        <v>Кононенко Павел</v>
      </c>
      <c r="D36" s="140" t="str">
        <f>IF(B36=0," ",VLOOKUP($B36,[1]Спортсмены!$B$1:$H$65536,3,FALSE))</f>
        <v>02.02.1997</v>
      </c>
      <c r="E36" s="213" t="str">
        <f>IF(B36=0," ",IF(VLOOKUP($B36,[1]Спортсмены!$B$1:$H$65536,4,FALSE)=0," ",VLOOKUP($B36,[1]Спортсмены!$B$1:$H$65536,4,FALSE)))</f>
        <v>КМС</v>
      </c>
      <c r="F36" s="212" t="str">
        <f>IF(B36=0," ",VLOOKUP($B36,[1]Спортсмены!$B$1:$H$65536,5,FALSE))</f>
        <v>Вологодская</v>
      </c>
      <c r="G36" s="212" t="str">
        <f>IF(B36=0," ",VLOOKUP($B36,[1]Спортсмены!$B$1:$H$65536,6,FALSE))</f>
        <v>Вологда, АУ ФКиС ЦСП</v>
      </c>
      <c r="H36" s="418">
        <v>1.0952546296296298E-3</v>
      </c>
      <c r="I36" s="419" t="str">
        <f>IF(H36=0," ",IF(H36&lt;=[1]Разряды!$D$10,[1]Разряды!$D$3,IF(H36&lt;=[1]Разряды!$E$10,[1]Разряды!$E$3,IF(H36&lt;=[1]Разряды!$F$10,[1]Разряды!$F$3,IF(H36&lt;=[1]Разряды!$G$10,[1]Разряды!$G$3,IF(H36&lt;=[1]Разряды!$H$10,[1]Разряды!$H$3,IF(H36&lt;=[1]Разряды!$I$10,[1]Разряды!$I$3,IF(H36&lt;=[1]Разряды!$J$10,[1]Разряды!$J$3,"б/р"))))))))</f>
        <v>2р</v>
      </c>
      <c r="J36" s="215"/>
      <c r="K36" s="212" t="str">
        <f>IF(B36=0," ",VLOOKUP($B36,[1]Спортсмены!$B$1:$H$65536,7,FALSE))</f>
        <v>Столбова О.В.</v>
      </c>
    </row>
    <row r="37" spans="1:11" x14ac:dyDescent="0.25">
      <c r="A37" s="402"/>
      <c r="B37" s="26">
        <v>296</v>
      </c>
      <c r="C37" s="21" t="str">
        <f>IF(B37=0," ",VLOOKUP(B37,[1]Спортсмены!B$1:H$65536,2,FALSE))</f>
        <v>Красушкин Андрей</v>
      </c>
      <c r="D37" s="140" t="str">
        <f>IF(B37=0," ",VLOOKUP($B37,[1]Спортсмены!$B$1:$H$65536,3,FALSE))</f>
        <v>01.07.1997</v>
      </c>
      <c r="E37" s="23" t="str">
        <f>IF(B37=0," ",IF(VLOOKUP($B37,[1]Спортсмены!$B$1:$H$65536,4,FALSE)=0," ",VLOOKUP($B37,[1]Спортсмены!$B$1:$H$65536,4,FALSE)))</f>
        <v>1р</v>
      </c>
      <c r="F37" s="21" t="str">
        <f>IF(B37=0," ",VLOOKUP($B37,[1]Спортсмены!$B$1:$H$65536,5,FALSE))</f>
        <v>Вологодская</v>
      </c>
      <c r="G37" s="21" t="str">
        <f>IF(B37=0," ",VLOOKUP($B37,[1]Спортсмены!$B$1:$H$65536,6,FALSE))</f>
        <v>Вологда, АУ ФКиС ЦСП</v>
      </c>
      <c r="H37" s="404"/>
      <c r="I37" s="406"/>
      <c r="J37" s="408">
        <v>17</v>
      </c>
      <c r="K37" s="21" t="str">
        <f>IF(B37=0," ",VLOOKUP($B37,[1]Спортсмены!$B$1:$H$65536,7,FALSE))</f>
        <v>Столбова О.В.</v>
      </c>
    </row>
    <row r="38" spans="1:11" x14ac:dyDescent="0.25">
      <c r="A38" s="402"/>
      <c r="B38" s="26">
        <v>299</v>
      </c>
      <c r="C38" s="21" t="str">
        <f>IF(B38=0," ",VLOOKUP(B38,[1]Спортсмены!B$1:H$65536,2,FALSE))</f>
        <v>Лопатин Александр</v>
      </c>
      <c r="D38" s="140" t="str">
        <f>IF(B38=0," ",VLOOKUP($B38,[1]Спортсмены!$B$1:$H$65536,3,FALSE))</f>
        <v>16.05.1997</v>
      </c>
      <c r="E38" s="23" t="str">
        <f>IF(B38=0," ",IF(VLOOKUP($B38,[1]Спортсмены!$B$1:$H$65536,4,FALSE)=0," ",VLOOKUP($B38,[1]Спортсмены!$B$1:$H$65536,4,FALSE)))</f>
        <v>1р</v>
      </c>
      <c r="F38" s="21" t="str">
        <f>IF(B38=0," ",VLOOKUP($B38,[1]Спортсмены!$B$1:$H$65536,5,FALSE))</f>
        <v>Вологодская</v>
      </c>
      <c r="G38" s="87" t="str">
        <f>IF(B38=0," ",VLOOKUP($B38,[1]Спортсмены!$B$1:$H$65536,6,FALSE))</f>
        <v>Вологда, АУ ФКиС ЦСП</v>
      </c>
      <c r="H38" s="404"/>
      <c r="I38" s="406"/>
      <c r="J38" s="408"/>
      <c r="K38" s="21" t="str">
        <f>IF(B38=0," ",VLOOKUP($B38,[1]Спортсмены!$B$1:$H$65536,7,FALSE))</f>
        <v>Бурчевский В.З.</v>
      </c>
    </row>
    <row r="39" spans="1:11" ht="15.75" thickBot="1" x14ac:dyDescent="0.3">
      <c r="A39" s="403"/>
      <c r="B39" s="43">
        <v>360</v>
      </c>
      <c r="C39" s="31" t="str">
        <f>IF(B39=0," ",VLOOKUP(B39,[1]Спортсмены!B$1:H$65536,2,FALSE))</f>
        <v>Беляев Илья</v>
      </c>
      <c r="D39" s="187" t="str">
        <f>IF(B39=0," ",VLOOKUP($B39,[1]Спортсмены!$B$1:$H$65536,3,FALSE))</f>
        <v>18.01.1998</v>
      </c>
      <c r="E39" s="33" t="str">
        <f>IF(B39=0," ",IF(VLOOKUP($B39,[1]Спортсмены!$B$1:$H$65536,4,FALSE)=0," ",VLOOKUP($B39,[1]Спортсмены!$B$1:$H$65536,4,FALSE)))</f>
        <v>1р</v>
      </c>
      <c r="F39" s="31" t="str">
        <f>IF(B39=0," ",VLOOKUP($B39,[1]Спортсмены!$B$1:$H$65536,5,FALSE))</f>
        <v>Вологодская</v>
      </c>
      <c r="G39" s="31" t="str">
        <f>IF(B39=0," ",VLOOKUP($B39,[1]Спортсмены!$B$1:$H$65536,6,FALSE))</f>
        <v>Череповец, ДЮСШ-2</v>
      </c>
      <c r="H39" s="405"/>
      <c r="I39" s="407"/>
      <c r="J39" s="216"/>
      <c r="K39" s="31" t="str">
        <f>IF(B39=0," ",VLOOKUP($B39,[1]Спортсмены!$B$1:$H$65536,7,FALSE))</f>
        <v>Лебедев А.В.</v>
      </c>
    </row>
    <row r="40" spans="1:11" ht="15.75" thickTop="1" x14ac:dyDescent="0.25">
      <c r="A40" s="420">
        <v>3</v>
      </c>
      <c r="B40" s="211">
        <v>574</v>
      </c>
      <c r="C40" s="212" t="str">
        <f>IF(B40=0," ",VLOOKUP(B40,[1]Спортсмены!B$1:H$65536,2,FALSE))</f>
        <v>Рябчиков Андрей</v>
      </c>
      <c r="D40" s="217" t="str">
        <f>IF(B40=0," ",VLOOKUP($B40,[1]Спортсмены!$B$1:$H$65536,3,FALSE))</f>
        <v>12.09.1997</v>
      </c>
      <c r="E40" s="213" t="str">
        <f>IF(B40=0," ",IF(VLOOKUP($B40,[1]Спортсмены!$B$1:$H$65536,4,FALSE)=0," ",VLOOKUP($B40,[1]Спортсмены!$B$1:$H$65536,4,FALSE)))</f>
        <v>1р</v>
      </c>
      <c r="F40" s="212" t="str">
        <f>IF(B40=0," ",VLOOKUP($B40,[1]Спортсмены!$B$1:$H$65536,5,FALSE))</f>
        <v>Архангельская</v>
      </c>
      <c r="G40" s="214" t="str">
        <f>IF(B40=0," ",VLOOKUP($B40,[1]Спортсмены!$B$1:$H$65536,6,FALSE))</f>
        <v>Архангельск, МБОУ ДОД "ДЮСШ-1"</v>
      </c>
      <c r="H40" s="404">
        <v>1.1040509259259261E-3</v>
      </c>
      <c r="I40" s="406" t="str">
        <f>IF(H40=0," ",IF(H40&lt;=[1]Разряды!$D$10,[1]Разряды!$D$3,IF(H40&lt;=[1]Разряды!$E$10,[1]Разряды!$E$3,IF(H40&lt;=[1]Разряды!$F$10,[1]Разряды!$F$3,IF(H40&lt;=[1]Разряды!$G$10,[1]Разряды!$G$3,IF(H40&lt;=[1]Разряды!$H$10,[1]Разряды!$H$3,IF(H40&lt;=[1]Разряды!$I$10,[1]Разряды!$I$3,IF(H40&lt;=[1]Разряды!$J$10,[1]Разряды!$J$3,"б/р"))))))))</f>
        <v>2р</v>
      </c>
      <c r="J40" s="219"/>
      <c r="K40" s="212" t="str">
        <f>IF(B40=0," ",VLOOKUP($B40,[1]Спортсмены!$B$1:$H$65536,7,FALSE))</f>
        <v>Брюхова О.Б.</v>
      </c>
    </row>
    <row r="41" spans="1:11" x14ac:dyDescent="0.25">
      <c r="A41" s="402"/>
      <c r="B41" s="26">
        <v>577</v>
      </c>
      <c r="C41" s="21" t="str">
        <f>IF(B41=0," ",VLOOKUP(B41,[1]Спортсмены!B$1:H$65536,2,FALSE))</f>
        <v>Макуров Глеб</v>
      </c>
      <c r="D41" s="140" t="str">
        <f>IF(B41=0," ",VLOOKUP($B41,[1]Спортсмены!$B$1:$H$65536,3,FALSE))</f>
        <v>19.05.1997</v>
      </c>
      <c r="E41" s="23" t="str">
        <f>IF(B41=0," ",IF(VLOOKUP($B41,[1]Спортсмены!$B$1:$H$65536,4,FALSE)=0," ",VLOOKUP($B41,[1]Спортсмены!$B$1:$H$65536,4,FALSE)))</f>
        <v>2р</v>
      </c>
      <c r="F41" s="21" t="str">
        <f>IF(B41=0," ",VLOOKUP($B41,[1]Спортсмены!$B$1:$H$65536,5,FALSE))</f>
        <v>Архангельская</v>
      </c>
      <c r="G41" s="87" t="str">
        <f>IF(B41=0," ",VLOOKUP($B41,[1]Спортсмены!$B$1:$H$65536,6,FALSE))</f>
        <v>Архангельск, МБОУ ДОД "ДЮСШ-1"</v>
      </c>
      <c r="H41" s="404"/>
      <c r="I41" s="406"/>
      <c r="J41" s="408">
        <v>15</v>
      </c>
      <c r="K41" s="21" t="str">
        <f>IF(B41=0," ",VLOOKUP($B41,[1]Спортсмены!$B$1:$H$65536,7,FALSE))</f>
        <v>Брюхова О.Б.</v>
      </c>
    </row>
    <row r="42" spans="1:11" x14ac:dyDescent="0.25">
      <c r="A42" s="402"/>
      <c r="B42" s="26">
        <v>572</v>
      </c>
      <c r="C42" s="21" t="str">
        <f>IF(B42=0," ",VLOOKUP(B42,[1]Спортсмены!B$1:H$65536,2,FALSE))</f>
        <v>Порядин Андрей</v>
      </c>
      <c r="D42" s="140" t="str">
        <f>IF(B42=0," ",VLOOKUP($B42,[1]Спортсмены!$B$1:$H$65536,3,FALSE))</f>
        <v>12.03.1996</v>
      </c>
      <c r="E42" s="23" t="str">
        <f>IF(B42=0," ",IF(VLOOKUP($B42,[1]Спортсмены!$B$1:$H$65536,4,FALSE)=0," ",VLOOKUP($B42,[1]Спортсмены!$B$1:$H$65536,4,FALSE)))</f>
        <v>1р</v>
      </c>
      <c r="F42" s="21" t="str">
        <f>IF(B42=0," ",VLOOKUP($B42,[1]Спортсмены!$B$1:$H$65536,5,FALSE))</f>
        <v>Архангельская</v>
      </c>
      <c r="G42" s="87" t="str">
        <f>IF(B42=0," ",VLOOKUP($B42,[1]Спортсмены!$B$1:$H$65536,6,FALSE))</f>
        <v>Архангельск, ФСЦ "Арктика", САФУ</v>
      </c>
      <c r="H42" s="404"/>
      <c r="I42" s="406"/>
      <c r="J42" s="408"/>
      <c r="K42" s="21" t="str">
        <f>IF(B42=0," ",VLOOKUP($B42,[1]Спортсмены!$B$1:$H$65536,7,FALSE))</f>
        <v>Брюхова О.Б.</v>
      </c>
    </row>
    <row r="43" spans="1:11" ht="15.75" thickBot="1" x14ac:dyDescent="0.3">
      <c r="A43" s="403"/>
      <c r="B43" s="43">
        <v>576</v>
      </c>
      <c r="C43" s="31" t="str">
        <f>IF(B43=0," ",VLOOKUP(B43,[1]Спортсмены!B$1:H$65536,2,FALSE))</f>
        <v>Якушев Артем</v>
      </c>
      <c r="D43" s="187" t="str">
        <f>IF(B43=0," ",VLOOKUP($B43,[1]Спортсмены!$B$1:$H$65536,3,FALSE))</f>
        <v>27.05.1997</v>
      </c>
      <c r="E43" s="33" t="str">
        <f>IF(B43=0," ",IF(VLOOKUP($B43,[1]Спортсмены!$B$1:$H$65536,4,FALSE)=0," ",VLOOKUP($B43,[1]Спортсмены!$B$1:$H$65536,4,FALSE)))</f>
        <v>1р</v>
      </c>
      <c r="F43" s="31" t="str">
        <f>IF(B43=0," ",VLOOKUP($B43,[1]Спортсмены!$B$1:$H$65536,5,FALSE))</f>
        <v>Архангельская</v>
      </c>
      <c r="G43" s="183" t="str">
        <f>IF(B43=0," ",VLOOKUP($B43,[1]Спортсмены!$B$1:$H$65536,6,FALSE))</f>
        <v>Архангельск, МБОУ ДОД "ДЮСШ-1"</v>
      </c>
      <c r="H43" s="405"/>
      <c r="I43" s="407"/>
      <c r="J43" s="216"/>
      <c r="K43" s="31" t="str">
        <f>IF(B43=0," ",VLOOKUP($B43,[1]Спортсмены!$B$1:$H$65536,7,FALSE))</f>
        <v>Брюхова О.Б., Ушанов С.А.</v>
      </c>
    </row>
    <row r="44" spans="1:11" ht="16.5" thickTop="1" thickBot="1" x14ac:dyDescent="0.3">
      <c r="A44" s="476" t="s">
        <v>121</v>
      </c>
      <c r="B44" s="476"/>
      <c r="C44" s="476"/>
      <c r="D44" s="476"/>
      <c r="E44" s="476"/>
      <c r="F44" s="476"/>
      <c r="G44" s="476"/>
      <c r="H44" s="476"/>
      <c r="I44" s="476"/>
      <c r="J44" s="476"/>
      <c r="K44" s="476"/>
    </row>
    <row r="45" spans="1:11" ht="15.75" thickTop="1" x14ac:dyDescent="0.25">
      <c r="A45" s="420">
        <v>1</v>
      </c>
      <c r="B45" s="211">
        <v>524</v>
      </c>
      <c r="C45" s="212" t="str">
        <f>IF(B45=0," ",VLOOKUP(B45,[1]Спортсмены!B$1:H$65536,2,FALSE))</f>
        <v>Карпов Дмитрий</v>
      </c>
      <c r="D45" s="218" t="str">
        <f>IF(B45=0," ",VLOOKUP($B45,[1]Спортсмены!$B$1:$H$65536,3,FALSE))</f>
        <v>17.09.1995</v>
      </c>
      <c r="E45" s="213" t="str">
        <f>IF(B45=0," ",IF(VLOOKUP($B45,[1]Спортсмены!$B$1:$H$65536,4,FALSE)=0," ",VLOOKUP($B45,[1]Спортсмены!$B$1:$H$65536,4,FALSE)))</f>
        <v>КМС</v>
      </c>
      <c r="F45" s="212" t="str">
        <f>IF(B45=0," ",VLOOKUP($B45,[1]Спортсмены!$B$1:$H$65536,5,FALSE))</f>
        <v>Владимирская</v>
      </c>
      <c r="G45" s="212" t="str">
        <f>IF(B45=0," ",VLOOKUP($B45,[1]Спортсмены!$B$1:$H$65536,6,FALSE))</f>
        <v>Владимир, СДЮСШОР-7</v>
      </c>
      <c r="H45" s="418">
        <v>1.0886574074074075E-3</v>
      </c>
      <c r="I45" s="406" t="str">
        <f>IF(H45=0," ",IF(H45&lt;=[1]Разряды!$D$10,[1]Разряды!$D$3,IF(H45&lt;=[1]Разряды!$E$10,[1]Разряды!$E$3,IF(H45&lt;=[1]Разряды!$F$10,[1]Разряды!$F$3,IF(H45&lt;=[1]Разряды!$G$10,[1]Разряды!$G$3,IF(H45&lt;=[1]Разряды!$H$10,[1]Разряды!$H$3,IF(H45&lt;=[1]Разряды!$I$10,[1]Разряды!$I$3,IF(H45&lt;=[1]Разряды!$J$10,[1]Разряды!$J$3,"б/р"))))))))</f>
        <v>2р</v>
      </c>
      <c r="J45" s="215"/>
      <c r="K45" s="212" t="str">
        <f>IF(B45=0," ",VLOOKUP($B45,[1]Спортсмены!$B$1:$H$65536,7,FALSE))</f>
        <v>Судаков К.А., Бабайлова О.А.</v>
      </c>
    </row>
    <row r="46" spans="1:11" x14ac:dyDescent="0.25">
      <c r="A46" s="402"/>
      <c r="B46" s="26">
        <v>525</v>
      </c>
      <c r="C46" s="21" t="str">
        <f>IF(B46=0," ",VLOOKUP(B46,[1]Спортсмены!B$1:H$65536,2,FALSE))</f>
        <v>Ползунов Иван</v>
      </c>
      <c r="D46" s="140" t="str">
        <f>IF(B46=0," ",VLOOKUP($B46,[1]Спортсмены!$B$1:$H$65536,3,FALSE))</f>
        <v>24.06.1994</v>
      </c>
      <c r="E46" s="23" t="str">
        <f>IF(B46=0," ",IF(VLOOKUP($B46,[1]Спортсмены!$B$1:$H$65536,4,FALSE)=0," ",VLOOKUP($B46,[1]Спортсмены!$B$1:$H$65536,4,FALSE)))</f>
        <v>КМС</v>
      </c>
      <c r="F46" s="21" t="str">
        <f>IF(B46=0," ",VLOOKUP($B46,[1]Спортсмены!$B$1:$H$65536,5,FALSE))</f>
        <v>Владимирская</v>
      </c>
      <c r="G46" s="21" t="str">
        <f>IF(B46=0," ",VLOOKUP($B46,[1]Спортсмены!$B$1:$H$65536,6,FALSE))</f>
        <v>Владимир, СДЮСШОР-7</v>
      </c>
      <c r="H46" s="404"/>
      <c r="I46" s="406"/>
      <c r="J46" s="408">
        <v>0</v>
      </c>
      <c r="K46" s="21" t="str">
        <f>IF(B46=0," ",VLOOKUP($B46,[1]Спортсмены!$B$1:$H$65536,7,FALSE))</f>
        <v>Судаков К.А., Терещенко А.В.</v>
      </c>
    </row>
    <row r="47" spans="1:11" x14ac:dyDescent="0.25">
      <c r="A47" s="402"/>
      <c r="B47" s="26">
        <v>536</v>
      </c>
      <c r="C47" s="21" t="str">
        <f>IF(B47=0," ",VLOOKUP(B47,[1]Спортсмены!B$1:H$65536,2,FALSE))</f>
        <v>Стекольников Максим</v>
      </c>
      <c r="D47" s="140" t="str">
        <f>IF(B47=0," ",VLOOKUP($B47,[1]Спортсмены!$B$1:$H$65536,3,FALSE))</f>
        <v>10.03.1995</v>
      </c>
      <c r="E47" s="23" t="str">
        <f>IF(B47=0," ",IF(VLOOKUP($B47,[1]Спортсмены!$B$1:$H$65536,4,FALSE)=0," ",VLOOKUP($B47,[1]Спортсмены!$B$1:$H$65536,4,FALSE)))</f>
        <v>КМС</v>
      </c>
      <c r="F47" s="21" t="str">
        <f>IF(B47=0," ",VLOOKUP($B47,[1]Спортсмены!$B$1:$H$65536,5,FALSE))</f>
        <v>Владимирская</v>
      </c>
      <c r="G47" s="21" t="str">
        <f>IF(B47=0," ",VLOOKUP($B47,[1]Спортсмены!$B$1:$H$65536,6,FALSE))</f>
        <v>Владимир, СДЮСШОР-7</v>
      </c>
      <c r="H47" s="404"/>
      <c r="I47" s="406"/>
      <c r="J47" s="408"/>
      <c r="K47" s="21" t="str">
        <f>IF(B47=0," ",VLOOKUP($B47,[1]Спортсмены!$B$1:$H$65536,7,FALSE))</f>
        <v>Судаков К.А., Бабайлова О.А.</v>
      </c>
    </row>
    <row r="48" spans="1:11" ht="15.75" thickBot="1" x14ac:dyDescent="0.3">
      <c r="A48" s="403"/>
      <c r="B48" s="43">
        <v>533</v>
      </c>
      <c r="C48" s="31" t="str">
        <f>IF(B48=0," ",VLOOKUP(B48,[1]Спортсмены!B$1:H$65536,2,FALSE))</f>
        <v>Крылов Денис</v>
      </c>
      <c r="D48" s="187" t="str">
        <f>IF(B48=0," ",VLOOKUP($B48,[1]Спортсмены!$B$1:$H$65536,3,FALSE))</f>
        <v>1996</v>
      </c>
      <c r="E48" s="33" t="str">
        <f>IF(B48=0," ",IF(VLOOKUP($B48,[1]Спортсмены!$B$1:$H$65536,4,FALSE)=0," ",VLOOKUP($B48,[1]Спортсмены!$B$1:$H$65536,4,FALSE)))</f>
        <v>КМС</v>
      </c>
      <c r="F48" s="31" t="str">
        <f>IF(B48=0," ",VLOOKUP($B48,[1]Спортсмены!$B$1:$H$65536,5,FALSE))</f>
        <v>Владимирская</v>
      </c>
      <c r="G48" s="31" t="str">
        <f>IF(B48=0," ",VLOOKUP($B48,[1]Спортсмены!$B$1:$H$65536,6,FALSE))</f>
        <v>Ковров, МБУ СК "Вымпел"</v>
      </c>
      <c r="H48" s="405"/>
      <c r="I48" s="407"/>
      <c r="J48" s="216"/>
      <c r="K48" s="31" t="str">
        <f>IF(B48=0," ",VLOOKUP($B48,[1]Спортсмены!$B$1:$H$65536,7,FALSE))</f>
        <v>Птушкина Н.И.</v>
      </c>
    </row>
    <row r="49" spans="1:11" ht="15.75" thickTop="1" x14ac:dyDescent="0.25">
      <c r="A49" s="420">
        <v>2</v>
      </c>
      <c r="B49" s="221">
        <v>185</v>
      </c>
      <c r="C49" s="222" t="str">
        <f>IF(B49=0," ",VLOOKUP(B49,[1]Спортсмены!B$1:H$65536,2,FALSE))</f>
        <v>Окулов Вячеслав</v>
      </c>
      <c r="D49" s="223" t="str">
        <f>IF(B49=0," ",VLOOKUP($B49,[1]Спортсмены!$B$1:$H$65536,3,FALSE))</f>
        <v>1994</v>
      </c>
      <c r="E49" s="224" t="str">
        <f>IF(B49=0," ",IF(VLOOKUP($B49,[1]Спортсмены!$B$1:$H$65536,4,FALSE)=0," ",VLOOKUP($B49,[1]Спортсмены!$B$1:$H$65536,4,FALSE)))</f>
        <v>КМС</v>
      </c>
      <c r="F49" s="225" t="str">
        <f>IF(B49=0," ",VLOOKUP($B49,[1]Спортсмены!$B$1:$H$65536,5,FALSE))</f>
        <v>Архангельская</v>
      </c>
      <c r="G49" s="222" t="str">
        <f>IF(B49=0," ",VLOOKUP($B49,[1]Спортсмены!$B$1:$H$65536,6,FALSE))</f>
        <v>Коряжма, ДЮСШ</v>
      </c>
      <c r="H49" s="418">
        <v>1.1028935185185185E-3</v>
      </c>
      <c r="I49" s="419" t="str">
        <f>IF(H49=0," ",IF(H49&lt;=[1]Разряды!$D$10,[1]Разряды!$D$3,IF(H49&lt;=[1]Разряды!$E$10,[1]Разряды!$E$3,IF(H49&lt;=[1]Разряды!$F$10,[1]Разряды!$F$3,IF(H49&lt;=[1]Разряды!$G$10,[1]Разряды!$G$3,IF(H49&lt;=[1]Разряды!$H$10,[1]Разряды!$H$3,IF(H49&lt;=[1]Разряды!$I$10,[1]Разряды!$I$3,IF(H49&lt;=[1]Разряды!$J$10,[1]Разряды!$J$3,"б/р"))))))))</f>
        <v>2р</v>
      </c>
      <c r="J49" s="215"/>
      <c r="K49" s="226" t="str">
        <f>IF(B49=0," ",VLOOKUP($B49,[1]Спортсмены!$B$1:$H$65536,7,FALSE))</f>
        <v>Казанцев Л.А.</v>
      </c>
    </row>
    <row r="50" spans="1:11" x14ac:dyDescent="0.25">
      <c r="A50" s="402"/>
      <c r="B50" s="26">
        <v>184</v>
      </c>
      <c r="C50" s="21" t="str">
        <f>IF(B50=0," ",VLOOKUP(B50,[1]Спортсмены!B$1:H$65536,2,FALSE))</f>
        <v>Гапшевичус Иван</v>
      </c>
      <c r="D50" s="140" t="str">
        <f>IF(B50=0," ",VLOOKUP($B50,[1]Спортсмены!$B$1:$H$65536,3,FALSE))</f>
        <v>1997</v>
      </c>
      <c r="E50" s="23" t="str">
        <f>IF(B50=0," ",IF(VLOOKUP($B50,[1]Спортсмены!$B$1:$H$65536,4,FALSE)=0," ",VLOOKUP($B50,[1]Спортсмены!$B$1:$H$65536,4,FALSE)))</f>
        <v>1р</v>
      </c>
      <c r="F50" s="87" t="str">
        <f>IF(B50=0," ",VLOOKUP($B50,[1]Спортсмены!$B$1:$H$65536,5,FALSE))</f>
        <v>Архангельская</v>
      </c>
      <c r="G50" s="21" t="str">
        <f>IF(B50=0," ",VLOOKUP($B50,[1]Спортсмены!$B$1:$H$65536,6,FALSE))</f>
        <v>Коряжма, ДЮСШ</v>
      </c>
      <c r="H50" s="404"/>
      <c r="I50" s="406"/>
      <c r="J50" s="408" t="s">
        <v>20</v>
      </c>
      <c r="K50" s="21" t="str">
        <f>IF(B50=0," ",VLOOKUP($B50,[1]Спортсмены!$B$1:$H$65536,7,FALSE))</f>
        <v>Казанцев Л.А.</v>
      </c>
    </row>
    <row r="51" spans="1:11" x14ac:dyDescent="0.25">
      <c r="A51" s="402"/>
      <c r="B51" s="26">
        <v>187</v>
      </c>
      <c r="C51" s="21" t="str">
        <f>IF(B51=0," ",VLOOKUP(B51,[1]Спортсмены!B$1:H$65536,2,FALSE))</f>
        <v>Некрасов Егор</v>
      </c>
      <c r="D51" s="140" t="str">
        <f>IF(B51=0," ",VLOOKUP($B51,[1]Спортсмены!$B$1:$H$65536,3,FALSE))</f>
        <v>1999</v>
      </c>
      <c r="E51" s="23" t="str">
        <f>IF(B51=0," ",IF(VLOOKUP($B51,[1]Спортсмены!$B$1:$H$65536,4,FALSE)=0," ",VLOOKUP($B51,[1]Спортсмены!$B$1:$H$65536,4,FALSE)))</f>
        <v>1р</v>
      </c>
      <c r="F51" s="87" t="str">
        <f>IF(B51=0," ",VLOOKUP($B51,[1]Спортсмены!$B$1:$H$65536,5,FALSE))</f>
        <v>Архангельская</v>
      </c>
      <c r="G51" s="21" t="str">
        <f>IF(B51=0," ",VLOOKUP($B51,[1]Спортсмены!$B$1:$H$65536,6,FALSE))</f>
        <v>Коряжма, ДЮСШ</v>
      </c>
      <c r="H51" s="404"/>
      <c r="I51" s="406"/>
      <c r="J51" s="408"/>
      <c r="K51" s="21" t="str">
        <f>IF(B51=0," ",VLOOKUP($B51,[1]Спортсмены!$B$1:$H$65536,7,FALSE))</f>
        <v>Казанцев Л.А.</v>
      </c>
    </row>
    <row r="52" spans="1:11" ht="15.75" thickBot="1" x14ac:dyDescent="0.3">
      <c r="A52" s="403"/>
      <c r="B52" s="43">
        <v>188</v>
      </c>
      <c r="C52" s="31" t="str">
        <f>IF(B52=0," ",VLOOKUP(B52,[1]Спортсмены!B$1:H$65536,2,FALSE))</f>
        <v>Пономарев Иван</v>
      </c>
      <c r="D52" s="187" t="str">
        <f>IF(B52=0," ",VLOOKUP($B52,[1]Спортсмены!$B$1:$H$65536,3,FALSE))</f>
        <v>1997</v>
      </c>
      <c r="E52" s="33" t="str">
        <f>IF(B52=0," ",IF(VLOOKUP($B52,[1]Спортсмены!$B$1:$H$65536,4,FALSE)=0," ",VLOOKUP($B52,[1]Спортсмены!$B$1:$H$65536,4,FALSE)))</f>
        <v>2р</v>
      </c>
      <c r="F52" s="183" t="str">
        <f>IF(B52=0," ",VLOOKUP($B52,[1]Спортсмены!$B$1:$H$65536,5,FALSE))</f>
        <v>Архангельская</v>
      </c>
      <c r="G52" s="31" t="str">
        <f>IF(B52=0," ",VLOOKUP($B52,[1]Спортсмены!$B$1:$H$65536,6,FALSE))</f>
        <v>Коряжма, ДЮСШ</v>
      </c>
      <c r="H52" s="405"/>
      <c r="I52" s="407"/>
      <c r="J52" s="216"/>
      <c r="K52" s="31" t="str">
        <f>IF(B52=0," ",VLOOKUP($B52,[1]Спортсмены!$B$1:$H$65536,7,FALSE))</f>
        <v>Казанцев Л.А.</v>
      </c>
    </row>
    <row r="53" spans="1:11" ht="15.75" thickTop="1" x14ac:dyDescent="0.25">
      <c r="A53" s="420">
        <v>3</v>
      </c>
      <c r="B53" s="211">
        <v>259</v>
      </c>
      <c r="C53" s="212" t="str">
        <f>IF(B53=0," ",VLOOKUP(B53,[1]Спортсмены!B$1:H$65536,2,FALSE))</f>
        <v>Ковалёв Константин</v>
      </c>
      <c r="D53" s="140" t="str">
        <f>IF(B53=0," ",VLOOKUP($B53,[1]Спортсмены!$B$1:$H$65536,3,FALSE))</f>
        <v>06.08.1997</v>
      </c>
      <c r="E53" s="213" t="str">
        <f>IF(B53=0," ",IF(VLOOKUP($B53,[1]Спортсмены!$B$1:$H$65536,4,FALSE)=0," ",VLOOKUP($B53,[1]Спортсмены!$B$1:$H$65536,4,FALSE)))</f>
        <v>2р</v>
      </c>
      <c r="F53" s="212" t="str">
        <f>IF(B53=0," ",VLOOKUP($B53,[1]Спортсмены!$B$1:$H$65536,5,FALSE))</f>
        <v>Костромская</v>
      </c>
      <c r="G53" s="212" t="str">
        <f>IF(B53=0," ",VLOOKUP($B53,[1]Спортсмены!$B$1:$H$65536,6,FALSE))</f>
        <v>Шарья, СДЮСШОР</v>
      </c>
      <c r="H53" s="418">
        <v>1.1106481481481481E-3</v>
      </c>
      <c r="I53" s="419" t="str">
        <f>IF(H53=0," ",IF(H53&lt;=[1]Разряды!$D$10,[1]Разряды!$D$3,IF(H53&lt;=[1]Разряды!$E$10,[1]Разряды!$E$3,IF(H53&lt;=[1]Разряды!$F$10,[1]Разряды!$F$3,IF(H53&lt;=[1]Разряды!$G$10,[1]Разряды!$G$3,IF(H53&lt;=[1]Разряды!$H$10,[1]Разряды!$H$3,IF(H53&lt;=[1]Разряды!$I$10,[1]Разряды!$I$3,IF(H53&lt;=[1]Разряды!$J$10,[1]Разряды!$J$3,"б/р"))))))))</f>
        <v>2р</v>
      </c>
      <c r="J53" s="215"/>
      <c r="K53" s="212" t="str">
        <f>IF(B53=0," ",VLOOKUP($B53,[1]Спортсмены!$B$1:$H$65536,7,FALSE))</f>
        <v>Аскеров А.Н.</v>
      </c>
    </row>
    <row r="54" spans="1:11" x14ac:dyDescent="0.25">
      <c r="A54" s="402"/>
      <c r="B54" s="26">
        <v>273</v>
      </c>
      <c r="C54" s="21" t="str">
        <f>IF(B54=0," ",VLOOKUP(B54,[1]Спортсмены!B$1:H$65536,2,FALSE))</f>
        <v>Платонов Иван</v>
      </c>
      <c r="D54" s="140" t="str">
        <f>IF(B54=0," ",VLOOKUP($B54,[1]Спортсмены!$B$1:$H$65536,3,FALSE))</f>
        <v>21.07.1996</v>
      </c>
      <c r="E54" s="23" t="str">
        <f>IF(B54=0," ",IF(VLOOKUP($B54,[1]Спортсмены!$B$1:$H$65536,4,FALSE)=0," ",VLOOKUP($B54,[1]Спортсмены!$B$1:$H$65536,4,FALSE)))</f>
        <v>1р</v>
      </c>
      <c r="F54" s="21" t="str">
        <f>IF(B54=0," ",VLOOKUP($B54,[1]Спортсмены!$B$1:$H$65536,5,FALSE))</f>
        <v>Костромская</v>
      </c>
      <c r="G54" s="21" t="str">
        <f>IF(B54=0," ",VLOOKUP($B54,[1]Спортсмены!$B$1:$H$65536,6,FALSE))</f>
        <v>Кострома, КОСДЮСШОР</v>
      </c>
      <c r="H54" s="404"/>
      <c r="I54" s="406"/>
      <c r="J54" s="408">
        <v>0</v>
      </c>
      <c r="K54" s="21" t="str">
        <f>IF(B54=0," ",VLOOKUP($B54,[1]Спортсмены!$B$1:$H$65536,7,FALSE))</f>
        <v>Макаров В.Н.</v>
      </c>
    </row>
    <row r="55" spans="1:11" x14ac:dyDescent="0.25">
      <c r="A55" s="402"/>
      <c r="B55" s="26">
        <v>266</v>
      </c>
      <c r="C55" s="21" t="str">
        <f>IF(B55=0," ",VLOOKUP(B55,[1]Спортсмены!B$1:H$65536,2,FALSE))</f>
        <v>Смирнов Дмитрий</v>
      </c>
      <c r="D55" s="140" t="str">
        <f>IF(B55=0," ",VLOOKUP($B55,[1]Спортсмены!$B$1:$H$65536,3,FALSE))</f>
        <v>14.01.1995</v>
      </c>
      <c r="E55" s="23" t="str">
        <f>IF(B55=0," ",IF(VLOOKUP($B55,[1]Спортсмены!$B$1:$H$65536,4,FALSE)=0," ",VLOOKUP($B55,[1]Спортсмены!$B$1:$H$65536,4,FALSE)))</f>
        <v>КМС</v>
      </c>
      <c r="F55" s="21" t="str">
        <f>IF(B55=0," ",VLOOKUP($B55,[1]Спортсмены!$B$1:$H$65536,5,FALSE))</f>
        <v>Костромская</v>
      </c>
      <c r="G55" s="87" t="str">
        <f>IF(B55=0," ",VLOOKUP($B55,[1]Спортсмены!$B$1:$H$65536,6,FALSE))</f>
        <v>Кострома, КОСДЮСШОР</v>
      </c>
      <c r="H55" s="404"/>
      <c r="I55" s="406"/>
      <c r="J55" s="408"/>
      <c r="K55" s="21" t="str">
        <f>IF(B55=0," ",VLOOKUP($B55,[1]Спортсмены!$B$1:$H$65536,7,FALSE))</f>
        <v>Дружков А.Н.,  Смирнов А.А.</v>
      </c>
    </row>
    <row r="56" spans="1:11" ht="15.75" thickBot="1" x14ac:dyDescent="0.3">
      <c r="A56" s="403"/>
      <c r="B56" s="43">
        <v>270</v>
      </c>
      <c r="C56" s="31" t="str">
        <f>IF(B56=0," ",VLOOKUP(B56,[1]Спортсмены!B$1:H$65536,2,FALSE))</f>
        <v>Дмитриев Сергей</v>
      </c>
      <c r="D56" s="187" t="str">
        <f>IF(B56=0," ",VLOOKUP($B56,[1]Спортсмены!$B$1:$H$65536,3,FALSE))</f>
        <v>08.03.1994</v>
      </c>
      <c r="E56" s="33" t="str">
        <f>IF(B56=0," ",IF(VLOOKUP($B56,[1]Спортсмены!$B$1:$H$65536,4,FALSE)=0," ",VLOOKUP($B56,[1]Спортсмены!$B$1:$H$65536,4,FALSE)))</f>
        <v>КМС</v>
      </c>
      <c r="F56" s="31" t="str">
        <f>IF(B56=0," ",VLOOKUP($B56,[1]Спортсмены!$B$1:$H$65536,5,FALSE))</f>
        <v>Костромская</v>
      </c>
      <c r="G56" s="183" t="str">
        <f>IF(B56=0," ",VLOOKUP($B56,[1]Спортсмены!$B$1:$H$65536,6,FALSE))</f>
        <v>Кострома, КГУ им. Н.А. Некрасова</v>
      </c>
      <c r="H56" s="405"/>
      <c r="I56" s="407"/>
      <c r="J56" s="216"/>
      <c r="K56" s="31" t="str">
        <f>IF(B56=0," ",VLOOKUP($B56,[1]Спортсмены!$B$1:$H$65536,7,FALSE))</f>
        <v>Павлов Е.А.</v>
      </c>
    </row>
    <row r="57" spans="1:11" ht="16.5" thickTop="1" thickBot="1" x14ac:dyDescent="0.3">
      <c r="A57" s="481"/>
      <c r="B57" s="481"/>
      <c r="C57" s="481"/>
      <c r="D57" s="482"/>
      <c r="E57" s="480"/>
      <c r="F57" s="476" t="s">
        <v>24</v>
      </c>
      <c r="G57" s="476"/>
      <c r="H57" s="483"/>
      <c r="I57" s="483"/>
      <c r="J57" s="484"/>
      <c r="K57" s="485"/>
    </row>
    <row r="58" spans="1:11" ht="23.25" thickTop="1" x14ac:dyDescent="0.25">
      <c r="A58" s="402">
        <v>1</v>
      </c>
      <c r="B58" s="100">
        <v>195</v>
      </c>
      <c r="C58" s="322" t="str">
        <f>IF(B58=0," ",VLOOKUP(B58,[1]Спортсмены!B$1:H$65536,2,FALSE))</f>
        <v>Котляров Евгений</v>
      </c>
      <c r="D58" s="223" t="str">
        <f>IF(B58=0," ",VLOOKUP($B58,[1]Спортсмены!$B$1:$H$65536,3,FALSE))</f>
        <v>02.08.1986</v>
      </c>
      <c r="E58" s="114" t="str">
        <f>IF(B58=0," ",IF(VLOOKUP($B58,[1]Спортсмены!$B$1:$H$65536,4,FALSE)=0," ",VLOOKUP($B58,[1]Спортсмены!$B$1:$H$65536,4,FALSE)))</f>
        <v>МСМК</v>
      </c>
      <c r="F58" s="325" t="str">
        <f>IF(B58=0," ",VLOOKUP($B58,[1]Спортсмены!$B$1:$H$65536,5,FALSE))</f>
        <v>Мурманская-Карелия</v>
      </c>
      <c r="G58" s="325" t="str">
        <f>IF(B58=0," ",VLOOKUP($B58,[1]Спортсмены!$B$1:$H$65536,6,FALSE))</f>
        <v>Мурманск-Петрозаводск, СДЮСШОР-4,СДЮСШОР-3, Динамо</v>
      </c>
      <c r="H58" s="404">
        <v>1.062152777777778E-3</v>
      </c>
      <c r="I58" s="406" t="str">
        <f>IF(H58=0," ",IF(H58&lt;=[1]Разряды!$D$10,[1]Разряды!$D$3,IF(H58&lt;=[1]Разряды!$E$10,[1]Разряды!$E$3,IF(H58&lt;=[1]Разряды!$F$10,[1]Разряды!$F$3,IF(H58&lt;=[1]Разряды!$G$10,[1]Разряды!$G$3,IF(H58&lt;=[1]Разряды!$H$10,[1]Разряды!$H$3,IF(H58&lt;=[1]Разряды!$I$10,[1]Разряды!$I$3,IF(H58&lt;=[1]Разряды!$J$10,[1]Разряды!$J$3,"б/р"))))))))</f>
        <v>1р</v>
      </c>
      <c r="J58" s="260"/>
      <c r="K58" s="322" t="str">
        <f>IF(B58=0," ",VLOOKUP($B58,[1]Спортсмены!$B$1:$H$65536,7,FALSE))</f>
        <v>Фарутин Н.В., Воробьев С.А.</v>
      </c>
    </row>
    <row r="59" spans="1:11" ht="22.5" x14ac:dyDescent="0.25">
      <c r="A59" s="402"/>
      <c r="B59" s="27">
        <v>197</v>
      </c>
      <c r="C59" s="85" t="str">
        <f>IF(B59=0," ",VLOOKUP(B59,[1]Спортсмены!B$1:H$65536,2,FALSE))</f>
        <v>Федин Андрей</v>
      </c>
      <c r="D59" s="145" t="str">
        <f>IF(B59=0," ",VLOOKUP($B59,[1]Спортсмены!$B$1:$H$65536,3,FALSE))</f>
        <v>02.08.1986</v>
      </c>
      <c r="E59" s="80" t="str">
        <f>IF(B59=0," ",IF(VLOOKUP($B59,[1]Спортсмены!$B$1:$H$65536,4,FALSE)=0," ",VLOOKUP($B59,[1]Спортсмены!$B$1:$H$65536,4,FALSE)))</f>
        <v>МС</v>
      </c>
      <c r="F59" s="83" t="str">
        <f>IF(B59=0," ",VLOOKUP($B59,[1]Спортсмены!$B$1:$H$65536,5,FALSE))</f>
        <v>Мурманская-Карелия</v>
      </c>
      <c r="G59" s="83" t="str">
        <f>IF(B59=0," ",VLOOKUP($B59,[1]Спортсмены!$B$1:$H$65536,6,FALSE))</f>
        <v>Мурманск-Петрозаводск, СДЮСШОР-4,СДЮСШОР-3, Динамо, ЦСП</v>
      </c>
      <c r="H59" s="404"/>
      <c r="I59" s="406"/>
      <c r="J59" s="408">
        <v>0</v>
      </c>
      <c r="K59" s="85" t="str">
        <f>IF(B59=0," ",VLOOKUP($B59,[1]Спортсмены!$B$1:$H$65536,7,FALSE))</f>
        <v>Фарутин Н.В., Воробьев С.А.</v>
      </c>
    </row>
    <row r="60" spans="1:11" x14ac:dyDescent="0.25">
      <c r="A60" s="402"/>
      <c r="B60" s="27">
        <v>203</v>
      </c>
      <c r="C60" s="85" t="str">
        <f>IF(B60=0," ",VLOOKUP(B60,[1]Спортсмены!B$1:H$65536,2,FALSE))</f>
        <v>Радзишевкий Евгений</v>
      </c>
      <c r="D60" s="145" t="str">
        <f>IF(B60=0," ",VLOOKUP($B60,[1]Спортсмены!$B$1:$H$65536,3,FALSE))</f>
        <v>13.02.1993</v>
      </c>
      <c r="E60" s="80" t="str">
        <f>IF(B60=0," ",IF(VLOOKUP($B60,[1]Спортсмены!$B$1:$H$65536,4,FALSE)=0," ",VLOOKUP($B60,[1]Спортсмены!$B$1:$H$65536,4,FALSE)))</f>
        <v>КМС</v>
      </c>
      <c r="F60" s="85" t="str">
        <f>IF(B60=0," ",VLOOKUP($B60,[1]Спортсмены!$B$1:$H$65536,5,FALSE))</f>
        <v>Мурманская</v>
      </c>
      <c r="G60" s="146" t="str">
        <f>IF(B60=0," ",VLOOKUP($B60,[1]Спортсмены!$B$1:$H$65536,6,FALSE))</f>
        <v>Мурманск, СДЮСШОР-4, Динамо</v>
      </c>
      <c r="H60" s="404"/>
      <c r="I60" s="406"/>
      <c r="J60" s="408"/>
      <c r="K60" s="85" t="str">
        <f>IF(B60=0," ",VLOOKUP($B60,[1]Спортсмены!$B$1:$H$65536,7,FALSE))</f>
        <v>Фарутин Н.В.</v>
      </c>
    </row>
    <row r="61" spans="1:11" ht="15.75" thickBot="1" x14ac:dyDescent="0.3">
      <c r="A61" s="403"/>
      <c r="B61" s="29">
        <v>200</v>
      </c>
      <c r="C61" s="469" t="str">
        <f>IF(B61=0," ",VLOOKUP(B61,[1]Спортсмены!B$1:H$65536,2,FALSE))</f>
        <v>Семенов Руслан</v>
      </c>
      <c r="D61" s="477" t="str">
        <f>IF(B61=0," ",VLOOKUP($B61,[1]Спортсмены!$B$1:$H$65536,3,FALSE))</f>
        <v>1984</v>
      </c>
      <c r="E61" s="150" t="str">
        <f>IF(B61=0," ",IF(VLOOKUP($B61,[1]Спортсмены!$B$1:$H$65536,4,FALSE)=0," ",VLOOKUP($B61,[1]Спортсмены!$B$1:$H$65536,4,FALSE)))</f>
        <v>КМС</v>
      </c>
      <c r="F61" s="469" t="str">
        <f>IF(B61=0," ",VLOOKUP($B61,[1]Спортсмены!$B$1:$H$65536,5,FALSE))</f>
        <v>Мурманская</v>
      </c>
      <c r="G61" s="474" t="str">
        <f>IF(B61=0," ",VLOOKUP($B61,[1]Спортсмены!$B$1:$H$65536,6,FALSE))</f>
        <v>Мурманск, СДЮСШОР-4, Динамо, ЦСП</v>
      </c>
      <c r="H61" s="405"/>
      <c r="I61" s="407"/>
      <c r="J61" s="478"/>
      <c r="K61" s="469" t="str">
        <f>IF(B61=0," ",VLOOKUP($B61,[1]Спортсмены!$B$1:$H$65536,7,FALSE))</f>
        <v>Семенов Р.В.</v>
      </c>
    </row>
    <row r="62" spans="1:11" ht="15.75" thickTop="1" x14ac:dyDescent="0.25">
      <c r="A62" s="402">
        <v>2</v>
      </c>
      <c r="B62" s="16">
        <v>36</v>
      </c>
      <c r="C62" s="67" t="str">
        <f>IF(B62=0," ",VLOOKUP(B62,[1]Спортсмены!B$1:H$65536,2,FALSE))</f>
        <v>Лобков Александр</v>
      </c>
      <c r="D62" s="218" t="str">
        <f>IF(B62=0," ",VLOOKUP($B62,[1]Спортсмены!$B$1:$H$65536,3,FALSE))</f>
        <v>03.04.1996</v>
      </c>
      <c r="E62" s="15" t="str">
        <f>IF(B62=0," ",IF(VLOOKUP($B62,[1]Спортсмены!$B$1:$H$65536,4,FALSE)=0," ",VLOOKUP($B62,[1]Спортсмены!$B$1:$H$65536,4,FALSE)))</f>
        <v>1р</v>
      </c>
      <c r="F62" s="67" t="str">
        <f>IF(B62=0," ",VLOOKUP($B62,[1]Спортсмены!$B$1:$H$65536,5,FALSE))</f>
        <v>Ярославская</v>
      </c>
      <c r="G62" s="67" t="str">
        <f>IF(B62=0," ",VLOOKUP($B62,[1]Спортсмены!$B$1:$H$65536,6,FALSE))</f>
        <v>Ярославль, СДЮСШОР-19</v>
      </c>
      <c r="H62" s="404">
        <v>1.0936342592592593E-3</v>
      </c>
      <c r="I62" s="406" t="str">
        <f>IF(H62=0," ",IF(H62&lt;=[1]Разряды!$D$10,[1]Разряды!$D$3,IF(H62&lt;=[1]Разряды!$E$10,[1]Разряды!$E$3,IF(H62&lt;=[1]Разряды!$F$10,[1]Разряды!$F$3,IF(H62&lt;=[1]Разряды!$G$10,[1]Разряды!$G$3,IF(H62&lt;=[1]Разряды!$H$10,[1]Разряды!$H$3,IF(H62&lt;=[1]Разряды!$I$10,[1]Разряды!$I$3,IF(H62&lt;=[1]Разряды!$J$10,[1]Разряды!$J$3,"б/р"))))))))</f>
        <v>2р</v>
      </c>
      <c r="J62" s="219"/>
      <c r="K62" s="67" t="str">
        <f>IF(B62=0," ",VLOOKUP($B62,[1]Спортсмены!$B$1:$H$65536,7,FALSE))</f>
        <v>Сошников А.Н.</v>
      </c>
    </row>
    <row r="63" spans="1:11" x14ac:dyDescent="0.25">
      <c r="A63" s="402"/>
      <c r="B63" s="26">
        <v>37</v>
      </c>
      <c r="C63" s="21" t="str">
        <f>IF(B63=0," ",VLOOKUP(B63,[1]Спортсмены!B$1:H$65536,2,FALSE))</f>
        <v>Кожуров Кирилл</v>
      </c>
      <c r="D63" s="140" t="str">
        <f>IF(B63=0," ",VLOOKUP($B63,[1]Спортсмены!$B$1:$H$65536,3,FALSE))</f>
        <v>05.05.1996</v>
      </c>
      <c r="E63" s="23" t="str">
        <f>IF(B63=0," ",IF(VLOOKUP($B63,[1]Спортсмены!$B$1:$H$65536,4,FALSE)=0," ",VLOOKUP($B63,[1]Спортсмены!$B$1:$H$65536,4,FALSE)))</f>
        <v>2р</v>
      </c>
      <c r="F63" s="21" t="str">
        <f>IF(B63=0," ",VLOOKUP($B63,[1]Спортсмены!$B$1:$H$65536,5,FALSE))</f>
        <v>Ярославская</v>
      </c>
      <c r="G63" s="21" t="str">
        <f>IF(B63=0," ",VLOOKUP($B63,[1]Спортсмены!$B$1:$H$65536,6,FALSE))</f>
        <v>Ярославль, СДЮСШОР-19</v>
      </c>
      <c r="H63" s="404"/>
      <c r="I63" s="406"/>
      <c r="J63" s="408" t="s">
        <v>20</v>
      </c>
      <c r="K63" s="21" t="str">
        <f>IF(B63=0," ",VLOOKUP($B63,[1]Спортсмены!$B$1:$H$65536,7,FALSE))</f>
        <v>Сошников А.Н.</v>
      </c>
    </row>
    <row r="64" spans="1:11" x14ac:dyDescent="0.25">
      <c r="A64" s="402"/>
      <c r="B64" s="26">
        <v>39</v>
      </c>
      <c r="C64" s="21" t="str">
        <f>IF(B64=0," ",VLOOKUP(B64,[1]Спортсмены!B$1:H$65536,2,FALSE))</f>
        <v>Смирнов Роман</v>
      </c>
      <c r="D64" s="140" t="str">
        <f>IF(B64=0," ",VLOOKUP($B64,[1]Спортсмены!$B$1:$H$65536,3,FALSE))</f>
        <v>29.01.1997</v>
      </c>
      <c r="E64" s="23" t="str">
        <f>IF(B64=0," ",IF(VLOOKUP($B64,[1]Спортсмены!$B$1:$H$65536,4,FALSE)=0," ",VLOOKUP($B64,[1]Спортсмены!$B$1:$H$65536,4,FALSE)))</f>
        <v>2р</v>
      </c>
      <c r="F64" s="21" t="str">
        <f>IF(B64=0," ",VLOOKUP($B64,[1]Спортсмены!$B$1:$H$65536,5,FALSE))</f>
        <v>Ярославская</v>
      </c>
      <c r="G64" s="21" t="str">
        <f>IF(B64=0," ",VLOOKUP($B64,[1]Спортсмены!$B$1:$H$65536,6,FALSE))</f>
        <v>Ярославль, СДЮСШОР-19</v>
      </c>
      <c r="H64" s="404"/>
      <c r="I64" s="406"/>
      <c r="J64" s="408"/>
      <c r="K64" s="21" t="str">
        <f>IF(B64=0," ",VLOOKUP($B64,[1]Спортсмены!$B$1:$H$65536,7,FALSE))</f>
        <v>Станкевич В.А.</v>
      </c>
    </row>
    <row r="65" spans="1:11" ht="15.75" thickBot="1" x14ac:dyDescent="0.3">
      <c r="A65" s="403"/>
      <c r="B65" s="43">
        <v>9</v>
      </c>
      <c r="C65" s="31" t="str">
        <f>IF(B65=0," ",VLOOKUP(B65,[1]Спортсмены!B$1:H$65536,2,FALSE))</f>
        <v>Елисеев Кирилл</v>
      </c>
      <c r="D65" s="187" t="str">
        <f>IF(B65=0," ",VLOOKUP($B65,[1]Спортсмены!$B$1:$H$65536,3,FALSE))</f>
        <v>27.12.1989</v>
      </c>
      <c r="E65" s="33" t="str">
        <f>IF(B65=0," ",IF(VLOOKUP($B65,[1]Спортсмены!$B$1:$H$65536,4,FALSE)=0," ",VLOOKUP($B65,[1]Спортсмены!$B$1:$H$65536,4,FALSE)))</f>
        <v>1р</v>
      </c>
      <c r="F65" s="31" t="str">
        <f>IF(B65=0," ",VLOOKUP($B65,[1]Спортсмены!$B$1:$H$65536,5,FALSE))</f>
        <v>Ярославская</v>
      </c>
      <c r="G65" s="31" t="str">
        <f>IF(B65=0," ",VLOOKUP($B65,[1]Спортсмены!$B$1:$H$65536,6,FALSE))</f>
        <v>Ярославль, СДЮСШОР-19</v>
      </c>
      <c r="H65" s="405"/>
      <c r="I65" s="407"/>
      <c r="J65" s="216"/>
      <c r="K65" s="31" t="str">
        <f>IF(B65=0," ",VLOOKUP($B65,[1]Спортсмены!$B$1:$H$65536,7,FALSE))</f>
        <v>Станкевич В.А.</v>
      </c>
    </row>
    <row r="66" spans="1:11" ht="15.75" thickTop="1" x14ac:dyDescent="0.25">
      <c r="A66" s="402">
        <v>3</v>
      </c>
      <c r="B66" s="221">
        <v>169</v>
      </c>
      <c r="C66" s="67" t="str">
        <f>IF(B66=0," ",VLOOKUP(B66,[1]Спортсмены!B$1:H$65536,2,FALSE))</f>
        <v>Балясников Иван</v>
      </c>
      <c r="D66" s="218" t="str">
        <f>IF(B66=0," ",VLOOKUP($B66,[1]Спортсмены!$B$1:$H$65536,3,FALSE))</f>
        <v>1989</v>
      </c>
      <c r="E66" s="15" t="str">
        <f>IF(B66=0," ",IF(VLOOKUP($B66,[1]Спортсмены!$B$1:$H$65536,4,FALSE)=0," ",VLOOKUP($B66,[1]Спортсмены!$B$1:$H$65536,4,FALSE)))</f>
        <v>КМС</v>
      </c>
      <c r="F66" s="67" t="str">
        <f>IF(B66=0," ",VLOOKUP($B66,[1]Спортсмены!$B$1:$H$65536,5,FALSE))</f>
        <v>Р-ка Коми</v>
      </c>
      <c r="G66" s="67" t="str">
        <f>IF(B66=0," ",VLOOKUP($B66,[1]Спортсмены!$B$1:$H$65536,6,FALSE))</f>
        <v>Сыктывкар, КДЮСШ-1</v>
      </c>
      <c r="H66" s="404">
        <v>1.1300925925925925E-3</v>
      </c>
      <c r="I66" s="406" t="str">
        <f>IF(H66=0," ",IF(H66&lt;=[1]Разряды!$D$10,[1]Разряды!$D$3,IF(H66&lt;=[1]Разряды!$E$10,[1]Разряды!$E$3,IF(H66&lt;=[1]Разряды!$F$10,[1]Разряды!$F$3,IF(H66&lt;=[1]Разряды!$G$10,[1]Разряды!$G$3,IF(H66&lt;=[1]Разряды!$H$10,[1]Разряды!$H$3,IF(H66&lt;=[1]Разряды!$I$10,[1]Разряды!$I$3,IF(H66&lt;=[1]Разряды!$J$10,[1]Разряды!$J$3,"б/р"))))))))</f>
        <v>3р</v>
      </c>
      <c r="J66" s="219"/>
      <c r="K66" s="67" t="str">
        <f>IF(B66=0," ",VLOOKUP($B66,[1]Спортсмены!$B$1:$H$65536,7,FALSE))</f>
        <v>Панюкова М.А.</v>
      </c>
    </row>
    <row r="67" spans="1:11" x14ac:dyDescent="0.25">
      <c r="A67" s="402"/>
      <c r="B67" s="26">
        <v>178</v>
      </c>
      <c r="C67" s="21" t="str">
        <f>IF(B67=0," ",VLOOKUP(B67,[1]Спортсмены!B$1:H$65536,2,FALSE))</f>
        <v>Шадрин Яков</v>
      </c>
      <c r="D67" s="140" t="str">
        <f>IF(B67=0," ",VLOOKUP($B67,[1]Спортсмены!$B$1:$H$65536,3,FALSE))</f>
        <v>1993</v>
      </c>
      <c r="E67" s="23" t="str">
        <f>IF(B67=0," ",IF(VLOOKUP($B67,[1]Спортсмены!$B$1:$H$65536,4,FALSE)=0," ",VLOOKUP($B67,[1]Спортсмены!$B$1:$H$65536,4,FALSE)))</f>
        <v>1р</v>
      </c>
      <c r="F67" s="21" t="str">
        <f>IF(B67=0," ",VLOOKUP($B67,[1]Спортсмены!$B$1:$H$65536,5,FALSE))</f>
        <v>Р-ка Коми</v>
      </c>
      <c r="G67" s="21" t="str">
        <f>IF(B67=0," ",VLOOKUP($B67,[1]Спортсмены!$B$1:$H$65536,6,FALSE))</f>
        <v>Сыктывкар, КДЮСШ-1</v>
      </c>
      <c r="H67" s="404"/>
      <c r="I67" s="406"/>
      <c r="J67" s="408">
        <v>0</v>
      </c>
      <c r="K67" s="21" t="str">
        <f>IF(B67=0," ",VLOOKUP($B67,[1]Спортсмены!$B$1:$H$65536,7,FALSE))</f>
        <v xml:space="preserve">Панюкова М.А. </v>
      </c>
    </row>
    <row r="68" spans="1:11" x14ac:dyDescent="0.25">
      <c r="A68" s="402"/>
      <c r="B68" s="26">
        <v>179</v>
      </c>
      <c r="C68" s="21" t="str">
        <f>IF(B68=0," ",VLOOKUP(B68,[1]Спортсмены!B$1:H$65536,2,FALSE))</f>
        <v>Штадлер Артур</v>
      </c>
      <c r="D68" s="140" t="str">
        <f>IF(B68=0," ",VLOOKUP($B68,[1]Спортсмены!$B$1:$H$65536,3,FALSE))</f>
        <v>1998</v>
      </c>
      <c r="E68" s="23" t="str">
        <f>IF(B68=0," ",IF(VLOOKUP($B68,[1]Спортсмены!$B$1:$H$65536,4,FALSE)=0," ",VLOOKUP($B68,[1]Спортсмены!$B$1:$H$65536,4,FALSE)))</f>
        <v>1р</v>
      </c>
      <c r="F68" s="21" t="str">
        <f>IF(B68=0," ",VLOOKUP($B68,[1]Спортсмены!$B$1:$H$65536,5,FALSE))</f>
        <v>Р-ка Коми</v>
      </c>
      <c r="G68" s="21" t="str">
        <f>IF(B68=0," ",VLOOKUP($B68,[1]Спортсмены!$B$1:$H$65536,6,FALSE))</f>
        <v>Сыктывкар, КДЮСШ-1</v>
      </c>
      <c r="H68" s="404"/>
      <c r="I68" s="406"/>
      <c r="J68" s="408"/>
      <c r="K68" s="21" t="str">
        <f>IF(B68=0," ",VLOOKUP($B68,[1]Спортсмены!$B$1:$H$65536,7,FALSE))</f>
        <v xml:space="preserve">Панюкова М.А. </v>
      </c>
    </row>
    <row r="69" spans="1:11" ht="15.75" thickBot="1" x14ac:dyDescent="0.3">
      <c r="A69" s="403"/>
      <c r="B69" s="43">
        <v>174</v>
      </c>
      <c r="C69" s="31" t="str">
        <f>IF(B69=0," ",VLOOKUP(B69,[1]Спортсмены!B$1:H$65536,2,FALSE))</f>
        <v>Трушкин Александр</v>
      </c>
      <c r="D69" s="187" t="str">
        <f>IF(B69=0," ",VLOOKUP($B69,[1]Спортсмены!$B$1:$H$65536,3,FALSE))</f>
        <v>1996</v>
      </c>
      <c r="E69" s="33" t="str">
        <f>IF(B69=0," ",IF(VLOOKUP($B69,[1]Спортсмены!$B$1:$H$65536,4,FALSE)=0," ",VLOOKUP($B69,[1]Спортсмены!$B$1:$H$65536,4,FALSE)))</f>
        <v>1р</v>
      </c>
      <c r="F69" s="31" t="str">
        <f>IF(B69=0," ",VLOOKUP($B69,[1]Спортсмены!$B$1:$H$65536,5,FALSE))</f>
        <v>Р-ка Коми</v>
      </c>
      <c r="G69" s="31" t="str">
        <f>IF(B69=0," ",VLOOKUP($B69,[1]Спортсмены!$B$1:$H$65536,6,FALSE))</f>
        <v>Сыктывкар, КДЮСШ-1</v>
      </c>
      <c r="H69" s="405"/>
      <c r="I69" s="407"/>
      <c r="J69" s="216"/>
      <c r="K69" s="31" t="str">
        <f>IF(B69=0," ",VLOOKUP($B69,[1]Спортсмены!$B$1:$H$65536,7,FALSE))</f>
        <v>Углова С.В., Панюкова М.А.</v>
      </c>
    </row>
    <row r="70" spans="1:11" ht="15.75" thickTop="1" x14ac:dyDescent="0.25"/>
    <row r="87" spans="4:4" x14ac:dyDescent="0.25">
      <c r="D87" s="220"/>
    </row>
    <row r="88" spans="4:4" x14ac:dyDescent="0.25">
      <c r="D88" s="220"/>
    </row>
  </sheetData>
  <mergeCells count="80">
    <mergeCell ref="A66:A69"/>
    <mergeCell ref="H66:H69"/>
    <mergeCell ref="I66:I69"/>
    <mergeCell ref="J67:J68"/>
    <mergeCell ref="A10:K10"/>
    <mergeCell ref="A31:K31"/>
    <mergeCell ref="A58:A61"/>
    <mergeCell ref="H58:H61"/>
    <mergeCell ref="I58:I61"/>
    <mergeCell ref="J59:J60"/>
    <mergeCell ref="A62:A65"/>
    <mergeCell ref="H62:H65"/>
    <mergeCell ref="I62:I65"/>
    <mergeCell ref="J63:J64"/>
    <mergeCell ref="A53:A56"/>
    <mergeCell ref="H53:H56"/>
    <mergeCell ref="I53:I56"/>
    <mergeCell ref="J54:J55"/>
    <mergeCell ref="A57:C57"/>
    <mergeCell ref="F57:G57"/>
    <mergeCell ref="H57:I57"/>
    <mergeCell ref="A45:A48"/>
    <mergeCell ref="H45:H48"/>
    <mergeCell ref="I45:I48"/>
    <mergeCell ref="J46:J47"/>
    <mergeCell ref="A49:A52"/>
    <mergeCell ref="H49:H52"/>
    <mergeCell ref="I49:I52"/>
    <mergeCell ref="J50:J51"/>
    <mergeCell ref="A32:A35"/>
    <mergeCell ref="H32:H35"/>
    <mergeCell ref="I32:I35"/>
    <mergeCell ref="J33:J34"/>
    <mergeCell ref="A36:A39"/>
    <mergeCell ref="H36:H39"/>
    <mergeCell ref="I36:I39"/>
    <mergeCell ref="J37:J38"/>
    <mergeCell ref="A27:A30"/>
    <mergeCell ref="H27:H30"/>
    <mergeCell ref="I27:I30"/>
    <mergeCell ref="J28:J29"/>
    <mergeCell ref="A19:A22"/>
    <mergeCell ref="H19:H22"/>
    <mergeCell ref="I19:I22"/>
    <mergeCell ref="J20:J21"/>
    <mergeCell ref="A23:A26"/>
    <mergeCell ref="H23:H26"/>
    <mergeCell ref="I23:I26"/>
    <mergeCell ref="J24:J25"/>
    <mergeCell ref="G8:G9"/>
    <mergeCell ref="H8:H9"/>
    <mergeCell ref="I8:I9"/>
    <mergeCell ref="J8:J9"/>
    <mergeCell ref="A11:A14"/>
    <mergeCell ref="H11:H14"/>
    <mergeCell ref="I11:I14"/>
    <mergeCell ref="J12:J13"/>
    <mergeCell ref="A15:A18"/>
    <mergeCell ref="H15:H18"/>
    <mergeCell ref="I15:I18"/>
    <mergeCell ref="J16:J17"/>
    <mergeCell ref="A1:K1"/>
    <mergeCell ref="A2:K2"/>
    <mergeCell ref="H5:K5"/>
    <mergeCell ref="F6:G6"/>
    <mergeCell ref="H6:I6"/>
    <mergeCell ref="K8:K9"/>
    <mergeCell ref="A8:A9"/>
    <mergeCell ref="B8:B9"/>
    <mergeCell ref="C8:C9"/>
    <mergeCell ref="D8:D9"/>
    <mergeCell ref="E8:E9"/>
    <mergeCell ref="F8:F9"/>
    <mergeCell ref="A3:K3"/>
    <mergeCell ref="A4:K4"/>
    <mergeCell ref="A44:K44"/>
    <mergeCell ref="A40:A43"/>
    <mergeCell ref="H40:H43"/>
    <mergeCell ref="I40:I43"/>
    <mergeCell ref="J41:J4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4"/>
  <sheetViews>
    <sheetView tabSelected="1" workbookViewId="0">
      <selection activeCell="G7" sqref="G7"/>
    </sheetView>
  </sheetViews>
  <sheetFormatPr defaultRowHeight="15" x14ac:dyDescent="0.25"/>
  <cols>
    <col min="1" max="1" width="4.140625" customWidth="1"/>
    <col min="2" max="2" width="5.28515625" customWidth="1"/>
    <col min="3" max="3" width="15.7109375" customWidth="1"/>
    <col min="4" max="4" width="9.42578125" customWidth="1"/>
    <col min="5" max="5" width="6.85546875" customWidth="1"/>
    <col min="6" max="6" width="12.28515625" customWidth="1"/>
    <col min="7" max="7" width="17.5703125" customWidth="1"/>
    <col min="8" max="8" width="5.140625" customWidth="1"/>
    <col min="9" max="9" width="5.7109375" customWidth="1"/>
    <col min="10" max="10" width="6.140625" customWidth="1"/>
    <col min="11" max="11" width="4.5703125" customWidth="1"/>
    <col min="12" max="12" width="6.42578125" customWidth="1"/>
    <col min="13" max="13" width="4.7109375" customWidth="1"/>
    <col min="14" max="14" width="6.5703125" customWidth="1"/>
    <col min="15" max="15" width="4.5703125" customWidth="1"/>
    <col min="16" max="16" width="7.7109375" customWidth="1"/>
    <col min="17" max="17" width="4.7109375" customWidth="1"/>
    <col min="18" max="18" width="6.140625" customWidth="1"/>
    <col min="19" max="19" width="5" customWidth="1"/>
    <col min="20" max="20" width="7.42578125" customWidth="1"/>
    <col min="21" max="21" width="5.140625" customWidth="1"/>
    <col min="22" max="22" width="6" customWidth="1"/>
    <col min="23" max="23" width="5.7109375" customWidth="1"/>
    <col min="24" max="24" width="6.140625" customWidth="1"/>
    <col min="25" max="25" width="15" customWidth="1"/>
  </cols>
  <sheetData>
    <row r="1" spans="1:25" ht="22.5" x14ac:dyDescent="0.3">
      <c r="A1" s="335" t="s">
        <v>21</v>
      </c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335"/>
      <c r="P1" s="335"/>
      <c r="Q1" s="335"/>
      <c r="R1" s="335"/>
      <c r="S1" s="335"/>
      <c r="T1" s="335"/>
      <c r="U1" s="335"/>
      <c r="V1" s="335"/>
      <c r="W1" s="335"/>
      <c r="X1" s="335"/>
      <c r="Y1" s="335"/>
    </row>
    <row r="2" spans="1:25" ht="20.25" x14ac:dyDescent="0.3">
      <c r="A2" s="336" t="s">
        <v>0</v>
      </c>
      <c r="B2" s="336"/>
      <c r="C2" s="336"/>
      <c r="D2" s="336"/>
      <c r="E2" s="336"/>
      <c r="F2" s="336"/>
      <c r="G2" s="336"/>
      <c r="H2" s="336"/>
      <c r="I2" s="336"/>
      <c r="J2" s="336"/>
      <c r="K2" s="336"/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W2" s="336"/>
      <c r="X2" s="336"/>
      <c r="Y2" s="336"/>
    </row>
    <row r="3" spans="1:25" ht="18" x14ac:dyDescent="0.25">
      <c r="A3" s="1"/>
      <c r="B3" s="127"/>
      <c r="C3" s="127"/>
      <c r="D3" s="127"/>
      <c r="E3" s="127"/>
      <c r="F3" s="127"/>
      <c r="G3" s="127"/>
      <c r="H3" s="429" t="s">
        <v>1</v>
      </c>
      <c r="I3" s="429"/>
      <c r="J3" s="429"/>
      <c r="K3" s="429"/>
      <c r="L3" s="429"/>
      <c r="M3" s="429"/>
      <c r="N3" s="429"/>
      <c r="O3" s="429"/>
      <c r="P3" s="429"/>
      <c r="Q3" s="127"/>
      <c r="R3" s="127"/>
      <c r="S3" s="127"/>
      <c r="T3" s="127"/>
      <c r="U3" s="127"/>
      <c r="V3" s="127"/>
      <c r="W3" s="127"/>
    </row>
    <row r="4" spans="1:25" x14ac:dyDescent="0.25">
      <c r="A4" s="1"/>
      <c r="B4" s="1"/>
      <c r="C4" s="1"/>
      <c r="D4" s="227"/>
      <c r="E4" s="227"/>
      <c r="F4" s="227"/>
      <c r="G4" s="227"/>
      <c r="H4" s="422" t="s">
        <v>88</v>
      </c>
      <c r="I4" s="422"/>
      <c r="J4" s="422"/>
      <c r="K4" s="422"/>
      <c r="L4" s="422"/>
      <c r="M4" s="228"/>
      <c r="N4" s="229"/>
      <c r="O4" s="228"/>
      <c r="P4" s="229"/>
      <c r="Q4" s="228"/>
      <c r="R4" s="229"/>
      <c r="S4" s="228"/>
      <c r="T4" s="229"/>
      <c r="U4" s="229"/>
      <c r="V4" s="6" t="s">
        <v>3</v>
      </c>
      <c r="W4" s="229"/>
    </row>
    <row r="5" spans="1:25" x14ac:dyDescent="0.25">
      <c r="A5" s="356"/>
      <c r="B5" s="356"/>
      <c r="C5" s="356"/>
      <c r="D5" s="227"/>
      <c r="E5" s="227"/>
      <c r="F5" s="227"/>
      <c r="G5" s="227"/>
      <c r="H5" s="384" t="s">
        <v>113</v>
      </c>
      <c r="I5" s="384"/>
      <c r="J5" s="384"/>
      <c r="K5" s="384"/>
      <c r="L5" s="384"/>
      <c r="M5" s="228"/>
      <c r="N5" s="229"/>
      <c r="O5" s="228"/>
      <c r="P5" s="229"/>
      <c r="Q5" s="228"/>
      <c r="R5" s="229"/>
      <c r="S5" s="228"/>
      <c r="T5" s="229"/>
      <c r="U5" s="229"/>
      <c r="V5" s="8" t="s">
        <v>109</v>
      </c>
      <c r="W5" s="229"/>
    </row>
    <row r="6" spans="1:25" x14ac:dyDescent="0.25">
      <c r="A6" s="1" t="s">
        <v>188</v>
      </c>
      <c r="B6" s="230"/>
      <c r="C6" s="230"/>
      <c r="D6" s="230"/>
      <c r="E6" s="230"/>
      <c r="F6" s="230"/>
      <c r="G6" s="230"/>
      <c r="H6" s="230"/>
      <c r="I6" s="231"/>
      <c r="J6" s="232"/>
      <c r="K6" s="233"/>
      <c r="L6" s="233"/>
      <c r="M6" s="234"/>
      <c r="N6" s="235"/>
      <c r="O6" s="236"/>
      <c r="P6" s="235"/>
      <c r="Q6" s="236"/>
      <c r="R6" s="235"/>
      <c r="S6" s="236"/>
      <c r="T6" s="235"/>
      <c r="U6" s="235"/>
      <c r="V6" s="235"/>
      <c r="W6" s="235"/>
    </row>
    <row r="7" spans="1:25" ht="38.25" x14ac:dyDescent="0.25">
      <c r="A7" s="237" t="s">
        <v>6</v>
      </c>
      <c r="B7" s="237" t="s">
        <v>48</v>
      </c>
      <c r="C7" s="241" t="s">
        <v>8</v>
      </c>
      <c r="D7" s="237" t="s">
        <v>80</v>
      </c>
      <c r="E7" s="237" t="s">
        <v>77</v>
      </c>
      <c r="F7" s="238" t="s">
        <v>11</v>
      </c>
      <c r="G7" s="238" t="s">
        <v>52</v>
      </c>
      <c r="H7" s="239">
        <v>60</v>
      </c>
      <c r="I7" s="240" t="s">
        <v>68</v>
      </c>
      <c r="J7" s="239" t="s">
        <v>81</v>
      </c>
      <c r="K7" s="240" t="s">
        <v>68</v>
      </c>
      <c r="L7" s="239" t="s">
        <v>82</v>
      </c>
      <c r="M7" s="240" t="s">
        <v>68</v>
      </c>
      <c r="N7" s="239" t="s">
        <v>83</v>
      </c>
      <c r="O7" s="240" t="s">
        <v>68</v>
      </c>
      <c r="P7" s="239" t="s">
        <v>84</v>
      </c>
      <c r="Q7" s="240" t="s">
        <v>68</v>
      </c>
      <c r="R7" s="239" t="s">
        <v>89</v>
      </c>
      <c r="S7" s="240" t="s">
        <v>68</v>
      </c>
      <c r="T7" s="239">
        <v>1000</v>
      </c>
      <c r="U7" s="240" t="s">
        <v>68</v>
      </c>
      <c r="V7" s="244" t="s">
        <v>85</v>
      </c>
      <c r="W7" s="241" t="s">
        <v>86</v>
      </c>
      <c r="X7" s="238" t="s">
        <v>79</v>
      </c>
      <c r="Y7" s="241" t="s">
        <v>16</v>
      </c>
    </row>
    <row r="8" spans="1:25" ht="33.75" x14ac:dyDescent="0.25">
      <c r="A8" s="314">
        <v>1</v>
      </c>
      <c r="B8" s="189">
        <v>115</v>
      </c>
      <c r="C8" s="315" t="str">
        <f>IF(B8=0," ",VLOOKUP(B8,[1]Спортсмены!B$1:H$65536,2,FALSE))</f>
        <v>Юзбашян Георгий</v>
      </c>
      <c r="D8" s="486" t="str">
        <f>IF(B8=0," ",VLOOKUP($B8,[1]Спортсмены!$B$1:$H$65536,3,FALSE))</f>
        <v>27.01.1998</v>
      </c>
      <c r="E8" s="190" t="str">
        <f>IF(B8=0," ",IF(VLOOKUP($B8,[1]Спортсмены!$B$1:$H$65536,4,FALSE)=0," ",VLOOKUP($B8,[1]Спортсмены!$B$1:$H$65536,4,FALSE)))</f>
        <v>2р</v>
      </c>
      <c r="F8" s="317" t="str">
        <f>IF(B8=0," ",VLOOKUP($B8,[1]Спортсмены!$B$1:$H$65536,5,FALSE))</f>
        <v>Ярославская</v>
      </c>
      <c r="G8" s="318" t="str">
        <f>IF(B8=0," ",VLOOKUP($B8,[1]Спортсмены!$B$1:$H$65536,6,FALSE))</f>
        <v>Рыбинск, СДЮСШОР-2, МКОУ ДОД ДЮСШ РМР</v>
      </c>
      <c r="H8" s="305">
        <v>9.745370370370371E-5</v>
      </c>
      <c r="I8" s="306">
        <v>444</v>
      </c>
      <c r="J8" s="307">
        <v>5.01</v>
      </c>
      <c r="K8" s="306">
        <v>384</v>
      </c>
      <c r="L8" s="308">
        <v>10.92</v>
      </c>
      <c r="M8" s="306">
        <v>541</v>
      </c>
      <c r="N8" s="305">
        <v>1.2071759259259261E-4</v>
      </c>
      <c r="O8" s="306">
        <v>463</v>
      </c>
      <c r="P8" s="308">
        <v>1.54</v>
      </c>
      <c r="Q8" s="306">
        <v>419</v>
      </c>
      <c r="R8" s="308">
        <v>200</v>
      </c>
      <c r="S8" s="306">
        <v>140</v>
      </c>
      <c r="T8" s="242">
        <v>2.3335648148148148E-3</v>
      </c>
      <c r="U8" s="306">
        <v>468</v>
      </c>
      <c r="V8" s="319">
        <f>SUM(M8,O8,Q8,S8,U8,K8,I8)</f>
        <v>2859</v>
      </c>
      <c r="W8" s="190" t="s">
        <v>87</v>
      </c>
      <c r="X8" s="190" t="s">
        <v>20</v>
      </c>
      <c r="Y8" s="320" t="str">
        <f>IF(B8=0," ",VLOOKUP($B8,[1]Спортсмены!$B$1:$H$65536,7,FALSE))</f>
        <v>Пивентьев С.А.</v>
      </c>
    </row>
    <row r="9" spans="1:25" ht="15.75" thickBot="1" x14ac:dyDescent="0.3">
      <c r="A9" s="243"/>
      <c r="B9" s="243"/>
      <c r="C9" s="243"/>
      <c r="D9" s="243"/>
      <c r="E9" s="243"/>
      <c r="F9" s="243"/>
      <c r="G9" s="243"/>
      <c r="H9" s="243"/>
      <c r="I9" s="243"/>
      <c r="J9" s="243"/>
      <c r="K9" s="243"/>
      <c r="L9" s="243"/>
      <c r="M9" s="243"/>
      <c r="N9" s="243"/>
      <c r="O9" s="243"/>
      <c r="P9" s="243"/>
      <c r="Q9" s="243"/>
      <c r="R9" s="243"/>
      <c r="S9" s="243"/>
      <c r="T9" s="243"/>
      <c r="U9" s="243"/>
      <c r="V9" s="243"/>
      <c r="W9" s="43"/>
      <c r="X9" s="33"/>
      <c r="Y9" s="31" t="str">
        <f>IF(B9=0," ",VLOOKUP($B9,[1]Спортсмены!$B$1:$H$65536,7,FALSE))</f>
        <v xml:space="preserve"> </v>
      </c>
    </row>
    <row r="10" spans="1:25" ht="15.75" thickTop="1" x14ac:dyDescent="0.25">
      <c r="A10" s="487"/>
      <c r="B10" s="487"/>
      <c r="C10" s="487"/>
      <c r="D10" s="487"/>
      <c r="E10" s="487"/>
      <c r="F10" s="487"/>
      <c r="G10" s="487"/>
      <c r="H10" s="487"/>
      <c r="I10" s="487"/>
      <c r="J10" s="487"/>
      <c r="K10" s="487"/>
      <c r="L10" s="487"/>
      <c r="M10" s="487"/>
      <c r="N10" s="487"/>
      <c r="O10" s="487"/>
      <c r="P10" s="487"/>
      <c r="Q10" s="487"/>
      <c r="R10" s="487"/>
      <c r="S10" s="487"/>
      <c r="T10" s="487"/>
      <c r="U10" s="487"/>
      <c r="V10" s="487"/>
      <c r="W10" s="47"/>
      <c r="X10" s="38"/>
      <c r="Y10" s="36"/>
    </row>
    <row r="11" spans="1:25" x14ac:dyDescent="0.25">
      <c r="A11" s="356"/>
      <c r="B11" s="356"/>
      <c r="C11" s="356"/>
      <c r="D11" s="227"/>
      <c r="E11" s="227"/>
      <c r="F11" s="227"/>
      <c r="G11" s="227"/>
      <c r="H11" s="384" t="s">
        <v>118</v>
      </c>
      <c r="I11" s="384"/>
      <c r="J11" s="384"/>
      <c r="K11" s="384"/>
      <c r="L11" s="384"/>
      <c r="M11" s="228"/>
      <c r="N11" s="229"/>
      <c r="O11" s="228"/>
      <c r="P11" s="229"/>
      <c r="Q11" s="228"/>
      <c r="R11" s="229"/>
      <c r="S11" s="228"/>
      <c r="T11" s="229"/>
      <c r="U11" s="229"/>
      <c r="V11" s="8" t="s">
        <v>109</v>
      </c>
      <c r="W11" s="229"/>
    </row>
    <row r="12" spans="1:25" x14ac:dyDescent="0.25">
      <c r="A12" s="1" t="s">
        <v>188</v>
      </c>
      <c r="B12" s="230"/>
      <c r="C12" s="230"/>
      <c r="D12" s="230"/>
      <c r="E12" s="230"/>
      <c r="F12" s="230"/>
      <c r="G12" s="230"/>
      <c r="H12" s="230"/>
      <c r="I12" s="231"/>
      <c r="J12" s="232"/>
      <c r="K12" s="233"/>
      <c r="L12" s="233"/>
      <c r="M12" s="234"/>
      <c r="N12" s="235"/>
      <c r="O12" s="236"/>
      <c r="P12" s="235"/>
      <c r="Q12" s="236"/>
      <c r="R12" s="235"/>
      <c r="S12" s="236"/>
      <c r="T12" s="235"/>
      <c r="U12" s="235"/>
      <c r="V12" s="235"/>
      <c r="W12" s="235"/>
    </row>
    <row r="13" spans="1:25" ht="38.25" x14ac:dyDescent="0.25">
      <c r="A13" s="237" t="s">
        <v>6</v>
      </c>
      <c r="B13" s="237" t="s">
        <v>48</v>
      </c>
      <c r="C13" s="241" t="s">
        <v>8</v>
      </c>
      <c r="D13" s="237" t="s">
        <v>80</v>
      </c>
      <c r="E13" s="237" t="s">
        <v>77</v>
      </c>
      <c r="F13" s="238" t="s">
        <v>11</v>
      </c>
      <c r="G13" s="238" t="s">
        <v>52</v>
      </c>
      <c r="H13" s="239">
        <v>60</v>
      </c>
      <c r="I13" s="240" t="s">
        <v>68</v>
      </c>
      <c r="J13" s="239" t="s">
        <v>81</v>
      </c>
      <c r="K13" s="240" t="s">
        <v>68</v>
      </c>
      <c r="L13" s="239" t="s">
        <v>82</v>
      </c>
      <c r="M13" s="240" t="s">
        <v>68</v>
      </c>
      <c r="N13" s="239" t="s">
        <v>83</v>
      </c>
      <c r="O13" s="240" t="s">
        <v>68</v>
      </c>
      <c r="P13" s="239" t="s">
        <v>84</v>
      </c>
      <c r="Q13" s="240" t="s">
        <v>68</v>
      </c>
      <c r="R13" s="239" t="s">
        <v>89</v>
      </c>
      <c r="S13" s="240" t="s">
        <v>68</v>
      </c>
      <c r="T13" s="239">
        <v>1000</v>
      </c>
      <c r="U13" s="240" t="s">
        <v>68</v>
      </c>
      <c r="V13" s="244" t="s">
        <v>85</v>
      </c>
      <c r="W13" s="241" t="s">
        <v>86</v>
      </c>
      <c r="X13" s="238" t="s">
        <v>79</v>
      </c>
      <c r="Y13" s="241" t="s">
        <v>16</v>
      </c>
    </row>
    <row r="14" spans="1:25" ht="33.75" x14ac:dyDescent="0.25">
      <c r="A14" s="314">
        <v>1</v>
      </c>
      <c r="B14" s="189">
        <v>254</v>
      </c>
      <c r="C14" s="315" t="str">
        <f>IF(B14=0," ",VLOOKUP(B14,[1]Спортсмены!B$1:H$65536,2,FALSE))</f>
        <v>Маклыгин Мартин</v>
      </c>
      <c r="D14" s="458" t="str">
        <f>IF(B14=0," ",VLOOKUP($B14,[1]Спортсмены!$B$1:$H$65536,3,FALSE))</f>
        <v>01.05.1996</v>
      </c>
      <c r="E14" s="190" t="str">
        <f>IF(B14=0," ",IF(VLOOKUP($B14,[1]Спортсмены!$B$1:$H$65536,4,FALSE)=0," ",VLOOKUP($B14,[1]Спортсмены!$B$1:$H$65536,4,FALSE)))</f>
        <v>КМС</v>
      </c>
      <c r="F14" s="315" t="str">
        <f>IF(B14=0," ",VLOOKUP($B14,[1]Спортсмены!$B$1:$H$65536,5,FALSE))</f>
        <v>Калининградская</v>
      </c>
      <c r="G14" s="318" t="str">
        <f>IF(B14=0," ",VLOOKUP($B14,[1]Спортсмены!$B$1:$H$65536,6,FALSE))</f>
        <v>Калининград, УОР</v>
      </c>
      <c r="H14" s="305">
        <v>8.240740740740741E-5</v>
      </c>
      <c r="I14" s="306">
        <v>840</v>
      </c>
      <c r="J14" s="307">
        <v>7.08</v>
      </c>
      <c r="K14" s="306">
        <v>833</v>
      </c>
      <c r="L14" s="308">
        <v>14.01</v>
      </c>
      <c r="M14" s="306">
        <v>729</v>
      </c>
      <c r="N14" s="305">
        <v>9.768518518518519E-5</v>
      </c>
      <c r="O14" s="306">
        <v>874</v>
      </c>
      <c r="P14" s="308">
        <v>2.02</v>
      </c>
      <c r="Q14" s="306">
        <v>822</v>
      </c>
      <c r="R14" s="308">
        <v>390</v>
      </c>
      <c r="S14" s="306">
        <v>590</v>
      </c>
      <c r="T14" s="242">
        <v>2.094675925925926E-3</v>
      </c>
      <c r="U14" s="306">
        <v>655</v>
      </c>
      <c r="V14" s="319">
        <f>SUM(M14,O14,Q14,S14,U14,K14,I14)</f>
        <v>5343</v>
      </c>
      <c r="W14" s="190" t="s">
        <v>95</v>
      </c>
      <c r="X14" s="190" t="s">
        <v>23</v>
      </c>
      <c r="Y14" s="320" t="str">
        <f>IF(B14=0," ",VLOOKUP($B14,[1]Спортсмены!$B$1:$H$65536,7,FALSE))</f>
        <v>Лобков В.Г., Антунович Г.П., Слушкин В.К.</v>
      </c>
    </row>
    <row r="15" spans="1:25" ht="22.5" x14ac:dyDescent="0.25">
      <c r="A15" s="321">
        <v>2</v>
      </c>
      <c r="B15" s="27">
        <v>298</v>
      </c>
      <c r="C15" s="271" t="str">
        <f>IF(B15=0," ",VLOOKUP(B15,[1]Спортсмены!B$1:H$65536,2,FALSE))</f>
        <v>Шубин Андрей</v>
      </c>
      <c r="D15" s="223" t="str">
        <f>IF(B15=0," ",VLOOKUP($B15,[1]Спортсмены!$B$1:$H$65536,3,FALSE))</f>
        <v>17.09.1997</v>
      </c>
      <c r="E15" s="114" t="str">
        <f>IF(B15=0," ",IF(VLOOKUP($B15,[1]Спортсмены!$B$1:$H$65536,4,FALSE)=0," ",VLOOKUP($B15,[1]Спортсмены!$B$1:$H$65536,4,FALSE)))</f>
        <v>1р</v>
      </c>
      <c r="F15" s="271" t="str">
        <f>IF(B15=0," ",VLOOKUP($B15,[1]Спортсмены!$B$1:$H$65536,5,FALSE))</f>
        <v>Вологодская</v>
      </c>
      <c r="G15" s="323" t="str">
        <f>IF(B15=0," ",VLOOKUP($B15,[1]Спортсмены!$B$1:$H$65536,6,FALSE))</f>
        <v>Вологда, АУ ФКиС ЦСП</v>
      </c>
      <c r="H15" s="309">
        <v>8.3564814814814811E-5</v>
      </c>
      <c r="I15" s="310">
        <v>806</v>
      </c>
      <c r="J15" s="311">
        <v>6.1</v>
      </c>
      <c r="K15" s="310">
        <v>608</v>
      </c>
      <c r="L15" s="312">
        <v>13.59</v>
      </c>
      <c r="M15" s="310">
        <v>703</v>
      </c>
      <c r="N15" s="309">
        <v>1.0358796296296295E-4</v>
      </c>
      <c r="O15" s="310">
        <v>757</v>
      </c>
      <c r="P15" s="312">
        <v>1.66</v>
      </c>
      <c r="Q15" s="310">
        <v>512</v>
      </c>
      <c r="R15" s="312">
        <v>290</v>
      </c>
      <c r="S15" s="310">
        <v>333</v>
      </c>
      <c r="T15" s="313">
        <v>2.0932870370370372E-3</v>
      </c>
      <c r="U15" s="310">
        <v>656</v>
      </c>
      <c r="V15" s="324">
        <f>SUM(M15,O15,Q15,S15,U15,K15,I15)</f>
        <v>4375</v>
      </c>
      <c r="W15" s="114" t="s">
        <v>19</v>
      </c>
      <c r="X15" s="114" t="s">
        <v>72</v>
      </c>
      <c r="Y15" s="325" t="str">
        <f>IF(B15=0," ",VLOOKUP($B15,[1]Спортсмены!$B$1:$H$65536,7,FALSE))</f>
        <v>Волков В.Н.</v>
      </c>
    </row>
    <row r="16" spans="1:25" ht="33.75" x14ac:dyDescent="0.25">
      <c r="A16" s="326">
        <v>3</v>
      </c>
      <c r="B16" s="100">
        <v>113</v>
      </c>
      <c r="C16" s="271" t="str">
        <f>IF(B16=0," ",VLOOKUP(B16,[1]Спортсмены!B$1:H$65536,2,FALSE))</f>
        <v>Палажко Александр</v>
      </c>
      <c r="D16" s="223" t="str">
        <f>IF(B16=0," ",VLOOKUP($B16,[1]Спортсмены!$B$1:$H$65536,3,FALSE))</f>
        <v>08.03.1996</v>
      </c>
      <c r="E16" s="114" t="str">
        <f>IF(B16=0," ",IF(VLOOKUP($B16,[1]Спортсмены!$B$1:$H$65536,4,FALSE)=0," ",VLOOKUP($B16,[1]Спортсмены!$B$1:$H$65536,4,FALSE)))</f>
        <v>1р</v>
      </c>
      <c r="F16" s="271" t="str">
        <f>IF(B16=0," ",VLOOKUP($B16,[1]Спортсмены!$B$1:$H$65536,5,FALSE))</f>
        <v>Ярославская</v>
      </c>
      <c r="G16" s="323" t="str">
        <f>IF(B16=0," ",VLOOKUP($B16,[1]Спортсмены!$B$1:$H$65536,6,FALSE))</f>
        <v>Рыбинск, СДЮСШОР-2, МКОУ ДОД ДЮСШ РМР</v>
      </c>
      <c r="H16" s="309">
        <v>8.8194444444444453E-5</v>
      </c>
      <c r="I16" s="310">
        <v>675</v>
      </c>
      <c r="J16" s="311">
        <v>6.06</v>
      </c>
      <c r="K16" s="310">
        <v>600</v>
      </c>
      <c r="L16" s="312">
        <v>10.130000000000001</v>
      </c>
      <c r="M16" s="310">
        <v>493</v>
      </c>
      <c r="N16" s="309">
        <v>1.1284722222222223E-4</v>
      </c>
      <c r="O16" s="310">
        <v>589</v>
      </c>
      <c r="P16" s="312">
        <v>1.75</v>
      </c>
      <c r="Q16" s="310">
        <v>585</v>
      </c>
      <c r="R16" s="312">
        <v>250</v>
      </c>
      <c r="S16" s="310">
        <v>242</v>
      </c>
      <c r="T16" s="313">
        <v>2.3425925925925923E-3</v>
      </c>
      <c r="U16" s="310">
        <v>462</v>
      </c>
      <c r="V16" s="324">
        <f>SUM(M16,O16,Q16,S16,U16,K16,I16)</f>
        <v>3646</v>
      </c>
      <c r="W16" s="114" t="s">
        <v>90</v>
      </c>
      <c r="X16" s="114" t="s">
        <v>20</v>
      </c>
      <c r="Y16" s="325" t="str">
        <f>IF(B16=0," ",VLOOKUP($B16,[1]Спортсмены!$B$1:$H$65536,7,FALSE))</f>
        <v>Пивентьев С.А.</v>
      </c>
    </row>
    <row r="17" spans="1:25" ht="15.75" thickBot="1" x14ac:dyDescent="0.3">
      <c r="A17" s="243"/>
      <c r="B17" s="243"/>
      <c r="C17" s="243"/>
      <c r="D17" s="243"/>
      <c r="E17" s="243"/>
      <c r="F17" s="243"/>
      <c r="G17" s="243"/>
      <c r="H17" s="243"/>
      <c r="I17" s="243"/>
      <c r="J17" s="243"/>
      <c r="K17" s="243"/>
      <c r="L17" s="243"/>
      <c r="M17" s="243"/>
      <c r="N17" s="243"/>
      <c r="O17" s="243"/>
      <c r="P17" s="243"/>
      <c r="Q17" s="243"/>
      <c r="R17" s="243"/>
      <c r="S17" s="243"/>
      <c r="T17" s="243"/>
      <c r="U17" s="243"/>
      <c r="V17" s="243"/>
      <c r="W17" s="43"/>
      <c r="X17" s="33"/>
      <c r="Y17" s="31" t="str">
        <f>IF(B17=0," ",VLOOKUP($B17,[1]Спортсмены!$B$1:$H$65536,7,FALSE))</f>
        <v xml:space="preserve"> </v>
      </c>
    </row>
    <row r="18" spans="1:25" ht="15.75" thickTop="1" x14ac:dyDescent="0.25">
      <c r="A18" s="36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</row>
    <row r="19" spans="1:25" x14ac:dyDescent="0.25">
      <c r="A19" s="356"/>
      <c r="B19" s="356"/>
      <c r="C19" s="356"/>
      <c r="D19" s="227"/>
      <c r="E19" s="227"/>
      <c r="F19" s="227"/>
      <c r="G19" s="227"/>
      <c r="H19" s="384" t="s">
        <v>121</v>
      </c>
      <c r="I19" s="384"/>
      <c r="J19" s="384"/>
      <c r="K19" s="384"/>
      <c r="L19" s="384"/>
      <c r="M19" s="228"/>
      <c r="N19" s="229"/>
      <c r="O19" s="228"/>
      <c r="P19" s="229"/>
      <c r="Q19" s="228"/>
      <c r="R19" s="229"/>
      <c r="S19" s="228"/>
      <c r="T19" s="229"/>
      <c r="U19" s="229"/>
      <c r="V19" s="8" t="s">
        <v>109</v>
      </c>
      <c r="W19" s="229"/>
    </row>
    <row r="20" spans="1:25" x14ac:dyDescent="0.25">
      <c r="A20" s="1" t="s">
        <v>188</v>
      </c>
      <c r="B20" s="230"/>
      <c r="C20" s="230"/>
      <c r="D20" s="230"/>
      <c r="E20" s="230"/>
      <c r="F20" s="230"/>
      <c r="G20" s="230"/>
      <c r="H20" s="230"/>
      <c r="I20" s="231"/>
      <c r="J20" s="232"/>
      <c r="K20" s="233"/>
      <c r="L20" s="233"/>
      <c r="M20" s="234"/>
      <c r="N20" s="235"/>
      <c r="O20" s="236"/>
      <c r="P20" s="235"/>
      <c r="Q20" s="236"/>
      <c r="R20" s="235"/>
      <c r="S20" s="236"/>
      <c r="T20" s="235"/>
      <c r="U20" s="235"/>
      <c r="V20" s="235"/>
      <c r="W20" s="235"/>
    </row>
    <row r="21" spans="1:25" ht="38.25" x14ac:dyDescent="0.25">
      <c r="A21" s="237" t="s">
        <v>6</v>
      </c>
      <c r="B21" s="237" t="s">
        <v>48</v>
      </c>
      <c r="C21" s="241" t="s">
        <v>8</v>
      </c>
      <c r="D21" s="237" t="s">
        <v>80</v>
      </c>
      <c r="E21" s="237" t="s">
        <v>77</v>
      </c>
      <c r="F21" s="238" t="s">
        <v>11</v>
      </c>
      <c r="G21" s="238" t="s">
        <v>52</v>
      </c>
      <c r="H21" s="239">
        <v>60</v>
      </c>
      <c r="I21" s="240" t="s">
        <v>68</v>
      </c>
      <c r="J21" s="239" t="s">
        <v>81</v>
      </c>
      <c r="K21" s="240" t="s">
        <v>68</v>
      </c>
      <c r="L21" s="239" t="s">
        <v>82</v>
      </c>
      <c r="M21" s="240" t="s">
        <v>68</v>
      </c>
      <c r="N21" s="239" t="s">
        <v>83</v>
      </c>
      <c r="O21" s="240" t="s">
        <v>68</v>
      </c>
      <c r="P21" s="239" t="s">
        <v>84</v>
      </c>
      <c r="Q21" s="240" t="s">
        <v>68</v>
      </c>
      <c r="R21" s="239" t="s">
        <v>89</v>
      </c>
      <c r="S21" s="240" t="s">
        <v>68</v>
      </c>
      <c r="T21" s="239">
        <v>1000</v>
      </c>
      <c r="U21" s="240" t="s">
        <v>68</v>
      </c>
      <c r="V21" s="244" t="s">
        <v>85</v>
      </c>
      <c r="W21" s="241" t="s">
        <v>86</v>
      </c>
      <c r="X21" s="238" t="s">
        <v>79</v>
      </c>
      <c r="Y21" s="241" t="s">
        <v>16</v>
      </c>
    </row>
    <row r="22" spans="1:25" ht="22.5" x14ac:dyDescent="0.25">
      <c r="A22" s="314">
        <v>1</v>
      </c>
      <c r="B22" s="189">
        <v>67</v>
      </c>
      <c r="C22" s="315" t="str">
        <f>IF(B22=0," ",VLOOKUP(B22,[1]Спортсмены!B$1:H$65536,2,FALSE))</f>
        <v>Куликов Сергей</v>
      </c>
      <c r="D22" s="458" t="str">
        <f>IF(B22=0," ",VLOOKUP($B22,[1]Спортсмены!$B$1:$H$65536,3,FALSE))</f>
        <v>23.02.1995</v>
      </c>
      <c r="E22" s="190" t="str">
        <f>IF(B22=0," ",IF(VLOOKUP($B22,[1]Спортсмены!$B$1:$H$65536,4,FALSE)=0," ",VLOOKUP($B22,[1]Спортсмены!$B$1:$H$65536,4,FALSE)))</f>
        <v>КМС</v>
      </c>
      <c r="F22" s="317" t="str">
        <f>IF(B22=0," ",VLOOKUP($B22,[1]Спортсмены!$B$1:$H$65536,5,FALSE))</f>
        <v>Ярославская</v>
      </c>
      <c r="G22" s="318" t="str">
        <f>IF(B22=0," ",VLOOKUP($B22,[1]Спортсмены!$B$1:$H$65536,6,FALSE))</f>
        <v>Рыбинск, СДЮСШОР-2</v>
      </c>
      <c r="H22" s="305">
        <v>8.287037037037037E-5</v>
      </c>
      <c r="I22" s="306">
        <v>826</v>
      </c>
      <c r="J22" s="307">
        <v>6.67</v>
      </c>
      <c r="K22" s="306">
        <v>736</v>
      </c>
      <c r="L22" s="308">
        <v>12.08</v>
      </c>
      <c r="M22" s="306">
        <v>611</v>
      </c>
      <c r="N22" s="305">
        <v>9.6643518518518517E-5</v>
      </c>
      <c r="O22" s="306">
        <v>896</v>
      </c>
      <c r="P22" s="308">
        <v>1.96</v>
      </c>
      <c r="Q22" s="306">
        <v>767</v>
      </c>
      <c r="R22" s="308">
        <v>390</v>
      </c>
      <c r="S22" s="306">
        <v>590</v>
      </c>
      <c r="T22" s="242">
        <v>1.9128472222222222E-3</v>
      </c>
      <c r="U22" s="306">
        <v>816</v>
      </c>
      <c r="V22" s="319">
        <f>SUM(M22,O22,Q22,S22,U22,K22,I22)</f>
        <v>5242</v>
      </c>
      <c r="W22" s="190" t="s">
        <v>106</v>
      </c>
      <c r="X22" s="488" t="s">
        <v>189</v>
      </c>
      <c r="Y22" s="320" t="str">
        <f>IF(B22=0," ",VLOOKUP($B22,[1]Спортсмены!$B$1:$H$65536,7,FALSE))</f>
        <v>Сергеева Е.В.</v>
      </c>
    </row>
    <row r="23" spans="1:25" ht="22.5" x14ac:dyDescent="0.25">
      <c r="A23" s="321">
        <v>2</v>
      </c>
      <c r="B23" s="27">
        <v>69</v>
      </c>
      <c r="C23" s="271" t="str">
        <f>IF(B23=0," ",VLOOKUP(B23,[1]Спортсмены!B$1:H$65536,2,FALSE))</f>
        <v>Фридфельдт Данил</v>
      </c>
      <c r="D23" s="223" t="str">
        <f>IF(B23=0," ",VLOOKUP($B23,[1]Спортсмены!$B$1:$H$65536,3,FALSE))</f>
        <v>06.05.1995</v>
      </c>
      <c r="E23" s="114" t="str">
        <f>IF(B23=0," ",IF(VLOOKUP($B23,[1]Спортсмены!$B$1:$H$65536,4,FALSE)=0," ",VLOOKUP($B23,[1]Спортсмены!$B$1:$H$65536,4,FALSE)))</f>
        <v>КМС</v>
      </c>
      <c r="F23" s="322" t="str">
        <f>IF(B23=0," ",VLOOKUP($B23,[1]Спортсмены!$B$1:$H$65536,5,FALSE))</f>
        <v>Ярославская</v>
      </c>
      <c r="G23" s="323" t="str">
        <f>IF(B23=0," ",VLOOKUP($B23,[1]Спортсмены!$B$1:$H$65536,6,FALSE))</f>
        <v>Рыбинск, СДЮСШОР-2</v>
      </c>
      <c r="H23" s="309">
        <v>8.4259259259259251E-5</v>
      </c>
      <c r="I23" s="310">
        <v>785</v>
      </c>
      <c r="J23" s="311">
        <v>6.27</v>
      </c>
      <c r="K23" s="310">
        <v>646</v>
      </c>
      <c r="L23" s="312">
        <v>10.63</v>
      </c>
      <c r="M23" s="310">
        <v>524</v>
      </c>
      <c r="N23" s="309">
        <v>1.0023148148148148E-4</v>
      </c>
      <c r="O23" s="310">
        <v>823</v>
      </c>
      <c r="P23" s="312">
        <v>1.72</v>
      </c>
      <c r="Q23" s="310">
        <v>560</v>
      </c>
      <c r="R23" s="312">
        <v>300</v>
      </c>
      <c r="S23" s="310">
        <v>357</v>
      </c>
      <c r="T23" s="313">
        <v>1.9155092592592592E-3</v>
      </c>
      <c r="U23" s="310">
        <v>813</v>
      </c>
      <c r="V23" s="324">
        <f>SUM(M23,O23,Q23,S23,U23,K23,I23)</f>
        <v>4508</v>
      </c>
      <c r="W23" s="114" t="s">
        <v>95</v>
      </c>
      <c r="X23" s="114" t="s">
        <v>72</v>
      </c>
      <c r="Y23" s="325" t="str">
        <f>IF(B23=0," ",VLOOKUP($B23,[1]Спортсмены!$B$1:$H$65536,7,FALSE))</f>
        <v>Сергеева Е.В.</v>
      </c>
    </row>
    <row r="24" spans="1:25" ht="15.75" thickBot="1" x14ac:dyDescent="0.3">
      <c r="A24" s="243"/>
      <c r="B24" s="243"/>
      <c r="C24" s="243"/>
      <c r="D24" s="243"/>
      <c r="E24" s="243"/>
      <c r="F24" s="243"/>
      <c r="G24" s="243"/>
      <c r="H24" s="243"/>
      <c r="I24" s="243"/>
      <c r="J24" s="243"/>
      <c r="K24" s="243"/>
      <c r="L24" s="243"/>
      <c r="M24" s="243"/>
      <c r="N24" s="243"/>
      <c r="O24" s="243"/>
      <c r="P24" s="243"/>
      <c r="Q24" s="243"/>
      <c r="R24" s="243"/>
      <c r="S24" s="243"/>
      <c r="T24" s="243"/>
      <c r="U24" s="243"/>
      <c r="V24" s="243"/>
      <c r="W24" s="43"/>
      <c r="X24" s="33"/>
      <c r="Y24" s="31" t="str">
        <f>IF(B24=0," ",VLOOKUP($B24,[1]Спортсмены!$B$1:$H$65536,7,FALSE))</f>
        <v xml:space="preserve"> </v>
      </c>
    </row>
    <row r="25" spans="1:25" ht="15.75" thickTop="1" x14ac:dyDescent="0.25">
      <c r="A25" s="36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</row>
    <row r="26" spans="1:25" x14ac:dyDescent="0.25">
      <c r="A26" s="36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</row>
    <row r="27" spans="1:25" x14ac:dyDescent="0.25"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</row>
    <row r="28" spans="1:25" x14ac:dyDescent="0.25">
      <c r="B28" t="s">
        <v>148</v>
      </c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</row>
    <row r="29" spans="1:25" x14ac:dyDescent="0.25"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</row>
    <row r="30" spans="1:25" x14ac:dyDescent="0.25"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</row>
    <row r="31" spans="1:25" x14ac:dyDescent="0.25"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</row>
    <row r="32" spans="1:25" x14ac:dyDescent="0.25">
      <c r="B32" t="s">
        <v>190</v>
      </c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</row>
    <row r="33" spans="1:25" x14ac:dyDescent="0.25"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</row>
    <row r="34" spans="1:25" x14ac:dyDescent="0.25"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</row>
    <row r="35" spans="1:25" x14ac:dyDescent="0.25"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</row>
    <row r="36" spans="1:25" x14ac:dyDescent="0.25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</row>
    <row r="37" spans="1:25" x14ac:dyDescent="0.25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</row>
    <row r="38" spans="1:25" x14ac:dyDescent="0.25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</row>
    <row r="39" spans="1:25" x14ac:dyDescent="0.25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</row>
    <row r="40" spans="1:25" x14ac:dyDescent="0.25">
      <c r="A40" s="36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</row>
    <row r="41" spans="1:25" x14ac:dyDescent="0.25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</row>
    <row r="42" spans="1:25" x14ac:dyDescent="0.25">
      <c r="A42" s="36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</row>
    <row r="43" spans="1:25" x14ac:dyDescent="0.25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</row>
    <row r="44" spans="1:25" x14ac:dyDescent="0.25">
      <c r="A44" s="36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</row>
  </sheetData>
  <mergeCells count="10">
    <mergeCell ref="A19:C19"/>
    <mergeCell ref="H19:L19"/>
    <mergeCell ref="A5:C5"/>
    <mergeCell ref="A11:C11"/>
    <mergeCell ref="H11:L11"/>
    <mergeCell ref="A1:Y1"/>
    <mergeCell ref="A2:Y2"/>
    <mergeCell ref="H3:P3"/>
    <mergeCell ref="H4:L4"/>
    <mergeCell ref="H5:L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8"/>
  <sheetViews>
    <sheetView topLeftCell="A97" workbookViewId="0">
      <selection activeCell="L110" sqref="L110"/>
    </sheetView>
  </sheetViews>
  <sheetFormatPr defaultRowHeight="15" x14ac:dyDescent="0.25"/>
  <cols>
    <col min="1" max="1" width="6.7109375" customWidth="1"/>
    <col min="2" max="2" width="5.5703125" customWidth="1"/>
    <col min="3" max="3" width="22.5703125" bestFit="1" customWidth="1"/>
    <col min="4" max="4" width="10.7109375" style="68" customWidth="1"/>
    <col min="5" max="5" width="5.85546875" style="68" customWidth="1"/>
    <col min="6" max="6" width="15.5703125" customWidth="1"/>
    <col min="7" max="7" width="29.85546875" customWidth="1"/>
    <col min="8" max="8" width="7.28515625" style="69" customWidth="1"/>
    <col min="9" max="9" width="7.140625" customWidth="1"/>
    <col min="10" max="10" width="6.42578125" customWidth="1"/>
    <col min="11" max="11" width="5.7109375" customWidth="1"/>
    <col min="12" max="12" width="28.42578125" customWidth="1"/>
  </cols>
  <sheetData>
    <row r="1" spans="1:12" ht="20.25" x14ac:dyDescent="0.3">
      <c r="A1" s="354" t="s">
        <v>91</v>
      </c>
      <c r="B1" s="354"/>
      <c r="C1" s="354"/>
      <c r="D1" s="354"/>
      <c r="E1" s="354"/>
      <c r="F1" s="354"/>
      <c r="G1" s="354"/>
      <c r="H1" s="354"/>
      <c r="I1" s="354"/>
      <c r="J1" s="354"/>
      <c r="K1" s="354"/>
      <c r="L1" s="354"/>
    </row>
    <row r="2" spans="1:12" ht="20.25" x14ac:dyDescent="0.3">
      <c r="A2" s="354" t="s">
        <v>92</v>
      </c>
      <c r="B2" s="354"/>
      <c r="C2" s="354"/>
      <c r="D2" s="354"/>
      <c r="E2" s="354"/>
      <c r="F2" s="354"/>
      <c r="G2" s="354"/>
      <c r="H2" s="354"/>
      <c r="I2" s="354"/>
      <c r="J2" s="354"/>
      <c r="K2" s="354"/>
      <c r="L2" s="354"/>
    </row>
    <row r="3" spans="1:12" ht="22.5" x14ac:dyDescent="0.3">
      <c r="A3" s="335" t="s">
        <v>21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</row>
    <row r="4" spans="1:12" ht="20.25" x14ac:dyDescent="0.3">
      <c r="A4" s="336" t="s">
        <v>22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</row>
    <row r="5" spans="1:12" ht="18" x14ac:dyDescent="0.25">
      <c r="A5" s="355"/>
      <c r="B5" s="355"/>
      <c r="C5" s="355"/>
      <c r="D5" s="2"/>
      <c r="E5" s="2"/>
      <c r="F5" s="2" t="s">
        <v>1</v>
      </c>
      <c r="G5" s="2"/>
      <c r="H5" s="2"/>
      <c r="I5" s="2"/>
      <c r="J5" s="2"/>
      <c r="K5" s="2"/>
      <c r="L5" s="2"/>
    </row>
    <row r="6" spans="1:12" ht="15.75" x14ac:dyDescent="0.25">
      <c r="A6" s="355"/>
      <c r="B6" s="355"/>
      <c r="C6" s="355"/>
      <c r="D6" s="4"/>
      <c r="E6" s="4"/>
      <c r="F6" s="342" t="s">
        <v>33</v>
      </c>
      <c r="G6" s="342"/>
      <c r="H6" s="4"/>
    </row>
    <row r="7" spans="1:12" x14ac:dyDescent="0.25">
      <c r="A7" s="355"/>
      <c r="B7" s="355"/>
      <c r="C7" s="355"/>
      <c r="D7"/>
      <c r="E7"/>
      <c r="F7" s="1"/>
      <c r="G7" s="1"/>
      <c r="H7" s="8"/>
      <c r="I7" s="8"/>
      <c r="J7" s="8"/>
      <c r="L7" s="8"/>
    </row>
    <row r="8" spans="1:12" ht="18.75" x14ac:dyDescent="0.3">
      <c r="A8" s="356"/>
      <c r="B8" s="356"/>
      <c r="C8" s="356"/>
      <c r="D8"/>
      <c r="E8" s="10"/>
      <c r="F8" s="1"/>
      <c r="G8" s="1"/>
      <c r="H8" s="10"/>
      <c r="I8" s="343"/>
      <c r="J8" s="343"/>
      <c r="K8" s="6" t="s">
        <v>3</v>
      </c>
      <c r="L8" s="8"/>
    </row>
    <row r="9" spans="1:12" x14ac:dyDescent="0.25">
      <c r="A9" s="1" t="s">
        <v>129</v>
      </c>
      <c r="B9" s="76"/>
      <c r="C9" s="76"/>
      <c r="D9" s="12"/>
      <c r="E9" s="11"/>
      <c r="F9" s="1"/>
      <c r="G9" s="1"/>
      <c r="H9" s="13"/>
      <c r="I9" s="344"/>
      <c r="J9" s="344"/>
      <c r="K9" s="8" t="s">
        <v>109</v>
      </c>
      <c r="L9" s="8"/>
    </row>
    <row r="10" spans="1:12" x14ac:dyDescent="0.25">
      <c r="A10" s="345" t="s">
        <v>6</v>
      </c>
      <c r="B10" s="345" t="s">
        <v>7</v>
      </c>
      <c r="C10" s="345" t="s">
        <v>8</v>
      </c>
      <c r="D10" s="328" t="s">
        <v>9</v>
      </c>
      <c r="E10" s="328" t="s">
        <v>10</v>
      </c>
      <c r="F10" s="328" t="s">
        <v>11</v>
      </c>
      <c r="G10" s="328" t="s">
        <v>12</v>
      </c>
      <c r="H10" s="347" t="s">
        <v>13</v>
      </c>
      <c r="I10" s="348"/>
      <c r="J10" s="345" t="s">
        <v>14</v>
      </c>
      <c r="K10" s="328" t="s">
        <v>15</v>
      </c>
      <c r="L10" s="349" t="s">
        <v>16</v>
      </c>
    </row>
    <row r="11" spans="1:12" x14ac:dyDescent="0.25">
      <c r="A11" s="346"/>
      <c r="B11" s="346"/>
      <c r="C11" s="346"/>
      <c r="D11" s="346"/>
      <c r="E11" s="346"/>
      <c r="F11" s="346"/>
      <c r="G11" s="346"/>
      <c r="H11" s="263" t="s">
        <v>17</v>
      </c>
      <c r="I11" s="263" t="s">
        <v>18</v>
      </c>
      <c r="J11" s="346"/>
      <c r="K11" s="329"/>
      <c r="L11" s="350"/>
    </row>
    <row r="12" spans="1:12" ht="15.75" x14ac:dyDescent="0.25">
      <c r="A12" s="433"/>
      <c r="B12" s="433"/>
      <c r="C12" s="433"/>
      <c r="D12" s="433"/>
      <c r="E12" s="433"/>
      <c r="F12" s="433"/>
      <c r="G12" s="433"/>
      <c r="H12" s="190"/>
      <c r="I12" s="434" t="s">
        <v>4</v>
      </c>
      <c r="J12" s="434"/>
      <c r="K12" s="435"/>
      <c r="L12" s="436" t="s">
        <v>128</v>
      </c>
    </row>
    <row r="13" spans="1:12" x14ac:dyDescent="0.25">
      <c r="A13" s="15"/>
      <c r="B13" s="15"/>
      <c r="C13" s="15"/>
      <c r="D13" s="16"/>
      <c r="E13" s="15"/>
      <c r="F13" s="340" t="s">
        <v>113</v>
      </c>
      <c r="G13" s="340"/>
      <c r="H13" s="17"/>
      <c r="I13" s="341" t="s">
        <v>5</v>
      </c>
      <c r="J13" s="341"/>
      <c r="K13" s="14"/>
      <c r="L13" s="8" t="s">
        <v>130</v>
      </c>
    </row>
    <row r="14" spans="1:12" ht="19.5" x14ac:dyDescent="0.25">
      <c r="A14" s="19">
        <v>1</v>
      </c>
      <c r="B14" s="20">
        <v>251</v>
      </c>
      <c r="C14" s="85" t="str">
        <f>IF(B14=0," ",VLOOKUP(B14,[1]Спортсмены!B$1:H$65536,2,FALSE))</f>
        <v>Михеев Андрей</v>
      </c>
      <c r="D14" s="86" t="str">
        <f>IF(B14=0," ",VLOOKUP($B14,[1]Спортсмены!$B$1:$H$65536,3,FALSE))</f>
        <v>06.05.1998</v>
      </c>
      <c r="E14" s="80" t="str">
        <f>IF(B14=0," ",IF(VLOOKUP($B14,[1]Спортсмены!$B$1:$H$65536,4,FALSE)=0," ",VLOOKUP($B14,[1]Спортсмены!$B$1:$H$65536,4,FALSE)))</f>
        <v>1р</v>
      </c>
      <c r="F14" s="85" t="str">
        <f>IF(B14=0," ",VLOOKUP($B14,[1]Спортсмены!$B$1:$H$65536,5,FALSE))</f>
        <v>Калининградская</v>
      </c>
      <c r="G14" s="85" t="str">
        <f>IF(B14=0," ",VLOOKUP($B14,[1]Спортсмены!$B$1:$H$65536,6,FALSE))</f>
        <v>Калининград, СДЮСШОР-4</v>
      </c>
      <c r="H14" s="84">
        <v>2.7326388888888892E-4</v>
      </c>
      <c r="I14" s="270">
        <v>2.657407407407407E-4</v>
      </c>
      <c r="J14" s="114" t="s">
        <v>19</v>
      </c>
      <c r="K14" s="27">
        <v>20</v>
      </c>
      <c r="L14" s="432" t="str">
        <f>IF(B14=0," ",VLOOKUP($B14,[1]Спортсмены!$B$1:$H$65536,7,FALSE))</f>
        <v>Гадиатова Н.В., Сельская Л.М., Маляревич В.В.</v>
      </c>
    </row>
    <row r="15" spans="1:12" x14ac:dyDescent="0.25">
      <c r="A15" s="19">
        <v>2</v>
      </c>
      <c r="B15" s="20">
        <v>360</v>
      </c>
      <c r="C15" s="21" t="str">
        <f>IF(B15=0," ",VLOOKUP(B15,[1]Спортсмены!B$1:H$65536,2,FALSE))</f>
        <v>Беляев Илья</v>
      </c>
      <c r="D15" s="22" t="str">
        <f>IF(B15=0," ",VLOOKUP($B15,[1]Спортсмены!$B$1:$H$65536,3,FALSE))</f>
        <v>18.01.1998</v>
      </c>
      <c r="E15" s="23" t="str">
        <f>IF(B15=0," ",IF(VLOOKUP($B15,[1]Спортсмены!$B$1:$H$65536,4,FALSE)=0," ",VLOOKUP($B15,[1]Спортсмены!$B$1:$H$65536,4,FALSE)))</f>
        <v>1р</v>
      </c>
      <c r="F15" s="21" t="str">
        <f>IF(B15=0," ",VLOOKUP($B15,[1]Спортсмены!$B$1:$H$65536,5,FALSE))</f>
        <v>Вологодская</v>
      </c>
      <c r="G15" s="21" t="str">
        <f>IF(B15=0," ",VLOOKUP($B15,[1]Спортсмены!$B$1:$H$65536,6,FALSE))</f>
        <v>Череповец, ДЮСШ-2</v>
      </c>
      <c r="H15" s="24">
        <v>2.7141203703703702E-4</v>
      </c>
      <c r="I15" s="25">
        <v>2.6921296296296301E-4</v>
      </c>
      <c r="J15" s="23" t="str">
        <f>IF(H15=0," ",IF(H15&lt;=[1]Разряды!$D$5,[1]Разряды!$D$3,IF(H15&lt;=[1]Разряды!$E$5,[1]Разряды!$E$3,IF(H15&lt;=[1]Разряды!$F$5,[1]Разряды!$F$3,IF(H15&lt;=[1]Разряды!$G$5,[1]Разряды!$G$3,IF(H15&lt;=[1]Разряды!$H$5,[1]Разряды!$H$3,IF(H15&lt;=[1]Разряды!$I$5,[1]Разряды!$I$3,IF(H15&lt;=[1]Разряды!$J$5,[1]Разряды!$J$3,"б/р"))))))))</f>
        <v>2р</v>
      </c>
      <c r="K15" s="26">
        <v>17</v>
      </c>
      <c r="L15" s="21" t="str">
        <f>IF(B15=0," ",VLOOKUP($B15,[1]Спортсмены!$B$1:$H$65536,7,FALSE))</f>
        <v>Лебедев А.В.</v>
      </c>
    </row>
    <row r="16" spans="1:12" x14ac:dyDescent="0.25">
      <c r="A16" s="19">
        <v>3</v>
      </c>
      <c r="B16" s="20">
        <v>50</v>
      </c>
      <c r="C16" s="21" t="str">
        <f>IF(B16=0," ",VLOOKUP(B16,[1]Спортсмены!B$1:H$65536,2,FALSE))</f>
        <v>Крюков Олег</v>
      </c>
      <c r="D16" s="22" t="str">
        <f>IF(B16=0," ",VLOOKUP($B16,[1]Спортсмены!$B$1:$H$65536,3,FALSE))</f>
        <v>17.05.1998</v>
      </c>
      <c r="E16" s="23" t="str">
        <f>IF(B16=0," ",IF(VLOOKUP($B16,[1]Спортсмены!$B$1:$H$65536,4,FALSE)=0," ",VLOOKUP($B16,[1]Спортсмены!$B$1:$H$65536,4,FALSE)))</f>
        <v>1р</v>
      </c>
      <c r="F16" s="21" t="str">
        <f>IF(B16=0," ",VLOOKUP($B16,[1]Спортсмены!$B$1:$H$65536,5,FALSE))</f>
        <v>Ярославская</v>
      </c>
      <c r="G16" s="21" t="str">
        <f>IF(B16=0," ",VLOOKUP($B16,[1]Спортсмены!$B$1:$H$65536,6,FALSE))</f>
        <v>Ярославль, СДЮСШОР-19</v>
      </c>
      <c r="H16" s="24">
        <v>2.7511574074074076E-4</v>
      </c>
      <c r="I16" s="25">
        <v>2.8032407407407406E-4</v>
      </c>
      <c r="J16" s="23" t="str">
        <f>IF(H16=0," ",IF(H16&lt;=[1]Разряды!$D$5,[1]Разряды!$D$3,IF(H16&lt;=[1]Разряды!$E$5,[1]Разряды!$E$3,IF(H16&lt;=[1]Разряды!$F$5,[1]Разряды!$F$3,IF(H16&lt;=[1]Разряды!$G$5,[1]Разряды!$G$3,IF(H16&lt;=[1]Разряды!$H$5,[1]Разряды!$H$3,IF(H16&lt;=[1]Разряды!$I$5,[1]Разряды!$I$3,IF(H16&lt;=[1]Разряды!$J$5,[1]Разряды!$J$3,"б/р"))))))))</f>
        <v>2р</v>
      </c>
      <c r="K16" s="26">
        <v>15</v>
      </c>
      <c r="L16" s="21" t="str">
        <f>IF(B16=0," ",VLOOKUP($B16,[1]Спортсмены!$B$1:$H$65536,7,FALSE))</f>
        <v>Таракановы Ю.Ф., А.В.</v>
      </c>
    </row>
    <row r="17" spans="1:12" x14ac:dyDescent="0.25">
      <c r="A17" s="27">
        <v>4</v>
      </c>
      <c r="B17" s="20">
        <v>357</v>
      </c>
      <c r="C17" s="21" t="str">
        <f>IF(B17=0," ",VLOOKUP(B17,[1]Спортсмены!B$1:H$65536,2,FALSE))</f>
        <v>Наркевич Вячеслав</v>
      </c>
      <c r="D17" s="22" t="str">
        <f>IF(B17=0," ",VLOOKUP($B17,[1]Спортсмены!$B$1:$H$65536,3,FALSE))</f>
        <v>09.05.1998</v>
      </c>
      <c r="E17" s="23" t="str">
        <f>IF(B17=0," ",IF(VLOOKUP($B17,[1]Спортсмены!$B$1:$H$65536,4,FALSE)=0," ",VLOOKUP($B17,[1]Спортсмены!$B$1:$H$65536,4,FALSE)))</f>
        <v>1р</v>
      </c>
      <c r="F17" s="21" t="str">
        <f>IF(B17=0," ",VLOOKUP($B17,[1]Спортсмены!$B$1:$H$65536,5,FALSE))</f>
        <v>Вологодская</v>
      </c>
      <c r="G17" s="21" t="str">
        <f>IF(B17=0," ",VLOOKUP($B17,[1]Спортсмены!$B$1:$H$65536,6,FALSE))</f>
        <v>Череповец, ДЮСШ-2</v>
      </c>
      <c r="H17" s="24">
        <v>2.7384259259259256E-4</v>
      </c>
      <c r="I17" s="40" t="s">
        <v>102</v>
      </c>
      <c r="J17" s="23" t="str">
        <f>IF(H17=0," ",IF(H17&lt;=[1]Разряды!$D$5,[1]Разряды!$D$3,IF(H17&lt;=[1]Разряды!$E$5,[1]Разряды!$E$3,IF(H17&lt;=[1]Разряды!$F$5,[1]Разряды!$F$3,IF(H17&lt;=[1]Разряды!$G$5,[1]Разряды!$G$3,IF(H17&lt;=[1]Разряды!$H$5,[1]Разряды!$H$3,IF(H17&lt;=[1]Разряды!$I$5,[1]Разряды!$I$3,IF(H17&lt;=[1]Разряды!$J$5,[1]Разряды!$J$3,"б/р"))))))))</f>
        <v>2р</v>
      </c>
      <c r="K17" s="88">
        <v>14</v>
      </c>
      <c r="L17" s="21" t="str">
        <f>IF(B17=0," ",VLOOKUP($B17,[1]Спортсмены!$B$1:$H$65536,7,FALSE))</f>
        <v>Столбова О.В.</v>
      </c>
    </row>
    <row r="18" spans="1:12" x14ac:dyDescent="0.25">
      <c r="A18" s="27">
        <v>5</v>
      </c>
      <c r="B18" s="20">
        <v>473</v>
      </c>
      <c r="C18" s="21" t="str">
        <f>IF(B18=0," ",VLOOKUP(B18,[1]Спортсмены!B$1:H$65536,2,FALSE))</f>
        <v>Лужинский Кирилл</v>
      </c>
      <c r="D18" s="22" t="str">
        <f>IF(B18=0," ",VLOOKUP($B18,[1]Спортсмены!$B$1:$H$65536,3,FALSE))</f>
        <v>20.03.1999</v>
      </c>
      <c r="E18" s="23" t="str">
        <f>IF(B18=0," ",IF(VLOOKUP($B18,[1]Спортсмены!$B$1:$H$65536,4,FALSE)=0," ",VLOOKUP($B18,[1]Спортсмены!$B$1:$H$65536,4,FALSE)))</f>
        <v>1р</v>
      </c>
      <c r="F18" s="21" t="str">
        <f>IF(B18=0," ",VLOOKUP($B18,[1]Спортсмены!$B$1:$H$65536,5,FALSE))</f>
        <v>Вологодская</v>
      </c>
      <c r="G18" s="21" t="str">
        <f>IF(B18=0," ",VLOOKUP($B18,[1]Спортсмены!$B$1:$H$65536,6,FALSE))</f>
        <v>Череповец, ДЮСШ-2</v>
      </c>
      <c r="H18" s="24">
        <v>2.7662037037037038E-4</v>
      </c>
      <c r="I18" s="24"/>
      <c r="J18" s="23" t="str">
        <f>IF(H18=0," ",IF(H18&lt;=[1]Разряды!$D$5,[1]Разряды!$D$3,IF(H18&lt;=[1]Разряды!$E$5,[1]Разряды!$E$3,IF(H18&lt;=[1]Разряды!$F$5,[1]Разряды!$F$3,IF(H18&lt;=[1]Разряды!$G$5,[1]Разряды!$G$3,IF(H18&lt;=[1]Разряды!$H$5,[1]Разряды!$H$3,IF(H18&lt;=[1]Разряды!$I$5,[1]Разряды!$I$3,IF(H18&lt;=[1]Разряды!$J$5,[1]Разряды!$J$3,"б/р"))))))))</f>
        <v>2р</v>
      </c>
      <c r="K18" s="88">
        <v>13</v>
      </c>
      <c r="L18" s="21" t="str">
        <f>IF(B18=0," ",VLOOKUP($B18,[1]Спортсмены!$B$1:$H$65536,7,FALSE))</f>
        <v>Столбова О.В.</v>
      </c>
    </row>
    <row r="19" spans="1:12" x14ac:dyDescent="0.25">
      <c r="A19" s="27">
        <v>6</v>
      </c>
      <c r="B19" s="20">
        <v>588</v>
      </c>
      <c r="C19" s="21" t="str">
        <f>IF(B19=0," ",VLOOKUP(B19,[1]Спортсмены!B$1:H$65536,2,FALSE))</f>
        <v>Шаньгин Станислав</v>
      </c>
      <c r="D19" s="22" t="str">
        <f>IF(B19=0," ",VLOOKUP($B19,[1]Спортсмены!$B$1:$H$65536,3,FALSE))</f>
        <v>22.03.1998</v>
      </c>
      <c r="E19" s="23" t="str">
        <f>IF(B19=0," ",IF(VLOOKUP($B19,[1]Спортсмены!$B$1:$H$65536,4,FALSE)=0," ",VLOOKUP($B19,[1]Спортсмены!$B$1:$H$65536,4,FALSE)))</f>
        <v>1р</v>
      </c>
      <c r="F19" s="21" t="str">
        <f>IF(B19=0," ",VLOOKUP($B19,[1]Спортсмены!$B$1:$H$65536,5,FALSE))</f>
        <v>Архангельская</v>
      </c>
      <c r="G19" s="87" t="str">
        <f>IF(B19=0," ",VLOOKUP($B19,[1]Спортсмены!$B$1:$H$65536,6,FALSE))</f>
        <v>Архангельск, МБОУ ДОД "ДЮСШ-1"</v>
      </c>
      <c r="H19" s="24">
        <v>2.787037037037037E-4</v>
      </c>
      <c r="I19" s="24"/>
      <c r="J19" s="23" t="str">
        <f>IF(H19=0," ",IF(H19&lt;=[1]Разряды!$D$5,[1]Разряды!$D$3,IF(H19&lt;=[1]Разряды!$E$5,[1]Разряды!$E$3,IF(H19&lt;=[1]Разряды!$F$5,[1]Разряды!$F$3,IF(H19&lt;=[1]Разряды!$G$5,[1]Разряды!$G$3,IF(H19&lt;=[1]Разряды!$H$5,[1]Разряды!$H$3,IF(H19&lt;=[1]Разряды!$I$5,[1]Разряды!$I$3,IF(H19&lt;=[1]Разряды!$J$5,[1]Разряды!$J$3,"б/р"))))))))</f>
        <v>2р</v>
      </c>
      <c r="K19" s="26">
        <v>12</v>
      </c>
      <c r="L19" s="21" t="str">
        <f>IF(B19=0," ",VLOOKUP($B19,[1]Спортсмены!$B$1:$H$65536,7,FALSE))</f>
        <v>Брюхова О.Б., Ушанов С.А.</v>
      </c>
    </row>
    <row r="20" spans="1:12" x14ac:dyDescent="0.25">
      <c r="A20" s="27">
        <v>7</v>
      </c>
      <c r="B20" s="20">
        <v>537</v>
      </c>
      <c r="C20" s="21" t="str">
        <f>IF(B20=0," ",VLOOKUP(B20,[1]Спортсмены!B$1:H$65536,2,FALSE))</f>
        <v>Пискунов Артем</v>
      </c>
      <c r="D20" s="22" t="str">
        <f>IF(B20=0," ",VLOOKUP($B20,[1]Спортсмены!$B$1:$H$65536,3,FALSE))</f>
        <v>1999</v>
      </c>
      <c r="E20" s="23" t="str">
        <f>IF(B20=0," ",IF(VLOOKUP($B20,[1]Спортсмены!$B$1:$H$65536,4,FALSE)=0," ",VLOOKUP($B20,[1]Спортсмены!$B$1:$H$65536,4,FALSE)))</f>
        <v>1р</v>
      </c>
      <c r="F20" s="21" t="str">
        <f>IF(B20=0," ",VLOOKUP($B20,[1]Спортсмены!$B$1:$H$65536,5,FALSE))</f>
        <v>Владимирская</v>
      </c>
      <c r="G20" s="21" t="str">
        <f>IF(B20=0," ",VLOOKUP($B20,[1]Спортсмены!$B$1:$H$65536,6,FALSE))</f>
        <v>Ковров, МБУ СК "Вымпел"</v>
      </c>
      <c r="H20" s="24">
        <v>2.7939814814814814E-4</v>
      </c>
      <c r="I20" s="24"/>
      <c r="J20" s="23" t="str">
        <f>IF(H20=0," ",IF(H20&lt;=[1]Разряды!$D$5,[1]Разряды!$D$3,IF(H20&lt;=[1]Разряды!$E$5,[1]Разряды!$E$3,IF(H20&lt;=[1]Разряды!$F$5,[1]Разряды!$F$3,IF(H20&lt;=[1]Разряды!$G$5,[1]Разряды!$G$3,IF(H20&lt;=[1]Разряды!$H$5,[1]Разряды!$H$3,IF(H20&lt;=[1]Разряды!$I$5,[1]Разряды!$I$3,IF(H20&lt;=[1]Разряды!$J$5,[1]Разряды!$J$3,"б/р"))))))))</f>
        <v>2р</v>
      </c>
      <c r="K20" s="26">
        <v>11</v>
      </c>
      <c r="L20" s="21" t="str">
        <f>IF(B20=0," ",VLOOKUP($B20,[1]Спортсмены!$B$1:$H$65536,7,FALSE))</f>
        <v>Птушкина Н.И.</v>
      </c>
    </row>
    <row r="21" spans="1:12" x14ac:dyDescent="0.25">
      <c r="A21" s="27">
        <v>8</v>
      </c>
      <c r="B21" s="20">
        <v>220</v>
      </c>
      <c r="C21" s="85" t="str">
        <f>IF(B21=0," ",VLOOKUP(B21,[1]Спортсмены!B$1:H$65536,2,FALSE))</f>
        <v>Бурдейный Максим</v>
      </c>
      <c r="D21" s="86" t="str">
        <f>IF(B21=0," ",VLOOKUP($B21,[1]Спортсмены!$B$1:$H$65536,3,FALSE))</f>
        <v>1998</v>
      </c>
      <c r="E21" s="80" t="str">
        <f>IF(B21=0," ",IF(VLOOKUP($B21,[1]Спортсмены!$B$1:$H$65536,4,FALSE)=0," ",VLOOKUP($B21,[1]Спортсмены!$B$1:$H$65536,4,FALSE)))</f>
        <v>1р</v>
      </c>
      <c r="F21" s="85" t="str">
        <f>IF(B21=0," ",VLOOKUP($B21,[1]Спортсмены!$B$1:$H$65536,5,FALSE))</f>
        <v>Мурманская</v>
      </c>
      <c r="G21" s="85" t="str">
        <f>IF(B21=0," ",VLOOKUP($B21,[1]Спортсмены!$B$1:$H$65536,6,FALSE))</f>
        <v>Мурманск, СДЮСШОР-4</v>
      </c>
      <c r="H21" s="84">
        <v>2.7951388888888888E-4</v>
      </c>
      <c r="I21" s="84"/>
      <c r="J21" s="80" t="str">
        <f>IF(H21=0," ",IF(H21&lt;=[1]Разряды!$D$5,[1]Разряды!$D$3,IF(H21&lt;=[1]Разряды!$E$5,[1]Разряды!$E$3,IF(H21&lt;=[1]Разряды!$F$5,[1]Разряды!$F$3,IF(H21&lt;=[1]Разряды!$G$5,[1]Разряды!$G$3,IF(H21&lt;=[1]Разряды!$H$5,[1]Разряды!$H$3,IF(H21&lt;=[1]Разряды!$I$5,[1]Разряды!$I$3,IF(H21&lt;=[1]Разряды!$J$5,[1]Разряды!$J$3,"б/р"))))))))</f>
        <v>2р</v>
      </c>
      <c r="K21" s="27">
        <v>10</v>
      </c>
      <c r="L21" s="85" t="str">
        <f>IF(B21=0," ",VLOOKUP($B21,[1]Спортсмены!$B$1:$H$65536,7,FALSE))</f>
        <v>Кацан Т.Н.</v>
      </c>
    </row>
    <row r="22" spans="1:12" x14ac:dyDescent="0.25">
      <c r="A22" s="27">
        <v>9</v>
      </c>
      <c r="B22" s="20">
        <v>48</v>
      </c>
      <c r="C22" s="21" t="str">
        <f>IF(B22=0," ",VLOOKUP(B22,[1]Спортсмены!B$1:H$65536,2,FALSE))</f>
        <v>Тихонов Олег</v>
      </c>
      <c r="D22" s="22" t="str">
        <f>IF(B22=0," ",VLOOKUP($B22,[1]Спортсмены!$B$1:$H$65536,3,FALSE))</f>
        <v>16.09.1998</v>
      </c>
      <c r="E22" s="23" t="str">
        <f>IF(B22=0," ",IF(VLOOKUP($B22,[1]Спортсмены!$B$1:$H$65536,4,FALSE)=0," ",VLOOKUP($B22,[1]Спортсмены!$B$1:$H$65536,4,FALSE)))</f>
        <v>2р</v>
      </c>
      <c r="F22" s="21" t="str">
        <f>IF(B22=0," ",VLOOKUP($B22,[1]Спортсмены!$B$1:$H$65536,5,FALSE))</f>
        <v>Ярославская</v>
      </c>
      <c r="G22" s="21" t="str">
        <f>IF(B22=0," ",VLOOKUP($B22,[1]Спортсмены!$B$1:$H$65536,6,FALSE))</f>
        <v>Ярославль, СДЮСШОР-19</v>
      </c>
      <c r="H22" s="24">
        <v>2.8078703703703707E-4</v>
      </c>
      <c r="I22" s="24"/>
      <c r="J22" s="23" t="str">
        <f>IF(H22=0," ",IF(H22&lt;=[1]Разряды!$D$5,[1]Разряды!$D$3,IF(H22&lt;=[1]Разряды!$E$5,[1]Разряды!$E$3,IF(H22&lt;=[1]Разряды!$F$5,[1]Разряды!$F$3,IF(H22&lt;=[1]Разряды!$G$5,[1]Разряды!$G$3,IF(H22&lt;=[1]Разряды!$H$5,[1]Разряды!$H$3,IF(H22&lt;=[1]Разряды!$I$5,[1]Разряды!$I$3,IF(H22&lt;=[1]Разряды!$J$5,[1]Разряды!$J$3,"б/р"))))))))</f>
        <v>2р</v>
      </c>
      <c r="K22" s="23" t="s">
        <v>20</v>
      </c>
      <c r="L22" s="21" t="str">
        <f>IF(B22=0," ",VLOOKUP($B22,[1]Спортсмены!$B$1:$H$65536,7,FALSE))</f>
        <v>Валяева С.П.</v>
      </c>
    </row>
    <row r="23" spans="1:12" x14ac:dyDescent="0.25">
      <c r="A23" s="27">
        <v>10</v>
      </c>
      <c r="B23" s="20">
        <v>187</v>
      </c>
      <c r="C23" s="21" t="str">
        <f>IF(B23=0," ",VLOOKUP(B23,[1]Спортсмены!B$1:H$65536,2,FALSE))</f>
        <v>Некрасов Егор</v>
      </c>
      <c r="D23" s="22" t="str">
        <f>IF(B23=0," ",VLOOKUP($B23,[1]Спортсмены!$B$1:$H$65536,3,FALSE))</f>
        <v>1999</v>
      </c>
      <c r="E23" s="23" t="str">
        <f>IF(B23=0," ",IF(VLOOKUP($B23,[1]Спортсмены!$B$1:$H$65536,4,FALSE)=0," ",VLOOKUP($B23,[1]Спортсмены!$B$1:$H$65536,4,FALSE)))</f>
        <v>1р</v>
      </c>
      <c r="F23" s="21" t="str">
        <f>IF(B23=0," ",VLOOKUP($B23,[1]Спортсмены!$B$1:$H$65536,5,FALSE))</f>
        <v>Архангельская</v>
      </c>
      <c r="G23" s="21" t="str">
        <f>IF(B23=0," ",VLOOKUP($B23,[1]Спортсмены!$B$1:$H$65536,6,FALSE))</f>
        <v>Коряжма, ДЮСШ</v>
      </c>
      <c r="H23" s="24">
        <v>2.810185185185185E-4</v>
      </c>
      <c r="I23" s="24"/>
      <c r="J23" s="23" t="str">
        <f>IF(H23=0," ",IF(H23&lt;=[1]Разряды!$D$5,[1]Разряды!$D$3,IF(H23&lt;=[1]Разряды!$E$5,[1]Разряды!$E$3,IF(H23&lt;=[1]Разряды!$F$5,[1]Разряды!$F$3,IF(H23&lt;=[1]Разряды!$G$5,[1]Разряды!$G$3,IF(H23&lt;=[1]Разряды!$H$5,[1]Разряды!$H$3,IF(H23&lt;=[1]Разряды!$I$5,[1]Разряды!$I$3,IF(H23&lt;=[1]Разряды!$J$5,[1]Разряды!$J$3,"б/р"))))))))</f>
        <v>2р</v>
      </c>
      <c r="K23" s="23" t="s">
        <v>20</v>
      </c>
      <c r="L23" s="21" t="str">
        <f>IF(B23=0," ",VLOOKUP($B23,[1]Спортсмены!$B$1:$H$65536,7,FALSE))</f>
        <v>Казанцев Л.А.</v>
      </c>
    </row>
    <row r="24" spans="1:12" x14ac:dyDescent="0.25">
      <c r="A24" s="27">
        <v>11</v>
      </c>
      <c r="B24" s="20">
        <v>512</v>
      </c>
      <c r="C24" s="21" t="str">
        <f>IF(B24=0," ",VLOOKUP(B24,[1]Спортсмены!B$1:H$65536,2,FALSE))</f>
        <v>Булатов Сергей</v>
      </c>
      <c r="D24" s="22" t="str">
        <f>IF(B24=0," ",VLOOKUP($B24,[1]Спортсмены!$B$1:$H$65536,3,FALSE))</f>
        <v>1998</v>
      </c>
      <c r="E24" s="23" t="str">
        <f>IF(B24=0," ",IF(VLOOKUP($B24,[1]Спортсмены!$B$1:$H$65536,4,FALSE)=0," ",VLOOKUP($B24,[1]Спортсмены!$B$1:$H$65536,4,FALSE)))</f>
        <v>1р</v>
      </c>
      <c r="F24" s="21" t="str">
        <f>IF(B24=0," ",VLOOKUP($B24,[1]Спортсмены!$B$1:$H$65536,5,FALSE))</f>
        <v>Владимирская</v>
      </c>
      <c r="G24" s="21" t="str">
        <f>IF(B24=0," ",VLOOKUP($B24,[1]Спортсмены!$B$1:$H$65536,6,FALSE))</f>
        <v>Ковров, МБУ СК "Вымпел"</v>
      </c>
      <c r="H24" s="24">
        <v>2.821759259259259E-4</v>
      </c>
      <c r="I24" s="25"/>
      <c r="J24" s="23" t="str">
        <f>IF(H24=0," ",IF(H24&lt;=[1]Разряды!$D$5,[1]Разряды!$D$3,IF(H24&lt;=[1]Разряды!$E$5,[1]Разряды!$E$3,IF(H24&lt;=[1]Разряды!$F$5,[1]Разряды!$F$3,IF(H24&lt;=[1]Разряды!$G$5,[1]Разряды!$G$3,IF(H24&lt;=[1]Разряды!$H$5,[1]Разряды!$H$3,IF(H24&lt;=[1]Разряды!$I$5,[1]Разряды!$I$3,IF(H24&lt;=[1]Разряды!$J$5,[1]Разряды!$J$3,"б/р"))))))))</f>
        <v>2р</v>
      </c>
      <c r="K24" s="23" t="s">
        <v>20</v>
      </c>
      <c r="L24" s="21" t="str">
        <f>IF(B24=0," ",VLOOKUP($B24,[1]Спортсмены!$B$1:$H$65536,7,FALSE))</f>
        <v>Птушкина Н.И.</v>
      </c>
    </row>
    <row r="25" spans="1:12" x14ac:dyDescent="0.25">
      <c r="A25" s="27">
        <v>12</v>
      </c>
      <c r="B25" s="20">
        <v>582</v>
      </c>
      <c r="C25" s="21" t="str">
        <f>IF(B25=0," ",VLOOKUP(B25,[1]Спортсмены!B$1:H$65536,2,FALSE))</f>
        <v>Куклин Лев</v>
      </c>
      <c r="D25" s="22" t="str">
        <f>IF(B25=0," ",VLOOKUP($B25,[1]Спортсмены!$B$1:$H$65536,3,FALSE))</f>
        <v>09.08.1998</v>
      </c>
      <c r="E25" s="23" t="str">
        <f>IF(B25=0," ",IF(VLOOKUP($B25,[1]Спортсмены!$B$1:$H$65536,4,FALSE)=0," ",VLOOKUP($B25,[1]Спортсмены!$B$1:$H$65536,4,FALSE)))</f>
        <v>1р</v>
      </c>
      <c r="F25" s="21" t="str">
        <f>IF(B25=0," ",VLOOKUP($B25,[1]Спортсмены!$B$1:$H$65536,5,FALSE))</f>
        <v>Архангельская</v>
      </c>
      <c r="G25" s="21" t="str">
        <f>IF(B25=0," ",VLOOKUP($B25,[1]Спортсмены!$B$1:$H$65536,6,FALSE))</f>
        <v>Архангельск, АМИ</v>
      </c>
      <c r="H25" s="24">
        <v>2.8344907407407404E-4</v>
      </c>
      <c r="I25" s="25"/>
      <c r="J25" s="23" t="str">
        <f>IF(H25=0," ",IF(H25&lt;=[1]Разряды!$D$5,[1]Разряды!$D$3,IF(H25&lt;=[1]Разряды!$E$5,[1]Разряды!$E$3,IF(H25&lt;=[1]Разряды!$F$5,[1]Разряды!$F$3,IF(H25&lt;=[1]Разряды!$G$5,[1]Разряды!$G$3,IF(H25&lt;=[1]Разряды!$H$5,[1]Разряды!$H$3,IF(H25&lt;=[1]Разряды!$I$5,[1]Разряды!$I$3,IF(H25&lt;=[1]Разряды!$J$5,[1]Разряды!$J$3,"б/р"))))))))</f>
        <v>3р</v>
      </c>
      <c r="K25" s="93" t="s">
        <v>20</v>
      </c>
      <c r="L25" s="21" t="str">
        <f>IF(B25=0," ",VLOOKUP($B25,[1]Спортсмены!$B$1:$H$65536,7,FALSE))</f>
        <v>Мосеев А.А.</v>
      </c>
    </row>
    <row r="26" spans="1:12" x14ac:dyDescent="0.25">
      <c r="A26" s="27">
        <v>13</v>
      </c>
      <c r="B26" s="20">
        <v>486</v>
      </c>
      <c r="C26" s="21" t="str">
        <f>IF(B26=0," ",VLOOKUP(B26,[1]Спортсмены!B$1:H$65536,2,FALSE))</f>
        <v>Ширяев Игорь</v>
      </c>
      <c r="D26" s="22" t="str">
        <f>IF(B26=0," ",VLOOKUP($B26,[1]Спортсмены!$B$1:$H$65536,3,FALSE))</f>
        <v>13.03.1999</v>
      </c>
      <c r="E26" s="23" t="str">
        <f>IF(B26=0," ",IF(VLOOKUP($B26,[1]Спортсмены!$B$1:$H$65536,4,FALSE)=0," ",VLOOKUP($B26,[1]Спортсмены!$B$1:$H$65536,4,FALSE)))</f>
        <v>2р</v>
      </c>
      <c r="F26" s="21" t="str">
        <f>IF(B26=0," ",VLOOKUP($B26,[1]Спортсмены!$B$1:$H$65536,5,FALSE))</f>
        <v>Вологодская</v>
      </c>
      <c r="G26" s="21" t="str">
        <f>IF(B26=0," ",VLOOKUP($B26,[1]Спортсмены!$B$1:$H$65536,6,FALSE))</f>
        <v>Череповец, ДЮСШ-2</v>
      </c>
      <c r="H26" s="24">
        <v>2.8622685185185185E-4</v>
      </c>
      <c r="I26" s="25"/>
      <c r="J26" s="23" t="str">
        <f>IF(H26=0," ",IF(H26&lt;=[1]Разряды!$D$5,[1]Разряды!$D$3,IF(H26&lt;=[1]Разряды!$E$5,[1]Разряды!$E$3,IF(H26&lt;=[1]Разряды!$F$5,[1]Разряды!$F$3,IF(H26&lt;=[1]Разряды!$G$5,[1]Разряды!$G$3,IF(H26&lt;=[1]Разряды!$H$5,[1]Разряды!$H$3,IF(H26&lt;=[1]Разряды!$I$5,[1]Разряды!$I$3,IF(H26&lt;=[1]Разряды!$J$5,[1]Разряды!$J$3,"б/р"))))))))</f>
        <v>3р</v>
      </c>
      <c r="K26" s="23" t="s">
        <v>20</v>
      </c>
      <c r="L26" s="21" t="str">
        <f>IF(B26=0," ",VLOOKUP($B26,[1]Спортсмены!$B$1:$H$65536,7,FALSE))</f>
        <v>Полторацкий С.В.</v>
      </c>
    </row>
    <row r="27" spans="1:12" x14ac:dyDescent="0.25">
      <c r="A27" s="27">
        <v>14</v>
      </c>
      <c r="B27" s="20">
        <v>587</v>
      </c>
      <c r="C27" s="21" t="str">
        <f>IF(B27=0," ",VLOOKUP(B27,[1]Спортсмены!B$1:H$65536,2,FALSE))</f>
        <v>Шаньгин Владислав</v>
      </c>
      <c r="D27" s="22" t="str">
        <f>IF(B27=0," ",VLOOKUP($B27,[1]Спортсмены!$B$1:$H$65536,3,FALSE))</f>
        <v>22.03.1998</v>
      </c>
      <c r="E27" s="23" t="str">
        <f>IF(B27=0," ",IF(VLOOKUP($B27,[1]Спортсмены!$B$1:$H$65536,4,FALSE)=0," ",VLOOKUP($B27,[1]Спортсмены!$B$1:$H$65536,4,FALSE)))</f>
        <v>1р</v>
      </c>
      <c r="F27" s="21" t="str">
        <f>IF(B27=0," ",VLOOKUP($B27,[1]Спортсмены!$B$1:$H$65536,5,FALSE))</f>
        <v>Архангельская</v>
      </c>
      <c r="G27" s="87" t="str">
        <f>IF(B27=0," ",VLOOKUP($B27,[1]Спортсмены!$B$1:$H$65536,6,FALSE))</f>
        <v>Архангельск, МБОУ ДОД "ДЮСШ-1"</v>
      </c>
      <c r="H27" s="24">
        <v>2.8680555555555561E-4</v>
      </c>
      <c r="I27" s="24"/>
      <c r="J27" s="23" t="str">
        <f>IF(H27=0," ",IF(H27&lt;=[1]Разряды!$D$5,[1]Разряды!$D$3,IF(H27&lt;=[1]Разряды!$E$5,[1]Разряды!$E$3,IF(H27&lt;=[1]Разряды!$F$5,[1]Разряды!$F$3,IF(H27&lt;=[1]Разряды!$G$5,[1]Разряды!$G$3,IF(H27&lt;=[1]Разряды!$H$5,[1]Разряды!$H$3,IF(H27&lt;=[1]Разряды!$I$5,[1]Разряды!$I$3,IF(H27&lt;=[1]Разряды!$J$5,[1]Разряды!$J$3,"б/р"))))))))</f>
        <v>3р</v>
      </c>
      <c r="K27" s="26">
        <v>9</v>
      </c>
      <c r="L27" s="21" t="str">
        <f>IF(B27=0," ",VLOOKUP($B27,[1]Спортсмены!$B$1:$H$65536,7,FALSE))</f>
        <v>Брюхова О.Б., Ушанов С.А.</v>
      </c>
    </row>
    <row r="28" spans="1:12" x14ac:dyDescent="0.25">
      <c r="A28" s="27">
        <v>15</v>
      </c>
      <c r="B28" s="20">
        <v>563</v>
      </c>
      <c r="C28" s="21" t="str">
        <f>IF(B28=0," ",VLOOKUP(B28,[1]Спортсмены!B$1:H$65536,2,FALSE))</f>
        <v>Прокопьев Иван</v>
      </c>
      <c r="D28" s="22" t="str">
        <f>IF(B28=0," ",VLOOKUP($B28,[1]Спортсмены!$B$1:$H$65536,3,FALSE))</f>
        <v>13.05.1998</v>
      </c>
      <c r="E28" s="23" t="str">
        <f>IF(B28=0," ",IF(VLOOKUP($B28,[1]Спортсмены!$B$1:$H$65536,4,FALSE)=0," ",VLOOKUP($B28,[1]Спортсмены!$B$1:$H$65536,4,FALSE)))</f>
        <v>2р</v>
      </c>
      <c r="F28" s="21" t="str">
        <f>IF(B28=0," ",VLOOKUP($B28,[1]Спортсмены!$B$1:$H$65536,5,FALSE))</f>
        <v>Ярославская</v>
      </c>
      <c r="G28" s="21" t="str">
        <f>IF(B28=0," ",VLOOKUP($B28,[1]Спортсмены!$B$1:$H$65536,6,FALSE))</f>
        <v>Переславль, ДЮСШ</v>
      </c>
      <c r="H28" s="24">
        <v>2.8773148148148148E-4</v>
      </c>
      <c r="I28" s="25"/>
      <c r="J28" s="23" t="str">
        <f>IF(H28=0," ",IF(H28&lt;=[1]Разряды!$D$5,[1]Разряды!$D$3,IF(H28&lt;=[1]Разряды!$E$5,[1]Разряды!$E$3,IF(H28&lt;=[1]Разряды!$F$5,[1]Разряды!$F$3,IF(H28&lt;=[1]Разряды!$G$5,[1]Разряды!$G$3,IF(H28&lt;=[1]Разряды!$H$5,[1]Разряды!$H$3,IF(H28&lt;=[1]Разряды!$I$5,[1]Разряды!$I$3,IF(H28&lt;=[1]Разряды!$J$5,[1]Разряды!$J$3,"б/р"))))))))</f>
        <v>3р</v>
      </c>
      <c r="K28" s="93" t="s">
        <v>20</v>
      </c>
      <c r="L28" s="21" t="str">
        <f>IF(B28=0," ",VLOOKUP($B28,[1]Спортсмены!$B$1:$H$65536,7,FALSE))</f>
        <v>Литвинова М.Ф.</v>
      </c>
    </row>
    <row r="29" spans="1:12" x14ac:dyDescent="0.25">
      <c r="A29" s="27">
        <v>15</v>
      </c>
      <c r="B29" s="20">
        <v>58</v>
      </c>
      <c r="C29" s="21" t="str">
        <f>IF(B29=0," ",VLOOKUP(B29,[1]Спортсмены!B$1:H$65536,2,FALSE))</f>
        <v>Тихомиров Евгений</v>
      </c>
      <c r="D29" s="22" t="str">
        <f>IF(B29=0," ",VLOOKUP($B29,[1]Спортсмены!$B$1:$H$65536,3,FALSE))</f>
        <v>25.12.1998</v>
      </c>
      <c r="E29" s="23" t="str">
        <f>IF(B29=0," ",IF(VLOOKUP($B29,[1]Спортсмены!$B$1:$H$65536,4,FALSE)=0," ",VLOOKUP($B29,[1]Спортсмены!$B$1:$H$65536,4,FALSE)))</f>
        <v>1р</v>
      </c>
      <c r="F29" s="21" t="str">
        <f>IF(B29=0," ",VLOOKUP($B29,[1]Спортсмены!$B$1:$H$65536,5,FALSE))</f>
        <v>Ярославская</v>
      </c>
      <c r="G29" s="21" t="str">
        <f>IF(B29=0," ",VLOOKUP($B29,[1]Спортсмены!$B$1:$H$65536,6,FALSE))</f>
        <v>Ярославль, СДЮСШОР-19</v>
      </c>
      <c r="H29" s="24">
        <v>2.8773148148148148E-4</v>
      </c>
      <c r="I29" s="24"/>
      <c r="J29" s="23" t="str">
        <f>IF(H29=0," ",IF(H29&lt;=[1]Разряды!$D$5,[1]Разряды!$D$3,IF(H29&lt;=[1]Разряды!$E$5,[1]Разряды!$E$3,IF(H29&lt;=[1]Разряды!$F$5,[1]Разряды!$F$3,IF(H29&lt;=[1]Разряды!$G$5,[1]Разряды!$G$3,IF(H29&lt;=[1]Разряды!$H$5,[1]Разряды!$H$3,IF(H29&lt;=[1]Разряды!$I$5,[1]Разряды!$I$3,IF(H29&lt;=[1]Разряды!$J$5,[1]Разряды!$J$3,"б/р"))))))))</f>
        <v>3р</v>
      </c>
      <c r="K29" s="23" t="s">
        <v>20</v>
      </c>
      <c r="L29" s="21" t="str">
        <f>IF(B29=0," ",VLOOKUP($B29,[1]Спортсмены!$B$1:$H$65536,7,FALSE))</f>
        <v>Сошников А.Н.</v>
      </c>
    </row>
    <row r="30" spans="1:12" x14ac:dyDescent="0.25">
      <c r="A30" s="27">
        <v>17</v>
      </c>
      <c r="B30" s="20">
        <v>161</v>
      </c>
      <c r="C30" s="21" t="str">
        <f>IF(B30=0," ",VLOOKUP(B30,[1]Спортсмены!B$1:H$65536,2,FALSE))</f>
        <v>Светлов Даниил</v>
      </c>
      <c r="D30" s="22" t="str">
        <f>IF(B30=0," ",VLOOKUP($B30,[1]Спортсмены!$B$1:$H$65536,3,FALSE))</f>
        <v>19.11.1999</v>
      </c>
      <c r="E30" s="23" t="str">
        <f>IF(B30=0," ",IF(VLOOKUP($B30,[1]Спортсмены!$B$1:$H$65536,4,FALSE)=0," ",VLOOKUP($B30,[1]Спортсмены!$B$1:$H$65536,4,FALSE)))</f>
        <v>2р</v>
      </c>
      <c r="F30" s="21" t="str">
        <f>IF(B30=0," ",VLOOKUP($B30,[1]Спортсмены!$B$1:$H$65536,5,FALSE))</f>
        <v>Ярославская</v>
      </c>
      <c r="G30" s="21" t="str">
        <f>IF(B30=0," ",VLOOKUP($B30,[1]Спортсмены!$B$1:$H$65536,6,FALSE))</f>
        <v>Рыбинск, СДЮСШОР-8</v>
      </c>
      <c r="H30" s="24">
        <v>2.8854166666666666E-4</v>
      </c>
      <c r="I30" s="24"/>
      <c r="J30" s="23" t="str">
        <f>IF(H30=0," ",IF(H30&lt;=[1]Разряды!$D$5,[1]Разряды!$D$3,IF(H30&lt;=[1]Разряды!$E$5,[1]Разряды!$E$3,IF(H30&lt;=[1]Разряды!$F$5,[1]Разряды!$F$3,IF(H30&lt;=[1]Разряды!$G$5,[1]Разряды!$G$3,IF(H30&lt;=[1]Разряды!$H$5,[1]Разряды!$H$3,IF(H30&lt;=[1]Разряды!$I$5,[1]Разряды!$I$3,IF(H30&lt;=[1]Разряды!$J$5,[1]Разряды!$J$3,"б/р"))))))))</f>
        <v>3р</v>
      </c>
      <c r="K30" s="23" t="s">
        <v>20</v>
      </c>
      <c r="L30" s="21" t="str">
        <f>IF(B30=0," ",VLOOKUP($B30,[1]Спортсмены!$B$1:$H$65536,7,FALSE))</f>
        <v>Зверев В.Н.</v>
      </c>
    </row>
    <row r="31" spans="1:12" x14ac:dyDescent="0.25">
      <c r="A31" s="27">
        <v>18</v>
      </c>
      <c r="B31" s="89">
        <v>179</v>
      </c>
      <c r="C31" s="21" t="str">
        <f>IF(B31=0," ",VLOOKUP(B31,[1]Спортсмены!B$1:H$65536,2,FALSE))</f>
        <v>Штадлер Артур</v>
      </c>
      <c r="D31" s="22" t="str">
        <f>IF(B31=0," ",VLOOKUP($B31,[1]Спортсмены!$B$1:$H$65536,3,FALSE))</f>
        <v>1998</v>
      </c>
      <c r="E31" s="23" t="str">
        <f>IF(B31=0," ",IF(VLOOKUP($B31,[1]Спортсмены!$B$1:$H$65536,4,FALSE)=0," ",VLOOKUP($B31,[1]Спортсмены!$B$1:$H$65536,4,FALSE)))</f>
        <v>1р</v>
      </c>
      <c r="F31" s="21" t="str">
        <f>IF(B31=0," ",VLOOKUP($B31,[1]Спортсмены!$B$1:$H$65536,5,FALSE))</f>
        <v>Р-ка Коми</v>
      </c>
      <c r="G31" s="21" t="str">
        <f>IF(B31=0," ",VLOOKUP($B31,[1]Спортсмены!$B$1:$H$65536,6,FALSE))</f>
        <v>Сыктывкар, КДЮСШ-1</v>
      </c>
      <c r="H31" s="24">
        <v>2.8877314814814814E-4</v>
      </c>
      <c r="I31" s="24"/>
      <c r="J31" s="23" t="str">
        <f>IF(H31=0," ",IF(H31&lt;=[1]Разряды!$D$5,[1]Разряды!$D$3,IF(H31&lt;=[1]Разряды!$E$5,[1]Разряды!$E$3,IF(H31&lt;=[1]Разряды!$F$5,[1]Разряды!$F$3,IF(H31&lt;=[1]Разряды!$G$5,[1]Разряды!$G$3,IF(H31&lt;=[1]Разряды!$H$5,[1]Разряды!$H$3,IF(H31&lt;=[1]Разряды!$I$5,[1]Разряды!$I$3,IF(H31&lt;=[1]Разряды!$J$5,[1]Разряды!$J$3,"б/р"))))))))</f>
        <v>3р</v>
      </c>
      <c r="K31" s="88">
        <v>8</v>
      </c>
      <c r="L31" s="21" t="str">
        <f>IF(B31=0," ",VLOOKUP($B31,[1]Спортсмены!$B$1:$H$65536,7,FALSE))</f>
        <v xml:space="preserve">Панюкова М.А. </v>
      </c>
    </row>
    <row r="32" spans="1:12" x14ac:dyDescent="0.25">
      <c r="A32" s="27">
        <v>19</v>
      </c>
      <c r="B32" s="20">
        <v>278</v>
      </c>
      <c r="C32" s="21" t="str">
        <f>IF(B32=0," ",VLOOKUP(B32,[1]Спортсмены!B$1:H$65536,2,FALSE))</f>
        <v>Кнутов Максим</v>
      </c>
      <c r="D32" s="22" t="str">
        <f>IF(B32=0," ",VLOOKUP($B32,[1]Спортсмены!$B$1:$H$65536,3,FALSE))</f>
        <v>28.05.1998</v>
      </c>
      <c r="E32" s="23" t="str">
        <f>IF(B32=0," ",IF(VLOOKUP($B32,[1]Спортсмены!$B$1:$H$65536,4,FALSE)=0," ",VLOOKUP($B32,[1]Спортсмены!$B$1:$H$65536,4,FALSE)))</f>
        <v>2р</v>
      </c>
      <c r="F32" s="21" t="str">
        <f>IF(B32=0," ",VLOOKUP($B32,[1]Спортсмены!$B$1:$H$65536,5,FALSE))</f>
        <v>Костромская</v>
      </c>
      <c r="G32" s="21" t="str">
        <f>IF(B32=0," ",VLOOKUP($B32,[1]Спортсмены!$B$1:$H$65536,6,FALSE))</f>
        <v>Шарья, СДЮСШОР</v>
      </c>
      <c r="H32" s="24">
        <v>2.9004629629629628E-4</v>
      </c>
      <c r="I32" s="24"/>
      <c r="J32" s="23" t="str">
        <f>IF(H32=0," ",IF(H32&lt;=[1]Разряды!$D$5,[1]Разряды!$D$3,IF(H32&lt;=[1]Разряды!$E$5,[1]Разряды!$E$3,IF(H32&lt;=[1]Разряды!$F$5,[1]Разряды!$F$3,IF(H32&lt;=[1]Разряды!$G$5,[1]Разряды!$G$3,IF(H32&lt;=[1]Разряды!$H$5,[1]Разряды!$H$3,IF(H32&lt;=[1]Разряды!$I$5,[1]Разряды!$I$3,IF(H32&lt;=[1]Разряды!$J$5,[1]Разряды!$J$3,"б/р"))))))))</f>
        <v>3р</v>
      </c>
      <c r="K32" s="26">
        <v>7</v>
      </c>
      <c r="L32" s="21" t="str">
        <f>IF(B32=0," ",VLOOKUP($B32,[1]Спортсмены!$B$1:$H$65536,7,FALSE))</f>
        <v>Аскеров А.Н.</v>
      </c>
    </row>
    <row r="33" spans="1:12" x14ac:dyDescent="0.25">
      <c r="A33" s="27">
        <v>20</v>
      </c>
      <c r="B33" s="20">
        <v>86</v>
      </c>
      <c r="C33" s="21" t="str">
        <f>IF(B33=0," ",VLOOKUP(B33,[1]Спортсмены!B$1:H$65536,2,FALSE))</f>
        <v>Плисов Роман</v>
      </c>
      <c r="D33" s="22" t="str">
        <f>IF(B33=0," ",VLOOKUP($B33,[1]Спортсмены!$B$1:$H$65536,3,FALSE))</f>
        <v>10.09.1999</v>
      </c>
      <c r="E33" s="23" t="str">
        <f>IF(B33=0," ",IF(VLOOKUP($B33,[1]Спортсмены!$B$1:$H$65536,4,FALSE)=0," ",VLOOKUP($B33,[1]Спортсмены!$B$1:$H$65536,4,FALSE)))</f>
        <v>2р</v>
      </c>
      <c r="F33" s="21" t="str">
        <f>IF(B33=0," ",VLOOKUP($B33,[1]Спортсмены!$B$1:$H$65536,5,FALSE))</f>
        <v>Ярославская</v>
      </c>
      <c r="G33" s="21" t="str">
        <f>IF(B33=0," ",VLOOKUP($B33,[1]Спортсмены!$B$1:$H$65536,6,FALSE))</f>
        <v>Рыбинск, СДЮСШОР-2</v>
      </c>
      <c r="H33" s="24">
        <v>2.9293981481481483E-4</v>
      </c>
      <c r="I33" s="25"/>
      <c r="J33" s="23" t="str">
        <f>IF(H33=0," ",IF(H33&lt;=[1]Разряды!$D$5,[1]Разряды!$D$3,IF(H33&lt;=[1]Разряды!$E$5,[1]Разряды!$E$3,IF(H33&lt;=[1]Разряды!$F$5,[1]Разряды!$F$3,IF(H33&lt;=[1]Разряды!$G$5,[1]Разряды!$G$3,IF(H33&lt;=[1]Разряды!$H$5,[1]Разряды!$H$3,IF(H33&lt;=[1]Разряды!$I$5,[1]Разряды!$I$3,IF(H33&lt;=[1]Разряды!$J$5,[1]Разряды!$J$3,"б/р"))))))))</f>
        <v>3р</v>
      </c>
      <c r="K33" s="23" t="s">
        <v>20</v>
      </c>
      <c r="L33" s="21" t="str">
        <f>IF(B33=0," ",VLOOKUP($B33,[1]Спортсмены!$B$1:$H$65536,7,FALSE))</f>
        <v>Дорожкин В.К.</v>
      </c>
    </row>
    <row r="34" spans="1:12" x14ac:dyDescent="0.25">
      <c r="A34" s="27">
        <v>21</v>
      </c>
      <c r="B34" s="20">
        <v>597</v>
      </c>
      <c r="C34" s="85" t="str">
        <f>IF(B34=0," ",VLOOKUP(B34,[1]Спортсмены!B$1:H$65536,2,FALSE))</f>
        <v>Малышев Егор</v>
      </c>
      <c r="D34" s="86" t="str">
        <f>IF(B34=0," ",VLOOKUP($B34,[1]Спортсмены!$B$1:$H$65536,3,FALSE))</f>
        <v>24.02.2000</v>
      </c>
      <c r="E34" s="80" t="str">
        <f>IF(B34=0," ",IF(VLOOKUP($B34,[1]Спортсмены!$B$1:$H$65536,4,FALSE)=0," ",VLOOKUP($B34,[1]Спортсмены!$B$1:$H$65536,4,FALSE)))</f>
        <v>2р</v>
      </c>
      <c r="F34" s="85" t="str">
        <f>IF(B34=0," ",VLOOKUP($B34,[1]Спортсмены!$B$1:$H$65536,5,FALSE))</f>
        <v>Костромская</v>
      </c>
      <c r="G34" s="83" t="str">
        <f>IF(B34=0," ",VLOOKUP($B34,[1]Спортсмены!$B$1:$H$65536,6,FALSE))</f>
        <v>Шарья, СДЮСШОР</v>
      </c>
      <c r="H34" s="84">
        <v>2.9328703703703705E-4</v>
      </c>
      <c r="I34" s="91"/>
      <c r="J34" s="80" t="str">
        <f>IF(H34=0," ",IF(H34&lt;=[1]Разряды!$D$5,[1]Разряды!$D$3,IF(H34&lt;=[1]Разряды!$E$5,[1]Разряды!$E$3,IF(H34&lt;=[1]Разряды!$F$5,[1]Разряды!$F$3,IF(H34&lt;=[1]Разряды!$G$5,[1]Разряды!$G$3,IF(H34&lt;=[1]Разряды!$H$5,[1]Разряды!$H$3,IF(H34&lt;=[1]Разряды!$I$5,[1]Разряды!$I$3,IF(H34&lt;=[1]Разряды!$J$5,[1]Разряды!$J$3,"б/р"))))))))</f>
        <v>3р</v>
      </c>
      <c r="K34" s="80" t="s">
        <v>20</v>
      </c>
      <c r="L34" s="85" t="str">
        <f>IF(B34=0," ",VLOOKUP($B34,[1]Спортсмены!$B$1:$H$65536,7,FALSE))</f>
        <v>Аскеров А.Н.</v>
      </c>
    </row>
    <row r="35" spans="1:12" x14ac:dyDescent="0.25">
      <c r="A35" s="27">
        <v>22</v>
      </c>
      <c r="B35" s="89">
        <v>222</v>
      </c>
      <c r="C35" s="21" t="str">
        <f>IF(B35=0," ",VLOOKUP(B35,[1]Спортсмены!B$1:H$65536,2,FALSE))</f>
        <v>Серегин Сергей</v>
      </c>
      <c r="D35" s="22" t="str">
        <f>IF(B35=0," ",VLOOKUP($B35,[1]Спортсмены!$B$1:$H$65536,3,FALSE))</f>
        <v>1998</v>
      </c>
      <c r="E35" s="23" t="str">
        <f>IF(B35=0," ",IF(VLOOKUP($B35,[1]Спортсмены!$B$1:$H$65536,4,FALSE)=0," ",VLOOKUP($B35,[1]Спортсмены!$B$1:$H$65536,4,FALSE)))</f>
        <v>2р</v>
      </c>
      <c r="F35" s="21" t="str">
        <f>IF(B35=0," ",VLOOKUP($B35,[1]Спортсмены!$B$1:$H$65536,5,FALSE))</f>
        <v>Мурманская</v>
      </c>
      <c r="G35" s="21" t="str">
        <f>IF(B35=0," ",VLOOKUP($B35,[1]Спортсмены!$B$1:$H$65536,6,FALSE))</f>
        <v>Мурманск, СДЮСШОР-4</v>
      </c>
      <c r="H35" s="24">
        <v>2.9340277777777779E-4</v>
      </c>
      <c r="I35" s="24"/>
      <c r="J35" s="23" t="str">
        <f>IF(H35=0," ",IF(H35&lt;=[1]Разряды!$D$5,[1]Разряды!$D$3,IF(H35&lt;=[1]Разряды!$E$5,[1]Разряды!$E$3,IF(H35&lt;=[1]Разряды!$F$5,[1]Разряды!$F$3,IF(H35&lt;=[1]Разряды!$G$5,[1]Разряды!$G$3,IF(H35&lt;=[1]Разряды!$H$5,[1]Разряды!$H$3,IF(H35&lt;=[1]Разряды!$I$5,[1]Разряды!$I$3,IF(H35&lt;=[1]Разряды!$J$5,[1]Разряды!$J$3,"б/р"))))))))</f>
        <v>3р</v>
      </c>
      <c r="K35" s="26">
        <v>6</v>
      </c>
      <c r="L35" s="21" t="str">
        <f>IF(B35=0," ",VLOOKUP($B35,[1]Спортсмены!$B$1:$H$65536,7,FALSE))</f>
        <v>Кацан Т.Н.</v>
      </c>
    </row>
    <row r="36" spans="1:12" x14ac:dyDescent="0.25">
      <c r="A36" s="27">
        <v>23</v>
      </c>
      <c r="B36" s="26">
        <v>75</v>
      </c>
      <c r="C36" s="21" t="str">
        <f>IF(B36=0," ",VLOOKUP(B36,[1]Спортсмены!B$1:H$65536,2,FALSE))</f>
        <v>Костерин Андрей</v>
      </c>
      <c r="D36" s="22" t="str">
        <f>IF(B36=0," ",VLOOKUP($B36,[1]Спортсмены!$B$1:$H$65536,3,FALSE))</f>
        <v>1998</v>
      </c>
      <c r="E36" s="23" t="str">
        <f>IF(B36=0," ",IF(VLOOKUP($B36,[1]Спортсмены!$B$1:$H$65536,4,FALSE)=0," ",VLOOKUP($B36,[1]Спортсмены!$B$1:$H$65536,4,FALSE)))</f>
        <v>2р</v>
      </c>
      <c r="F36" s="21" t="str">
        <f>IF(B36=0," ",VLOOKUP($B36,[1]Спортсмены!$B$1:$H$65536,5,FALSE))</f>
        <v>Ярославская</v>
      </c>
      <c r="G36" s="21" t="str">
        <f>IF(B36=0," ",VLOOKUP($B36,[1]Спортсмены!$B$1:$H$65536,6,FALSE))</f>
        <v>Рыбинск, СДЮСШОР-2</v>
      </c>
      <c r="H36" s="24">
        <v>2.9756944444444443E-4</v>
      </c>
      <c r="I36" s="94"/>
      <c r="J36" s="23" t="str">
        <f>IF(H36=0," ",IF(H36&lt;=[1]Разряды!$D$5,[1]Разряды!$D$3,IF(H36&lt;=[1]Разряды!$E$5,[1]Разряды!$E$3,IF(H36&lt;=[1]Разряды!$F$5,[1]Разряды!$F$3,IF(H36&lt;=[1]Разряды!$G$5,[1]Разряды!$G$3,IF(H36&lt;=[1]Разряды!$H$5,[1]Разряды!$H$3,IF(H36&lt;=[1]Разряды!$I$5,[1]Разряды!$I$3,IF(H36&lt;=[1]Разряды!$J$5,[1]Разряды!$J$3,"б/р"))))))))</f>
        <v>3р</v>
      </c>
      <c r="K36" s="23" t="s">
        <v>20</v>
      </c>
      <c r="L36" s="21" t="str">
        <f>IF(B36=0," ",VLOOKUP($B36,[1]Спортсмены!$B$1:$H$65536,7,FALSE))</f>
        <v>Иванова И.М., Соколова Н.М.</v>
      </c>
    </row>
    <row r="37" spans="1:12" x14ac:dyDescent="0.25">
      <c r="A37" s="27">
        <v>24</v>
      </c>
      <c r="B37" s="89">
        <v>186</v>
      </c>
      <c r="C37" s="21" t="str">
        <f>IF(B37=0," ",VLOOKUP(B37,[1]Спортсмены!B$1:H$65536,2,FALSE))</f>
        <v>Вешняков Данил</v>
      </c>
      <c r="D37" s="22" t="str">
        <f>IF(B37=0," ",VLOOKUP($B37,[1]Спортсмены!$B$1:$H$65536,3,FALSE))</f>
        <v>2000</v>
      </c>
      <c r="E37" s="23" t="str">
        <f>IF(B37=0," ",IF(VLOOKUP($B37,[1]Спортсмены!$B$1:$H$65536,4,FALSE)=0," ",VLOOKUP($B37,[1]Спортсмены!$B$1:$H$65536,4,FALSE)))</f>
        <v>2р</v>
      </c>
      <c r="F37" s="21" t="str">
        <f>IF(B37=0," ",VLOOKUP($B37,[1]Спортсмены!$B$1:$H$65536,5,FALSE))</f>
        <v>Архангельская</v>
      </c>
      <c r="G37" s="21" t="str">
        <f>IF(B37=0," ",VLOOKUP($B37,[1]Спортсмены!$B$1:$H$65536,6,FALSE))</f>
        <v>Коряжма, ДЮСШ</v>
      </c>
      <c r="H37" s="24">
        <v>2.9895833333333331E-4</v>
      </c>
      <c r="I37" s="24"/>
      <c r="J37" s="23" t="str">
        <f>IF(H37=0," ",IF(H37&lt;=[1]Разряды!$D$5,[1]Разряды!$D$3,IF(H37&lt;=[1]Разряды!$E$5,[1]Разряды!$E$3,IF(H37&lt;=[1]Разряды!$F$5,[1]Разряды!$F$3,IF(H37&lt;=[1]Разряды!$G$5,[1]Разряды!$G$3,IF(H37&lt;=[1]Разряды!$H$5,[1]Разряды!$H$3,IF(H37&lt;=[1]Разряды!$I$5,[1]Разряды!$I$3,IF(H37&lt;=[1]Разряды!$J$5,[1]Разряды!$J$3,"б/р"))))))))</f>
        <v>3р</v>
      </c>
      <c r="K37" s="23" t="s">
        <v>20</v>
      </c>
      <c r="L37" s="21" t="str">
        <f>IF(B37=0," ",VLOOKUP($B37,[1]Спортсмены!$B$1:$H$65536,7,FALSE))</f>
        <v>Казанцев Л.А.</v>
      </c>
    </row>
    <row r="38" spans="1:12" x14ac:dyDescent="0.25">
      <c r="A38" s="27">
        <v>25</v>
      </c>
      <c r="B38" s="20">
        <v>156</v>
      </c>
      <c r="C38" s="21" t="str">
        <f>IF(B38=0," ",VLOOKUP(B38,[1]Спортсмены!B$1:H$65536,2,FALSE))</f>
        <v>Дружечков Кирилл</v>
      </c>
      <c r="D38" s="22" t="str">
        <f>IF(B38=0," ",VLOOKUP($B38,[1]Спортсмены!$B$1:$H$65536,3,FALSE))</f>
        <v>22.09.1998</v>
      </c>
      <c r="E38" s="23" t="str">
        <f>IF(B38=0," ",IF(VLOOKUP($B38,[1]Спортсмены!$B$1:$H$65536,4,FALSE)=0," ",VLOOKUP($B38,[1]Спортсмены!$B$1:$H$65536,4,FALSE)))</f>
        <v>3р</v>
      </c>
      <c r="F38" s="21" t="str">
        <f>IF(B38=0," ",VLOOKUP($B38,[1]Спортсмены!$B$1:$H$65536,5,FALSE))</f>
        <v>Ярославская</v>
      </c>
      <c r="G38" s="21" t="str">
        <f>IF(B38=0," ",VLOOKUP($B38,[1]Спортсмены!$B$1:$H$65536,6,FALSE))</f>
        <v>Переславль, ДЮСШ</v>
      </c>
      <c r="H38" s="24">
        <v>3.0300925925925927E-4</v>
      </c>
      <c r="I38" s="24"/>
      <c r="J38" s="23" t="str">
        <f>IF(H38=0," ",IF(H38&lt;=[1]Разряды!$D$5,[1]Разряды!$D$3,IF(H38&lt;=[1]Разряды!$E$5,[1]Разряды!$E$3,IF(H38&lt;=[1]Разряды!$F$5,[1]Разряды!$F$3,IF(H38&lt;=[1]Разряды!$G$5,[1]Разряды!$G$3,IF(H38&lt;=[1]Разряды!$H$5,[1]Разряды!$H$3,IF(H38&lt;=[1]Разряды!$I$5,[1]Разряды!$I$3,IF(H38&lt;=[1]Разряды!$J$5,[1]Разряды!$J$3,"б/р"))))))))</f>
        <v>1юр</v>
      </c>
      <c r="K38" s="23" t="s">
        <v>20</v>
      </c>
      <c r="L38" s="21" t="str">
        <f>IF(B38=0," ",VLOOKUP($B38,[1]Спортсмены!$B$1:$H$65536,7,FALSE))</f>
        <v>Темнякова А.В.</v>
      </c>
    </row>
    <row r="39" spans="1:12" x14ac:dyDescent="0.25">
      <c r="A39" s="27">
        <v>26</v>
      </c>
      <c r="B39" s="80">
        <v>500</v>
      </c>
      <c r="C39" s="21" t="str">
        <f>IF(B39=0," ",VLOOKUP(B39,[1]Спортсмены!B$1:H$65536,2,FALSE))</f>
        <v>Соколов Станислав</v>
      </c>
      <c r="D39" s="22" t="str">
        <f>IF(B39=0," ",VLOOKUP($B39,[1]Спортсмены!$B$1:$H$65536,3,FALSE))</f>
        <v>1998</v>
      </c>
      <c r="E39" s="23" t="str">
        <f>IF(B39=0," ",IF(VLOOKUP($B39,[1]Спортсмены!$B$1:$H$65536,4,FALSE)=0," ",VLOOKUP($B39,[1]Спортсмены!$B$1:$H$65536,4,FALSE)))</f>
        <v>2р</v>
      </c>
      <c r="F39" s="21" t="str">
        <f>IF(B39=0," ",VLOOKUP($B39,[1]Спортсмены!$B$1:$H$65536,5,FALSE))</f>
        <v>Псковская</v>
      </c>
      <c r="G39" s="21" t="str">
        <f>IF(B39=0," ",VLOOKUP($B39,[1]Спортсмены!$B$1:$H$65536,6,FALSE))</f>
        <v>Великие Луки, ДЮСШ "Старт"</v>
      </c>
      <c r="H39" s="24">
        <v>3.0555555555555555E-4</v>
      </c>
      <c r="I39" s="24"/>
      <c r="J39" s="23" t="str">
        <f>IF(H39=0," ",IF(H39&lt;=[1]Разряды!$D$5,[1]Разряды!$D$3,IF(H39&lt;=[1]Разряды!$E$5,[1]Разряды!$E$3,IF(H39&lt;=[1]Разряды!$F$5,[1]Разряды!$F$3,IF(H39&lt;=[1]Разряды!$G$5,[1]Разряды!$G$3,IF(H39&lt;=[1]Разряды!$H$5,[1]Разряды!$H$3,IF(H39&lt;=[1]Разряды!$I$5,[1]Разряды!$I$3,IF(H39&lt;=[1]Разряды!$J$5,[1]Разряды!$J$3,"б/р"))))))))</f>
        <v>1юр</v>
      </c>
      <c r="K39" s="26">
        <v>0</v>
      </c>
      <c r="L39" s="87" t="str">
        <f>IF(B39=0," ",VLOOKUP($B39,[1]Спортсмены!$B$1:$H$65536,7,FALSE))</f>
        <v>Парамонова С.В.</v>
      </c>
    </row>
    <row r="40" spans="1:12" x14ac:dyDescent="0.25">
      <c r="A40" s="27">
        <v>27</v>
      </c>
      <c r="B40" s="89">
        <v>57</v>
      </c>
      <c r="C40" s="21" t="str">
        <f>IF(B40=0," ",VLOOKUP(B40,[1]Спортсмены!B$1:H$65536,2,FALSE))</f>
        <v>Усачёв Максим</v>
      </c>
      <c r="D40" s="22" t="str">
        <f>IF(B40=0," ",VLOOKUP($B40,[1]Спортсмены!$B$1:$H$65536,3,FALSE))</f>
        <v>24.10.1998</v>
      </c>
      <c r="E40" s="23" t="str">
        <f>IF(B40=0," ",IF(VLOOKUP($B40,[1]Спортсмены!$B$1:$H$65536,4,FALSE)=0," ",VLOOKUP($B40,[1]Спортсмены!$B$1:$H$65536,4,FALSE)))</f>
        <v>3р</v>
      </c>
      <c r="F40" s="21" t="str">
        <f>IF(B40=0," ",VLOOKUP($B40,[1]Спортсмены!$B$1:$H$65536,5,FALSE))</f>
        <v>Ярославская</v>
      </c>
      <c r="G40" s="21" t="str">
        <f>IF(B40=0," ",VLOOKUP($B40,[1]Спортсмены!$B$1:$H$65536,6,FALSE))</f>
        <v>Ярославль, СДЮСШОР-19</v>
      </c>
      <c r="H40" s="24">
        <v>3.0613425925925925E-4</v>
      </c>
      <c r="I40" s="24"/>
      <c r="J40" s="23" t="str">
        <f>IF(H40=0," ",IF(H40&lt;=[1]Разряды!$D$5,[1]Разряды!$D$3,IF(H40&lt;=[1]Разряды!$E$5,[1]Разряды!$E$3,IF(H40&lt;=[1]Разряды!$F$5,[1]Разряды!$F$3,IF(H40&lt;=[1]Разряды!$G$5,[1]Разряды!$G$3,IF(H40&lt;=[1]Разряды!$H$5,[1]Разряды!$H$3,IF(H40&lt;=[1]Разряды!$I$5,[1]Разряды!$I$3,IF(H40&lt;=[1]Разряды!$J$5,[1]Разряды!$J$3,"б/р"))))))))</f>
        <v>1юр</v>
      </c>
      <c r="K40" s="23" t="s">
        <v>20</v>
      </c>
      <c r="L40" s="21" t="str">
        <f>IF(B40=0," ",VLOOKUP($B40,[1]Спортсмены!$B$1:$H$65536,7,FALSE))</f>
        <v>Сошников А.Н.</v>
      </c>
    </row>
    <row r="41" spans="1:12" x14ac:dyDescent="0.25">
      <c r="A41" s="27">
        <v>28</v>
      </c>
      <c r="B41" s="89">
        <v>183</v>
      </c>
      <c r="C41" s="85" t="str">
        <f>IF(B41=0," ",VLOOKUP(B41,[1]Спортсмены!B$1:H$65536,2,FALSE))</f>
        <v>Заболоцких Данил</v>
      </c>
      <c r="D41" s="86" t="str">
        <f>IF(B41=0," ",VLOOKUP($B41,[1]Спортсмены!$B$1:$H$65536,3,FALSE))</f>
        <v>1999</v>
      </c>
      <c r="E41" s="80" t="str">
        <f>IF(B41=0," ",IF(VLOOKUP($B41,[1]Спортсмены!$B$1:$H$65536,4,FALSE)=0," ",VLOOKUP($B41,[1]Спортсмены!$B$1:$H$65536,4,FALSE)))</f>
        <v>2р</v>
      </c>
      <c r="F41" s="85" t="str">
        <f>IF(B41=0," ",VLOOKUP($B41,[1]Спортсмены!$B$1:$H$65536,5,FALSE))</f>
        <v>Архангельская</v>
      </c>
      <c r="G41" s="85" t="str">
        <f>IF(B41=0," ",VLOOKUP($B41,[1]Спортсмены!$B$1:$H$65536,6,FALSE))</f>
        <v>Коряжма, ДЮСШ</v>
      </c>
      <c r="H41" s="84">
        <v>3.0949074074074077E-4</v>
      </c>
      <c r="I41" s="91"/>
      <c r="J41" s="80" t="str">
        <f>IF(H41=0," ",IF(H41&lt;=[1]Разряды!$D$5,[1]Разряды!$D$3,IF(H41&lt;=[1]Разряды!$E$5,[1]Разряды!$E$3,IF(H41&lt;=[1]Разряды!$F$5,[1]Разряды!$F$3,IF(H41&lt;=[1]Разряды!$G$5,[1]Разряды!$G$3,IF(H41&lt;=[1]Разряды!$H$5,[1]Разряды!$H$3,IF(H41&lt;=[1]Разряды!$I$5,[1]Разряды!$I$3,IF(H41&lt;=[1]Разряды!$J$5,[1]Разряды!$J$3,"б/р"))))))))</f>
        <v>1юр</v>
      </c>
      <c r="K41" s="292" t="s">
        <v>20</v>
      </c>
      <c r="L41" s="90" t="str">
        <f>IF(B41=0," ",VLOOKUP($B41,[1]Спортсмены!$B$1:$H$65536,7,FALSE))</f>
        <v>Казанцев Л.А.</v>
      </c>
    </row>
    <row r="42" spans="1:12" x14ac:dyDescent="0.25">
      <c r="A42" s="27">
        <v>29</v>
      </c>
      <c r="B42" s="20">
        <v>723</v>
      </c>
      <c r="C42" s="21" t="str">
        <f>IF(B42=0," ",VLOOKUP(B42,[1]Спортсмены!B$1:H$65536,2,FALSE))</f>
        <v>Балякаев Максим</v>
      </c>
      <c r="D42" s="22" t="str">
        <f>IF(B42=0," ",VLOOKUP($B42,[1]Спортсмены!$B$1:$H$65536,3,FALSE))</f>
        <v>15.05.1999</v>
      </c>
      <c r="E42" s="23" t="str">
        <f>IF(B42=0," ",IF(VLOOKUP($B42,[1]Спортсмены!$B$1:$H$65536,4,FALSE)=0," ",VLOOKUP($B42,[1]Спортсмены!$B$1:$H$65536,4,FALSE)))</f>
        <v>2р</v>
      </c>
      <c r="F42" s="21" t="str">
        <f>IF(B42=0," ",VLOOKUP($B42,[1]Спортсмены!$B$1:$H$65536,5,FALSE))</f>
        <v>Ярославская</v>
      </c>
      <c r="G42" s="21" t="str">
        <f>IF(B42=0," ",VLOOKUP($B42,[1]Спортсмены!$B$1:$H$65536,6,FALSE))</f>
        <v>Ярославль, ГОБУ ЯО СДЮСШОР</v>
      </c>
      <c r="H42" s="24">
        <v>3.1747685185185183E-4</v>
      </c>
      <c r="I42" s="24"/>
      <c r="J42" s="23" t="str">
        <f>IF(H42=0," ",IF(H42&lt;=[1]Разряды!$D$5,[1]Разряды!$D$3,IF(H42&lt;=[1]Разряды!$E$5,[1]Разряды!$E$3,IF(H42&lt;=[1]Разряды!$F$5,[1]Разряды!$F$3,IF(H42&lt;=[1]Разряды!$G$5,[1]Разряды!$G$3,IF(H42&lt;=[1]Разряды!$H$5,[1]Разряды!$H$3,IF(H42&lt;=[1]Разряды!$I$5,[1]Разряды!$I$3,IF(H42&lt;=[1]Разряды!$J$5,[1]Разряды!$J$3,"б/р"))))))))</f>
        <v>1юр</v>
      </c>
      <c r="K42" s="93" t="s">
        <v>20</v>
      </c>
      <c r="L42" s="21" t="str">
        <f>IF(B42=0," ",VLOOKUP($B42,[1]Спортсмены!$B$1:$H$65536,7,FALSE))</f>
        <v>Мелещенко А.М.</v>
      </c>
    </row>
    <row r="43" spans="1:12" x14ac:dyDescent="0.25">
      <c r="A43" s="27">
        <v>30</v>
      </c>
      <c r="B43" s="89">
        <v>100</v>
      </c>
      <c r="C43" s="21" t="str">
        <f>IF(B43=0," ",VLOOKUP(B43,[1]Спортсмены!B$1:H$65536,2,FALSE))</f>
        <v>Муров Максим</v>
      </c>
      <c r="D43" s="22" t="str">
        <f>IF(B43=0," ",VLOOKUP($B43,[1]Спортсмены!$B$1:$H$65536,3,FALSE))</f>
        <v>1999</v>
      </c>
      <c r="E43" s="23" t="str">
        <f>IF(B43=0," ",IF(VLOOKUP($B43,[1]Спортсмены!$B$1:$H$65536,4,FALSE)=0," ",VLOOKUP($B43,[1]Спортсмены!$B$1:$H$65536,4,FALSE)))</f>
        <v>3р</v>
      </c>
      <c r="F43" s="21" t="str">
        <f>IF(B43=0," ",VLOOKUP($B43,[1]Спортсмены!$B$1:$H$65536,5,FALSE))</f>
        <v>Ярославская</v>
      </c>
      <c r="G43" s="21" t="str">
        <f>IF(B43=0," ",VLOOKUP($B43,[1]Спортсмены!$B$1:$H$65536,6,FALSE))</f>
        <v>Рыбинск, СДЮСШОР-2</v>
      </c>
      <c r="H43" s="24">
        <v>3.2210648148148148E-4</v>
      </c>
      <c r="I43" s="24"/>
      <c r="J43" s="23" t="str">
        <f>IF(H43=0," ",IF(H43&lt;=[1]Разряды!$D$5,[1]Разряды!$D$3,IF(H43&lt;=[1]Разряды!$E$5,[1]Разряды!$E$3,IF(H43&lt;=[1]Разряды!$F$5,[1]Разряды!$F$3,IF(H43&lt;=[1]Разряды!$G$5,[1]Разряды!$G$3,IF(H43&lt;=[1]Разряды!$H$5,[1]Разряды!$H$3,IF(H43&lt;=[1]Разряды!$I$5,[1]Разряды!$I$3,IF(H43&lt;=[1]Разряды!$J$5,[1]Разряды!$J$3,"б/р"))))))))</f>
        <v>1юр</v>
      </c>
      <c r="K43" s="23" t="s">
        <v>20</v>
      </c>
      <c r="L43" s="21" t="str">
        <f>IF(B43=0," ",VLOOKUP($B43,[1]Спортсмены!$B$1:$H$65536,7,FALSE))</f>
        <v>Мокроусов А.Ю.</v>
      </c>
    </row>
    <row r="44" spans="1:12" x14ac:dyDescent="0.25">
      <c r="A44" s="27">
        <v>31</v>
      </c>
      <c r="B44" s="89">
        <v>87</v>
      </c>
      <c r="C44" s="21" t="str">
        <f>IF(B44=0," ",VLOOKUP(B44,[1]Спортсмены!B$1:H$65536,2,FALSE))</f>
        <v>Жгун Денис</v>
      </c>
      <c r="D44" s="22" t="str">
        <f>IF(B44=0," ",VLOOKUP($B44,[1]Спортсмены!$B$1:$H$65536,3,FALSE))</f>
        <v>1999</v>
      </c>
      <c r="E44" s="23" t="str">
        <f>IF(B44=0," ",IF(VLOOKUP($B44,[1]Спортсмены!$B$1:$H$65536,4,FALSE)=0," ",VLOOKUP($B44,[1]Спортсмены!$B$1:$H$65536,4,FALSE)))</f>
        <v>3р</v>
      </c>
      <c r="F44" s="21" t="str">
        <f>IF(B44=0," ",VLOOKUP($B44,[1]Спортсмены!$B$1:$H$65536,5,FALSE))</f>
        <v>Ярославская</v>
      </c>
      <c r="G44" s="21" t="str">
        <f>IF(B44=0," ",VLOOKUP($B44,[1]Спортсмены!$B$1:$H$65536,6,FALSE))</f>
        <v>Рыбинск, СДЮСШОР-2</v>
      </c>
      <c r="H44" s="24">
        <v>3.2615740740740739E-4</v>
      </c>
      <c r="I44" s="24"/>
      <c r="J44" s="23" t="str">
        <f>IF(H44=0," ",IF(H44&lt;=[1]Разряды!$D$5,[1]Разряды!$D$3,IF(H44&lt;=[1]Разряды!$E$5,[1]Разряды!$E$3,IF(H44&lt;=[1]Разряды!$F$5,[1]Разряды!$F$3,IF(H44&lt;=[1]Разряды!$G$5,[1]Разряды!$G$3,IF(H44&lt;=[1]Разряды!$H$5,[1]Разряды!$H$3,IF(H44&lt;=[1]Разряды!$I$5,[1]Разряды!$I$3,IF(H44&lt;=[1]Разряды!$J$5,[1]Разряды!$J$3,"б/р"))))))))</f>
        <v>1юр</v>
      </c>
      <c r="K44" s="15" t="s">
        <v>20</v>
      </c>
      <c r="L44" s="21" t="str">
        <f>IF(B44=0," ",VLOOKUP($B44,[1]Спортсмены!$B$1:$H$65536,7,FALSE))</f>
        <v>Дорожкина О.Н.</v>
      </c>
    </row>
    <row r="45" spans="1:12" x14ac:dyDescent="0.25">
      <c r="A45" s="27"/>
      <c r="B45" s="20">
        <v>181</v>
      </c>
      <c r="C45" s="21" t="str">
        <f>IF(B45=0," ",VLOOKUP(B45,[1]Спортсмены!B$1:H$65536,2,FALSE))</f>
        <v>Кимша Степан</v>
      </c>
      <c r="D45" s="22" t="str">
        <f>IF(B45=0," ",VLOOKUP($B45,[1]Спортсмены!$B$1:$H$65536,3,FALSE))</f>
        <v>1998</v>
      </c>
      <c r="E45" s="23" t="str">
        <f>IF(B45=0," ",IF(VLOOKUP($B45,[1]Спортсмены!$B$1:$H$65536,4,FALSE)=0," ",VLOOKUP($B45,[1]Спортсмены!$B$1:$H$65536,4,FALSE)))</f>
        <v>2р</v>
      </c>
      <c r="F45" s="21" t="str">
        <f>IF(B45=0," ",VLOOKUP($B45,[1]Спортсмены!$B$1:$H$65536,5,FALSE))</f>
        <v>Р-ка Коми</v>
      </c>
      <c r="G45" s="21" t="str">
        <f>IF(B45=0," ",VLOOKUP($B45,[1]Спортсмены!$B$1:$H$65536,6,FALSE))</f>
        <v>Сыктывкар, КДЮСШ-1</v>
      </c>
      <c r="H45" s="42" t="s">
        <v>31</v>
      </c>
      <c r="I45" s="437"/>
      <c r="J45" s="26"/>
      <c r="K45" s="23">
        <v>0</v>
      </c>
      <c r="L45" s="21" t="str">
        <f>IF(B45=0," ",VLOOKUP($B45,[1]Спортсмены!$B$1:$H$65536,7,FALSE))</f>
        <v>Панюкова М.А.</v>
      </c>
    </row>
    <row r="46" spans="1:12" x14ac:dyDescent="0.25">
      <c r="A46" s="71"/>
      <c r="B46" s="74"/>
      <c r="C46" s="74"/>
      <c r="D46" s="74"/>
      <c r="E46" s="71"/>
      <c r="F46" s="71"/>
      <c r="G46" s="71"/>
      <c r="H46" s="75"/>
      <c r="I46" s="341" t="s">
        <v>4</v>
      </c>
      <c r="J46" s="341"/>
      <c r="K46" s="245"/>
      <c r="L46" s="41" t="s">
        <v>131</v>
      </c>
    </row>
    <row r="47" spans="1:12" x14ac:dyDescent="0.25">
      <c r="A47" s="15"/>
      <c r="B47" s="15"/>
      <c r="C47" s="15"/>
      <c r="D47" s="16"/>
      <c r="E47" s="15"/>
      <c r="F47" s="340" t="s">
        <v>118</v>
      </c>
      <c r="G47" s="340"/>
      <c r="H47" s="73"/>
      <c r="I47" s="341" t="s">
        <v>5</v>
      </c>
      <c r="J47" s="341"/>
      <c r="K47" s="245"/>
      <c r="L47" s="41" t="s">
        <v>132</v>
      </c>
    </row>
    <row r="48" spans="1:12" x14ac:dyDescent="0.25">
      <c r="A48" s="19">
        <v>1</v>
      </c>
      <c r="B48" s="20">
        <v>31</v>
      </c>
      <c r="C48" s="21" t="str">
        <f>IF(B48=0," ",VLOOKUP(B48,[1]Спортсмены!B$1:H$65536,2,FALSE))</f>
        <v>Шмелёв Иван</v>
      </c>
      <c r="D48" s="22" t="str">
        <f>IF(B48=0," ",VLOOKUP($B48,[1]Спортсмены!$B$1:$H$65536,3,FALSE))</f>
        <v>20.07.1997</v>
      </c>
      <c r="E48" s="23" t="str">
        <f>IF(B48=0," ",IF(VLOOKUP($B48,[1]Спортсмены!$B$1:$H$65536,4,FALSE)=0," ",VLOOKUP($B48,[1]Спортсмены!$B$1:$H$65536,4,FALSE)))</f>
        <v>КМС</v>
      </c>
      <c r="F48" s="21" t="str">
        <f>IF(B48=0," ",VLOOKUP($B48,[1]Спортсмены!$B$1:$H$65536,5,FALSE))</f>
        <v>Ярославская</v>
      </c>
      <c r="G48" s="21" t="str">
        <f>IF(B48=0," ",VLOOKUP($B48,[1]Спортсмены!$B$1:$H$65536,6,FALSE))</f>
        <v>Ярославль, СДЮСШОР-19</v>
      </c>
      <c r="H48" s="24">
        <v>2.6817129629629635E-4</v>
      </c>
      <c r="I48" s="81">
        <v>2.6689814814814811E-4</v>
      </c>
      <c r="J48" s="15" t="str">
        <f>IF(H48=0," ",IF(H48&lt;=[1]Разряды!$D$5,[1]Разряды!$D$3,IF(H48&lt;=[1]Разряды!$E$5,[1]Разряды!$E$3,IF(H48&lt;=[1]Разряды!$F$5,[1]Разряды!$F$3,IF(H48&lt;=[1]Разряды!$G$5,[1]Разряды!$G$3,IF(H48&lt;=[1]Разряды!$H$5,[1]Разряды!$H$3,IF(H48&lt;=[1]Разряды!$I$5,[1]Разряды!$I$3,IF(H48&lt;=[1]Разряды!$J$5,[1]Разряды!$J$3,"б/р"))))))))</f>
        <v>1р</v>
      </c>
      <c r="K48" s="16">
        <v>20</v>
      </c>
      <c r="L48" s="67" t="str">
        <f>IF(B48=0," ",VLOOKUP($B48,[1]Спортсмены!$B$1:$H$65536,7,FALSE))</f>
        <v>Таракановы Ю.Ф., А.В.</v>
      </c>
    </row>
    <row r="49" spans="1:12" ht="22.5" x14ac:dyDescent="0.25">
      <c r="A49" s="19">
        <v>2</v>
      </c>
      <c r="B49" s="20">
        <v>252</v>
      </c>
      <c r="C49" s="85" t="str">
        <f>IF(B49=0," ",VLOOKUP(B49,[1]Спортсмены!B$1:H$65536,2,FALSE))</f>
        <v>Муратов Андрей</v>
      </c>
      <c r="D49" s="86" t="str">
        <f>IF(B49=0," ",VLOOKUP($B49,[1]Спортсмены!$B$1:$H$65536,3,FALSE))</f>
        <v>15.08.1997</v>
      </c>
      <c r="E49" s="80" t="str">
        <f>IF(B49=0," ",IF(VLOOKUP($B49,[1]Спортсмены!$B$1:$H$65536,4,FALSE)=0," ",VLOOKUP($B49,[1]Спортсмены!$B$1:$H$65536,4,FALSE)))</f>
        <v>1р</v>
      </c>
      <c r="F49" s="85" t="str">
        <f>IF(B49=0," ",VLOOKUP($B49,[1]Спортсмены!$B$1:$H$65536,5,FALSE))</f>
        <v>Калининградская</v>
      </c>
      <c r="G49" s="85" t="str">
        <f>IF(B49=0," ",VLOOKUP($B49,[1]Спортсмены!$B$1:$H$65536,6,FALSE))</f>
        <v>Калининград, СДЮСШОР-4</v>
      </c>
      <c r="H49" s="84">
        <v>2.711805555555556E-4</v>
      </c>
      <c r="I49" s="91">
        <v>2.6724537037037033E-4</v>
      </c>
      <c r="J49" s="80" t="s">
        <v>19</v>
      </c>
      <c r="K49" s="27">
        <v>17</v>
      </c>
      <c r="L49" s="83" t="str">
        <f>IF(B49=0," ",VLOOKUP($B49,[1]Спортсмены!$B$1:$H$65536,7,FALSE))</f>
        <v>Гадиатова Н.В., Сельская Л.М., Маляревич В.В.</v>
      </c>
    </row>
    <row r="50" spans="1:12" x14ac:dyDescent="0.25">
      <c r="A50" s="19">
        <v>3</v>
      </c>
      <c r="B50" s="20">
        <v>533</v>
      </c>
      <c r="C50" s="21" t="str">
        <f>IF(B50=0," ",VLOOKUP(B50,[1]Спортсмены!B$1:H$65536,2,FALSE))</f>
        <v>Крылов Денис</v>
      </c>
      <c r="D50" s="22" t="str">
        <f>IF(B50=0," ",VLOOKUP($B50,[1]Спортсмены!$B$1:$H$65536,3,FALSE))</f>
        <v>1996</v>
      </c>
      <c r="E50" s="23" t="str">
        <f>IF(B50=0," ",IF(VLOOKUP($B50,[1]Спортсмены!$B$1:$H$65536,4,FALSE)=0," ",VLOOKUP($B50,[1]Спортсмены!$B$1:$H$65536,4,FALSE)))</f>
        <v>КМС</v>
      </c>
      <c r="F50" s="21" t="str">
        <f>IF(B50=0," ",VLOOKUP($B50,[1]Спортсмены!$B$1:$H$65536,5,FALSE))</f>
        <v>Владимирская</v>
      </c>
      <c r="G50" s="21" t="str">
        <f>IF(B50=0," ",VLOOKUP($B50,[1]Спортсмены!$B$1:$H$65536,6,FALSE))</f>
        <v>Ковров, МБУ СК "Вымпел"</v>
      </c>
      <c r="H50" s="24">
        <v>2.717592592592593E-4</v>
      </c>
      <c r="I50" s="25">
        <v>2.7349537037037034E-4</v>
      </c>
      <c r="J50" s="23" t="str">
        <f>IF(H50=0," ",IF(H50&lt;=[1]Разряды!$D$5,[1]Разряды!$D$3,IF(H50&lt;=[1]Разряды!$E$5,[1]Разряды!$E$3,IF(H50&lt;=[1]Разряды!$F$5,[1]Разряды!$F$3,IF(H50&lt;=[1]Разряды!$G$5,[1]Разряды!$G$3,IF(H50&lt;=[1]Разряды!$H$5,[1]Разряды!$H$3,IF(H50&lt;=[1]Разряды!$I$5,[1]Разряды!$I$3,IF(H50&lt;=[1]Разряды!$J$5,[1]Разряды!$J$3,"б/р"))))))))</f>
        <v>2р</v>
      </c>
      <c r="K50" s="26">
        <v>15</v>
      </c>
      <c r="L50" s="21" t="str">
        <f>IF(B50=0," ",VLOOKUP($B50,[1]Спортсмены!$B$1:$H$65536,7,FALSE))</f>
        <v>Птушкина Н.И.</v>
      </c>
    </row>
    <row r="51" spans="1:12" x14ac:dyDescent="0.25">
      <c r="A51" s="27">
        <v>4</v>
      </c>
      <c r="B51" s="20">
        <v>299</v>
      </c>
      <c r="C51" s="21" t="str">
        <f>IF(B51=0," ",VLOOKUP(B51,[1]Спортсмены!B$1:H$65536,2,FALSE))</f>
        <v>Лопатин Александр</v>
      </c>
      <c r="D51" s="22" t="str">
        <f>IF(B51=0," ",VLOOKUP($B51,[1]Спортсмены!$B$1:$H$65536,3,FALSE))</f>
        <v>16.05.1997</v>
      </c>
      <c r="E51" s="23" t="str">
        <f>IF(B51=0," ",IF(VLOOKUP($B51,[1]Спортсмены!$B$1:$H$65536,4,FALSE)=0," ",VLOOKUP($B51,[1]Спортсмены!$B$1:$H$65536,4,FALSE)))</f>
        <v>1р</v>
      </c>
      <c r="F51" s="21" t="str">
        <f>IF(B51=0," ",VLOOKUP($B51,[1]Спортсмены!$B$1:$H$65536,5,FALSE))</f>
        <v>Вологодская</v>
      </c>
      <c r="G51" s="21" t="str">
        <f>IF(B51=0," ",VLOOKUP($B51,[1]Спортсмены!$B$1:$H$65536,6,FALSE))</f>
        <v>Вологда, АУ ФКиС ЦСП</v>
      </c>
      <c r="H51" s="24">
        <v>2.7152777777777782E-4</v>
      </c>
      <c r="I51" s="25">
        <v>2.7476851851851854E-4</v>
      </c>
      <c r="J51" s="23" t="str">
        <f>IF(H51=0," ",IF(H51&lt;=[1]Разряды!$D$5,[1]Разряды!$D$3,IF(H51&lt;=[1]Разряды!$E$5,[1]Разряды!$E$3,IF(H51&lt;=[1]Разряды!$F$5,[1]Разряды!$F$3,IF(H51&lt;=[1]Разряды!$G$5,[1]Разряды!$G$3,IF(H51&lt;=[1]Разряды!$H$5,[1]Разряды!$H$3,IF(H51&lt;=[1]Разряды!$I$5,[1]Разряды!$I$3,IF(H51&lt;=[1]Разряды!$J$5,[1]Разряды!$J$3,"б/р"))))))))</f>
        <v>2р</v>
      </c>
      <c r="K51" s="23">
        <v>14</v>
      </c>
      <c r="L51" s="21" t="str">
        <f>IF(B51=0," ",VLOOKUP($B51,[1]Спортсмены!$B$1:$H$65536,7,FALSE))</f>
        <v>Бурчевский В.З.</v>
      </c>
    </row>
    <row r="52" spans="1:12" x14ac:dyDescent="0.25">
      <c r="A52" s="27">
        <v>5</v>
      </c>
      <c r="B52" s="20">
        <v>141</v>
      </c>
      <c r="C52" s="21" t="str">
        <f>IF(B52=0," ",VLOOKUP(B52,[1]Спортсмены!B$1:H$65536,2,FALSE))</f>
        <v>Маров Андрей</v>
      </c>
      <c r="D52" s="22" t="str">
        <f>IF(B52=0," ",VLOOKUP($B52,[1]Спортсмены!$B$1:$H$65536,3,FALSE))</f>
        <v>15.11.1996</v>
      </c>
      <c r="E52" s="23" t="str">
        <f>IF(B52=0," ",IF(VLOOKUP($B52,[1]Спортсмены!$B$1:$H$65536,4,FALSE)=0," ",VLOOKUP($B52,[1]Спортсмены!$B$1:$H$65536,4,FALSE)))</f>
        <v>1р</v>
      </c>
      <c r="F52" s="21" t="str">
        <f>IF(B52=0," ",VLOOKUP($B52,[1]Спортсмены!$B$1:$H$65536,5,FALSE))</f>
        <v>Новгородская</v>
      </c>
      <c r="G52" s="21" t="str">
        <f>IF(B52=0," ",VLOOKUP($B52,[1]Спортсмены!$B$1:$H$65536,6,FALSE))</f>
        <v>В Новгород</v>
      </c>
      <c r="H52" s="24">
        <v>2.72337962962963E-4</v>
      </c>
      <c r="I52" s="24"/>
      <c r="J52" s="23" t="str">
        <f>IF(H52=0," ",IF(H52&lt;=[1]Разряды!$D$5,[1]Разряды!$D$3,IF(H52&lt;=[1]Разряды!$E$5,[1]Разряды!$E$3,IF(H52&lt;=[1]Разряды!$F$5,[1]Разряды!$F$3,IF(H52&lt;=[1]Разряды!$G$5,[1]Разряды!$G$3,IF(H52&lt;=[1]Разряды!$H$5,[1]Разряды!$H$3,IF(H52&lt;=[1]Разряды!$I$5,[1]Разряды!$I$3,IF(H52&lt;=[1]Разряды!$J$5,[1]Разряды!$J$3,"б/р"))))))))</f>
        <v>2р</v>
      </c>
      <c r="K52" s="26">
        <v>13</v>
      </c>
      <c r="L52" s="21" t="str">
        <f>IF(B52=0," ",VLOOKUP($B52,[1]Спортсмены!$B$1:$H$65536,7,FALSE))</f>
        <v>Савенков П.А.</v>
      </c>
    </row>
    <row r="53" spans="1:12" x14ac:dyDescent="0.25">
      <c r="A53" s="27">
        <v>6</v>
      </c>
      <c r="B53" s="20">
        <v>574</v>
      </c>
      <c r="C53" s="85" t="str">
        <f>IF(B53=0," ",VLOOKUP(B53,[1]Спортсмены!B$1:H$65536,2,FALSE))</f>
        <v>Рябчиков Андрей</v>
      </c>
      <c r="D53" s="86" t="str">
        <f>IF(B53=0," ",VLOOKUP($B53,[1]Спортсмены!$B$1:$H$65536,3,FALSE))</f>
        <v>12.09.1997</v>
      </c>
      <c r="E53" s="80" t="str">
        <f>IF(B53=0," ",IF(VLOOKUP($B53,[1]Спортсмены!$B$1:$H$65536,4,FALSE)=0," ",VLOOKUP($B53,[1]Спортсмены!$B$1:$H$65536,4,FALSE)))</f>
        <v>1р</v>
      </c>
      <c r="F53" s="85" t="str">
        <f>IF(B53=0," ",VLOOKUP($B53,[1]Спортсмены!$B$1:$H$65536,5,FALSE))</f>
        <v>Архангельская</v>
      </c>
      <c r="G53" s="83" t="str">
        <f>IF(B53=0," ",VLOOKUP($B53,[1]Спортсмены!$B$1:$H$65536,6,FALSE))</f>
        <v>Архангельск, МБОУ ДОД "ДЮСШ-1"</v>
      </c>
      <c r="H53" s="84">
        <v>2.7303240740740744E-4</v>
      </c>
      <c r="I53" s="91"/>
      <c r="J53" s="80" t="str">
        <f>IF(H53=0," ",IF(H53&lt;=[1]Разряды!$D$5,[1]Разряды!$D$3,IF(H53&lt;=[1]Разряды!$E$5,[1]Разряды!$E$3,IF(H53&lt;=[1]Разряды!$F$5,[1]Разряды!$F$3,IF(H53&lt;=[1]Разряды!$G$5,[1]Разряды!$G$3,IF(H53&lt;=[1]Разряды!$H$5,[1]Разряды!$H$3,IF(H53&lt;=[1]Разряды!$I$5,[1]Разряды!$I$3,IF(H53&lt;=[1]Разряды!$J$5,[1]Разряды!$J$3,"б/р"))))))))</f>
        <v>2р</v>
      </c>
      <c r="K53" s="27">
        <v>12</v>
      </c>
      <c r="L53" s="85" t="str">
        <f>IF(B53=0," ",VLOOKUP($B53,[1]Спортсмены!$B$1:$H$65536,7,FALSE))</f>
        <v>Брюхова О.Б.</v>
      </c>
    </row>
    <row r="54" spans="1:12" x14ac:dyDescent="0.25">
      <c r="A54" s="27">
        <v>7</v>
      </c>
      <c r="B54" s="20">
        <v>36</v>
      </c>
      <c r="C54" s="21" t="str">
        <f>IF(B54=0," ",VLOOKUP(B54,[1]Спортсмены!B$1:H$65536,2,FALSE))</f>
        <v>Лобков Александр</v>
      </c>
      <c r="D54" s="22" t="str">
        <f>IF(B54=0," ",VLOOKUP($B54,[1]Спортсмены!$B$1:$H$65536,3,FALSE))</f>
        <v>03.04.1996</v>
      </c>
      <c r="E54" s="23" t="str">
        <f>IF(B54=0," ",IF(VLOOKUP($B54,[1]Спортсмены!$B$1:$H$65536,4,FALSE)=0," ",VLOOKUP($B54,[1]Спортсмены!$B$1:$H$65536,4,FALSE)))</f>
        <v>1р</v>
      </c>
      <c r="F54" s="21" t="str">
        <f>IF(B54=0," ",VLOOKUP($B54,[1]Спортсмены!$B$1:$H$65536,5,FALSE))</f>
        <v>Ярославская</v>
      </c>
      <c r="G54" s="21" t="str">
        <f>IF(B54=0," ",VLOOKUP($B54,[1]Спортсмены!$B$1:$H$65536,6,FALSE))</f>
        <v>Ярославль, СДЮСШОР-19</v>
      </c>
      <c r="H54" s="24">
        <v>2.7372685185185188E-4</v>
      </c>
      <c r="I54" s="24"/>
      <c r="J54" s="23" t="str">
        <f>IF(H54=0," ",IF(H54&lt;=[1]Разряды!$D$5,[1]Разряды!$D$3,IF(H54&lt;=[1]Разряды!$E$5,[1]Разряды!$E$3,IF(H54&lt;=[1]Разряды!$F$5,[1]Разряды!$F$3,IF(H54&lt;=[1]Разряды!$G$5,[1]Разряды!$G$3,IF(H54&lt;=[1]Разряды!$H$5,[1]Разряды!$H$3,IF(H54&lt;=[1]Разряды!$I$5,[1]Разряды!$I$3,IF(H54&lt;=[1]Разряды!$J$5,[1]Разряды!$J$3,"б/р"))))))))</f>
        <v>2р</v>
      </c>
      <c r="K54" s="23" t="s">
        <v>20</v>
      </c>
      <c r="L54" s="21" t="str">
        <f>IF(B54=0," ",VLOOKUP($B54,[1]Спортсмены!$B$1:$H$65536,7,FALSE))</f>
        <v>Сошников А.Н.</v>
      </c>
    </row>
    <row r="55" spans="1:12" x14ac:dyDescent="0.25">
      <c r="A55" s="27">
        <v>8</v>
      </c>
      <c r="B55" s="20">
        <v>296</v>
      </c>
      <c r="C55" s="85" t="str">
        <f>IF(B55=0," ",VLOOKUP(B55,[1]Спортсмены!B$1:H$65536,2,FALSE))</f>
        <v>Красушкин Андрей</v>
      </c>
      <c r="D55" s="86" t="str">
        <f>IF(B55=0," ",VLOOKUP($B55,[1]Спортсмены!$B$1:$H$65536,3,FALSE))</f>
        <v>01.07.1997</v>
      </c>
      <c r="E55" s="80" t="str">
        <f>IF(B55=0," ",IF(VLOOKUP($B55,[1]Спортсмены!$B$1:$H$65536,4,FALSE)=0," ",VLOOKUP($B55,[1]Спортсмены!$B$1:$H$65536,4,FALSE)))</f>
        <v>1р</v>
      </c>
      <c r="F55" s="85" t="str">
        <f>IF(B55=0," ",VLOOKUP($B55,[1]Спортсмены!$B$1:$H$65536,5,FALSE))</f>
        <v>Вологодская</v>
      </c>
      <c r="G55" s="163" t="str">
        <f>IF(B55=0," ",VLOOKUP($B55,[1]Спортсмены!$B$1:$H$65536,6,FALSE))</f>
        <v>Вологда, АУ ФКиС ЦСП</v>
      </c>
      <c r="H55" s="84">
        <v>2.7442129629629632E-4</v>
      </c>
      <c r="I55" s="91"/>
      <c r="J55" s="80" t="str">
        <f>IF(H55=0," ",IF(H55&lt;=[1]Разряды!$D$5,[1]Разряды!$D$3,IF(H55&lt;=[1]Разряды!$E$5,[1]Разряды!$E$3,IF(H55&lt;=[1]Разряды!$F$5,[1]Разряды!$F$3,IF(H55&lt;=[1]Разряды!$G$5,[1]Разряды!$G$3,IF(H55&lt;=[1]Разряды!$H$5,[1]Разряды!$H$3,IF(H55&lt;=[1]Разряды!$I$5,[1]Разряды!$I$3,IF(H55&lt;=[1]Разряды!$J$5,[1]Разряды!$J$3,"б/р"))))))))</f>
        <v>2р</v>
      </c>
      <c r="K55" s="27">
        <v>11</v>
      </c>
      <c r="L55" s="146" t="str">
        <f>IF(B55=0," ",VLOOKUP($B55,[1]Спортсмены!$B$1:$H$65536,7,FALSE))</f>
        <v>Столбова О.В.</v>
      </c>
    </row>
    <row r="56" spans="1:12" x14ac:dyDescent="0.25">
      <c r="A56" s="27">
        <v>9</v>
      </c>
      <c r="B56" s="20">
        <v>294</v>
      </c>
      <c r="C56" s="21" t="str">
        <f>IF(B56=0," ",VLOOKUP(B56,[1]Спортсмены!B$1:H$65536,2,FALSE))</f>
        <v>Кононенко Павел</v>
      </c>
      <c r="D56" s="22" t="str">
        <f>IF(B56=0," ",VLOOKUP($B56,[1]Спортсмены!$B$1:$H$65536,3,FALSE))</f>
        <v>02.02.1997</v>
      </c>
      <c r="E56" s="23" t="str">
        <f>IF(B56=0," ",IF(VLOOKUP($B56,[1]Спортсмены!$B$1:$H$65536,4,FALSE)=0," ",VLOOKUP($B56,[1]Спортсмены!$B$1:$H$65536,4,FALSE)))</f>
        <v>КМС</v>
      </c>
      <c r="F56" s="21" t="str">
        <f>IF(B56=0," ",VLOOKUP($B56,[1]Спортсмены!$B$1:$H$65536,5,FALSE))</f>
        <v>Вологодская</v>
      </c>
      <c r="G56" s="21" t="str">
        <f>IF(B56=0," ",VLOOKUP($B56,[1]Спортсмены!$B$1:$H$65536,6,FALSE))</f>
        <v>Вологда, АУ ФКиС ЦСП</v>
      </c>
      <c r="H56" s="24">
        <v>2.7488425925925928E-4</v>
      </c>
      <c r="I56" s="25"/>
      <c r="J56" s="23" t="str">
        <f>IF(H56=0," ",IF(H56&lt;=[1]Разряды!$D$5,[1]Разряды!$D$3,IF(H56&lt;=[1]Разряды!$E$5,[1]Разряды!$E$3,IF(H56&lt;=[1]Разряды!$F$5,[1]Разряды!$F$3,IF(H56&lt;=[1]Разряды!$G$5,[1]Разряды!$G$3,IF(H56&lt;=[1]Разряды!$H$5,[1]Разряды!$H$3,IF(H56&lt;=[1]Разряды!$I$5,[1]Разряды!$I$3,IF(H56&lt;=[1]Разряды!$J$5,[1]Разряды!$J$3,"б/р"))))))))</f>
        <v>2р</v>
      </c>
      <c r="K56" s="23">
        <v>10</v>
      </c>
      <c r="L56" s="21" t="str">
        <f>IF(B56=0," ",VLOOKUP($B56,[1]Спортсмены!$B$1:$H$65536,7,FALSE))</f>
        <v>Столбова О.В.</v>
      </c>
    </row>
    <row r="57" spans="1:12" x14ac:dyDescent="0.25">
      <c r="A57" s="27">
        <v>9</v>
      </c>
      <c r="B57" s="20">
        <v>152</v>
      </c>
      <c r="C57" s="21" t="str">
        <f>IF(B57=0," ",VLOOKUP(B57,[1]Спортсмены!B$1:H$65536,2,FALSE))</f>
        <v>Забалуев Иван</v>
      </c>
      <c r="D57" s="22" t="str">
        <f>IF(B57=0," ",VLOOKUP($B57,[1]Спортсмены!$B$1:$H$65536,3,FALSE))</f>
        <v>12.09.1996</v>
      </c>
      <c r="E57" s="23" t="str">
        <f>IF(B57=0," ",IF(VLOOKUP($B57,[1]Спортсмены!$B$1:$H$65536,4,FALSE)=0," ",VLOOKUP($B57,[1]Спортсмены!$B$1:$H$65536,4,FALSE)))</f>
        <v>1р</v>
      </c>
      <c r="F57" s="21" t="str">
        <f>IF(B57=0," ",VLOOKUP($B57,[1]Спортсмены!$B$1:$H$65536,5,FALSE))</f>
        <v>Ивановская</v>
      </c>
      <c r="G57" s="21" t="str">
        <f>IF(B57=0," ",VLOOKUP($B57,[1]Спортсмены!$B$1:$H$65536,6,FALSE))</f>
        <v>Иваново, ИГЭУ</v>
      </c>
      <c r="H57" s="24">
        <v>2.7488425925925928E-4</v>
      </c>
      <c r="I57" s="24"/>
      <c r="J57" s="23" t="str">
        <f>IF(H57=0," ",IF(H57&lt;=[1]Разряды!$D$5,[1]Разряды!$D$3,IF(H57&lt;=[1]Разряды!$E$5,[1]Разряды!$E$3,IF(H57&lt;=[1]Разряды!$F$5,[1]Разряды!$F$3,IF(H57&lt;=[1]Разряды!$G$5,[1]Разряды!$G$3,IF(H57&lt;=[1]Разряды!$H$5,[1]Разряды!$H$3,IF(H57&lt;=[1]Разряды!$I$5,[1]Разряды!$I$3,IF(H57&lt;=[1]Разряды!$J$5,[1]Разряды!$J$3,"б/р"))))))))</f>
        <v>2р</v>
      </c>
      <c r="K57" s="23" t="s">
        <v>20</v>
      </c>
      <c r="L57" s="21" t="str">
        <f>IF(B57=0," ",VLOOKUP($B57,[1]Спортсмены!$B$1:$H$65536,7,FALSE))</f>
        <v>Чахунов Е.И.</v>
      </c>
    </row>
    <row r="58" spans="1:12" x14ac:dyDescent="0.25">
      <c r="A58" s="27">
        <v>11</v>
      </c>
      <c r="B58" s="20">
        <v>273</v>
      </c>
      <c r="C58" s="21" t="str">
        <f>IF(B58=0," ",VLOOKUP(B58,[1]Спортсмены!B$1:H$65536,2,FALSE))</f>
        <v>Платонов Иван</v>
      </c>
      <c r="D58" s="22" t="str">
        <f>IF(B58=0," ",VLOOKUP($B58,[1]Спортсмены!$B$1:$H$65536,3,FALSE))</f>
        <v>21.07.1996</v>
      </c>
      <c r="E58" s="23" t="str">
        <f>IF(B58=0," ",IF(VLOOKUP($B58,[1]Спортсмены!$B$1:$H$65536,4,FALSE)=0," ",VLOOKUP($B58,[1]Спортсмены!$B$1:$H$65536,4,FALSE)))</f>
        <v>1р</v>
      </c>
      <c r="F58" s="21" t="str">
        <f>IF(B58=0," ",VLOOKUP($B58,[1]Спортсмены!$B$1:$H$65536,5,FALSE))</f>
        <v>Костромская</v>
      </c>
      <c r="G58" s="21" t="str">
        <f>IF(B58=0," ",VLOOKUP($B58,[1]Спортсмены!$B$1:$H$65536,6,FALSE))</f>
        <v>Кострома, КОСДЮСШОР</v>
      </c>
      <c r="H58" s="24">
        <v>2.7662037037037038E-4</v>
      </c>
      <c r="I58" s="25"/>
      <c r="J58" s="23" t="str">
        <f>IF(H58=0," ",IF(H58&lt;=[1]Разряды!$D$5,[1]Разряды!$D$3,IF(H58&lt;=[1]Разряды!$E$5,[1]Разряды!$E$3,IF(H58&lt;=[1]Разряды!$F$5,[1]Разряды!$F$3,IF(H58&lt;=[1]Разряды!$G$5,[1]Разряды!$G$3,IF(H58&lt;=[1]Разряды!$H$5,[1]Разряды!$H$3,IF(H58&lt;=[1]Разряды!$I$5,[1]Разряды!$I$3,IF(H58&lt;=[1]Разряды!$J$5,[1]Разряды!$J$3,"б/р"))))))))</f>
        <v>2р</v>
      </c>
      <c r="K58" s="26">
        <v>9</v>
      </c>
      <c r="L58" s="87" t="str">
        <f>IF(B58=0," ",VLOOKUP($B58,[1]Спортсмены!$B$1:$H$65536,7,FALSE))</f>
        <v>Макаров В.Н.</v>
      </c>
    </row>
    <row r="59" spans="1:12" x14ac:dyDescent="0.25">
      <c r="A59" s="27">
        <v>12</v>
      </c>
      <c r="B59" s="20">
        <v>37</v>
      </c>
      <c r="C59" s="85" t="str">
        <f>IF(B59=0," ",VLOOKUP(B59,[1]Спортсмены!B$1:H$65536,2,FALSE))</f>
        <v>Кожуров Кирилл</v>
      </c>
      <c r="D59" s="86" t="str">
        <f>IF(B59=0," ",VLOOKUP($B59,[1]Спортсмены!$B$1:$H$65536,3,FALSE))</f>
        <v>05.05.1996</v>
      </c>
      <c r="E59" s="80" t="str">
        <f>IF(B59=0," ",IF(VLOOKUP($B59,[1]Спортсмены!$B$1:$H$65536,4,FALSE)=0," ",VLOOKUP($B59,[1]Спортсмены!$B$1:$H$65536,4,FALSE)))</f>
        <v>2р</v>
      </c>
      <c r="F59" s="85" t="str">
        <f>IF(B59=0," ",VLOOKUP($B59,[1]Спортсмены!$B$1:$H$65536,5,FALSE))</f>
        <v>Ярославская</v>
      </c>
      <c r="G59" s="83" t="str">
        <f>IF(B59=0," ",VLOOKUP($B59,[1]Спортсмены!$B$1:$H$65536,6,FALSE))</f>
        <v>Ярославль, СДЮСШОР-19</v>
      </c>
      <c r="H59" s="84">
        <v>2.7997685185185184E-4</v>
      </c>
      <c r="I59" s="91"/>
      <c r="J59" s="80" t="str">
        <f>IF(H59=0," ",IF(H59&lt;=[1]Разряды!$D$5,[1]Разряды!$D$3,IF(H59&lt;=[1]Разряды!$E$5,[1]Разряды!$E$3,IF(H59&lt;=[1]Разряды!$F$5,[1]Разряды!$F$3,IF(H59&lt;=[1]Разряды!$G$5,[1]Разряды!$G$3,IF(H59&lt;=[1]Разряды!$H$5,[1]Разряды!$H$3,IF(H59&lt;=[1]Разряды!$I$5,[1]Разряды!$I$3,IF(H59&lt;=[1]Разряды!$J$5,[1]Разряды!$J$3,"б/р"))))))))</f>
        <v>2р</v>
      </c>
      <c r="K59" s="80" t="s">
        <v>20</v>
      </c>
      <c r="L59" s="85" t="str">
        <f>IF(B59=0," ",VLOOKUP($B59,[1]Спортсмены!$B$1:$H$65536,7,FALSE))</f>
        <v>Сошников А.Н.</v>
      </c>
    </row>
    <row r="60" spans="1:12" x14ac:dyDescent="0.25">
      <c r="A60" s="27">
        <v>13</v>
      </c>
      <c r="B60" s="20">
        <v>259</v>
      </c>
      <c r="C60" s="21" t="str">
        <f>IF(B60=0," ",VLOOKUP(B60,[1]Спортсмены!B$1:H$65536,2,FALSE))</f>
        <v>Ковалёв Константин</v>
      </c>
      <c r="D60" s="22" t="str">
        <f>IF(B60=0," ",VLOOKUP($B60,[1]Спортсмены!$B$1:$H$65536,3,FALSE))</f>
        <v>06.08.1997</v>
      </c>
      <c r="E60" s="23" t="str">
        <f>IF(B60=0," ",IF(VLOOKUP($B60,[1]Спортсмены!$B$1:$H$65536,4,FALSE)=0," ",VLOOKUP($B60,[1]Спортсмены!$B$1:$H$65536,4,FALSE)))</f>
        <v>2р</v>
      </c>
      <c r="F60" s="21" t="str">
        <f>IF(B60=0," ",VLOOKUP($B60,[1]Спортсмены!$B$1:$H$65536,5,FALSE))</f>
        <v>Костромская</v>
      </c>
      <c r="G60" s="21" t="str">
        <f>IF(B60=0," ",VLOOKUP($B60,[1]Спортсмены!$B$1:$H$65536,6,FALSE))</f>
        <v>Шарья, СДЮСШОР</v>
      </c>
      <c r="H60" s="24">
        <v>2.8009259259259258E-4</v>
      </c>
      <c r="I60" s="24"/>
      <c r="J60" s="23" t="str">
        <f>IF(H60=0," ",IF(H60&lt;=[1]Разряды!$D$5,[1]Разряды!$D$3,IF(H60&lt;=[1]Разряды!$E$5,[1]Разряды!$E$3,IF(H60&lt;=[1]Разряды!$F$5,[1]Разряды!$F$3,IF(H60&lt;=[1]Разряды!$G$5,[1]Разряды!$G$3,IF(H60&lt;=[1]Разряды!$H$5,[1]Разряды!$H$3,IF(H60&lt;=[1]Разряды!$I$5,[1]Разряды!$I$3,IF(H60&lt;=[1]Разряды!$J$5,[1]Разряды!$J$3,"б/р"))))))))</f>
        <v>2р</v>
      </c>
      <c r="K60" s="26">
        <v>8</v>
      </c>
      <c r="L60" s="21" t="str">
        <f>IF(B60=0," ",VLOOKUP($B60,[1]Спортсмены!$B$1:$H$65536,7,FALSE))</f>
        <v>Аскеров А.Н.</v>
      </c>
    </row>
    <row r="61" spans="1:12" x14ac:dyDescent="0.25">
      <c r="A61" s="27">
        <v>14</v>
      </c>
      <c r="B61" s="20">
        <v>548</v>
      </c>
      <c r="C61" s="21" t="str">
        <f>IF(B61=0," ",VLOOKUP(B61,[1]Спортсмены!B$1:H$65536,2,FALSE))</f>
        <v>Некрасов Александр</v>
      </c>
      <c r="D61" s="22" t="str">
        <f>IF(B61=0," ",VLOOKUP($B61,[1]Спортсмены!$B$1:$H$65536,3,FALSE))</f>
        <v>05.06.1997</v>
      </c>
      <c r="E61" s="23" t="str">
        <f>IF(B61=0," ",IF(VLOOKUP($B61,[1]Спортсмены!$B$1:$H$65536,4,FALSE)=0," ",VLOOKUP($B61,[1]Спортсмены!$B$1:$H$65536,4,FALSE)))</f>
        <v>1р</v>
      </c>
      <c r="F61" s="21" t="str">
        <f>IF(B61=0," ",VLOOKUP($B61,[1]Спортсмены!$B$1:$H$65536,5,FALSE))</f>
        <v>Ивановская</v>
      </c>
      <c r="G61" s="21" t="str">
        <f>IF(B61=0," ",VLOOKUP($B61,[1]Спортсмены!$B$1:$H$65536,6,FALSE))</f>
        <v>Иваново, ИГЭУ</v>
      </c>
      <c r="H61" s="24">
        <v>2.8055555555555554E-4</v>
      </c>
      <c r="I61" s="25"/>
      <c r="J61" s="23" t="str">
        <f>IF(H61=0," ",IF(H61&lt;=[1]Разряды!$D$5,[1]Разряды!$D$3,IF(H61&lt;=[1]Разряды!$E$5,[1]Разряды!$E$3,IF(H61&lt;=[1]Разряды!$F$5,[1]Разряды!$F$3,IF(H61&lt;=[1]Разряды!$G$5,[1]Разряды!$G$3,IF(H61&lt;=[1]Разряды!$H$5,[1]Разряды!$H$3,IF(H61&lt;=[1]Разряды!$I$5,[1]Разряды!$I$3,IF(H61&lt;=[1]Разряды!$J$5,[1]Разряды!$J$3,"б/р"))))))))</f>
        <v>2р</v>
      </c>
      <c r="K61" s="23" t="s">
        <v>20</v>
      </c>
      <c r="L61" s="21" t="str">
        <f>IF(B61=0," ",VLOOKUP($B61,[1]Спортсмены!$B$1:$H$65536,7,FALSE))</f>
        <v>Магницкий М.В.</v>
      </c>
    </row>
    <row r="62" spans="1:12" x14ac:dyDescent="0.25">
      <c r="A62" s="27">
        <v>14</v>
      </c>
      <c r="B62" s="20">
        <v>576</v>
      </c>
      <c r="C62" s="21" t="str">
        <f>IF(B62=0," ",VLOOKUP(B62,[1]Спортсмены!B$1:H$65536,2,FALSE))</f>
        <v>Якушев Артем</v>
      </c>
      <c r="D62" s="22" t="str">
        <f>IF(B62=0," ",VLOOKUP($B62,[1]Спортсмены!$B$1:$H$65536,3,FALSE))</f>
        <v>27.05.1997</v>
      </c>
      <c r="E62" s="23" t="str">
        <f>IF(B62=0," ",IF(VLOOKUP($B62,[1]Спортсмены!$B$1:$H$65536,4,FALSE)=0," ",VLOOKUP($B62,[1]Спортсмены!$B$1:$H$65536,4,FALSE)))</f>
        <v>1р</v>
      </c>
      <c r="F62" s="21" t="str">
        <f>IF(B62=0," ",VLOOKUP($B62,[1]Спортсмены!$B$1:$H$65536,5,FALSE))</f>
        <v>Архангельская</v>
      </c>
      <c r="G62" s="87" t="str">
        <f>IF(B62=0," ",VLOOKUP($B62,[1]Спортсмены!$B$1:$H$65536,6,FALSE))</f>
        <v>Архангельск, МБОУ ДОД "ДЮСШ-1"</v>
      </c>
      <c r="H62" s="24">
        <v>2.8055555555555554E-4</v>
      </c>
      <c r="I62" s="24"/>
      <c r="J62" s="23" t="str">
        <f>IF(H62=0," ",IF(H62&lt;=[1]Разряды!$D$5,[1]Разряды!$D$3,IF(H62&lt;=[1]Разряды!$E$5,[1]Разряды!$E$3,IF(H62&lt;=[1]Разряды!$F$5,[1]Разряды!$F$3,IF(H62&lt;=[1]Разряды!$G$5,[1]Разряды!$G$3,IF(H62&lt;=[1]Разряды!$H$5,[1]Разряды!$H$3,IF(H62&lt;=[1]Разряды!$I$5,[1]Разряды!$I$3,IF(H62&lt;=[1]Разряды!$J$5,[1]Разряды!$J$3,"б/р"))))))))</f>
        <v>2р</v>
      </c>
      <c r="K62" s="23">
        <v>7</v>
      </c>
      <c r="L62" s="21" t="str">
        <f>IF(B62=0," ",VLOOKUP($B62,[1]Спортсмены!$B$1:$H$65536,7,FALSE))</f>
        <v>Брюхова О.Б., Ушанов С.А.</v>
      </c>
    </row>
    <row r="63" spans="1:12" x14ac:dyDescent="0.25">
      <c r="A63" s="27">
        <v>16</v>
      </c>
      <c r="B63" s="20">
        <v>577</v>
      </c>
      <c r="C63" s="21" t="str">
        <f>IF(B63=0," ",VLOOKUP(B63,[1]Спортсмены!B$1:H$65536,2,FALSE))</f>
        <v>Макуров Глеб</v>
      </c>
      <c r="D63" s="22" t="str">
        <f>IF(B63=0," ",VLOOKUP($B63,[1]Спортсмены!$B$1:$H$65536,3,FALSE))</f>
        <v>19.05.1997</v>
      </c>
      <c r="E63" s="23" t="str">
        <f>IF(B63=0," ",IF(VLOOKUP($B63,[1]Спортсмены!$B$1:$H$65536,4,FALSE)=0," ",VLOOKUP($B63,[1]Спортсмены!$B$1:$H$65536,4,FALSE)))</f>
        <v>2р</v>
      </c>
      <c r="F63" s="21" t="str">
        <f>IF(B63=0," ",VLOOKUP($B63,[1]Спортсмены!$B$1:$H$65536,5,FALSE))</f>
        <v>Архангельская</v>
      </c>
      <c r="G63" s="87" t="str">
        <f>IF(B63=0," ",VLOOKUP($B63,[1]Спортсмены!$B$1:$H$65536,6,FALSE))</f>
        <v>Архангельск, МБОУ ДОД "ДЮСШ-1"</v>
      </c>
      <c r="H63" s="24">
        <v>2.8125000000000003E-4</v>
      </c>
      <c r="I63" s="24"/>
      <c r="J63" s="23" t="str">
        <f>IF(H63=0," ",IF(H63&lt;=[1]Разряды!$D$5,[1]Разряды!$D$3,IF(H63&lt;=[1]Разряды!$E$5,[1]Разряды!$E$3,IF(H63&lt;=[1]Разряды!$F$5,[1]Разряды!$F$3,IF(H63&lt;=[1]Разряды!$G$5,[1]Разряды!$G$3,IF(H63&lt;=[1]Разряды!$H$5,[1]Разряды!$H$3,IF(H63&lt;=[1]Разряды!$I$5,[1]Разряды!$I$3,IF(H63&lt;=[1]Разряды!$J$5,[1]Разряды!$J$3,"б/р"))))))))</f>
        <v>2р</v>
      </c>
      <c r="K63" s="26">
        <v>6</v>
      </c>
      <c r="L63" s="21" t="str">
        <f>IF(B63=0," ",VLOOKUP($B63,[1]Спортсмены!$B$1:$H$65536,7,FALSE))</f>
        <v>Брюхова О.Б.</v>
      </c>
    </row>
    <row r="64" spans="1:12" x14ac:dyDescent="0.25">
      <c r="A64" s="27">
        <v>17</v>
      </c>
      <c r="B64" s="80">
        <v>39</v>
      </c>
      <c r="C64" s="21" t="str">
        <f>IF(B64=0," ",VLOOKUP(B64,[1]Спортсмены!B$1:H$65536,2,FALSE))</f>
        <v>Смирнов Роман</v>
      </c>
      <c r="D64" s="22" t="str">
        <f>IF(B64=0," ",VLOOKUP($B64,[1]Спортсмены!$B$1:$H$65536,3,FALSE))</f>
        <v>29.01.1997</v>
      </c>
      <c r="E64" s="23" t="str">
        <f>IF(B64=0," ",IF(VLOOKUP($B64,[1]Спортсмены!$B$1:$H$65536,4,FALSE)=0," ",VLOOKUP($B64,[1]Спортсмены!$B$1:$H$65536,4,FALSE)))</f>
        <v>2р</v>
      </c>
      <c r="F64" s="21" t="str">
        <f>IF(B64=0," ",VLOOKUP($B64,[1]Спортсмены!$B$1:$H$65536,5,FALSE))</f>
        <v>Ярославская</v>
      </c>
      <c r="G64" s="21" t="str">
        <f>IF(B64=0," ",VLOOKUP($B64,[1]Спортсмены!$B$1:$H$65536,6,FALSE))</f>
        <v>Ярославль, СДЮСШОР-19</v>
      </c>
      <c r="H64" s="24">
        <v>2.8136574074074072E-4</v>
      </c>
      <c r="I64" s="24"/>
      <c r="J64" s="23" t="str">
        <f>IF(H64=0," ",IF(H64&lt;=[1]Разряды!$D$5,[1]Разряды!$D$3,IF(H64&lt;=[1]Разряды!$E$5,[1]Разряды!$E$3,IF(H64&lt;=[1]Разряды!$F$5,[1]Разряды!$F$3,IF(H64&lt;=[1]Разряды!$G$5,[1]Разряды!$G$3,IF(H64&lt;=[1]Разряды!$H$5,[1]Разряды!$H$3,IF(H64&lt;=[1]Разряды!$I$5,[1]Разряды!$I$3,IF(H64&lt;=[1]Разряды!$J$5,[1]Разряды!$J$3,"б/р"))))))))</f>
        <v>2р</v>
      </c>
      <c r="K64" s="23" t="s">
        <v>20</v>
      </c>
      <c r="L64" s="21" t="str">
        <f>IF(B64=0," ",VLOOKUP($B64,[1]Спортсмены!$B$1:$H$65536,7,FALSE))</f>
        <v>Станкевич В.А.</v>
      </c>
    </row>
    <row r="65" spans="1:12" x14ac:dyDescent="0.25">
      <c r="A65" s="27">
        <v>18</v>
      </c>
      <c r="B65" s="20">
        <v>188</v>
      </c>
      <c r="C65" s="21" t="str">
        <f>IF(B65=0," ",VLOOKUP(B65,[1]Спортсмены!B$1:H$65536,2,FALSE))</f>
        <v>Пономарев Иван</v>
      </c>
      <c r="D65" s="22" t="str">
        <f>IF(B65=0," ",VLOOKUP($B65,[1]Спортсмены!$B$1:$H$65536,3,FALSE))</f>
        <v>1997</v>
      </c>
      <c r="E65" s="23" t="str">
        <f>IF(B65=0," ",IF(VLOOKUP($B65,[1]Спортсмены!$B$1:$H$65536,4,FALSE)=0," ",VLOOKUP($B65,[1]Спортсмены!$B$1:$H$65536,4,FALSE)))</f>
        <v>2р</v>
      </c>
      <c r="F65" s="21" t="str">
        <f>IF(B65=0," ",VLOOKUP($B65,[1]Спортсмены!$B$1:$H$65536,5,FALSE))</f>
        <v>Архангельская</v>
      </c>
      <c r="G65" s="21" t="str">
        <f>IF(B65=0," ",VLOOKUP($B65,[1]Спортсмены!$B$1:$H$65536,6,FALSE))</f>
        <v>Коряжма, ДЮСШ</v>
      </c>
      <c r="H65" s="24">
        <v>2.9525462962962963E-4</v>
      </c>
      <c r="I65" s="24"/>
      <c r="J65" s="23" t="str">
        <f>IF(H65=0," ",IF(H65&lt;=[1]Разряды!$D$5,[1]Разряды!$D$3,IF(H65&lt;=[1]Разряды!$E$5,[1]Разряды!$E$3,IF(H65&lt;=[1]Разряды!$F$5,[1]Разряды!$F$3,IF(H65&lt;=[1]Разряды!$G$5,[1]Разряды!$G$3,IF(H65&lt;=[1]Разряды!$H$5,[1]Разряды!$H$3,IF(H65&lt;=[1]Разряды!$I$5,[1]Разряды!$I$3,IF(H65&lt;=[1]Разряды!$J$5,[1]Разряды!$J$3,"б/р"))))))))</f>
        <v>3р</v>
      </c>
      <c r="K65" s="23" t="s">
        <v>20</v>
      </c>
      <c r="L65" s="21" t="str">
        <f>IF(B65=0," ",VLOOKUP($B65,[1]Спортсмены!$B$1:$H$65536,7,FALSE))</f>
        <v>Казанцев Л.А.</v>
      </c>
    </row>
    <row r="66" spans="1:12" x14ac:dyDescent="0.25">
      <c r="A66" s="27">
        <v>19</v>
      </c>
      <c r="B66" s="20">
        <v>40</v>
      </c>
      <c r="C66" s="85" t="str">
        <f>IF(B66=0," ",VLOOKUP(B66,[1]Спортсмены!B$1:H$65536,2,FALSE))</f>
        <v>Титов Антон</v>
      </c>
      <c r="D66" s="86" t="str">
        <f>IF(B66=0," ",VLOOKUP($B66,[1]Спортсмены!$B$1:$H$65536,3,FALSE))</f>
        <v>13.05.1996</v>
      </c>
      <c r="E66" s="80" t="str">
        <f>IF(B66=0," ",IF(VLOOKUP($B66,[1]Спортсмены!$B$1:$H$65536,4,FALSE)=0," ",VLOOKUP($B66,[1]Спортсмены!$B$1:$H$65536,4,FALSE)))</f>
        <v>2р</v>
      </c>
      <c r="F66" s="85" t="str">
        <f>IF(B66=0," ",VLOOKUP($B66,[1]Спортсмены!$B$1:$H$65536,5,FALSE))</f>
        <v>Ярославская</v>
      </c>
      <c r="G66" s="83" t="str">
        <f>IF(B66=0," ",VLOOKUP($B66,[1]Спортсмены!$B$1:$H$65536,6,FALSE))</f>
        <v>Ярославль, СДЮСШОР-19</v>
      </c>
      <c r="H66" s="84">
        <v>3.0104166666666669E-4</v>
      </c>
      <c r="I66" s="91"/>
      <c r="J66" s="80" t="str">
        <f>IF(H66=0," ",IF(H66&lt;=[1]Разряды!$D$5,[1]Разряды!$D$3,IF(H66&lt;=[1]Разряды!$E$5,[1]Разряды!$E$3,IF(H66&lt;=[1]Разряды!$F$5,[1]Разряды!$F$3,IF(H66&lt;=[1]Разряды!$G$5,[1]Разряды!$G$3,IF(H66&lt;=[1]Разряды!$H$5,[1]Разряды!$H$3,IF(H66&lt;=[1]Разряды!$I$5,[1]Разряды!$I$3,IF(H66&lt;=[1]Разряды!$J$5,[1]Разряды!$J$3,"б/р"))))))))</f>
        <v>1юр</v>
      </c>
      <c r="K66" s="80" t="s">
        <v>20</v>
      </c>
      <c r="L66" s="146" t="str">
        <f>IF(B66=0," ",VLOOKUP($B66,[1]Спортсмены!$B$1:$H$65536,7,FALSE))</f>
        <v>Станкевич В.А.</v>
      </c>
    </row>
    <row r="67" spans="1:12" x14ac:dyDescent="0.25">
      <c r="A67" s="27"/>
      <c r="B67" s="80">
        <v>138</v>
      </c>
      <c r="C67" s="21" t="str">
        <f>IF(B67=0," ",VLOOKUP(B67,[1]Спортсмены!B$1:H$65536,2,FALSE))</f>
        <v>Беляков Илья</v>
      </c>
      <c r="D67" s="22" t="str">
        <f>IF(B67=0," ",VLOOKUP($B67,[1]Спортсмены!$B$1:$H$65536,3,FALSE))</f>
        <v>1997</v>
      </c>
      <c r="E67" s="23" t="str">
        <f>IF(B67=0," ",IF(VLOOKUP($B67,[1]Спортсмены!$B$1:$H$65536,4,FALSE)=0," ",VLOOKUP($B67,[1]Спортсмены!$B$1:$H$65536,4,FALSE)))</f>
        <v>1р</v>
      </c>
      <c r="F67" s="21" t="str">
        <f>IF(B67=0," ",VLOOKUP($B67,[1]Спортсмены!$B$1:$H$65536,5,FALSE))</f>
        <v>Ивановская</v>
      </c>
      <c r="G67" s="21" t="str">
        <f>IF(B67=0," ",VLOOKUP($B67,[1]Спортсмены!$B$1:$H$65536,6,FALSE))</f>
        <v>Иваново, СДЮШОР-6</v>
      </c>
      <c r="H67" s="430" t="s">
        <v>115</v>
      </c>
      <c r="I67" s="24"/>
      <c r="J67" s="23"/>
      <c r="K67" s="23" t="s">
        <v>20</v>
      </c>
      <c r="L67" s="87" t="str">
        <f>IF(B67=0," ",VLOOKUP($B67,[1]Спортсмены!$B$1:$H$65536,7,FALSE))</f>
        <v>Иванченко С.Д.</v>
      </c>
    </row>
    <row r="68" spans="1:12" x14ac:dyDescent="0.25">
      <c r="A68" s="27"/>
      <c r="B68" s="89">
        <v>687</v>
      </c>
      <c r="C68" s="21" t="str">
        <f>IF(B68=0," ",VLOOKUP(B68,[1]Спортсмены!B$1:H$65536,2,FALSE))</f>
        <v>Самошников Даниил</v>
      </c>
      <c r="D68" s="22" t="str">
        <f>IF(B68=0," ",VLOOKUP($B68,[1]Спортсмены!$B$1:$H$65536,3,FALSE))</f>
        <v>17.10.1996</v>
      </c>
      <c r="E68" s="23" t="str">
        <f>IF(B68=0," ",IF(VLOOKUP($B68,[1]Спортсмены!$B$1:$H$65536,4,FALSE)=0," ",VLOOKUP($B68,[1]Спортсмены!$B$1:$H$65536,4,FALSE)))</f>
        <v>2р</v>
      </c>
      <c r="F68" s="21" t="str">
        <f>IF(B68=0," ",VLOOKUP($B68,[1]Спортсмены!$B$1:$H$65536,5,FALSE))</f>
        <v>Ярославская</v>
      </c>
      <c r="G68" s="21" t="str">
        <f>IF(B68=0," ",VLOOKUP($B68,[1]Спортсмены!$B$1:$H$65536,6,FALSE))</f>
        <v>Ярославль, ГОБУ ЯО СДЮСШОР</v>
      </c>
      <c r="H68" s="430" t="s">
        <v>115</v>
      </c>
      <c r="I68" s="24"/>
      <c r="J68" s="23"/>
      <c r="K68" s="23" t="s">
        <v>20</v>
      </c>
      <c r="L68" s="21" t="str">
        <f>IF(B68=0," ",VLOOKUP($B68,[1]Спортсмены!$B$1:$H$65536,7,FALSE))</f>
        <v>Филинова С.К.</v>
      </c>
    </row>
    <row r="69" spans="1:12" x14ac:dyDescent="0.25">
      <c r="A69" s="27"/>
      <c r="B69" s="20">
        <v>174</v>
      </c>
      <c r="C69" s="21" t="str">
        <f>IF(B69=0," ",VLOOKUP(B69,[1]Спортсмены!B$1:H$65536,2,FALSE))</f>
        <v>Трушкин Александр</v>
      </c>
      <c r="D69" s="22" t="str">
        <f>IF(B69=0," ",VLOOKUP($B69,[1]Спортсмены!$B$1:$H$65536,3,FALSE))</f>
        <v>1996</v>
      </c>
      <c r="E69" s="23" t="str">
        <f>IF(B69=0," ",IF(VLOOKUP($B69,[1]Спортсмены!$B$1:$H$65536,4,FALSE)=0," ",VLOOKUP($B69,[1]Спортсмены!$B$1:$H$65536,4,FALSE)))</f>
        <v>1р</v>
      </c>
      <c r="F69" s="21" t="str">
        <f>IF(B69=0," ",VLOOKUP($B69,[1]Спортсмены!$B$1:$H$65536,5,FALSE))</f>
        <v>Р-ка Коми</v>
      </c>
      <c r="G69" s="21" t="str">
        <f>IF(B69=0," ",VLOOKUP($B69,[1]Спортсмены!$B$1:$H$65536,6,FALSE))</f>
        <v>Сыктывкар, КДЮСШ-1</v>
      </c>
      <c r="H69" s="95" t="s">
        <v>102</v>
      </c>
      <c r="I69" s="24"/>
      <c r="J69" s="23"/>
      <c r="K69" s="26">
        <v>0</v>
      </c>
      <c r="L69" s="21" t="str">
        <f>IF(B69=0," ",VLOOKUP($B69,[1]Спортсмены!$B$1:$H$65536,7,FALSE))</f>
        <v>Углова С.В., Панюкова М.А.</v>
      </c>
    </row>
    <row r="70" spans="1:12" x14ac:dyDescent="0.25">
      <c r="A70" s="71"/>
      <c r="B70" s="74"/>
      <c r="C70" s="74"/>
      <c r="D70" s="71"/>
      <c r="E70" s="71"/>
      <c r="F70" s="71"/>
      <c r="G70" s="71"/>
      <c r="H70" s="75"/>
      <c r="I70" s="341" t="s">
        <v>4</v>
      </c>
      <c r="J70" s="341"/>
      <c r="K70" s="245"/>
      <c r="L70" s="41" t="s">
        <v>131</v>
      </c>
    </row>
    <row r="71" spans="1:12" x14ac:dyDescent="0.25">
      <c r="A71" s="15"/>
      <c r="B71" s="15"/>
      <c r="C71" s="15"/>
      <c r="D71" s="16"/>
      <c r="E71" s="15"/>
      <c r="F71" s="340" t="s">
        <v>121</v>
      </c>
      <c r="G71" s="340"/>
      <c r="H71" s="17"/>
      <c r="I71" s="341" t="s">
        <v>5</v>
      </c>
      <c r="J71" s="341"/>
      <c r="K71" s="245"/>
      <c r="L71" s="41" t="s">
        <v>132</v>
      </c>
    </row>
    <row r="72" spans="1:12" x14ac:dyDescent="0.25">
      <c r="A72" s="19">
        <v>1</v>
      </c>
      <c r="B72" s="20">
        <v>202</v>
      </c>
      <c r="C72" s="85" t="str">
        <f>IF(B72=0," ",VLOOKUP(B72,[1]Спортсмены!B$1:H$65536,2,FALSE))</f>
        <v>Казарян Миран</v>
      </c>
      <c r="D72" s="86" t="str">
        <f>IF(B72=0," ",VLOOKUP($B72,[1]Спортсмены!$B$1:$H$65536,3,FALSE))</f>
        <v>1994</v>
      </c>
      <c r="E72" s="80" t="str">
        <f>IF(B72=0," ",IF(VLOOKUP($B72,[1]Спортсмены!$B$1:$H$65536,4,FALSE)=0," ",VLOOKUP($B72,[1]Спортсмены!$B$1:$H$65536,4,FALSE)))</f>
        <v>КМС</v>
      </c>
      <c r="F72" s="85" t="str">
        <f>IF(B72=0," ",VLOOKUP($B72,[1]Спортсмены!$B$1:$H$65536,5,FALSE))</f>
        <v>Мурманская</v>
      </c>
      <c r="G72" s="83" t="str">
        <f>IF(B72=0," ",VLOOKUP($B72,[1]Спортсмены!$B$1:$H$65536,6,FALSE))</f>
        <v>Мурманск, СДЮСШОР-4, Динамо</v>
      </c>
      <c r="H72" s="265">
        <v>2.6898148148148148E-4</v>
      </c>
      <c r="I72" s="270">
        <v>2.6770833333333334E-4</v>
      </c>
      <c r="J72" s="114" t="str">
        <f>IF(H72=0," ",IF(H72&lt;=[1]Разряды!$D$5,[1]Разряды!$D$3,IF(H72&lt;=[1]Разряды!$E$5,[1]Разряды!$E$3,IF(H72&lt;=[1]Разряды!$F$5,[1]Разряды!$F$3,IF(H72&lt;=[1]Разряды!$G$5,[1]Разряды!$G$3,IF(H72&lt;=[1]Разряды!$H$5,[1]Разряды!$H$3,IF(H72&lt;=[1]Разряды!$I$5,[1]Разряды!$I$3,IF(H72&lt;=[1]Разряды!$J$5,[1]Разряды!$J$3,"б/р"))))))))</f>
        <v>1р</v>
      </c>
      <c r="K72" s="100">
        <v>20</v>
      </c>
      <c r="L72" s="322" t="str">
        <f>IF(B72=0," ",VLOOKUP($B72,[1]Спортсмены!$B$1:$H$65536,7,FALSE))</f>
        <v>Семенов Р.В.</v>
      </c>
    </row>
    <row r="73" spans="1:12" x14ac:dyDescent="0.25">
      <c r="A73" s="19">
        <v>2</v>
      </c>
      <c r="B73" s="20">
        <v>203</v>
      </c>
      <c r="C73" s="21" t="str">
        <f>IF(B73=0," ",VLOOKUP(B73,[1]Спортсмены!B$1:H$65536,2,FALSE))</f>
        <v>Радзишевкий Евгений</v>
      </c>
      <c r="D73" s="22" t="str">
        <f>IF(B73=0," ",VLOOKUP($B73,[1]Спортсмены!$B$1:$H$65536,3,FALSE))</f>
        <v>13.02.1993</v>
      </c>
      <c r="E73" s="23" t="str">
        <f>IF(B73=0," ",IF(VLOOKUP($B73,[1]Спортсмены!$B$1:$H$65536,4,FALSE)=0," ",VLOOKUP($B73,[1]Спортсмены!$B$1:$H$65536,4,FALSE)))</f>
        <v>КМС</v>
      </c>
      <c r="F73" s="21" t="str">
        <f>IF(B73=0," ",VLOOKUP($B73,[1]Спортсмены!$B$1:$H$65536,5,FALSE))</f>
        <v>Мурманская</v>
      </c>
      <c r="G73" s="87" t="str">
        <f>IF(B73=0," ",VLOOKUP($B73,[1]Спортсмены!$B$1:$H$65536,6,FALSE))</f>
        <v>Мурманск, СДЮСШОР-4, Динамо</v>
      </c>
      <c r="H73" s="24">
        <v>2.6736111111111112E-4</v>
      </c>
      <c r="I73" s="25">
        <v>2.7037037037037036E-4</v>
      </c>
      <c r="J73" s="23" t="str">
        <f>IF(H73=0," ",IF(H73&lt;=[1]Разряды!$D$5,[1]Разряды!$D$3,IF(H73&lt;=[1]Разряды!$E$5,[1]Разряды!$E$3,IF(H73&lt;=[1]Разряды!$F$5,[1]Разряды!$F$3,IF(H73&lt;=[1]Разряды!$G$5,[1]Разряды!$G$3,IF(H73&lt;=[1]Разряды!$H$5,[1]Разряды!$H$3,IF(H73&lt;=[1]Разряды!$I$5,[1]Разряды!$I$3,IF(H73&lt;=[1]Разряды!$J$5,[1]Разряды!$J$3,"б/р"))))))))</f>
        <v>1р</v>
      </c>
      <c r="K73" s="23">
        <v>17</v>
      </c>
      <c r="L73" s="21" t="str">
        <f>IF(B73=0," ",VLOOKUP($B73,[1]Спортсмены!$B$1:$H$65536,7,FALSE))</f>
        <v>Фарутин Н.В.</v>
      </c>
    </row>
    <row r="74" spans="1:12" x14ac:dyDescent="0.25">
      <c r="A74" s="19">
        <v>3</v>
      </c>
      <c r="B74" s="20">
        <v>290</v>
      </c>
      <c r="C74" s="21" t="str">
        <f>IF(B74=0," ",VLOOKUP(B74,[1]Спортсмены!B$1:H$65536,2,FALSE))</f>
        <v>Новослугин Максим</v>
      </c>
      <c r="D74" s="22" t="str">
        <f>IF(B74=0," ",VLOOKUP($B74,[1]Спортсмены!$B$1:$H$65536,3,FALSE))</f>
        <v>21.08.1995</v>
      </c>
      <c r="E74" s="23" t="str">
        <f>IF(B74=0," ",IF(VLOOKUP($B74,[1]Спортсмены!$B$1:$H$65536,4,FALSE)=0," ",VLOOKUP($B74,[1]Спортсмены!$B$1:$H$65536,4,FALSE)))</f>
        <v>КМС</v>
      </c>
      <c r="F74" s="21" t="str">
        <f>IF(B74=0," ",VLOOKUP($B74,[1]Спортсмены!$B$1:$H$65536,5,FALSE))</f>
        <v>Вологодская</v>
      </c>
      <c r="G74" s="21" t="str">
        <f>IF(B74=0," ",VLOOKUP($B74,[1]Спортсмены!$B$1:$H$65536,6,FALSE))</f>
        <v>Вологда, АУ ФКиС ЦСП</v>
      </c>
      <c r="H74" s="24">
        <v>2.7256944444444448E-4</v>
      </c>
      <c r="I74" s="25">
        <v>2.7048611111111115E-4</v>
      </c>
      <c r="J74" s="23" t="str">
        <f>IF(H74=0," ",IF(H74&lt;=[1]Разряды!$D$5,[1]Разряды!$D$3,IF(H74&lt;=[1]Разряды!$E$5,[1]Разряды!$E$3,IF(H74&lt;=[1]Разряды!$F$5,[1]Разряды!$F$3,IF(H74&lt;=[1]Разряды!$G$5,[1]Разряды!$G$3,IF(H74&lt;=[1]Разряды!$H$5,[1]Разряды!$H$3,IF(H74&lt;=[1]Разряды!$I$5,[1]Разряды!$I$3,IF(H74&lt;=[1]Разряды!$J$5,[1]Разряды!$J$3,"б/р"))))))))</f>
        <v>2р</v>
      </c>
      <c r="K74" s="23">
        <v>0</v>
      </c>
      <c r="L74" s="21" t="str">
        <f>IF(B74=0," ",VLOOKUP($B74,[1]Спортсмены!$B$1:$H$65536,7,FALSE))</f>
        <v>Синицкий А.Д., Воробьева Н.Н.</v>
      </c>
    </row>
    <row r="75" spans="1:12" x14ac:dyDescent="0.25">
      <c r="A75" s="27">
        <v>4</v>
      </c>
      <c r="B75" s="20">
        <v>185</v>
      </c>
      <c r="C75" s="21" t="str">
        <f>IF(B75=0," ",VLOOKUP(B75,[1]Спортсмены!B$1:H$65536,2,FALSE))</f>
        <v>Окулов Вячеслав</v>
      </c>
      <c r="D75" s="22" t="str">
        <f>IF(B75=0," ",VLOOKUP($B75,[1]Спортсмены!$B$1:$H$65536,3,FALSE))</f>
        <v>1994</v>
      </c>
      <c r="E75" s="23" t="str">
        <f>IF(B75=0," ",IF(VLOOKUP($B75,[1]Спортсмены!$B$1:$H$65536,4,FALSE)=0," ",VLOOKUP($B75,[1]Спортсмены!$B$1:$H$65536,4,FALSE)))</f>
        <v>КМС</v>
      </c>
      <c r="F75" s="21" t="str">
        <f>IF(B75=0," ",VLOOKUP($B75,[1]Спортсмены!$B$1:$H$65536,5,FALSE))</f>
        <v>Архангельская</v>
      </c>
      <c r="G75" s="21" t="str">
        <f>IF(B75=0," ",VLOOKUP($B75,[1]Спортсмены!$B$1:$H$65536,6,FALSE))</f>
        <v>Коряжма, ДЮСШ</v>
      </c>
      <c r="H75" s="24">
        <v>2.728009259259259E-4</v>
      </c>
      <c r="I75" s="25">
        <v>2.728009259259259E-4</v>
      </c>
      <c r="J75" s="23" t="str">
        <f>IF(H75=0," ",IF(H75&lt;=[1]Разряды!$D$5,[1]Разряды!$D$3,IF(H75&lt;=[1]Разряды!$E$5,[1]Разряды!$E$3,IF(H75&lt;=[1]Разряды!$F$5,[1]Разряды!$F$3,IF(H75&lt;=[1]Разряды!$G$5,[1]Разряды!$G$3,IF(H75&lt;=[1]Разряды!$H$5,[1]Разряды!$H$3,IF(H75&lt;=[1]Разряды!$I$5,[1]Разряды!$I$3,IF(H75&lt;=[1]Разряды!$J$5,[1]Разряды!$J$3,"б/р"))))))))</f>
        <v>2р</v>
      </c>
      <c r="K75" s="23" t="s">
        <v>114</v>
      </c>
      <c r="L75" s="21" t="str">
        <f>IF(B75=0," ",VLOOKUP($B75,[1]Спортсмены!$B$1:$H$65536,7,FALSE))</f>
        <v>Казанцев Л.А.</v>
      </c>
    </row>
    <row r="76" spans="1:12" x14ac:dyDescent="0.25">
      <c r="A76" s="27">
        <v>5</v>
      </c>
      <c r="B76" s="20">
        <v>568</v>
      </c>
      <c r="C76" s="21" t="str">
        <f>IF(B76=0," ",VLOOKUP(B76,[1]Спортсмены!B$1:H$65536,2,FALSE))</f>
        <v>Полосков Антон</v>
      </c>
      <c r="D76" s="22" t="str">
        <f>IF(B76=0," ",VLOOKUP($B76,[1]Спортсмены!$B$1:$H$65536,3,FALSE))</f>
        <v>24.04.1995</v>
      </c>
      <c r="E76" s="23" t="str">
        <f>IF(B76=0," ",IF(VLOOKUP($B76,[1]Спортсмены!$B$1:$H$65536,4,FALSE)=0," ",VLOOKUP($B76,[1]Спортсмены!$B$1:$H$65536,4,FALSE)))</f>
        <v>1р</v>
      </c>
      <c r="F76" s="21" t="str">
        <f>IF(B76=0," ",VLOOKUP($B76,[1]Спортсмены!$B$1:$H$65536,5,FALSE))</f>
        <v>Архангельская</v>
      </c>
      <c r="G76" s="21" t="str">
        <f>IF(B76=0," ",VLOOKUP($B76,[1]Спортсмены!$B$1:$H$65536,6,FALSE))</f>
        <v xml:space="preserve">Архангельск </v>
      </c>
      <c r="H76" s="24">
        <v>2.7372685185185188E-4</v>
      </c>
      <c r="I76" s="25"/>
      <c r="J76" s="23" t="str">
        <f>IF(H76=0," ",IF(H76&lt;=[1]Разряды!$D$5,[1]Разряды!$D$3,IF(H76&lt;=[1]Разряды!$E$5,[1]Разряды!$E$3,IF(H76&lt;=[1]Разряды!$F$5,[1]Разряды!$F$3,IF(H76&lt;=[1]Разряды!$G$5,[1]Разряды!$G$3,IF(H76&lt;=[1]Разряды!$H$5,[1]Разряды!$H$3,IF(H76&lt;=[1]Разряды!$I$5,[1]Разряды!$I$3,IF(H76&lt;=[1]Разряды!$J$5,[1]Разряды!$J$3,"б/р"))))))))</f>
        <v>2р</v>
      </c>
      <c r="K76" s="23">
        <v>0</v>
      </c>
      <c r="L76" s="21" t="str">
        <f>IF(B76=0," ",VLOOKUP($B76,[1]Спортсмены!$B$1:$H$65536,7,FALSE))</f>
        <v>Мингалев А.Ю.</v>
      </c>
    </row>
    <row r="77" spans="1:12" x14ac:dyDescent="0.25">
      <c r="A77" s="27">
        <v>5</v>
      </c>
      <c r="B77" s="80">
        <v>146</v>
      </c>
      <c r="C77" s="21" t="str">
        <f>IF(B77=0," ",VLOOKUP(B77,[1]Спортсмены!B$1:H$65536,2,FALSE))</f>
        <v>Маров Дмитрий</v>
      </c>
      <c r="D77" s="22" t="str">
        <f>IF(B77=0," ",VLOOKUP($B77,[1]Спортсмены!$B$1:$H$65536,3,FALSE))</f>
        <v>15.06.1995</v>
      </c>
      <c r="E77" s="23" t="str">
        <f>IF(B77=0," ",IF(VLOOKUP($B77,[1]Спортсмены!$B$1:$H$65536,4,FALSE)=0," ",VLOOKUP($B77,[1]Спортсмены!$B$1:$H$65536,4,FALSE)))</f>
        <v>1р</v>
      </c>
      <c r="F77" s="21" t="str">
        <f>IF(B77=0," ",VLOOKUP($B77,[1]Спортсмены!$B$1:$H$65536,5,FALSE))</f>
        <v>Ивановская</v>
      </c>
      <c r="G77" s="21" t="str">
        <f>IF(B77=0," ",VLOOKUP($B77,[1]Спортсмены!$B$1:$H$65536,6,FALSE))</f>
        <v>Иваново, ИГЭУ</v>
      </c>
      <c r="H77" s="24">
        <v>2.7372685185185188E-4</v>
      </c>
      <c r="I77" s="25"/>
      <c r="J77" s="23" t="str">
        <f>IF(H77=0," ",IF(H77&lt;=[1]Разряды!$D$5,[1]Разряды!$D$3,IF(H77&lt;=[1]Разряды!$E$5,[1]Разряды!$E$3,IF(H77&lt;=[1]Разряды!$F$5,[1]Разряды!$F$3,IF(H77&lt;=[1]Разряды!$G$5,[1]Разряды!$G$3,IF(H77&lt;=[1]Разряды!$H$5,[1]Разряды!$H$3,IF(H77&lt;=[1]Разряды!$I$5,[1]Разряды!$I$3,IF(H77&lt;=[1]Разряды!$J$5,[1]Разряды!$J$3,"б/р"))))))))</f>
        <v>2р</v>
      </c>
      <c r="K77" s="23" t="s">
        <v>114</v>
      </c>
      <c r="L77" s="21" t="str">
        <f>IF(B77=0," ",VLOOKUP($B77,[1]Спортсмены!$B$1:$H$65536,7,FALSE))</f>
        <v>Маринина Н.Н., Мухин Е.И.</v>
      </c>
    </row>
    <row r="78" spans="1:12" x14ac:dyDescent="0.25">
      <c r="A78" s="27">
        <v>7</v>
      </c>
      <c r="B78" s="20">
        <v>158</v>
      </c>
      <c r="C78" s="21" t="str">
        <f>IF(B78=0," ",VLOOKUP(B78,[1]Спортсмены!B$1:H$65536,2,FALSE))</f>
        <v>Соколов Александр</v>
      </c>
      <c r="D78" s="22" t="str">
        <f>IF(B78=0," ",VLOOKUP($B78,[1]Спортсмены!$B$1:$H$65536,3,FALSE))</f>
        <v>18.02.1995</v>
      </c>
      <c r="E78" s="23" t="str">
        <f>IF(B78=0," ",IF(VLOOKUP($B78,[1]Спортсмены!$B$1:$H$65536,4,FALSE)=0," ",VLOOKUP($B78,[1]Спортсмены!$B$1:$H$65536,4,FALSE)))</f>
        <v>КМС</v>
      </c>
      <c r="F78" s="21" t="str">
        <f>IF(B78=0," ",VLOOKUP($B78,[1]Спортсмены!$B$1:$H$65536,5,FALSE))</f>
        <v>Новгородская</v>
      </c>
      <c r="G78" s="21" t="str">
        <f>IF(B78=0," ",VLOOKUP($B78,[1]Спортсмены!$B$1:$H$65536,6,FALSE))</f>
        <v>В Новгород</v>
      </c>
      <c r="H78" s="24">
        <v>2.740740740740741E-4</v>
      </c>
      <c r="I78" s="24"/>
      <c r="J78" s="23" t="str">
        <f>IF(H78=0," ",IF(H78&lt;=[1]Разряды!$D$5,[1]Разряды!$D$3,IF(H78&lt;=[1]Разряды!$E$5,[1]Разряды!$E$3,IF(H78&lt;=[1]Разряды!$F$5,[1]Разряды!$F$3,IF(H78&lt;=[1]Разряды!$G$5,[1]Разряды!$G$3,IF(H78&lt;=[1]Разряды!$H$5,[1]Разряды!$H$3,IF(H78&lt;=[1]Разряды!$I$5,[1]Разряды!$I$3,IF(H78&lt;=[1]Разряды!$J$5,[1]Разряды!$J$3,"б/р"))))))))</f>
        <v>2р</v>
      </c>
      <c r="K78" s="23">
        <v>0</v>
      </c>
      <c r="L78" s="21" t="str">
        <f>IF(B78=0," ",VLOOKUP($B78,[1]Спортсмены!$B$1:$H$65536,7,FALSE))</f>
        <v>Семенов А.В.</v>
      </c>
    </row>
    <row r="79" spans="1:12" x14ac:dyDescent="0.25">
      <c r="A79" s="27">
        <v>8</v>
      </c>
      <c r="B79" s="20">
        <v>178</v>
      </c>
      <c r="C79" s="21" t="str">
        <f>IF(B79=0," ",VLOOKUP(B79,[1]Спортсмены!B$1:H$65536,2,FALSE))</f>
        <v>Шадрин Яков</v>
      </c>
      <c r="D79" s="22" t="str">
        <f>IF(B79=0," ",VLOOKUP($B79,[1]Спортсмены!$B$1:$H$65536,3,FALSE))</f>
        <v>1993</v>
      </c>
      <c r="E79" s="23" t="str">
        <f>IF(B79=0," ",IF(VLOOKUP($B79,[1]Спортсмены!$B$1:$H$65536,4,FALSE)=0," ",VLOOKUP($B79,[1]Спортсмены!$B$1:$H$65536,4,FALSE)))</f>
        <v>1р</v>
      </c>
      <c r="F79" s="21" t="str">
        <f>IF(B79=0," ",VLOOKUP($B79,[1]Спортсмены!$B$1:$H$65536,5,FALSE))</f>
        <v>Р-ка Коми</v>
      </c>
      <c r="G79" s="21" t="str">
        <f>IF(B79=0," ",VLOOKUP($B79,[1]Спортсмены!$B$1:$H$65536,6,FALSE))</f>
        <v>Сыктывкар, КДЮСШ-1</v>
      </c>
      <c r="H79" s="24">
        <v>2.8113425925925924E-4</v>
      </c>
      <c r="I79" s="25"/>
      <c r="J79" s="23" t="str">
        <f>IF(H79=0," ",IF(H79&lt;=[1]Разряды!$D$5,[1]Разряды!$D$3,IF(H79&lt;=[1]Разряды!$E$5,[1]Разряды!$E$3,IF(H79&lt;=[1]Разряды!$F$5,[1]Разряды!$F$3,IF(H79&lt;=[1]Разряды!$G$5,[1]Разряды!$G$3,IF(H79&lt;=[1]Разряды!$H$5,[1]Разряды!$H$3,IF(H79&lt;=[1]Разряды!$I$5,[1]Разряды!$I$3,IF(H79&lt;=[1]Разряды!$J$5,[1]Разряды!$J$3,"б/р"))))))))</f>
        <v>2р</v>
      </c>
      <c r="K79" s="23">
        <v>0</v>
      </c>
      <c r="L79" s="21" t="str">
        <f>IF(B79=0," ",VLOOKUP($B79,[1]Спортсмены!$B$1:$H$65536,7,FALSE))</f>
        <v xml:space="preserve">Панюкова М.А. </v>
      </c>
    </row>
    <row r="80" spans="1:12" x14ac:dyDescent="0.25">
      <c r="A80" s="27">
        <v>9</v>
      </c>
      <c r="B80" s="20">
        <v>13</v>
      </c>
      <c r="C80" s="21" t="str">
        <f>IF(B80=0," ",VLOOKUP(B80,[1]Спортсмены!B$1:H$65536,2,FALSE))</f>
        <v>Кудрявцев Константин</v>
      </c>
      <c r="D80" s="22" t="str">
        <f>IF(B80=0," ",VLOOKUP($B80,[1]Спортсмены!$B$1:$H$65536,3,FALSE))</f>
        <v>29.06.1993</v>
      </c>
      <c r="E80" s="23" t="str">
        <f>IF(B80=0," ",IF(VLOOKUP($B80,[1]Спортсмены!$B$1:$H$65536,4,FALSE)=0," ",VLOOKUP($B80,[1]Спортсмены!$B$1:$H$65536,4,FALSE)))</f>
        <v>1р</v>
      </c>
      <c r="F80" s="21" t="str">
        <f>IF(B80=0," ",VLOOKUP($B80,[1]Спортсмены!$B$1:$H$65536,5,FALSE))</f>
        <v>Ярославская</v>
      </c>
      <c r="G80" s="21" t="str">
        <f>IF(B80=0," ",VLOOKUP($B80,[1]Спортсмены!$B$1:$H$65536,6,FALSE))</f>
        <v>Ярославль, СДЮСШОР-19</v>
      </c>
      <c r="H80" s="24">
        <v>2.8263888888888891E-4</v>
      </c>
      <c r="I80" s="25"/>
      <c r="J80" s="23" t="str">
        <f>IF(H80=0," ",IF(H80&lt;=[1]Разряды!$D$5,[1]Разряды!$D$3,IF(H80&lt;=[1]Разряды!$E$5,[1]Разряды!$E$3,IF(H80&lt;=[1]Разряды!$F$5,[1]Разряды!$F$3,IF(H80&lt;=[1]Разряды!$G$5,[1]Разряды!$G$3,IF(H80&lt;=[1]Разряды!$H$5,[1]Разряды!$H$3,IF(H80&lt;=[1]Разряды!$I$5,[1]Разряды!$I$3,IF(H80&lt;=[1]Разряды!$J$5,[1]Разряды!$J$3,"б/р"))))))))</f>
        <v>2р</v>
      </c>
      <c r="K80" s="23" t="s">
        <v>114</v>
      </c>
      <c r="L80" s="21" t="str">
        <f>IF(B80=0," ",VLOOKUP($B80,[1]Спортсмены!$B$1:$H$65536,7,FALSE))</f>
        <v>Сошников А.Н.</v>
      </c>
    </row>
    <row r="81" spans="1:12" x14ac:dyDescent="0.25">
      <c r="A81" s="27">
        <v>10</v>
      </c>
      <c r="B81" s="20">
        <v>14</v>
      </c>
      <c r="C81" s="21" t="str">
        <f>IF(B81=0," ",VLOOKUP(B81,[1]Спортсмены!B$1:H$65536,2,FALSE))</f>
        <v>Белков Александр</v>
      </c>
      <c r="D81" s="22" t="str">
        <f>IF(B81=0," ",VLOOKUP($B81,[1]Спортсмены!$B$1:$H$65536,3,FALSE))</f>
        <v>07.09.1994</v>
      </c>
      <c r="E81" s="23" t="str">
        <f>IF(B81=0," ",IF(VLOOKUP($B81,[1]Спортсмены!$B$1:$H$65536,4,FALSE)=0," ",VLOOKUP($B81,[1]Спортсмены!$B$1:$H$65536,4,FALSE)))</f>
        <v>2р</v>
      </c>
      <c r="F81" s="21" t="str">
        <f>IF(B81=0," ",VLOOKUP($B81,[1]Спортсмены!$B$1:$H$65536,5,FALSE))</f>
        <v>Ярославская</v>
      </c>
      <c r="G81" s="21" t="str">
        <f>IF(B81=0," ",VLOOKUP($B81,[1]Спортсмены!$B$1:$H$65536,6,FALSE))</f>
        <v>Ярославль, СДЮСШОР-19</v>
      </c>
      <c r="H81" s="24">
        <v>2.9016203703703707E-4</v>
      </c>
      <c r="I81" s="25"/>
      <c r="J81" s="23" t="str">
        <f>IF(H81=0," ",IF(H81&lt;=[1]Разряды!$D$5,[1]Разряды!$D$3,IF(H81&lt;=[1]Разряды!$E$5,[1]Разряды!$E$3,IF(H81&lt;=[1]Разряды!$F$5,[1]Разряды!$F$3,IF(H81&lt;=[1]Разряды!$G$5,[1]Разряды!$G$3,IF(H81&lt;=[1]Разряды!$H$5,[1]Разряды!$H$3,IF(H81&lt;=[1]Разряды!$I$5,[1]Разряды!$I$3,IF(H81&lt;=[1]Разряды!$J$5,[1]Разряды!$J$3,"б/р"))))))))</f>
        <v>3р</v>
      </c>
      <c r="K81" s="23" t="s">
        <v>114</v>
      </c>
      <c r="L81" s="21" t="str">
        <f>IF(B81=0," ",VLOOKUP($B81,[1]Спортсмены!$B$1:$H$65536,7,FALSE))</f>
        <v>Станкевич В.А.</v>
      </c>
    </row>
    <row r="82" spans="1:12" x14ac:dyDescent="0.25">
      <c r="A82" s="27">
        <v>11</v>
      </c>
      <c r="B82" s="20">
        <v>21</v>
      </c>
      <c r="C82" s="21" t="str">
        <f>IF(B82=0," ",VLOOKUP(B82,[1]Спортсмены!B$1:H$65536,2,FALSE))</f>
        <v>Изотов Демьян</v>
      </c>
      <c r="D82" s="22" t="str">
        <f>IF(B82=0," ",VLOOKUP($B82,[1]Спортсмены!$B$1:$H$65536,3,FALSE))</f>
        <v>12.07.1995</v>
      </c>
      <c r="E82" s="23" t="str">
        <f>IF(B82=0," ",IF(VLOOKUP($B82,[1]Спортсмены!$B$1:$H$65536,4,FALSE)=0," ",VLOOKUP($B82,[1]Спортсмены!$B$1:$H$65536,4,FALSE)))</f>
        <v>3р</v>
      </c>
      <c r="F82" s="21" t="str">
        <f>IF(B82=0," ",VLOOKUP($B82,[1]Спортсмены!$B$1:$H$65536,5,FALSE))</f>
        <v>Ярославская</v>
      </c>
      <c r="G82" s="21" t="str">
        <f>IF(B82=0," ",VLOOKUP($B82,[1]Спортсмены!$B$1:$H$65536,6,FALSE))</f>
        <v>Ярославль, СДЮСШОР-19</v>
      </c>
      <c r="H82" s="24">
        <v>2.9791666666666665E-4</v>
      </c>
      <c r="I82" s="25"/>
      <c r="J82" s="23" t="str">
        <f>IF(H82=0," ",IF(H82&lt;=[1]Разряды!$D$5,[1]Разряды!$D$3,IF(H82&lt;=[1]Разряды!$E$5,[1]Разряды!$E$3,IF(H82&lt;=[1]Разряды!$F$5,[1]Разряды!$F$3,IF(H82&lt;=[1]Разряды!$G$5,[1]Разряды!$G$3,IF(H82&lt;=[1]Разряды!$H$5,[1]Разряды!$H$3,IF(H82&lt;=[1]Разряды!$I$5,[1]Разряды!$I$3,IF(H82&lt;=[1]Разряды!$J$5,[1]Разряды!$J$3,"б/р"))))))))</f>
        <v>3р</v>
      </c>
      <c r="K82" s="23" t="s">
        <v>114</v>
      </c>
      <c r="L82" s="21" t="str">
        <f>IF(B82=0," ",VLOOKUP($B82,[1]Спортсмены!$B$1:$H$65536,7,FALSE))</f>
        <v>Станкевич В.А.</v>
      </c>
    </row>
    <row r="83" spans="1:12" x14ac:dyDescent="0.25">
      <c r="A83" s="27">
        <v>12</v>
      </c>
      <c r="B83" s="20">
        <v>19</v>
      </c>
      <c r="C83" s="85" t="str">
        <f>IF(B83=0," ",VLOOKUP(B83,[1]Спортсмены!B$1:H$65536,2,FALSE))</f>
        <v>Нелуш Ярослав</v>
      </c>
      <c r="D83" s="86" t="str">
        <f>IF(B83=0," ",VLOOKUP($B83,[1]Спортсмены!$B$1:$H$65536,3,FALSE))</f>
        <v>11.12.1994</v>
      </c>
      <c r="E83" s="80" t="str">
        <f>IF(B83=0," ",IF(VLOOKUP($B83,[1]Спортсмены!$B$1:$H$65536,4,FALSE)=0," ",VLOOKUP($B83,[1]Спортсмены!$B$1:$H$65536,4,FALSE)))</f>
        <v>1р</v>
      </c>
      <c r="F83" s="85" t="str">
        <f>IF(B83=0," ",VLOOKUP($B83,[1]Спортсмены!$B$1:$H$65536,5,FALSE))</f>
        <v>Ярославская</v>
      </c>
      <c r="G83" s="83" t="str">
        <f>IF(B83=0," ",VLOOKUP($B83,[1]Спортсмены!$B$1:$H$65536,6,FALSE))</f>
        <v>Ярославль, СДЮСШОР-19</v>
      </c>
      <c r="H83" s="84">
        <v>3.0000000000000003E-4</v>
      </c>
      <c r="I83" s="91"/>
      <c r="J83" s="80" t="str">
        <f>IF(H83=0," ",IF(H83&lt;=[1]Разряды!$D$5,[1]Разряды!$D$3,IF(H83&lt;=[1]Разряды!$E$5,[1]Разряды!$E$3,IF(H83&lt;=[1]Разряды!$F$5,[1]Разряды!$F$3,IF(H83&lt;=[1]Разряды!$G$5,[1]Разряды!$G$3,IF(H83&lt;=[1]Разряды!$H$5,[1]Разряды!$H$3,IF(H83&lt;=[1]Разряды!$I$5,[1]Разряды!$I$3,IF(H83&lt;=[1]Разряды!$J$5,[1]Разряды!$J$3,"б/р"))))))))</f>
        <v>1юр</v>
      </c>
      <c r="K83" s="23" t="s">
        <v>114</v>
      </c>
      <c r="L83" s="83" t="str">
        <f>IF(B83=0," ",VLOOKUP($B83,[1]Спортсмены!$B$1:$H$65536,7,FALSE))</f>
        <v>Станкевич В.А.</v>
      </c>
    </row>
    <row r="84" spans="1:12" x14ac:dyDescent="0.25">
      <c r="A84" s="27"/>
      <c r="B84" s="20">
        <v>145</v>
      </c>
      <c r="C84" s="21" t="str">
        <f>IF(B84=0," ",VLOOKUP(B84,[1]Спортсмены!B$1:H$65536,2,FALSE))</f>
        <v>Краев Алексей</v>
      </c>
      <c r="D84" s="22" t="str">
        <f>IF(B84=0," ",VLOOKUP($B84,[1]Спортсмены!$B$1:$H$65536,3,FALSE))</f>
        <v>12.02.1993</v>
      </c>
      <c r="E84" s="23" t="str">
        <f>IF(B84=0," ",IF(VLOOKUP($B84,[1]Спортсмены!$B$1:$H$65536,4,FALSE)=0," ",VLOOKUP($B84,[1]Спортсмены!$B$1:$H$65536,4,FALSE)))</f>
        <v>КМС</v>
      </c>
      <c r="F84" s="21" t="str">
        <f>IF(B84=0," ",VLOOKUP($B84,[1]Спортсмены!$B$1:$H$65536,5,FALSE))</f>
        <v>Ивановская</v>
      </c>
      <c r="G84" s="21" t="str">
        <f>IF(B84=0," ",VLOOKUP($B84,[1]Спортсмены!$B$1:$H$65536,6,FALSE))</f>
        <v>Иваново, ИГЭУ</v>
      </c>
      <c r="H84" s="430" t="s">
        <v>115</v>
      </c>
      <c r="I84" s="24"/>
      <c r="J84" s="23"/>
      <c r="K84" s="23" t="s">
        <v>114</v>
      </c>
      <c r="L84" s="21" t="str">
        <f>IF(B84=0," ",VLOOKUP($B84,[1]Спортсмены!$B$1:$H$65536,7,FALSE))</f>
        <v>Чахунов Е.И.</v>
      </c>
    </row>
    <row r="85" spans="1:12" x14ac:dyDescent="0.25">
      <c r="A85" s="27"/>
      <c r="B85" s="20">
        <v>293</v>
      </c>
      <c r="C85" s="21" t="str">
        <f>IF(B85=0," ",VLOOKUP(B85,[1]Спортсмены!B$1:H$65536,2,FALSE))</f>
        <v>Смирнов Антон</v>
      </c>
      <c r="D85" s="22" t="str">
        <f>IF(B85=0," ",VLOOKUP($B85,[1]Спортсмены!$B$1:$H$65536,3,FALSE))</f>
        <v>28.09.1995</v>
      </c>
      <c r="E85" s="23" t="str">
        <f>IF(B85=0," ",IF(VLOOKUP($B85,[1]Спортсмены!$B$1:$H$65536,4,FALSE)=0," ",VLOOKUP($B85,[1]Спортсмены!$B$1:$H$65536,4,FALSE)))</f>
        <v>1р</v>
      </c>
      <c r="F85" s="21" t="str">
        <f>IF(B85=0," ",VLOOKUP($B85,[1]Спортсмены!$B$1:$H$65536,5,FALSE))</f>
        <v>Вологодская</v>
      </c>
      <c r="G85" s="21" t="str">
        <f>IF(B85=0," ",VLOOKUP($B85,[1]Спортсмены!$B$1:$H$65536,6,FALSE))</f>
        <v>Вологда, АУ ФКиС ЦСП</v>
      </c>
      <c r="H85" s="430" t="s">
        <v>115</v>
      </c>
      <c r="I85" s="24"/>
      <c r="J85" s="23"/>
      <c r="K85" s="23" t="s">
        <v>114</v>
      </c>
      <c r="L85" s="87" t="str">
        <f>IF(B85=0," ",VLOOKUP($B85,[1]Спортсмены!$B$1:$H$65536,7,FALSE))</f>
        <v>Волков В.Н.</v>
      </c>
    </row>
    <row r="86" spans="1:12" x14ac:dyDescent="0.25">
      <c r="A86" s="27"/>
      <c r="B86" s="20">
        <v>525</v>
      </c>
      <c r="C86" s="21" t="str">
        <f>IF(B86=0," ",VLOOKUP(B86,[1]Спортсмены!B$1:H$65536,2,FALSE))</f>
        <v>Ползунов Иван</v>
      </c>
      <c r="D86" s="22" t="str">
        <f>IF(B86=0," ",VLOOKUP($B86,[1]Спортсмены!$B$1:$H$65536,3,FALSE))</f>
        <v>24.06.1994</v>
      </c>
      <c r="E86" s="23" t="str">
        <f>IF(B86=0," ",IF(VLOOKUP($B86,[1]Спортсмены!$B$1:$H$65536,4,FALSE)=0," ",VLOOKUP($B86,[1]Спортсмены!$B$1:$H$65536,4,FALSE)))</f>
        <v>КМС</v>
      </c>
      <c r="F86" s="21" t="str">
        <f>IF(B86=0," ",VLOOKUP($B86,[1]Спортсмены!$B$1:$H$65536,5,FALSE))</f>
        <v>Владимирская</v>
      </c>
      <c r="G86" s="21" t="str">
        <f>IF(B86=0," ",VLOOKUP($B86,[1]Спортсмены!$B$1:$H$65536,6,FALSE))</f>
        <v>Владимир, СДЮСШОР-7</v>
      </c>
      <c r="H86" s="430" t="s">
        <v>115</v>
      </c>
      <c r="I86" s="25"/>
      <c r="J86" s="23"/>
      <c r="K86" s="23">
        <v>0</v>
      </c>
      <c r="L86" s="21" t="str">
        <f>IF(B86=0," ",VLOOKUP($B86,[1]Спортсмены!$B$1:$H$65536,7,FALSE))</f>
        <v>Судаков К.А., Терещенко А.В.</v>
      </c>
    </row>
    <row r="87" spans="1:12" x14ac:dyDescent="0.25">
      <c r="A87" s="27"/>
      <c r="B87" s="20">
        <v>101</v>
      </c>
      <c r="C87" s="21" t="str">
        <f>IF(B87=0," ",VLOOKUP(B87,[1]Спортсмены!B$1:H$65536,2,FALSE))</f>
        <v>Лавров Александр</v>
      </c>
      <c r="D87" s="22" t="str">
        <f>IF(B87=0," ",VLOOKUP($B87,[1]Спортсмены!$B$1:$H$65536,3,FALSE))</f>
        <v>1993</v>
      </c>
      <c r="E87" s="23" t="str">
        <f>IF(B87=0," ",IF(VLOOKUP($B87,[1]Спортсмены!$B$1:$H$65536,4,FALSE)=0," ",VLOOKUP($B87,[1]Спортсмены!$B$1:$H$65536,4,FALSE)))</f>
        <v>КМС</v>
      </c>
      <c r="F87" s="21" t="str">
        <f>IF(B87=0," ",VLOOKUP($B87,[1]Спортсмены!$B$1:$H$65536,5,FALSE))</f>
        <v>Р-ка Коми</v>
      </c>
      <c r="G87" s="21" t="str">
        <f>IF(B87=0," ",VLOOKUP($B87,[1]Спортсмены!$B$1:$H$65536,6,FALSE))</f>
        <v>Сыктывкар, КДЮСШ-1</v>
      </c>
      <c r="H87" s="40" t="s">
        <v>102</v>
      </c>
      <c r="I87" s="25"/>
      <c r="J87" s="23"/>
      <c r="K87" s="23">
        <v>0</v>
      </c>
      <c r="L87" s="21" t="str">
        <f>IF(B87=0," ",VLOOKUP($B87,[1]Спортсмены!$B$1:$H$65536,7,FALSE))</f>
        <v>Панюкова М.А.</v>
      </c>
    </row>
    <row r="88" spans="1:12" x14ac:dyDescent="0.25">
      <c r="A88" s="27"/>
      <c r="B88" s="20"/>
      <c r="C88" s="21" t="str">
        <f>IF(B88=0," ",VLOOKUP(B88,[1]Спортсмены!B$1:H$65536,2,FALSE))</f>
        <v xml:space="preserve"> </v>
      </c>
      <c r="D88" s="22" t="str">
        <f>IF(B88=0," ",VLOOKUP($B88,[1]Спортсмены!$B$1:$H$65536,3,FALSE))</f>
        <v xml:space="preserve"> </v>
      </c>
      <c r="E88" s="23" t="str">
        <f>IF(B88=0," ",IF(VLOOKUP($B88,[1]Спортсмены!$B$1:$H$65536,4,FALSE)=0," ",VLOOKUP($B88,[1]Спортсмены!$B$1:$H$65536,4,FALSE)))</f>
        <v xml:space="preserve"> </v>
      </c>
      <c r="F88" s="21" t="str">
        <f>IF(B88=0," ",VLOOKUP($B88,[1]Спортсмены!$B$1:$H$65536,5,FALSE))</f>
        <v xml:space="preserve"> </v>
      </c>
      <c r="G88" s="21" t="str">
        <f>IF(B88=0," ",VLOOKUP($B88,[1]Спортсмены!$B$1:$H$65536,6,FALSE))</f>
        <v xml:space="preserve"> </v>
      </c>
      <c r="H88" s="94"/>
      <c r="I88" s="25"/>
      <c r="J88" s="23"/>
      <c r="K88" s="26"/>
      <c r="L88" s="21" t="str">
        <f>IF(B88=0," ",VLOOKUP($B88,[1]Спортсмены!$B$1:$H$65536,7,FALSE))</f>
        <v xml:space="preserve"> </v>
      </c>
    </row>
    <row r="89" spans="1:12" ht="15.75" x14ac:dyDescent="0.25">
      <c r="A89" s="27"/>
      <c r="B89" s="80"/>
      <c r="C89" s="21"/>
      <c r="D89" s="22"/>
      <c r="E89" s="23"/>
      <c r="F89" s="21"/>
      <c r="G89" s="21"/>
      <c r="H89" s="24"/>
      <c r="I89" s="341" t="s">
        <v>4</v>
      </c>
      <c r="J89" s="341"/>
      <c r="K89" s="245"/>
      <c r="L89" s="8" t="s">
        <v>131</v>
      </c>
    </row>
    <row r="90" spans="1:12" x14ac:dyDescent="0.25">
      <c r="A90" s="15"/>
      <c r="B90" s="15"/>
      <c r="C90" s="15"/>
      <c r="D90" s="44"/>
      <c r="E90" s="15"/>
      <c r="F90" s="340" t="s">
        <v>24</v>
      </c>
      <c r="G90" s="340"/>
      <c r="H90" s="40"/>
      <c r="I90" s="341" t="s">
        <v>5</v>
      </c>
      <c r="J90" s="341"/>
      <c r="K90" s="246"/>
      <c r="L90" s="41" t="s">
        <v>132</v>
      </c>
    </row>
    <row r="91" spans="1:12" x14ac:dyDescent="0.25">
      <c r="A91" s="19">
        <v>1</v>
      </c>
      <c r="B91" s="20">
        <v>497</v>
      </c>
      <c r="C91" s="21" t="str">
        <f>IF(B91=0," ",VLOOKUP(B91,[1]Спортсмены!B$1:H$65536,2,FALSE))</f>
        <v>Фалёв Дмитрий</v>
      </c>
      <c r="D91" s="22" t="str">
        <f>IF(B91=0," ",VLOOKUP($B91,[1]Спортсмены!$B$1:$H$65536,3,FALSE))</f>
        <v>29.04.1983</v>
      </c>
      <c r="E91" s="23" t="str">
        <f>IF(B91=0," ",IF(VLOOKUP($B91,[1]Спортсмены!$B$1:$H$65536,4,FALSE)=0," ",VLOOKUP($B91,[1]Спортсмены!$B$1:$H$65536,4,FALSE)))</f>
        <v>МС</v>
      </c>
      <c r="F91" s="21" t="str">
        <f>IF(B91=0," ",VLOOKUP($B91,[1]Спортсмены!$B$1:$H$65536,5,FALSE))</f>
        <v>Архангельская</v>
      </c>
      <c r="G91" s="87" t="str">
        <f>IF(B91=0," ",VLOOKUP($B91,[1]Спортсмены!$B$1:$H$65536,6,FALSE))</f>
        <v>Архангельск, ГАУ АО "РЦСП "Поморье"</v>
      </c>
      <c r="H91" s="40">
        <v>2.547453703703704E-4</v>
      </c>
      <c r="I91" s="81">
        <v>2.5138888888888889E-4</v>
      </c>
      <c r="J91" s="23" t="str">
        <f>IF(H91=0," ",IF(H91&lt;=[1]Разряды!$D$5,[1]Разряды!$D$3,IF(H91&lt;=[1]Разряды!$E$5,[1]Разряды!$E$3,IF(H91&lt;=[1]Разряды!$F$5,[1]Разряды!$F$3,IF(H91&lt;=[1]Разряды!$G$5,[1]Разряды!$G$3,IF(H91&lt;=[1]Разряды!$H$5,[1]Разряды!$H$3,IF(H91&lt;=[1]Разряды!$I$5,[1]Разряды!$I$3,IF(H91&lt;=[1]Разряды!$J$5,[1]Разряды!$J$3,"б/р"))))))))</f>
        <v>кмс</v>
      </c>
      <c r="K91" s="16">
        <v>20</v>
      </c>
      <c r="L91" s="21" t="str">
        <f>IF(B91=0," ",VLOOKUP($B91,[1]Спортсмены!$B$1:$H$65536,7,FALSE))</f>
        <v>Лебедев А.В.</v>
      </c>
    </row>
    <row r="92" spans="1:12" ht="22.5" x14ac:dyDescent="0.25">
      <c r="A92" s="19">
        <v>2</v>
      </c>
      <c r="B92" s="80">
        <v>197</v>
      </c>
      <c r="C92" s="85" t="str">
        <f>IF(B92=0," ",VLOOKUP(B92,[1]Спортсмены!B$1:H$65536,2,FALSE))</f>
        <v>Федин Андрей</v>
      </c>
      <c r="D92" s="86" t="str">
        <f>IF(B92=0," ",VLOOKUP($B92,[1]Спортсмены!$B$1:$H$65536,3,FALSE))</f>
        <v>02.08.1986</v>
      </c>
      <c r="E92" s="80" t="str">
        <f>IF(B92=0," ",IF(VLOOKUP($B92,[1]Спортсмены!$B$1:$H$65536,4,FALSE)=0," ",VLOOKUP($B92,[1]Спортсмены!$B$1:$H$65536,4,FALSE)))</f>
        <v>МС</v>
      </c>
      <c r="F92" s="83" t="str">
        <f>IF(B92=0," ",VLOOKUP($B92,[1]Спортсмены!$B$1:$H$65536,5,FALSE))</f>
        <v>Мурманская-Карелия</v>
      </c>
      <c r="G92" s="83" t="str">
        <f>IF(B92=0," ",VLOOKUP($B92,[1]Спортсмены!$B$1:$H$65536,6,FALSE))</f>
        <v>Мурманск-Петрозаводск, СДЮСШОР-4,СДЮСШОР-3, Динамо, ЦСП</v>
      </c>
      <c r="H92" s="265">
        <v>2.5949074074074074E-4</v>
      </c>
      <c r="I92" s="91">
        <v>2.5636574074074071E-4</v>
      </c>
      <c r="J92" s="80" t="s">
        <v>95</v>
      </c>
      <c r="K92" s="27">
        <v>17</v>
      </c>
      <c r="L92" s="85" t="str">
        <f>IF(B92=0," ",VLOOKUP($B92,[1]Спортсмены!$B$1:$H$65536,7,FALSE))</f>
        <v>Фарутин Н.В., Воробьев С.А.</v>
      </c>
    </row>
    <row r="93" spans="1:12" x14ac:dyDescent="0.25">
      <c r="A93" s="19">
        <v>3</v>
      </c>
      <c r="B93" s="26">
        <v>169</v>
      </c>
      <c r="C93" s="21" t="str">
        <f>IF(B93=0," ",VLOOKUP(B93,[1]Спортсмены!B$1:H$65536,2,FALSE))</f>
        <v>Балясников Иван</v>
      </c>
      <c r="D93" s="22" t="str">
        <f>IF(B93=0," ",VLOOKUP($B93,[1]Спортсмены!$B$1:$H$65536,3,FALSE))</f>
        <v>1989</v>
      </c>
      <c r="E93" s="23" t="str">
        <f>IF(B93=0," ",IF(VLOOKUP($B93,[1]Спортсмены!$B$1:$H$65536,4,FALSE)=0," ",VLOOKUP($B93,[1]Спортсмены!$B$1:$H$65536,4,FALSE)))</f>
        <v>КМС</v>
      </c>
      <c r="F93" s="21" t="str">
        <f>IF(B93=0," ",VLOOKUP($B93,[1]Спортсмены!$B$1:$H$65536,5,FALSE))</f>
        <v>Р-ка Коми</v>
      </c>
      <c r="G93" s="21" t="str">
        <f>IF(B93=0," ",VLOOKUP($B93,[1]Спортсмены!$B$1:$H$65536,6,FALSE))</f>
        <v>Сыктывкар, КДЮСШ-1</v>
      </c>
      <c r="H93" s="24">
        <v>2.6608796296296293E-4</v>
      </c>
      <c r="I93" s="25">
        <v>2.6863425925925931E-4</v>
      </c>
      <c r="J93" s="23" t="str">
        <f>IF(H93=0," ",IF(H93&lt;=[1]Разряды!$D$5,[1]Разряды!$D$3,IF(H93&lt;=[1]Разряды!$E$5,[1]Разряды!$E$3,IF(H93&lt;=[1]Разряды!$F$5,[1]Разряды!$F$3,IF(H93&lt;=[1]Разряды!$G$5,[1]Разряды!$G$3,IF(H93&lt;=[1]Разряды!$H$5,[1]Разряды!$H$3,IF(H93&lt;=[1]Разряды!$I$5,[1]Разряды!$I$3,IF(H93&lt;=[1]Разряды!$J$5,[1]Разряды!$J$3,"б/р"))))))))</f>
        <v>1р</v>
      </c>
      <c r="K93" s="23">
        <v>0</v>
      </c>
      <c r="L93" s="87" t="str">
        <f>IF(B93=0," ",VLOOKUP($B93,[1]Спортсмены!$B$1:$H$65536,7,FALSE))</f>
        <v>Панюкова М.А.</v>
      </c>
    </row>
    <row r="94" spans="1:12" x14ac:dyDescent="0.25">
      <c r="A94" s="80">
        <v>4</v>
      </c>
      <c r="B94" s="20">
        <v>200</v>
      </c>
      <c r="C94" s="21" t="str">
        <f>IF(B94=0," ",VLOOKUP(B94,[1]Спортсмены!B$1:H$65536,2,FALSE))</f>
        <v>Семенов Руслан</v>
      </c>
      <c r="D94" s="22" t="str">
        <f>IF(B94=0," ",VLOOKUP($B94,[1]Спортсмены!$B$1:$H$65536,3,FALSE))</f>
        <v>1984</v>
      </c>
      <c r="E94" s="23" t="str">
        <f>IF(B94=0," ",IF(VLOOKUP($B94,[1]Спортсмены!$B$1:$H$65536,4,FALSE)=0," ",VLOOKUP($B94,[1]Спортсмены!$B$1:$H$65536,4,FALSE)))</f>
        <v>КМС</v>
      </c>
      <c r="F94" s="21" t="str">
        <f>IF(B94=0," ",VLOOKUP($B94,[1]Спортсмены!$B$1:$H$65536,5,FALSE))</f>
        <v>Мурманская</v>
      </c>
      <c r="G94" s="87" t="str">
        <f>IF(B94=0," ",VLOOKUP($B94,[1]Спортсмены!$B$1:$H$65536,6,FALSE))</f>
        <v>Мурманск, СДЮСШОР-4, Динамо, ЦСП</v>
      </c>
      <c r="H94" s="40">
        <v>2.6678240740740737E-4</v>
      </c>
      <c r="I94" s="25">
        <v>2.7048611111111115E-4</v>
      </c>
      <c r="J94" s="23" t="str">
        <f>IF(H94=0," ",IF(H94&lt;=[1]Разряды!$D$5,[1]Разряды!$D$3,IF(H94&lt;=[1]Разряды!$E$5,[1]Разряды!$E$3,IF(H94&lt;=[1]Разряды!$F$5,[1]Разряды!$F$3,IF(H94&lt;=[1]Разряды!$G$5,[1]Разряды!$G$3,IF(H94&lt;=[1]Разряды!$H$5,[1]Разряды!$H$3,IF(H94&lt;=[1]Разряды!$I$5,[1]Разряды!$I$3,IF(H94&lt;=[1]Разряды!$J$5,[1]Разряды!$J$3,"б/р"))))))))</f>
        <v>1р</v>
      </c>
      <c r="K94" s="26">
        <v>0</v>
      </c>
      <c r="L94" s="21" t="str">
        <f>IF(B94=0," ",VLOOKUP($B94,[1]Спортсмены!$B$1:$H$65536,7,FALSE))</f>
        <v>Семенов Р.В.</v>
      </c>
    </row>
    <row r="95" spans="1:12" x14ac:dyDescent="0.25">
      <c r="A95" s="80">
        <v>5</v>
      </c>
      <c r="B95" s="20">
        <v>133</v>
      </c>
      <c r="C95" s="21" t="str">
        <f>IF(B95=0," ",VLOOKUP(B95,[1]Спортсмены!B$1:H$65536,2,FALSE))</f>
        <v>Лыткин Алексей</v>
      </c>
      <c r="D95" s="22" t="str">
        <f>IF(B95=0," ",VLOOKUP($B95,[1]Спортсмены!$B$1:$H$65536,3,FALSE))</f>
        <v>17.11.1991</v>
      </c>
      <c r="E95" s="23" t="str">
        <f>IF(B95=0," ",IF(VLOOKUP($B95,[1]Спортсмены!$B$1:$H$65536,4,FALSE)=0," ",VLOOKUP($B95,[1]Спортсмены!$B$1:$H$65536,4,FALSE)))</f>
        <v>КМС</v>
      </c>
      <c r="F95" s="21" t="str">
        <f>IF(B95=0," ",VLOOKUP($B95,[1]Спортсмены!$B$1:$H$65536,5,FALSE))</f>
        <v>Ивановская</v>
      </c>
      <c r="G95" s="21" t="str">
        <f>IF(B95=0," ",VLOOKUP($B95,[1]Спортсмены!$B$1:$H$65536,6,FALSE))</f>
        <v>Иваново, ИГЭУ</v>
      </c>
      <c r="H95" s="40">
        <v>2.6828703703703699E-4</v>
      </c>
      <c r="I95" s="40"/>
      <c r="J95" s="23" t="str">
        <f>IF(H95=0," ",IF(H95&lt;=[1]Разряды!$D$5,[1]Разряды!$D$3,IF(H95&lt;=[1]Разряды!$E$5,[1]Разряды!$E$3,IF(H95&lt;=[1]Разряды!$F$5,[1]Разряды!$F$3,IF(H95&lt;=[1]Разряды!$G$5,[1]Разряды!$G$3,IF(H95&lt;=[1]Разряды!$H$5,[1]Разряды!$H$3,IF(H95&lt;=[1]Разряды!$I$5,[1]Разряды!$I$3,IF(H95&lt;=[1]Разряды!$J$5,[1]Разряды!$J$3,"б/р"))))))))</f>
        <v>1р</v>
      </c>
      <c r="K95" s="23" t="s">
        <v>114</v>
      </c>
      <c r="L95" s="87" t="str">
        <f>IF(B95=0," ",VLOOKUP($B95,[1]Спортсмены!$B$1:$H$65536,7,FALSE))</f>
        <v>Магницкий М.В.</v>
      </c>
    </row>
    <row r="96" spans="1:12" x14ac:dyDescent="0.25">
      <c r="A96" s="80">
        <v>6</v>
      </c>
      <c r="B96" s="80">
        <v>279</v>
      </c>
      <c r="C96" s="21" t="str">
        <f>IF(B96=0," ",VLOOKUP(B96,[1]Спортсмены!B$1:H$65536,2,FALSE))</f>
        <v>Винокуров Алексей</v>
      </c>
      <c r="D96" s="22" t="str">
        <f>IF(B96=0," ",VLOOKUP($B96,[1]Спортсмены!$B$1:$H$65536,3,FALSE))</f>
        <v>25.05.1992</v>
      </c>
      <c r="E96" s="23" t="str">
        <f>IF(B96=0," ",IF(VLOOKUP($B96,[1]Спортсмены!$B$1:$H$65536,4,FALSE)=0," ",VLOOKUP($B96,[1]Спортсмены!$B$1:$H$65536,4,FALSE)))</f>
        <v>КМС</v>
      </c>
      <c r="F96" s="21" t="str">
        <f>IF(B96=0," ",VLOOKUP($B96,[1]Спортсмены!$B$1:$H$65536,5,FALSE))</f>
        <v>Ленинградская</v>
      </c>
      <c r="G96" s="21" t="str">
        <f>IF(B96=0," ",VLOOKUP($B96,[1]Спортсмены!$B$1:$H$65536,6,FALSE))</f>
        <v>Тосно, ДЮСШ-1</v>
      </c>
      <c r="H96" s="24">
        <v>2.6840277777777778E-4</v>
      </c>
      <c r="I96" s="25"/>
      <c r="J96" s="23" t="str">
        <f>IF(H96=0," ",IF(H96&lt;=[1]Разряды!$D$5,[1]Разряды!$D$3,IF(H96&lt;=[1]Разряды!$E$5,[1]Разряды!$E$3,IF(H96&lt;=[1]Разряды!$F$5,[1]Разряды!$F$3,IF(H96&lt;=[1]Разряды!$G$5,[1]Разряды!$G$3,IF(H96&lt;=[1]Разряды!$H$5,[1]Разряды!$H$3,IF(H96&lt;=[1]Разряды!$I$5,[1]Разряды!$I$3,IF(H96&lt;=[1]Разряды!$J$5,[1]Разряды!$J$3,"б/р"))))))))</f>
        <v>1р</v>
      </c>
      <c r="K96" s="23" t="s">
        <v>114</v>
      </c>
      <c r="L96" s="21" t="str">
        <f>IF(B96=0," ",VLOOKUP($B96,[1]Спортсмены!$B$1:$H$65536,7,FALSE))</f>
        <v>Винокуров А.И.</v>
      </c>
    </row>
    <row r="97" spans="1:12" x14ac:dyDescent="0.25">
      <c r="A97" s="80">
        <v>7</v>
      </c>
      <c r="B97" s="20">
        <v>9</v>
      </c>
      <c r="C97" s="21" t="str">
        <f>IF(B97=0," ",VLOOKUP(B97,[1]Спортсмены!B$1:H$65536,2,FALSE))</f>
        <v>Елисеев Кирилл</v>
      </c>
      <c r="D97" s="22" t="str">
        <f>IF(B97=0," ",VLOOKUP($B97,[1]Спортсмены!$B$1:$H$65536,3,FALSE))</f>
        <v>27.12.1989</v>
      </c>
      <c r="E97" s="23" t="str">
        <f>IF(B97=0," ",IF(VLOOKUP($B97,[1]Спортсмены!$B$1:$H$65536,4,FALSE)=0," ",VLOOKUP($B97,[1]Спортсмены!$B$1:$H$65536,4,FALSE)))</f>
        <v>1р</v>
      </c>
      <c r="F97" s="21" t="str">
        <f>IF(B97=0," ",VLOOKUP($B97,[1]Спортсмены!$B$1:$H$65536,5,FALSE))</f>
        <v>Ярославская</v>
      </c>
      <c r="G97" s="21" t="str">
        <f>IF(B97=0," ",VLOOKUP($B97,[1]Спортсмены!$B$1:$H$65536,6,FALSE))</f>
        <v>Ярославль, СДЮСШОР-19</v>
      </c>
      <c r="H97" s="40">
        <v>2.815972222222222E-4</v>
      </c>
      <c r="I97" s="25"/>
      <c r="J97" s="23" t="str">
        <f>IF(H97=0," ",IF(H97&lt;=[1]Разряды!$D$5,[1]Разряды!$D$3,IF(H97&lt;=[1]Разряды!$E$5,[1]Разряды!$E$3,IF(H97&lt;=[1]Разряды!$F$5,[1]Разряды!$F$3,IF(H97&lt;=[1]Разряды!$G$5,[1]Разряды!$G$3,IF(H97&lt;=[1]Разряды!$H$5,[1]Разряды!$H$3,IF(H97&lt;=[1]Разряды!$I$5,[1]Разряды!$I$3,IF(H97&lt;=[1]Разряды!$J$5,[1]Разряды!$J$3,"б/р"))))))))</f>
        <v>2р</v>
      </c>
      <c r="K97" s="23" t="s">
        <v>114</v>
      </c>
      <c r="L97" s="21" t="str">
        <f>IF(B97=0," ",VLOOKUP($B97,[1]Спортсмены!$B$1:$H$65536,7,FALSE))</f>
        <v>Станкевич В.А.</v>
      </c>
    </row>
    <row r="98" spans="1:12" x14ac:dyDescent="0.25">
      <c r="A98" s="80">
        <v>8</v>
      </c>
      <c r="B98" s="20">
        <v>6</v>
      </c>
      <c r="C98" s="21" t="str">
        <f>IF(B98=0," ",VLOOKUP(B98,[1]Спортсмены!B$1:H$65536,2,FALSE))</f>
        <v>Якимов Алексей</v>
      </c>
      <c r="D98" s="22" t="str">
        <f>IF(B98=0," ",VLOOKUP($B98,[1]Спортсмены!$B$1:$H$65536,3,FALSE))</f>
        <v>13.07.1988</v>
      </c>
      <c r="E98" s="23" t="str">
        <f>IF(B98=0," ",IF(VLOOKUP($B98,[1]Спортсмены!$B$1:$H$65536,4,FALSE)=0," ",VLOOKUP($B98,[1]Спортсмены!$B$1:$H$65536,4,FALSE)))</f>
        <v>1р</v>
      </c>
      <c r="F98" s="21" t="str">
        <f>IF(B98=0," ",VLOOKUP($B98,[1]Спортсмены!$B$1:$H$65536,5,FALSE))</f>
        <v>Ярославская</v>
      </c>
      <c r="G98" s="21" t="str">
        <f>IF(B98=0," ",VLOOKUP($B98,[1]Спортсмены!$B$1:$H$65536,6,FALSE))</f>
        <v>Ярославль, СДЮСШОР-19</v>
      </c>
      <c r="H98" s="438">
        <v>2.8541666666666662E-4</v>
      </c>
      <c r="I98" s="25"/>
      <c r="J98" s="23" t="str">
        <f>IF(H98=0," ",IF(H98&lt;=[1]Разряды!$D$5,[1]Разряды!$D$3,IF(H98&lt;=[1]Разряды!$E$5,[1]Разряды!$E$3,IF(H98&lt;=[1]Разряды!$F$5,[1]Разряды!$F$3,IF(H98&lt;=[1]Разряды!$G$5,[1]Разряды!$G$3,IF(H98&lt;=[1]Разряды!$H$5,[1]Разряды!$H$3,IF(H98&lt;=[1]Разряды!$I$5,[1]Разряды!$I$3,IF(H98&lt;=[1]Разряды!$J$5,[1]Разряды!$J$3,"б/р"))))))))</f>
        <v>3р</v>
      </c>
      <c r="K98" s="23" t="s">
        <v>114</v>
      </c>
      <c r="L98" s="21" t="str">
        <f>IF(B98=0," ",VLOOKUP($B98,[1]Спортсмены!$B$1:$H$65536,7,FALSE))</f>
        <v>Хрущев И.Е.</v>
      </c>
    </row>
    <row r="99" spans="1:12" x14ac:dyDescent="0.25">
      <c r="A99" s="80"/>
      <c r="B99" s="20">
        <v>71</v>
      </c>
      <c r="C99" s="21" t="str">
        <f>IF(B99=0," ",VLOOKUP(B99,[1]Спортсмены!B$1:H$65536,2,FALSE))</f>
        <v>Разов Олег</v>
      </c>
      <c r="D99" s="22" t="str">
        <f>IF(B99=0," ",VLOOKUP($B99,[1]Спортсмены!$B$1:$H$65536,3,FALSE))</f>
        <v>1986</v>
      </c>
      <c r="E99" s="23" t="str">
        <f>IF(B99=0," ",IF(VLOOKUP($B99,[1]Спортсмены!$B$1:$H$65536,4,FALSE)=0," ",VLOOKUP($B99,[1]Спортсмены!$B$1:$H$65536,4,FALSE)))</f>
        <v>1р</v>
      </c>
      <c r="F99" s="21" t="str">
        <f>IF(B99=0," ",VLOOKUP($B99,[1]Спортсмены!$B$1:$H$65536,5,FALSE))</f>
        <v>Ярославская</v>
      </c>
      <c r="G99" s="21" t="str">
        <f>IF(B99=0," ",VLOOKUP($B99,[1]Спортсмены!$B$1:$H$65536,6,FALSE))</f>
        <v>Рыбинск, СДЮСШОР-2</v>
      </c>
      <c r="H99" s="430" t="s">
        <v>115</v>
      </c>
      <c r="I99" s="24"/>
      <c r="J99" s="23"/>
      <c r="K99" s="23" t="s">
        <v>114</v>
      </c>
      <c r="L99" s="21" t="str">
        <f>IF(B99=0," ",VLOOKUP($B99,[1]Спортсмены!$B$1:$H$65536,7,FALSE))</f>
        <v>Зюзин В.Н.</v>
      </c>
    </row>
    <row r="100" spans="1:12" x14ac:dyDescent="0.25">
      <c r="A100" s="80"/>
      <c r="B100" s="28">
        <v>180</v>
      </c>
      <c r="C100" s="21" t="str">
        <f>IF(B100=0," ",VLOOKUP(B100,[1]Спортсмены!B$1:H$65536,2,FALSE))</f>
        <v>Печенкин Алексей</v>
      </c>
      <c r="D100" s="22" t="str">
        <f>IF(B100=0," ",VLOOKUP($B100,[1]Спортсмены!$B$1:$H$65536,3,FALSE))</f>
        <v>1990</v>
      </c>
      <c r="E100" s="23" t="str">
        <f>IF(B100=0," ",IF(VLOOKUP($B100,[1]Спортсмены!$B$1:$H$65536,4,FALSE)=0," ",VLOOKUP($B100,[1]Спортсмены!$B$1:$H$65536,4,FALSE)))</f>
        <v>КМС</v>
      </c>
      <c r="F100" s="21" t="str">
        <f>IF(B100=0," ",VLOOKUP($B100,[1]Спортсмены!$B$1:$H$65536,5,FALSE))</f>
        <v>Ивановская</v>
      </c>
      <c r="G100" s="21" t="str">
        <f>IF(B100=0," ",VLOOKUP($B100,[1]Спортсмены!$B$1:$H$65536,6,FALSE))</f>
        <v>Иваново, ИГХТУ</v>
      </c>
      <c r="H100" s="430" t="s">
        <v>115</v>
      </c>
      <c r="I100" s="24"/>
      <c r="J100" s="23"/>
      <c r="K100" s="23" t="s">
        <v>114</v>
      </c>
      <c r="L100" s="21" t="str">
        <f>IF(B100=0," ",VLOOKUP($B100,[1]Спортсмены!$B$1:$H$65536,7,FALSE))</f>
        <v>Кокшарова И.В., Гудова В.А.</v>
      </c>
    </row>
    <row r="101" spans="1:12" x14ac:dyDescent="0.25">
      <c r="A101" s="77"/>
      <c r="B101" s="20">
        <v>482</v>
      </c>
      <c r="C101" s="21" t="str">
        <f>IF(B101=0," ",VLOOKUP(B101,[1]Спортсмены!B$1:H$65536,2,FALSE))</f>
        <v>Дудин Алексей</v>
      </c>
      <c r="D101" s="22" t="str">
        <f>IF(B101=0," ",VLOOKUP($B101,[1]Спортсмены!$B$1:$H$65536,3,FALSE))</f>
        <v>17.02.1986</v>
      </c>
      <c r="E101" s="23" t="str">
        <f>IF(B101=0," ",IF(VLOOKUP($B101,[1]Спортсмены!$B$1:$H$65536,4,FALSE)=0," ",VLOOKUP($B101,[1]Спортсмены!$B$1:$H$65536,4,FALSE)))</f>
        <v>КМС</v>
      </c>
      <c r="F101" s="21" t="str">
        <f>IF(B101=0," ",VLOOKUP($B101,[1]Спортсмены!$B$1:$H$65536,5,FALSE))</f>
        <v>Вологодская</v>
      </c>
      <c r="G101" s="21" t="str">
        <f>IF(B101=0," ",VLOOKUP($B101,[1]Спортсмены!$B$1:$H$65536,6,FALSE))</f>
        <v>Череповец, ДЮСШ-2, Профсоюзы</v>
      </c>
      <c r="H101" s="42" t="s">
        <v>31</v>
      </c>
      <c r="I101" s="437"/>
      <c r="J101" s="26"/>
      <c r="K101" s="23" t="s">
        <v>114</v>
      </c>
      <c r="L101" s="87" t="str">
        <f>IF(B101=0," ",VLOOKUP($B101,[1]Спортсмены!$B$1:$H$65536,7,FALSE))</f>
        <v xml:space="preserve">Смелов Н.А. </v>
      </c>
    </row>
    <row r="102" spans="1:12" ht="15.75" thickBot="1" x14ac:dyDescent="0.3">
      <c r="A102" s="150"/>
      <c r="B102" s="30"/>
      <c r="C102" s="31" t="str">
        <f>IF(B102=0," ",VLOOKUP(B102,[1]Спортсмены!B$1:H$65536,2,FALSE))</f>
        <v xml:space="preserve"> </v>
      </c>
      <c r="D102" s="32" t="str">
        <f>IF(B102=0," ",VLOOKUP($B102,[1]Спортсмены!$B$1:$H$65536,3,FALSE))</f>
        <v xml:space="preserve"> </v>
      </c>
      <c r="E102" s="33" t="str">
        <f>IF(B102=0," ",IF(VLOOKUP($B102,[1]Спортсмены!$B$1:$H$65536,4,FALSE)=0," ",VLOOKUP($B102,[1]Спортсмены!$B$1:$H$65536,4,FALSE)))</f>
        <v xml:space="preserve"> </v>
      </c>
      <c r="F102" s="31" t="str">
        <f>IF(B102=0," ",VLOOKUP($B102,[1]Спортсмены!$B$1:$H$65536,5,FALSE))</f>
        <v xml:space="preserve"> </v>
      </c>
      <c r="G102" s="31" t="str">
        <f>IF(B102=0," ",VLOOKUP($B102,[1]Спортсмены!$B$1:$H$65536,6,FALSE))</f>
        <v xml:space="preserve"> </v>
      </c>
      <c r="H102" s="273"/>
      <c r="I102" s="34"/>
      <c r="J102" s="33"/>
      <c r="K102" s="43"/>
      <c r="L102" s="31" t="str">
        <f>IF(B102=0," ",VLOOKUP($B102,[1]Спортсмены!$B$1:$H$65536,7,FALSE))</f>
        <v xml:space="preserve"> </v>
      </c>
    </row>
    <row r="103" spans="1:12" ht="15.75" thickTop="1" x14ac:dyDescent="0.25">
      <c r="A103" s="256"/>
      <c r="B103" s="35"/>
      <c r="C103" s="36"/>
      <c r="D103" s="37"/>
      <c r="E103" s="38"/>
      <c r="F103" s="36"/>
      <c r="G103" s="36"/>
      <c r="H103" s="439"/>
      <c r="I103" s="39"/>
      <c r="J103" s="38"/>
      <c r="K103" s="47"/>
      <c r="L103" s="36"/>
    </row>
    <row r="104" spans="1:12" x14ac:dyDescent="0.25">
      <c r="A104" s="256"/>
      <c r="B104" s="35"/>
      <c r="C104" s="36"/>
      <c r="D104" s="37"/>
      <c r="E104" s="38"/>
      <c r="F104" s="36"/>
      <c r="G104" s="36"/>
      <c r="H104" s="439"/>
      <c r="I104" s="39"/>
      <c r="J104" s="38"/>
      <c r="K104" s="47"/>
      <c r="L104" s="36"/>
    </row>
    <row r="105" spans="1:12" x14ac:dyDescent="0.25">
      <c r="A105" s="256"/>
      <c r="B105" s="35"/>
      <c r="C105" s="36"/>
      <c r="D105" s="37"/>
      <c r="E105" s="38"/>
      <c r="F105" s="36"/>
      <c r="G105" s="36"/>
      <c r="H105" s="439"/>
      <c r="I105" s="39"/>
      <c r="J105" s="38"/>
      <c r="K105" s="47"/>
      <c r="L105" s="36"/>
    </row>
    <row r="106" spans="1:12" x14ac:dyDescent="0.25">
      <c r="A106" s="256"/>
      <c r="B106" s="35"/>
      <c r="C106" s="36"/>
      <c r="D106" s="37"/>
      <c r="E106" s="38"/>
      <c r="F106" s="36"/>
      <c r="G106" s="36"/>
      <c r="H106" s="439"/>
      <c r="I106" s="39"/>
      <c r="J106" s="38"/>
      <c r="K106" s="47"/>
      <c r="L106" s="36"/>
    </row>
    <row r="107" spans="1:12" x14ac:dyDescent="0.25">
      <c r="A107" s="256"/>
      <c r="B107" s="35"/>
      <c r="C107" s="36"/>
      <c r="D107" s="37"/>
      <c r="E107" s="38"/>
      <c r="F107" s="36"/>
      <c r="G107" s="36"/>
      <c r="H107" s="439"/>
      <c r="I107" s="39"/>
      <c r="J107" s="38"/>
      <c r="K107" s="47"/>
      <c r="L107" s="36"/>
    </row>
    <row r="108" spans="1:12" x14ac:dyDescent="0.25">
      <c r="A108" s="256"/>
      <c r="B108" s="35"/>
      <c r="C108" s="36"/>
      <c r="D108" s="37"/>
      <c r="E108" s="38"/>
      <c r="F108" s="36"/>
      <c r="G108" s="36"/>
      <c r="H108" s="439"/>
      <c r="I108" s="39"/>
      <c r="J108" s="38"/>
      <c r="K108" s="47"/>
      <c r="L108" s="36"/>
    </row>
    <row r="109" spans="1:12" x14ac:dyDescent="0.25">
      <c r="A109" s="256"/>
      <c r="B109" s="35"/>
      <c r="C109" s="36"/>
      <c r="D109" s="37"/>
      <c r="E109" s="38"/>
      <c r="F109" s="36"/>
      <c r="G109" s="36"/>
      <c r="H109" s="439"/>
      <c r="I109" s="39"/>
      <c r="J109" s="38"/>
      <c r="K109" s="47"/>
      <c r="L109" s="36"/>
    </row>
    <row r="110" spans="1:12" x14ac:dyDescent="0.25">
      <c r="A110" s="256"/>
      <c r="B110" s="35"/>
      <c r="C110" s="36"/>
      <c r="D110" s="37"/>
      <c r="E110" s="38"/>
      <c r="F110" s="36"/>
      <c r="G110" s="36"/>
      <c r="H110" s="439"/>
      <c r="I110" s="39"/>
      <c r="J110" s="38"/>
      <c r="K110" s="47"/>
      <c r="L110" s="36"/>
    </row>
    <row r="111" spans="1:12" x14ac:dyDescent="0.25">
      <c r="A111" s="256"/>
      <c r="B111" s="35"/>
      <c r="C111" s="36"/>
      <c r="D111" s="37"/>
      <c r="E111" s="38"/>
      <c r="F111" s="36"/>
      <c r="G111" s="36"/>
      <c r="H111" s="439"/>
      <c r="I111" s="39"/>
      <c r="J111" s="38"/>
      <c r="K111" s="47"/>
      <c r="L111" s="36"/>
    </row>
    <row r="112" spans="1:12" x14ac:dyDescent="0.25">
      <c r="A112" s="256"/>
      <c r="B112" s="35"/>
      <c r="C112" s="36"/>
      <c r="D112" s="37"/>
      <c r="E112" s="38"/>
      <c r="F112" s="36"/>
      <c r="G112" s="36"/>
      <c r="H112" s="439"/>
      <c r="I112" s="39"/>
      <c r="J112" s="38"/>
      <c r="K112" s="47"/>
      <c r="L112" s="36"/>
    </row>
    <row r="113" spans="1:12" x14ac:dyDescent="0.25">
      <c r="A113" s="256"/>
      <c r="B113" s="35"/>
      <c r="C113" s="36"/>
      <c r="D113" s="37"/>
      <c r="E113" s="38"/>
      <c r="F113" s="36"/>
      <c r="G113" s="36"/>
      <c r="H113" s="439"/>
      <c r="I113" s="39"/>
      <c r="J113" s="38"/>
      <c r="K113" s="47"/>
      <c r="L113" s="36"/>
    </row>
    <row r="114" spans="1:12" x14ac:dyDescent="0.25">
      <c r="A114" s="256"/>
      <c r="B114" s="35"/>
      <c r="C114" s="36"/>
      <c r="D114" s="37"/>
      <c r="E114" s="38"/>
      <c r="F114" s="36"/>
      <c r="G114" s="36"/>
      <c r="H114" s="439"/>
      <c r="I114" s="39"/>
      <c r="J114" s="38"/>
      <c r="K114" s="47"/>
      <c r="L114" s="36"/>
    </row>
    <row r="115" spans="1:12" x14ac:dyDescent="0.25">
      <c r="A115" s="256"/>
      <c r="B115" s="35"/>
      <c r="C115" s="36"/>
      <c r="D115" s="37"/>
      <c r="E115" s="38"/>
      <c r="F115" s="36"/>
      <c r="G115" s="36"/>
      <c r="H115" s="439"/>
      <c r="I115" s="39"/>
      <c r="J115" s="38"/>
      <c r="K115" s="47"/>
      <c r="L115" s="36"/>
    </row>
    <row r="116" spans="1:12" x14ac:dyDescent="0.25">
      <c r="A116" s="256"/>
      <c r="B116" s="35"/>
      <c r="C116" s="36"/>
      <c r="D116" s="37"/>
      <c r="E116" s="38"/>
      <c r="F116" s="36"/>
      <c r="G116" s="36"/>
      <c r="H116" s="439"/>
      <c r="I116" s="39"/>
      <c r="J116" s="38"/>
      <c r="K116" s="47"/>
      <c r="L116" s="36"/>
    </row>
    <row r="117" spans="1:12" x14ac:dyDescent="0.25">
      <c r="A117" s="256"/>
      <c r="B117" s="35"/>
      <c r="C117" s="36"/>
      <c r="D117" s="37"/>
      <c r="E117" s="38"/>
      <c r="F117" s="36"/>
      <c r="G117" s="36"/>
      <c r="H117" s="439"/>
      <c r="I117" s="39"/>
      <c r="J117" s="38"/>
      <c r="K117" s="47"/>
      <c r="L117" s="36"/>
    </row>
    <row r="118" spans="1:12" x14ac:dyDescent="0.25">
      <c r="A118" s="256"/>
      <c r="B118" s="35"/>
      <c r="C118" s="36"/>
      <c r="D118" s="37"/>
      <c r="E118" s="38"/>
      <c r="F118" s="36"/>
      <c r="G118" s="36"/>
      <c r="H118" s="439"/>
      <c r="I118" s="39"/>
      <c r="J118" s="38"/>
      <c r="K118" s="47"/>
      <c r="L118" s="36"/>
    </row>
    <row r="119" spans="1:12" x14ac:dyDescent="0.25">
      <c r="A119" s="256"/>
      <c r="B119" s="35"/>
      <c r="C119" s="36"/>
      <c r="D119" s="37"/>
      <c r="E119" s="38"/>
      <c r="F119" s="36"/>
      <c r="G119" s="36"/>
      <c r="H119" s="439"/>
      <c r="I119" s="39"/>
      <c r="J119" s="38"/>
      <c r="K119" s="47"/>
      <c r="L119" s="36"/>
    </row>
    <row r="120" spans="1:12" x14ac:dyDescent="0.25">
      <c r="A120" s="256"/>
      <c r="B120" s="35"/>
      <c r="C120" s="36"/>
      <c r="D120" s="37"/>
      <c r="E120" s="38"/>
      <c r="F120" s="36"/>
      <c r="G120" s="36"/>
      <c r="H120" s="439"/>
      <c r="I120" s="39"/>
      <c r="J120" s="38"/>
      <c r="K120" s="47"/>
      <c r="L120" s="36"/>
    </row>
    <row r="121" spans="1:12" x14ac:dyDescent="0.25">
      <c r="A121" s="256"/>
      <c r="B121" s="35"/>
      <c r="C121" s="36"/>
      <c r="D121" s="37"/>
      <c r="E121" s="38"/>
      <c r="F121" s="36"/>
      <c r="G121" s="36"/>
      <c r="H121" s="439"/>
      <c r="I121" s="39"/>
      <c r="J121" s="38"/>
      <c r="K121" s="47"/>
      <c r="L121" s="36"/>
    </row>
    <row r="122" spans="1:12" x14ac:dyDescent="0.25">
      <c r="A122" s="256"/>
      <c r="B122" s="35"/>
      <c r="C122" s="36"/>
      <c r="D122" s="37"/>
      <c r="E122" s="38"/>
      <c r="F122" s="36"/>
      <c r="G122" s="36"/>
      <c r="H122" s="439"/>
      <c r="I122" s="39"/>
      <c r="J122" s="38"/>
      <c r="K122" s="47"/>
      <c r="L122" s="36"/>
    </row>
    <row r="123" spans="1:12" x14ac:dyDescent="0.25">
      <c r="A123" s="256"/>
      <c r="B123" s="35"/>
      <c r="C123" s="36"/>
      <c r="D123" s="37"/>
      <c r="E123" s="38"/>
      <c r="F123" s="36"/>
      <c r="G123" s="36"/>
      <c r="H123" s="439"/>
      <c r="I123" s="39"/>
      <c r="J123" s="38"/>
      <c r="K123" s="47"/>
      <c r="L123" s="36"/>
    </row>
    <row r="124" spans="1:12" x14ac:dyDescent="0.25">
      <c r="A124" s="256"/>
      <c r="B124" s="35"/>
      <c r="C124" s="36"/>
      <c r="D124" s="37"/>
      <c r="E124" s="38"/>
      <c r="F124" s="36"/>
      <c r="G124" s="36"/>
      <c r="H124" s="439"/>
      <c r="I124" s="39"/>
      <c r="J124" s="38"/>
      <c r="K124" s="47"/>
      <c r="L124" s="36"/>
    </row>
    <row r="125" spans="1:12" x14ac:dyDescent="0.25">
      <c r="A125" s="256"/>
      <c r="B125" s="35"/>
      <c r="C125" s="36"/>
      <c r="D125" s="37"/>
      <c r="E125" s="38"/>
      <c r="F125" s="36"/>
      <c r="G125" s="36"/>
      <c r="H125" s="439"/>
      <c r="I125" s="39"/>
      <c r="J125" s="38"/>
      <c r="K125" s="47"/>
      <c r="L125" s="36"/>
    </row>
    <row r="126" spans="1:12" x14ac:dyDescent="0.25">
      <c r="A126" s="256"/>
      <c r="B126" s="35"/>
      <c r="C126" s="36"/>
      <c r="D126" s="37"/>
      <c r="E126" s="38"/>
      <c r="F126" s="36"/>
      <c r="G126" s="36"/>
      <c r="H126" s="439"/>
      <c r="I126" s="39"/>
      <c r="J126" s="38"/>
      <c r="K126" s="47"/>
      <c r="L126" s="36"/>
    </row>
    <row r="127" spans="1:12" x14ac:dyDescent="0.25">
      <c r="A127" s="256"/>
      <c r="B127" s="35"/>
      <c r="C127" s="36"/>
      <c r="D127" s="37"/>
      <c r="E127" s="38"/>
      <c r="F127" s="36"/>
      <c r="G127" s="36"/>
      <c r="H127" s="439"/>
      <c r="I127" s="39"/>
      <c r="J127" s="38"/>
      <c r="K127" s="47"/>
      <c r="L127" s="36"/>
    </row>
    <row r="128" spans="1:12" x14ac:dyDescent="0.25">
      <c r="A128" s="256"/>
      <c r="B128" s="35"/>
      <c r="C128" s="36"/>
      <c r="D128" s="37"/>
      <c r="E128" s="38"/>
      <c r="F128" s="36"/>
      <c r="G128" s="36"/>
      <c r="H128" s="439"/>
      <c r="I128" s="39"/>
      <c r="J128" s="38"/>
      <c r="K128" s="47"/>
      <c r="L128" s="36"/>
    </row>
    <row r="129" spans="1:12" x14ac:dyDescent="0.25">
      <c r="A129" s="256"/>
      <c r="B129" s="35"/>
      <c r="C129" s="36"/>
      <c r="D129" s="37"/>
      <c r="E129" s="38"/>
      <c r="F129" s="36"/>
      <c r="G129" s="36"/>
      <c r="H129" s="439"/>
      <c r="I129" s="39"/>
      <c r="J129" s="38"/>
      <c r="K129" s="47"/>
      <c r="L129" s="36"/>
    </row>
    <row r="130" spans="1:12" x14ac:dyDescent="0.25">
      <c r="A130" s="256"/>
      <c r="B130" s="35"/>
      <c r="C130" s="36"/>
      <c r="D130" s="37"/>
      <c r="E130" s="38"/>
      <c r="F130" s="36"/>
      <c r="G130" s="36"/>
      <c r="H130" s="439"/>
      <c r="I130" s="39"/>
      <c r="J130" s="38"/>
      <c r="K130" s="47"/>
      <c r="L130" s="36"/>
    </row>
    <row r="131" spans="1:12" x14ac:dyDescent="0.25">
      <c r="A131" s="256"/>
      <c r="B131" s="35"/>
      <c r="C131" s="36"/>
      <c r="D131" s="37"/>
      <c r="E131" s="38"/>
      <c r="F131" s="36"/>
      <c r="G131" s="36"/>
      <c r="H131" s="439"/>
      <c r="I131" s="39"/>
      <c r="J131" s="38"/>
      <c r="K131" s="47"/>
      <c r="L131" s="36"/>
    </row>
    <row r="132" spans="1:12" x14ac:dyDescent="0.25">
      <c r="A132" s="256"/>
      <c r="B132" s="35"/>
      <c r="C132" s="36"/>
      <c r="D132" s="37"/>
      <c r="E132" s="38"/>
      <c r="F132" s="36"/>
      <c r="G132" s="36"/>
      <c r="H132" s="439"/>
      <c r="I132" s="39"/>
      <c r="J132" s="38"/>
      <c r="K132" s="47"/>
      <c r="L132" s="36"/>
    </row>
    <row r="133" spans="1:12" x14ac:dyDescent="0.25">
      <c r="A133" s="256"/>
      <c r="B133" s="35"/>
      <c r="C133" s="36"/>
      <c r="D133" s="37"/>
      <c r="E133" s="38"/>
      <c r="F133" s="36"/>
      <c r="G133" s="36"/>
      <c r="H133" s="439"/>
      <c r="I133" s="39"/>
      <c r="J133" s="38"/>
      <c r="K133" s="47"/>
      <c r="L133" s="36"/>
    </row>
    <row r="134" spans="1:12" x14ac:dyDescent="0.25">
      <c r="A134" s="256"/>
      <c r="B134" s="35"/>
      <c r="C134" s="36"/>
      <c r="D134" s="37"/>
      <c r="E134" s="38"/>
      <c r="F134" s="36"/>
      <c r="G134" s="36"/>
      <c r="H134" s="439"/>
      <c r="I134" s="39"/>
      <c r="J134" s="38"/>
      <c r="K134" s="47"/>
      <c r="L134" s="36"/>
    </row>
    <row r="135" spans="1:12" x14ac:dyDescent="0.25">
      <c r="A135" s="256"/>
      <c r="B135" s="35"/>
      <c r="C135" s="36"/>
      <c r="D135" s="37"/>
      <c r="E135" s="38"/>
      <c r="F135" s="36"/>
      <c r="G135" s="36"/>
      <c r="H135" s="439"/>
      <c r="I135" s="39"/>
      <c r="J135" s="38"/>
      <c r="K135" s="47"/>
      <c r="L135" s="36"/>
    </row>
    <row r="136" spans="1:12" x14ac:dyDescent="0.25">
      <c r="A136" s="256"/>
      <c r="B136" s="35"/>
      <c r="C136" s="36"/>
      <c r="D136" s="37"/>
      <c r="E136" s="38"/>
      <c r="F136" s="36"/>
      <c r="G136" s="36"/>
      <c r="H136" s="439"/>
      <c r="I136" s="39"/>
      <c r="J136" s="38"/>
      <c r="K136" s="47"/>
      <c r="L136" s="36"/>
    </row>
    <row r="137" spans="1:12" x14ac:dyDescent="0.25">
      <c r="A137" s="256"/>
      <c r="B137" s="35"/>
      <c r="C137" s="36"/>
      <c r="D137" s="37"/>
      <c r="E137" s="38"/>
      <c r="F137" s="36"/>
      <c r="G137" s="36"/>
      <c r="H137" s="439"/>
      <c r="I137" s="39"/>
      <c r="J137" s="38"/>
      <c r="K137" s="47"/>
      <c r="L137" s="36"/>
    </row>
    <row r="138" spans="1:12" x14ac:dyDescent="0.25">
      <c r="A138" s="256"/>
      <c r="B138" s="35"/>
      <c r="C138" s="36"/>
      <c r="D138" s="37"/>
      <c r="E138" s="38"/>
      <c r="F138" s="36"/>
      <c r="G138" s="36"/>
      <c r="H138" s="439"/>
      <c r="I138" s="39"/>
      <c r="J138" s="38"/>
      <c r="K138" s="47"/>
      <c r="L138" s="36"/>
    </row>
    <row r="139" spans="1:12" x14ac:dyDescent="0.25">
      <c r="A139" s="256"/>
      <c r="B139" s="35"/>
      <c r="C139" s="36"/>
      <c r="D139" s="37"/>
      <c r="E139" s="38"/>
      <c r="F139" s="36"/>
      <c r="G139" s="36"/>
      <c r="H139" s="439"/>
      <c r="I139" s="39"/>
      <c r="J139" s="38"/>
      <c r="K139" s="47"/>
      <c r="L139" s="36"/>
    </row>
    <row r="140" spans="1:12" x14ac:dyDescent="0.25">
      <c r="A140" s="256"/>
      <c r="B140" s="35"/>
      <c r="C140" s="36"/>
      <c r="D140" s="37"/>
      <c r="E140" s="38"/>
      <c r="F140" s="36"/>
      <c r="G140" s="36"/>
      <c r="H140" s="439"/>
      <c r="I140" s="39"/>
      <c r="J140" s="38"/>
      <c r="K140" s="47"/>
      <c r="L140" s="36"/>
    </row>
    <row r="141" spans="1:12" x14ac:dyDescent="0.25">
      <c r="A141" s="256"/>
      <c r="B141" s="35"/>
      <c r="C141" s="36"/>
      <c r="D141" s="37"/>
      <c r="E141" s="38"/>
      <c r="F141" s="36"/>
      <c r="G141" s="36"/>
      <c r="H141" s="439"/>
      <c r="I141" s="39"/>
      <c r="J141" s="38"/>
      <c r="K141" s="47"/>
      <c r="L141" s="36"/>
    </row>
    <row r="142" spans="1:12" x14ac:dyDescent="0.25">
      <c r="A142" s="256"/>
      <c r="B142" s="35"/>
      <c r="C142" s="36"/>
      <c r="D142" s="37"/>
      <c r="E142" s="38"/>
      <c r="F142" s="36"/>
      <c r="G142" s="36"/>
      <c r="H142" s="439"/>
      <c r="I142" s="39"/>
      <c r="J142" s="38"/>
      <c r="K142" s="47"/>
      <c r="L142" s="36"/>
    </row>
    <row r="143" spans="1:12" x14ac:dyDescent="0.25">
      <c r="A143" s="256"/>
      <c r="B143" s="35"/>
      <c r="C143" s="36"/>
      <c r="D143" s="37"/>
      <c r="E143" s="38"/>
      <c r="F143" s="36"/>
      <c r="G143" s="36"/>
      <c r="H143" s="439"/>
      <c r="I143" s="39"/>
      <c r="J143" s="38"/>
      <c r="K143" s="47"/>
      <c r="L143" s="36"/>
    </row>
    <row r="144" spans="1:12" x14ac:dyDescent="0.25">
      <c r="A144" s="256"/>
      <c r="B144" s="35"/>
      <c r="C144" s="36"/>
      <c r="D144" s="37"/>
      <c r="E144" s="38"/>
      <c r="F144" s="36"/>
      <c r="G144" s="36"/>
      <c r="H144" s="439"/>
      <c r="I144" s="39"/>
      <c r="J144" s="38"/>
      <c r="K144" s="47"/>
      <c r="L144" s="36"/>
    </row>
    <row r="145" spans="1:12" x14ac:dyDescent="0.25">
      <c r="A145" s="256"/>
      <c r="B145" s="35"/>
      <c r="C145" s="36"/>
      <c r="D145" s="37"/>
      <c r="E145" s="38"/>
      <c r="F145" s="36"/>
      <c r="G145" s="36"/>
      <c r="H145" s="439"/>
      <c r="I145" s="39"/>
      <c r="J145" s="38"/>
      <c r="K145" s="47"/>
      <c r="L145" s="36"/>
    </row>
    <row r="146" spans="1:12" x14ac:dyDescent="0.25">
      <c r="A146" s="256"/>
      <c r="B146" s="35"/>
      <c r="C146" s="36"/>
      <c r="D146" s="37"/>
      <c r="E146" s="38"/>
      <c r="F146" s="36"/>
      <c r="G146" s="36"/>
      <c r="H146" s="439"/>
      <c r="I146" s="39"/>
      <c r="J146" s="38"/>
      <c r="K146" s="47"/>
      <c r="L146" s="36"/>
    </row>
    <row r="147" spans="1:12" x14ac:dyDescent="0.25">
      <c r="A147" s="256"/>
      <c r="B147" s="35"/>
      <c r="C147" s="36"/>
      <c r="D147" s="37"/>
      <c r="E147" s="38"/>
      <c r="F147" s="36"/>
      <c r="G147" s="36"/>
      <c r="H147" s="439"/>
      <c r="I147" s="39"/>
      <c r="J147" s="38"/>
      <c r="K147" s="47"/>
      <c r="L147" s="36"/>
    </row>
    <row r="148" spans="1:12" x14ac:dyDescent="0.25">
      <c r="A148" s="256"/>
      <c r="B148" s="35"/>
      <c r="C148" s="36"/>
      <c r="D148" s="37"/>
      <c r="E148" s="38"/>
      <c r="F148" s="36"/>
      <c r="G148" s="36"/>
      <c r="H148" s="439"/>
      <c r="I148" s="39"/>
      <c r="J148" s="38"/>
      <c r="K148" s="47"/>
      <c r="L148" s="36"/>
    </row>
    <row r="149" spans="1:12" x14ac:dyDescent="0.25">
      <c r="A149" s="256"/>
      <c r="B149" s="35"/>
      <c r="C149" s="36"/>
      <c r="D149" s="37"/>
      <c r="E149" s="38"/>
      <c r="F149" s="36"/>
      <c r="G149" s="36"/>
      <c r="H149" s="439"/>
      <c r="I149" s="39"/>
      <c r="J149" s="38"/>
      <c r="K149" s="47"/>
      <c r="L149" s="36"/>
    </row>
    <row r="150" spans="1:12" x14ac:dyDescent="0.25">
      <c r="A150" s="256"/>
      <c r="B150" s="35"/>
      <c r="C150" s="36"/>
      <c r="D150" s="37"/>
      <c r="E150" s="38"/>
      <c r="F150" s="36"/>
      <c r="G150" s="36"/>
      <c r="H150" s="439"/>
      <c r="I150" s="39"/>
      <c r="J150" s="38"/>
      <c r="K150" s="47"/>
      <c r="L150" s="36"/>
    </row>
    <row r="151" spans="1:12" x14ac:dyDescent="0.25">
      <c r="A151" s="256"/>
      <c r="B151" s="35"/>
      <c r="C151" s="36"/>
      <c r="D151" s="37"/>
      <c r="E151" s="38"/>
      <c r="F151" s="36"/>
      <c r="G151" s="36"/>
      <c r="H151" s="439"/>
      <c r="I151" s="39"/>
      <c r="J151" s="38"/>
      <c r="K151" s="47"/>
      <c r="L151" s="36"/>
    </row>
    <row r="152" spans="1:12" x14ac:dyDescent="0.25">
      <c r="A152" s="256"/>
      <c r="B152" s="35"/>
      <c r="C152" s="36"/>
      <c r="D152" s="37"/>
      <c r="E152" s="38"/>
      <c r="F152" s="36"/>
      <c r="G152" s="36"/>
      <c r="H152" s="439"/>
      <c r="I152" s="39"/>
      <c r="J152" s="38"/>
      <c r="K152" s="47"/>
      <c r="L152" s="36"/>
    </row>
    <row r="153" spans="1:12" x14ac:dyDescent="0.25">
      <c r="A153" s="256"/>
      <c r="B153" s="35"/>
      <c r="C153" s="36"/>
      <c r="D153" s="37"/>
      <c r="E153" s="38"/>
      <c r="F153" s="36"/>
      <c r="G153" s="36"/>
      <c r="H153" s="439"/>
      <c r="I153" s="39"/>
      <c r="J153" s="38"/>
      <c r="K153" s="47"/>
      <c r="L153" s="36"/>
    </row>
    <row r="154" spans="1:12" x14ac:dyDescent="0.25">
      <c r="A154" s="256"/>
      <c r="B154" s="35"/>
      <c r="C154" s="36"/>
      <c r="D154" s="37"/>
      <c r="E154" s="38"/>
      <c r="F154" s="36"/>
      <c r="G154" s="36"/>
      <c r="H154" s="439"/>
      <c r="I154" s="39"/>
      <c r="J154" s="38"/>
      <c r="K154" s="47"/>
      <c r="L154" s="36"/>
    </row>
    <row r="155" spans="1:12" x14ac:dyDescent="0.25">
      <c r="A155" s="256"/>
      <c r="B155" s="35"/>
      <c r="C155" s="36"/>
      <c r="D155" s="37"/>
      <c r="E155" s="38"/>
      <c r="F155" s="36"/>
      <c r="G155" s="36"/>
      <c r="H155" s="439"/>
      <c r="I155" s="39"/>
      <c r="J155" s="38"/>
      <c r="K155" s="47"/>
      <c r="L155" s="36"/>
    </row>
    <row r="156" spans="1:12" x14ac:dyDescent="0.25">
      <c r="A156" s="256"/>
      <c r="B156" s="35"/>
      <c r="C156" s="36"/>
      <c r="D156" s="37"/>
      <c r="E156" s="38"/>
      <c r="F156" s="36"/>
      <c r="G156" s="36"/>
      <c r="H156" s="439"/>
      <c r="I156" s="39"/>
      <c r="J156" s="38"/>
      <c r="K156" s="47"/>
      <c r="L156" s="36"/>
    </row>
    <row r="157" spans="1:12" x14ac:dyDescent="0.25">
      <c r="A157" s="256"/>
      <c r="B157" s="35"/>
      <c r="C157" s="36"/>
      <c r="D157" s="37"/>
      <c r="E157" s="38"/>
      <c r="F157" s="36"/>
      <c r="G157" s="36"/>
      <c r="H157" s="439"/>
      <c r="I157" s="39"/>
      <c r="J157" s="38"/>
      <c r="K157" s="47"/>
      <c r="L157" s="36"/>
    </row>
    <row r="158" spans="1:12" x14ac:dyDescent="0.25">
      <c r="A158" s="256"/>
      <c r="B158" s="35"/>
      <c r="C158" s="36"/>
      <c r="D158" s="37"/>
      <c r="E158" s="38"/>
      <c r="F158" s="36"/>
      <c r="G158" s="36"/>
      <c r="H158" s="439"/>
      <c r="I158" s="39"/>
      <c r="J158" s="38"/>
      <c r="K158" s="47"/>
      <c r="L158" s="36"/>
    </row>
    <row r="159" spans="1:12" x14ac:dyDescent="0.25">
      <c r="A159" s="256"/>
      <c r="B159" s="35"/>
      <c r="C159" s="36"/>
      <c r="D159" s="37"/>
      <c r="E159" s="38"/>
      <c r="F159" s="36"/>
      <c r="G159" s="36"/>
      <c r="H159" s="439"/>
      <c r="I159" s="39"/>
      <c r="J159" s="38"/>
      <c r="K159" s="47"/>
      <c r="L159" s="36"/>
    </row>
    <row r="160" spans="1:12" x14ac:dyDescent="0.25">
      <c r="A160" s="256"/>
      <c r="B160" s="35"/>
      <c r="C160" s="36"/>
      <c r="D160" s="37"/>
      <c r="E160" s="38"/>
      <c r="F160" s="36"/>
      <c r="G160" s="36"/>
      <c r="H160" s="439"/>
      <c r="I160" s="39"/>
      <c r="J160" s="38"/>
      <c r="K160" s="47"/>
      <c r="L160" s="36"/>
    </row>
    <row r="161" spans="1:12" x14ac:dyDescent="0.25">
      <c r="A161" s="256"/>
      <c r="B161" s="35"/>
      <c r="C161" s="36"/>
      <c r="D161" s="37"/>
      <c r="E161" s="38"/>
      <c r="F161" s="36"/>
      <c r="G161" s="36"/>
      <c r="H161" s="439"/>
      <c r="I161" s="39"/>
      <c r="J161" s="38"/>
      <c r="K161" s="47"/>
      <c r="L161" s="36"/>
    </row>
    <row r="162" spans="1:12" x14ac:dyDescent="0.25">
      <c r="A162" s="256"/>
      <c r="B162" s="35"/>
      <c r="C162" s="36"/>
      <c r="D162" s="37"/>
      <c r="E162" s="38"/>
      <c r="F162" s="36"/>
      <c r="G162" s="36"/>
      <c r="H162" s="439"/>
      <c r="I162" s="39"/>
      <c r="J162" s="38"/>
      <c r="K162" s="47"/>
      <c r="L162" s="36"/>
    </row>
    <row r="163" spans="1:12" x14ac:dyDescent="0.25">
      <c r="A163" s="256"/>
      <c r="B163" s="35"/>
      <c r="C163" s="36"/>
      <c r="D163" s="37"/>
      <c r="E163" s="38"/>
      <c r="F163" s="36"/>
      <c r="G163" s="36"/>
      <c r="H163" s="439"/>
      <c r="I163" s="39"/>
      <c r="J163" s="38"/>
      <c r="K163" s="47"/>
      <c r="L163" s="36"/>
    </row>
    <row r="164" spans="1:12" x14ac:dyDescent="0.25">
      <c r="A164" s="256"/>
      <c r="B164" s="35"/>
      <c r="C164" s="36"/>
      <c r="D164" s="37"/>
      <c r="E164" s="38"/>
      <c r="F164" s="36"/>
      <c r="G164" s="36"/>
      <c r="H164" s="439"/>
      <c r="I164" s="39"/>
      <c r="J164" s="38"/>
      <c r="K164" s="47"/>
      <c r="L164" s="36"/>
    </row>
    <row r="165" spans="1:12" x14ac:dyDescent="0.25">
      <c r="A165" s="256"/>
      <c r="B165" s="35"/>
      <c r="C165" s="36"/>
      <c r="D165" s="37"/>
      <c r="E165" s="38"/>
      <c r="F165" s="36"/>
      <c r="G165" s="36"/>
      <c r="H165" s="439"/>
      <c r="I165" s="39"/>
      <c r="J165" s="38"/>
      <c r="K165" s="47"/>
      <c r="L165" s="36"/>
    </row>
    <row r="166" spans="1:12" x14ac:dyDescent="0.25">
      <c r="A166" s="256"/>
      <c r="B166" s="35"/>
      <c r="C166" s="36"/>
      <c r="D166" s="37"/>
      <c r="E166" s="38"/>
      <c r="F166" s="36"/>
      <c r="G166" s="36"/>
      <c r="H166" s="439"/>
      <c r="I166" s="39"/>
      <c r="J166" s="38"/>
      <c r="K166" s="47"/>
      <c r="L166" s="36"/>
    </row>
    <row r="167" spans="1:12" x14ac:dyDescent="0.25">
      <c r="A167" s="256"/>
      <c r="B167" s="35"/>
      <c r="C167" s="36"/>
      <c r="D167" s="37"/>
      <c r="E167" s="38"/>
      <c r="F167" s="36"/>
      <c r="G167" s="36"/>
      <c r="H167" s="439"/>
      <c r="I167" s="39"/>
      <c r="J167" s="38"/>
      <c r="K167" s="47"/>
      <c r="L167" s="36"/>
    </row>
    <row r="168" spans="1:12" x14ac:dyDescent="0.25">
      <c r="A168" s="256"/>
      <c r="B168" s="35"/>
      <c r="C168" s="36"/>
      <c r="D168" s="37"/>
      <c r="E168" s="38"/>
      <c r="F168" s="36"/>
      <c r="G168" s="36"/>
      <c r="H168" s="439"/>
      <c r="I168" s="39"/>
      <c r="J168" s="38"/>
      <c r="K168" s="47"/>
      <c r="L168" s="36"/>
    </row>
    <row r="169" spans="1:12" x14ac:dyDescent="0.25">
      <c r="A169" s="256"/>
      <c r="B169" s="35"/>
      <c r="C169" s="36"/>
      <c r="D169" s="37"/>
      <c r="E169" s="38"/>
      <c r="F169" s="36"/>
      <c r="G169" s="36"/>
      <c r="H169" s="439"/>
      <c r="I169" s="39"/>
      <c r="J169" s="38"/>
      <c r="K169" s="47"/>
      <c r="L169" s="36"/>
    </row>
    <row r="170" spans="1:12" x14ac:dyDescent="0.25">
      <c r="A170" s="256"/>
      <c r="B170" s="35"/>
      <c r="C170" s="36"/>
      <c r="D170" s="37"/>
      <c r="E170" s="38"/>
      <c r="F170" s="36"/>
      <c r="G170" s="36"/>
      <c r="H170" s="439"/>
      <c r="I170" s="39"/>
      <c r="J170" s="38"/>
      <c r="K170" s="47"/>
      <c r="L170" s="36"/>
    </row>
    <row r="171" spans="1:12" x14ac:dyDescent="0.25">
      <c r="A171" s="256"/>
      <c r="B171" s="35"/>
      <c r="C171" s="36"/>
      <c r="D171" s="37"/>
      <c r="E171" s="38"/>
      <c r="F171" s="36"/>
      <c r="G171" s="36"/>
      <c r="H171" s="439"/>
      <c r="I171" s="39"/>
      <c r="J171" s="38"/>
      <c r="K171" s="47"/>
      <c r="L171" s="36"/>
    </row>
    <row r="172" spans="1:12" x14ac:dyDescent="0.25">
      <c r="A172" s="256"/>
      <c r="B172" s="35"/>
      <c r="C172" s="36"/>
      <c r="D172" s="37"/>
      <c r="E172" s="38"/>
      <c r="F172" s="36"/>
      <c r="G172" s="36"/>
      <c r="H172" s="439"/>
      <c r="I172" s="39"/>
      <c r="J172" s="38"/>
      <c r="K172" s="47"/>
      <c r="L172" s="36"/>
    </row>
    <row r="173" spans="1:12" x14ac:dyDescent="0.25">
      <c r="A173" s="256"/>
      <c r="B173" s="35"/>
      <c r="C173" s="36"/>
      <c r="D173" s="37"/>
      <c r="E173" s="38"/>
      <c r="F173" s="36"/>
      <c r="G173" s="36"/>
      <c r="H173" s="439"/>
      <c r="I173" s="39"/>
      <c r="J173" s="38"/>
      <c r="K173" s="47"/>
      <c r="L173" s="36"/>
    </row>
    <row r="174" spans="1:12" x14ac:dyDescent="0.25">
      <c r="A174" s="256"/>
      <c r="B174" s="35"/>
      <c r="C174" s="36"/>
      <c r="D174" s="37"/>
      <c r="E174" s="38"/>
      <c r="F174" s="36"/>
      <c r="G174" s="36"/>
      <c r="H174" s="439"/>
      <c r="I174" s="39"/>
      <c r="J174" s="38"/>
      <c r="K174" s="47"/>
      <c r="L174" s="36"/>
    </row>
    <row r="175" spans="1:12" x14ac:dyDescent="0.25">
      <c r="A175" s="256"/>
      <c r="B175" s="35"/>
      <c r="C175" s="36"/>
      <c r="D175" s="37"/>
      <c r="E175" s="38"/>
      <c r="F175" s="36"/>
      <c r="G175" s="36"/>
      <c r="H175" s="439"/>
      <c r="I175" s="39"/>
      <c r="J175" s="38"/>
      <c r="K175" s="47"/>
      <c r="L175" s="36"/>
    </row>
    <row r="176" spans="1:12" x14ac:dyDescent="0.25">
      <c r="A176" s="256"/>
      <c r="B176" s="35"/>
      <c r="C176" s="36"/>
      <c r="D176" s="37"/>
      <c r="E176" s="38"/>
      <c r="F176" s="36"/>
      <c r="G176" s="36"/>
      <c r="H176" s="439"/>
      <c r="I176" s="39"/>
      <c r="J176" s="38"/>
      <c r="K176" s="47"/>
      <c r="L176" s="36"/>
    </row>
    <row r="177" spans="1:12" x14ac:dyDescent="0.25">
      <c r="A177" s="256"/>
      <c r="B177" s="35"/>
      <c r="C177" s="36"/>
      <c r="D177" s="37"/>
      <c r="E177" s="38"/>
      <c r="F177" s="36"/>
      <c r="G177" s="36"/>
      <c r="H177" s="439"/>
      <c r="I177" s="39"/>
      <c r="J177" s="38"/>
      <c r="K177" s="47"/>
      <c r="L177" s="36"/>
    </row>
    <row r="178" spans="1:12" x14ac:dyDescent="0.25">
      <c r="A178" s="256"/>
      <c r="B178" s="35"/>
      <c r="C178" s="36"/>
      <c r="D178" s="37"/>
      <c r="E178" s="38"/>
      <c r="F178" s="36"/>
      <c r="G178" s="36"/>
      <c r="H178" s="439"/>
      <c r="I178" s="39"/>
      <c r="J178" s="38"/>
      <c r="K178" s="47"/>
      <c r="L178" s="36"/>
    </row>
    <row r="179" spans="1:12" x14ac:dyDescent="0.25">
      <c r="A179" s="256"/>
      <c r="B179" s="35"/>
      <c r="C179" s="36"/>
      <c r="D179" s="37"/>
      <c r="E179" s="38"/>
      <c r="F179" s="36"/>
      <c r="G179" s="36"/>
      <c r="H179" s="439"/>
      <c r="I179" s="39"/>
      <c r="J179" s="38"/>
      <c r="K179" s="47"/>
      <c r="L179" s="36"/>
    </row>
    <row r="180" spans="1:12" x14ac:dyDescent="0.25">
      <c r="A180" s="256"/>
      <c r="B180" s="35"/>
      <c r="C180" s="36"/>
      <c r="D180" s="37"/>
      <c r="E180" s="38"/>
      <c r="F180" s="36"/>
      <c r="G180" s="36"/>
      <c r="H180" s="439"/>
      <c r="I180" s="39"/>
      <c r="J180" s="38"/>
      <c r="K180" s="47"/>
      <c r="L180" s="36"/>
    </row>
    <row r="181" spans="1:12" x14ac:dyDescent="0.25">
      <c r="A181" s="256"/>
      <c r="B181" s="35"/>
      <c r="C181" s="36"/>
      <c r="D181" s="37"/>
      <c r="E181" s="38"/>
      <c r="F181" s="36"/>
      <c r="G181" s="36"/>
      <c r="H181" s="439"/>
      <c r="I181" s="39"/>
      <c r="J181" s="38"/>
      <c r="K181" s="47"/>
      <c r="L181" s="36"/>
    </row>
    <row r="182" spans="1:12" x14ac:dyDescent="0.25">
      <c r="A182" s="256"/>
      <c r="B182" s="35"/>
      <c r="C182" s="36"/>
      <c r="D182" s="37"/>
      <c r="E182" s="38"/>
      <c r="F182" s="36"/>
      <c r="G182" s="36"/>
      <c r="H182" s="439"/>
      <c r="I182" s="39"/>
      <c r="J182" s="38"/>
      <c r="K182" s="47"/>
      <c r="L182" s="36"/>
    </row>
    <row r="183" spans="1:12" x14ac:dyDescent="0.25">
      <c r="A183" s="256"/>
      <c r="B183" s="35"/>
      <c r="C183" s="36"/>
      <c r="D183" s="37"/>
      <c r="E183" s="38"/>
      <c r="F183" s="36"/>
      <c r="G183" s="36"/>
      <c r="H183" s="439"/>
      <c r="I183" s="39"/>
      <c r="J183" s="38"/>
      <c r="K183" s="47"/>
      <c r="L183" s="36"/>
    </row>
    <row r="184" spans="1:12" x14ac:dyDescent="0.25">
      <c r="A184" s="256"/>
      <c r="B184" s="35"/>
      <c r="C184" s="36"/>
      <c r="D184" s="37"/>
      <c r="E184" s="38"/>
      <c r="F184" s="36"/>
      <c r="G184" s="36"/>
      <c r="H184" s="439"/>
      <c r="I184" s="39"/>
      <c r="J184" s="38"/>
      <c r="K184" s="47"/>
      <c r="L184" s="36"/>
    </row>
    <row r="185" spans="1:12" x14ac:dyDescent="0.25">
      <c r="A185" s="256"/>
      <c r="B185" s="35"/>
      <c r="C185" s="36"/>
      <c r="D185" s="37"/>
      <c r="E185" s="38"/>
      <c r="F185" s="36"/>
      <c r="G185" s="36"/>
      <c r="H185" s="439"/>
      <c r="I185" s="39"/>
      <c r="J185" s="38"/>
      <c r="K185" s="47"/>
      <c r="L185" s="36"/>
    </row>
    <row r="186" spans="1:12" x14ac:dyDescent="0.25">
      <c r="A186" s="256"/>
      <c r="B186" s="35"/>
      <c r="C186" s="36"/>
      <c r="D186" s="37"/>
      <c r="E186" s="38"/>
      <c r="F186" s="36"/>
      <c r="G186" s="36"/>
      <c r="H186" s="439"/>
      <c r="I186" s="39"/>
      <c r="J186" s="38"/>
      <c r="K186" s="47"/>
      <c r="L186" s="36"/>
    </row>
    <row r="187" spans="1:12" x14ac:dyDescent="0.25">
      <c r="A187" s="256"/>
      <c r="B187" s="35"/>
      <c r="C187" s="36"/>
      <c r="D187" s="37"/>
      <c r="E187" s="38"/>
      <c r="F187" s="36"/>
      <c r="G187" s="36"/>
      <c r="H187" s="439"/>
      <c r="I187" s="39"/>
      <c r="J187" s="38"/>
      <c r="K187" s="47"/>
      <c r="L187" s="36"/>
    </row>
    <row r="188" spans="1:12" x14ac:dyDescent="0.25">
      <c r="A188" s="256"/>
      <c r="B188" s="35"/>
      <c r="C188" s="36"/>
      <c r="D188" s="37"/>
      <c r="E188" s="38"/>
      <c r="F188" s="36"/>
      <c r="G188" s="36"/>
      <c r="H188" s="439"/>
      <c r="I188" s="39"/>
      <c r="J188" s="38"/>
      <c r="K188" s="47"/>
      <c r="L188" s="36"/>
    </row>
    <row r="189" spans="1:12" x14ac:dyDescent="0.25">
      <c r="A189" s="256"/>
      <c r="B189" s="35"/>
      <c r="C189" s="36"/>
      <c r="D189" s="37"/>
      <c r="E189" s="38"/>
      <c r="F189" s="36"/>
      <c r="G189" s="36"/>
      <c r="H189" s="439"/>
      <c r="I189" s="39"/>
      <c r="J189" s="38"/>
      <c r="K189" s="47"/>
      <c r="L189" s="36"/>
    </row>
    <row r="190" spans="1:12" x14ac:dyDescent="0.25">
      <c r="A190" s="256"/>
      <c r="B190" s="35"/>
      <c r="C190" s="36"/>
      <c r="D190" s="37"/>
      <c r="E190" s="38"/>
      <c r="F190" s="36"/>
      <c r="G190" s="36"/>
      <c r="H190" s="439"/>
      <c r="I190" s="39"/>
      <c r="J190" s="38"/>
      <c r="K190" s="47"/>
      <c r="L190" s="36"/>
    </row>
    <row r="191" spans="1:12" x14ac:dyDescent="0.25">
      <c r="A191" s="256"/>
      <c r="B191" s="35"/>
      <c r="C191" s="36"/>
      <c r="D191" s="37"/>
      <c r="E191" s="38"/>
      <c r="F191" s="36"/>
      <c r="G191" s="36"/>
      <c r="H191" s="439"/>
      <c r="I191" s="39"/>
      <c r="J191" s="38"/>
      <c r="K191" s="47"/>
      <c r="L191" s="36"/>
    </row>
    <row r="192" spans="1:12" x14ac:dyDescent="0.25">
      <c r="A192" s="256"/>
      <c r="B192" s="35"/>
      <c r="C192" s="36"/>
      <c r="D192" s="37"/>
      <c r="E192" s="38"/>
      <c r="F192" s="36"/>
      <c r="G192" s="36"/>
      <c r="H192" s="439"/>
      <c r="I192" s="39"/>
      <c r="J192" s="38"/>
      <c r="K192" s="47"/>
      <c r="L192" s="36"/>
    </row>
    <row r="193" spans="1:12" x14ac:dyDescent="0.25">
      <c r="A193" s="256"/>
      <c r="B193" s="35"/>
      <c r="C193" s="36"/>
      <c r="D193" s="37"/>
      <c r="E193" s="38"/>
      <c r="F193" s="36"/>
      <c r="G193" s="36"/>
      <c r="H193" s="439"/>
      <c r="I193" s="39"/>
      <c r="J193" s="38"/>
      <c r="K193" s="47"/>
      <c r="L193" s="36"/>
    </row>
    <row r="194" spans="1:12" x14ac:dyDescent="0.25">
      <c r="A194" s="256"/>
      <c r="B194" s="35"/>
      <c r="C194" s="36"/>
      <c r="D194" s="37"/>
      <c r="E194" s="38"/>
      <c r="F194" s="36"/>
      <c r="G194" s="36"/>
      <c r="H194" s="439"/>
      <c r="I194" s="39"/>
      <c r="J194" s="38"/>
      <c r="K194" s="47"/>
      <c r="L194" s="36"/>
    </row>
    <row r="195" spans="1:12" x14ac:dyDescent="0.25">
      <c r="A195" s="256"/>
      <c r="B195" s="35"/>
      <c r="C195" s="36"/>
      <c r="D195" s="37"/>
      <c r="E195" s="38"/>
      <c r="F195" s="36"/>
      <c r="G195" s="36"/>
      <c r="H195" s="439"/>
      <c r="I195" s="39"/>
      <c r="J195" s="38"/>
      <c r="K195" s="47"/>
      <c r="L195" s="36"/>
    </row>
    <row r="196" spans="1:12" x14ac:dyDescent="0.25">
      <c r="A196" s="256"/>
      <c r="B196" s="35"/>
      <c r="C196" s="36"/>
      <c r="D196" s="37"/>
      <c r="E196" s="38"/>
      <c r="F196" s="36"/>
      <c r="G196" s="36"/>
      <c r="H196" s="439"/>
      <c r="I196" s="39"/>
      <c r="J196" s="38"/>
      <c r="K196" s="47"/>
      <c r="L196" s="36"/>
    </row>
    <row r="197" spans="1:12" x14ac:dyDescent="0.25">
      <c r="A197" s="256"/>
      <c r="B197" s="35"/>
      <c r="C197" s="36"/>
      <c r="D197" s="37"/>
      <c r="E197" s="38"/>
      <c r="F197" s="36"/>
      <c r="G197" s="36"/>
      <c r="H197" s="439"/>
      <c r="I197" s="39"/>
      <c r="J197" s="38"/>
      <c r="K197" s="47"/>
      <c r="L197" s="36"/>
    </row>
    <row r="198" spans="1:12" x14ac:dyDescent="0.25">
      <c r="A198" s="256"/>
      <c r="B198" s="35"/>
      <c r="C198" s="36"/>
      <c r="D198" s="37"/>
      <c r="E198" s="38"/>
      <c r="F198" s="36"/>
      <c r="G198" s="36"/>
      <c r="H198" s="439"/>
      <c r="I198" s="39"/>
      <c r="J198" s="38"/>
      <c r="K198" s="47"/>
      <c r="L198" s="36"/>
    </row>
    <row r="199" spans="1:12" x14ac:dyDescent="0.25">
      <c r="A199" s="256"/>
      <c r="B199" s="35"/>
      <c r="C199" s="36"/>
      <c r="D199" s="37"/>
      <c r="E199" s="38"/>
      <c r="F199" s="36"/>
      <c r="G199" s="36"/>
      <c r="H199" s="439"/>
      <c r="I199" s="39"/>
      <c r="J199" s="38"/>
      <c r="K199" s="47"/>
      <c r="L199" s="36"/>
    </row>
    <row r="200" spans="1:12" x14ac:dyDescent="0.25">
      <c r="A200" s="256"/>
      <c r="B200" s="35"/>
      <c r="C200" s="36"/>
      <c r="D200" s="37"/>
      <c r="E200" s="38"/>
      <c r="F200" s="36"/>
      <c r="G200" s="36"/>
      <c r="H200" s="439"/>
      <c r="I200" s="39"/>
      <c r="J200" s="38"/>
      <c r="K200" s="47"/>
      <c r="L200" s="36"/>
    </row>
    <row r="201" spans="1:12" x14ac:dyDescent="0.25">
      <c r="A201" s="256"/>
      <c r="B201" s="35"/>
      <c r="C201" s="36"/>
      <c r="D201" s="37"/>
      <c r="E201" s="38"/>
      <c r="F201" s="36"/>
      <c r="G201" s="36"/>
      <c r="H201" s="439"/>
      <c r="I201" s="39"/>
      <c r="J201" s="38"/>
      <c r="K201" s="47"/>
      <c r="L201" s="36"/>
    </row>
    <row r="202" spans="1:12" x14ac:dyDescent="0.25">
      <c r="A202" s="256"/>
      <c r="B202" s="35"/>
      <c r="C202" s="36"/>
      <c r="D202" s="37"/>
      <c r="E202" s="38"/>
      <c r="F202" s="36"/>
      <c r="G202" s="36"/>
      <c r="H202" s="439"/>
      <c r="I202" s="39"/>
      <c r="J202" s="38"/>
      <c r="K202" s="47"/>
      <c r="L202" s="36"/>
    </row>
    <row r="203" spans="1:12" x14ac:dyDescent="0.25">
      <c r="A203" s="256"/>
      <c r="B203" s="35"/>
      <c r="C203" s="36"/>
      <c r="D203" s="37"/>
      <c r="E203" s="38"/>
      <c r="F203" s="36"/>
      <c r="G203" s="36"/>
      <c r="H203" s="439"/>
      <c r="I203" s="39"/>
      <c r="J203" s="38"/>
      <c r="K203" s="47"/>
      <c r="L203" s="36"/>
    </row>
    <row r="204" spans="1:12" x14ac:dyDescent="0.25">
      <c r="A204" s="256"/>
      <c r="B204" s="35"/>
      <c r="C204" s="36"/>
      <c r="D204" s="37"/>
      <c r="E204" s="38"/>
      <c r="F204" s="36"/>
      <c r="G204" s="36"/>
      <c r="H204" s="439"/>
      <c r="I204" s="39"/>
      <c r="J204" s="38"/>
      <c r="K204" s="47"/>
      <c r="L204" s="36"/>
    </row>
    <row r="205" spans="1:12" x14ac:dyDescent="0.25">
      <c r="A205" s="256"/>
      <c r="B205" s="35"/>
      <c r="C205" s="36"/>
      <c r="D205" s="37"/>
      <c r="E205" s="38"/>
      <c r="F205" s="36"/>
      <c r="G205" s="36"/>
      <c r="H205" s="439"/>
      <c r="I205" s="39"/>
      <c r="J205" s="38"/>
      <c r="K205" s="47"/>
      <c r="L205" s="36"/>
    </row>
    <row r="206" spans="1:12" x14ac:dyDescent="0.25">
      <c r="A206" s="256"/>
      <c r="B206" s="35"/>
      <c r="C206" s="36"/>
      <c r="D206" s="37"/>
      <c r="E206" s="38"/>
      <c r="F206" s="36"/>
      <c r="G206" s="36"/>
      <c r="H206" s="439"/>
      <c r="I206" s="39"/>
      <c r="J206" s="38"/>
      <c r="K206" s="47"/>
      <c r="L206" s="36"/>
    </row>
    <row r="207" spans="1:12" x14ac:dyDescent="0.25">
      <c r="A207" s="256"/>
      <c r="B207" s="35"/>
      <c r="C207" s="36"/>
      <c r="D207" s="37"/>
      <c r="E207" s="38"/>
      <c r="F207" s="36"/>
      <c r="G207" s="36"/>
      <c r="H207" s="439"/>
      <c r="I207" s="39"/>
      <c r="J207" s="38"/>
      <c r="K207" s="47"/>
      <c r="L207" s="36"/>
    </row>
    <row r="208" spans="1:12" x14ac:dyDescent="0.25">
      <c r="A208" s="256"/>
      <c r="B208" s="35"/>
      <c r="C208" s="36"/>
      <c r="D208" s="37"/>
      <c r="E208" s="38"/>
      <c r="F208" s="36"/>
      <c r="G208" s="36"/>
      <c r="H208" s="439"/>
      <c r="I208" s="39"/>
      <c r="J208" s="38"/>
      <c r="K208" s="47"/>
      <c r="L208" s="36"/>
    </row>
    <row r="209" spans="1:12" x14ac:dyDescent="0.25">
      <c r="A209" s="256"/>
      <c r="B209" s="35"/>
      <c r="C209" s="36"/>
      <c r="D209" s="37"/>
      <c r="E209" s="38"/>
      <c r="F209" s="36"/>
      <c r="G209" s="36"/>
      <c r="H209" s="439"/>
      <c r="I209" s="39"/>
      <c r="J209" s="38"/>
      <c r="K209" s="47"/>
      <c r="L209" s="36"/>
    </row>
    <row r="210" spans="1:12" x14ac:dyDescent="0.25">
      <c r="A210" s="256"/>
      <c r="B210" s="35"/>
      <c r="C210" s="36"/>
      <c r="D210" s="37"/>
      <c r="E210" s="38"/>
      <c r="F210" s="36"/>
      <c r="G210" s="36"/>
      <c r="H210" s="439"/>
      <c r="I210" s="39"/>
      <c r="J210" s="38"/>
      <c r="K210" s="47"/>
      <c r="L210" s="36"/>
    </row>
    <row r="211" spans="1:12" x14ac:dyDescent="0.25">
      <c r="A211" s="256"/>
      <c r="B211" s="35"/>
      <c r="C211" s="36"/>
      <c r="D211" s="37"/>
      <c r="E211" s="38"/>
      <c r="F211" s="36"/>
      <c r="G211" s="36"/>
      <c r="H211" s="439"/>
      <c r="I211" s="39"/>
      <c r="J211" s="38"/>
      <c r="K211" s="47"/>
      <c r="L211" s="36"/>
    </row>
    <row r="212" spans="1:12" x14ac:dyDescent="0.25">
      <c r="A212" s="256"/>
      <c r="B212" s="35"/>
      <c r="C212" s="36"/>
      <c r="D212" s="37"/>
      <c r="E212" s="38"/>
      <c r="F212" s="36"/>
      <c r="G212" s="36"/>
      <c r="H212" s="439"/>
      <c r="I212" s="39"/>
      <c r="J212" s="38"/>
      <c r="K212" s="47"/>
      <c r="L212" s="36"/>
    </row>
    <row r="213" spans="1:12" x14ac:dyDescent="0.25">
      <c r="A213" s="256"/>
      <c r="B213" s="35"/>
      <c r="C213" s="36"/>
      <c r="D213" s="37"/>
      <c r="E213" s="38"/>
      <c r="F213" s="36"/>
      <c r="G213" s="36"/>
      <c r="H213" s="439"/>
      <c r="I213" s="39"/>
      <c r="J213" s="38"/>
      <c r="K213" s="47"/>
      <c r="L213" s="36"/>
    </row>
    <row r="214" spans="1:12" x14ac:dyDescent="0.25">
      <c r="A214" s="256"/>
      <c r="B214" s="35"/>
      <c r="C214" s="36"/>
      <c r="D214" s="37"/>
      <c r="E214" s="38"/>
      <c r="F214" s="36"/>
      <c r="G214" s="36"/>
      <c r="H214" s="439"/>
      <c r="I214" s="39"/>
      <c r="J214" s="38"/>
      <c r="K214" s="47"/>
      <c r="L214" s="36"/>
    </row>
    <row r="215" spans="1:12" x14ac:dyDescent="0.25">
      <c r="A215" s="256"/>
      <c r="B215" s="35"/>
      <c r="C215" s="36"/>
      <c r="D215" s="37"/>
      <c r="E215" s="38"/>
      <c r="F215" s="36"/>
      <c r="G215" s="36"/>
      <c r="H215" s="439"/>
      <c r="I215" s="39"/>
      <c r="J215" s="38"/>
      <c r="K215" s="47"/>
      <c r="L215" s="36"/>
    </row>
    <row r="216" spans="1:12" x14ac:dyDescent="0.25">
      <c r="A216" s="256"/>
      <c r="B216" s="35"/>
      <c r="C216" s="36"/>
      <c r="D216" s="37"/>
      <c r="E216" s="38"/>
      <c r="F216" s="36"/>
      <c r="G216" s="36"/>
      <c r="H216" s="439"/>
      <c r="I216" s="39"/>
      <c r="J216" s="38"/>
      <c r="K216" s="47"/>
      <c r="L216" s="36"/>
    </row>
    <row r="217" spans="1:12" x14ac:dyDescent="0.25">
      <c r="A217" s="256"/>
      <c r="B217" s="35"/>
      <c r="C217" s="36"/>
      <c r="D217" s="37"/>
      <c r="E217" s="38"/>
      <c r="F217" s="36"/>
      <c r="G217" s="36"/>
      <c r="H217" s="439"/>
      <c r="I217" s="39"/>
      <c r="J217" s="38"/>
      <c r="K217" s="47"/>
      <c r="L217" s="36"/>
    </row>
    <row r="218" spans="1:12" x14ac:dyDescent="0.25">
      <c r="A218" s="256"/>
      <c r="B218" s="35"/>
      <c r="C218" s="36"/>
      <c r="D218" s="37"/>
      <c r="E218" s="38"/>
      <c r="F218" s="36"/>
      <c r="G218" s="36"/>
      <c r="H218" s="439"/>
      <c r="I218" s="39"/>
      <c r="J218" s="38"/>
      <c r="K218" s="47"/>
      <c r="L218" s="36"/>
    </row>
    <row r="219" spans="1:12" x14ac:dyDescent="0.25">
      <c r="A219" s="256"/>
      <c r="B219" s="35"/>
      <c r="C219" s="36"/>
      <c r="D219" s="37"/>
      <c r="E219" s="38"/>
      <c r="F219" s="36"/>
      <c r="G219" s="36"/>
      <c r="H219" s="439"/>
      <c r="I219" s="39"/>
      <c r="J219" s="38"/>
      <c r="K219" s="47"/>
      <c r="L219" s="36"/>
    </row>
    <row r="220" spans="1:12" x14ac:dyDescent="0.25">
      <c r="A220" s="256"/>
      <c r="B220" s="35"/>
      <c r="C220" s="36"/>
      <c r="D220" s="37"/>
      <c r="E220" s="38"/>
      <c r="F220" s="36"/>
      <c r="G220" s="36"/>
      <c r="H220" s="439"/>
      <c r="I220" s="39"/>
      <c r="J220" s="38"/>
      <c r="K220" s="47"/>
      <c r="L220" s="36"/>
    </row>
    <row r="221" spans="1:12" x14ac:dyDescent="0.25">
      <c r="A221" s="256"/>
      <c r="B221" s="35"/>
      <c r="C221" s="36"/>
      <c r="D221" s="37"/>
      <c r="E221" s="38"/>
      <c r="F221" s="36"/>
      <c r="G221" s="36"/>
      <c r="H221" s="439"/>
      <c r="I221" s="39"/>
      <c r="J221" s="38"/>
      <c r="K221" s="47"/>
      <c r="L221" s="36"/>
    </row>
    <row r="222" spans="1:12" x14ac:dyDescent="0.25">
      <c r="A222" s="256"/>
      <c r="B222" s="35"/>
      <c r="C222" s="36"/>
      <c r="D222" s="37"/>
      <c r="E222" s="38"/>
      <c r="F222" s="36"/>
      <c r="G222" s="36"/>
      <c r="H222" s="439"/>
      <c r="I222" s="39"/>
      <c r="J222" s="38"/>
      <c r="K222" s="47"/>
      <c r="L222" s="36"/>
    </row>
    <row r="223" spans="1:12" x14ac:dyDescent="0.25">
      <c r="A223" s="256"/>
      <c r="B223" s="35"/>
      <c r="C223" s="36"/>
      <c r="D223" s="37"/>
      <c r="E223" s="38"/>
      <c r="F223" s="36"/>
      <c r="G223" s="36"/>
      <c r="H223" s="439"/>
      <c r="I223" s="39"/>
      <c r="J223" s="38"/>
      <c r="K223" s="47"/>
      <c r="L223" s="36"/>
    </row>
    <row r="224" spans="1:12" x14ac:dyDescent="0.25">
      <c r="A224" s="256"/>
      <c r="B224" s="35"/>
      <c r="C224" s="36"/>
      <c r="D224" s="37"/>
      <c r="E224" s="38"/>
      <c r="F224" s="36"/>
      <c r="G224" s="36"/>
      <c r="H224" s="439"/>
      <c r="I224" s="39"/>
      <c r="J224" s="38"/>
      <c r="K224" s="47"/>
      <c r="L224" s="36"/>
    </row>
    <row r="225" spans="1:12" x14ac:dyDescent="0.25">
      <c r="A225" s="256"/>
      <c r="B225" s="35"/>
      <c r="C225" s="36"/>
      <c r="D225" s="37"/>
      <c r="E225" s="38"/>
      <c r="F225" s="36"/>
      <c r="G225" s="36"/>
      <c r="H225" s="439"/>
      <c r="I225" s="39"/>
      <c r="J225" s="38"/>
      <c r="K225" s="47"/>
      <c r="L225" s="36"/>
    </row>
    <row r="226" spans="1:12" x14ac:dyDescent="0.25">
      <c r="A226" s="256"/>
      <c r="B226" s="35"/>
      <c r="C226" s="36"/>
      <c r="D226" s="37"/>
      <c r="E226" s="38"/>
      <c r="F226" s="36"/>
      <c r="G226" s="36"/>
      <c r="H226" s="439"/>
      <c r="I226" s="39"/>
      <c r="J226" s="38"/>
      <c r="K226" s="47"/>
      <c r="L226" s="36"/>
    </row>
    <row r="227" spans="1:12" x14ac:dyDescent="0.25">
      <c r="A227" s="256"/>
      <c r="B227" s="35"/>
      <c r="C227" s="36"/>
      <c r="D227" s="37"/>
      <c r="E227" s="38"/>
      <c r="F227" s="36"/>
      <c r="G227" s="36"/>
      <c r="H227" s="439"/>
      <c r="I227" s="39"/>
      <c r="J227" s="38"/>
      <c r="K227" s="47"/>
      <c r="L227" s="36"/>
    </row>
    <row r="228" spans="1:12" x14ac:dyDescent="0.25">
      <c r="A228" s="256"/>
      <c r="B228" s="35"/>
      <c r="C228" s="36"/>
      <c r="D228" s="37"/>
      <c r="E228" s="38"/>
      <c r="F228" s="36"/>
      <c r="G228" s="36"/>
      <c r="H228" s="439"/>
      <c r="I228" s="39"/>
      <c r="J228" s="38"/>
      <c r="K228" s="47"/>
      <c r="L228" s="36"/>
    </row>
    <row r="229" spans="1:12" x14ac:dyDescent="0.25">
      <c r="A229" s="256"/>
      <c r="B229" s="35"/>
      <c r="C229" s="36"/>
      <c r="D229" s="37"/>
      <c r="E229" s="38"/>
      <c r="F229" s="36"/>
      <c r="G229" s="36"/>
      <c r="H229" s="439"/>
      <c r="I229" s="39"/>
      <c r="J229" s="38"/>
      <c r="K229" s="47"/>
      <c r="L229" s="36"/>
    </row>
    <row r="230" spans="1:12" x14ac:dyDescent="0.25">
      <c r="A230" s="256"/>
      <c r="B230" s="35"/>
      <c r="C230" s="36"/>
      <c r="D230" s="37"/>
      <c r="E230" s="38"/>
      <c r="F230" s="36"/>
      <c r="G230" s="36"/>
      <c r="H230" s="439"/>
      <c r="I230" s="39"/>
      <c r="J230" s="38"/>
      <c r="K230" s="47"/>
      <c r="L230" s="36"/>
    </row>
    <row r="231" spans="1:12" x14ac:dyDescent="0.25">
      <c r="A231" s="256"/>
      <c r="B231" s="35"/>
      <c r="C231" s="36"/>
      <c r="D231" s="37"/>
      <c r="E231" s="38"/>
      <c r="F231" s="36"/>
      <c r="G231" s="36"/>
      <c r="H231" s="439"/>
      <c r="I231" s="39"/>
      <c r="J231" s="38"/>
      <c r="K231" s="47"/>
      <c r="L231" s="36"/>
    </row>
    <row r="232" spans="1:12" x14ac:dyDescent="0.25">
      <c r="A232" s="256"/>
      <c r="B232" s="35"/>
      <c r="C232" s="36"/>
      <c r="D232" s="37"/>
      <c r="E232" s="38"/>
      <c r="F232" s="36"/>
      <c r="G232" s="36"/>
      <c r="H232" s="439"/>
      <c r="I232" s="39"/>
      <c r="J232" s="38"/>
      <c r="K232" s="47"/>
      <c r="L232" s="36"/>
    </row>
    <row r="233" spans="1:12" x14ac:dyDescent="0.25">
      <c r="A233" s="256"/>
      <c r="B233" s="35"/>
      <c r="C233" s="36"/>
      <c r="D233" s="37"/>
      <c r="E233" s="38"/>
      <c r="F233" s="36"/>
      <c r="G233" s="36"/>
      <c r="H233" s="439"/>
      <c r="I233" s="39"/>
      <c r="J233" s="38"/>
      <c r="K233" s="47"/>
      <c r="L233" s="36"/>
    </row>
    <row r="234" spans="1:12" x14ac:dyDescent="0.25">
      <c r="A234" s="256"/>
      <c r="B234" s="35"/>
      <c r="C234" s="36"/>
      <c r="D234" s="37"/>
      <c r="E234" s="38"/>
      <c r="F234" s="36"/>
      <c r="G234" s="36"/>
      <c r="H234" s="439"/>
      <c r="I234" s="39"/>
      <c r="J234" s="38"/>
      <c r="K234" s="47"/>
      <c r="L234" s="36"/>
    </row>
    <row r="235" spans="1:12" x14ac:dyDescent="0.25">
      <c r="A235" s="256"/>
      <c r="B235" s="35"/>
      <c r="C235" s="36"/>
      <c r="D235" s="37"/>
      <c r="E235" s="38"/>
      <c r="F235" s="36"/>
      <c r="G235" s="36"/>
      <c r="H235" s="439"/>
      <c r="I235" s="39"/>
      <c r="J235" s="38"/>
      <c r="K235" s="47"/>
      <c r="L235" s="36"/>
    </row>
    <row r="236" spans="1:12" x14ac:dyDescent="0.25">
      <c r="A236" s="256"/>
      <c r="B236" s="35"/>
      <c r="C236" s="36"/>
      <c r="D236" s="37"/>
      <c r="E236" s="38"/>
      <c r="F236" s="36"/>
      <c r="G236" s="36"/>
      <c r="H236" s="439"/>
      <c r="I236" s="39"/>
      <c r="J236" s="38"/>
      <c r="K236" s="47"/>
      <c r="L236" s="36"/>
    </row>
    <row r="237" spans="1:12" x14ac:dyDescent="0.25">
      <c r="A237" s="256"/>
      <c r="B237" s="35"/>
      <c r="C237" s="36"/>
      <c r="D237" s="37"/>
      <c r="E237" s="38"/>
      <c r="F237" s="36"/>
      <c r="G237" s="36"/>
      <c r="H237" s="439"/>
      <c r="I237" s="39"/>
      <c r="J237" s="38"/>
      <c r="K237" s="47"/>
      <c r="L237" s="36"/>
    </row>
    <row r="238" spans="1:12" x14ac:dyDescent="0.25">
      <c r="A238" s="256"/>
      <c r="B238" s="35"/>
      <c r="C238" s="36"/>
      <c r="D238" s="37"/>
      <c r="E238" s="38"/>
      <c r="F238" s="36"/>
      <c r="G238" s="36"/>
      <c r="H238" s="439"/>
      <c r="I238" s="39"/>
      <c r="J238" s="38"/>
      <c r="K238" s="47"/>
      <c r="L238" s="36"/>
    </row>
    <row r="239" spans="1:12" x14ac:dyDescent="0.25">
      <c r="A239" s="256"/>
      <c r="B239" s="35"/>
      <c r="C239" s="36"/>
      <c r="D239" s="37"/>
      <c r="E239" s="38"/>
      <c r="F239" s="36"/>
      <c r="G239" s="36"/>
      <c r="H239" s="439"/>
      <c r="I239" s="39"/>
      <c r="J239" s="38"/>
      <c r="K239" s="47"/>
      <c r="L239" s="36"/>
    </row>
    <row r="240" spans="1:12" x14ac:dyDescent="0.25">
      <c r="A240" s="256"/>
      <c r="B240" s="35"/>
      <c r="C240" s="36"/>
      <c r="D240" s="37"/>
      <c r="E240" s="38"/>
      <c r="F240" s="36"/>
      <c r="G240" s="36"/>
      <c r="H240" s="439"/>
      <c r="I240" s="39"/>
      <c r="J240" s="38"/>
      <c r="K240" s="47"/>
      <c r="L240" s="36"/>
    </row>
    <row r="241" spans="1:12" x14ac:dyDescent="0.25">
      <c r="A241" s="256"/>
      <c r="B241" s="35"/>
      <c r="C241" s="36"/>
      <c r="D241" s="37"/>
      <c r="E241" s="38"/>
      <c r="F241" s="36"/>
      <c r="G241" s="36"/>
      <c r="H241" s="439"/>
      <c r="I241" s="39"/>
      <c r="J241" s="38"/>
      <c r="K241" s="47"/>
      <c r="L241" s="36"/>
    </row>
    <row r="242" spans="1:12" x14ac:dyDescent="0.25">
      <c r="A242" s="256"/>
      <c r="B242" s="35"/>
      <c r="C242" s="36"/>
      <c r="D242" s="37"/>
      <c r="E242" s="38"/>
      <c r="F242" s="36"/>
      <c r="G242" s="36"/>
      <c r="H242" s="439"/>
      <c r="I242" s="39"/>
      <c r="J242" s="38"/>
      <c r="K242" s="47"/>
      <c r="L242" s="36"/>
    </row>
    <row r="243" spans="1:12" x14ac:dyDescent="0.25">
      <c r="A243" s="256"/>
      <c r="B243" s="35"/>
      <c r="C243" s="36"/>
      <c r="D243" s="37"/>
      <c r="E243" s="38"/>
      <c r="F243" s="36"/>
      <c r="G243" s="36"/>
      <c r="H243" s="439"/>
      <c r="I243" s="39"/>
      <c r="J243" s="38"/>
      <c r="K243" s="47"/>
      <c r="L243" s="36"/>
    </row>
    <row r="244" spans="1:12" x14ac:dyDescent="0.25">
      <c r="A244" s="256"/>
      <c r="B244" s="35"/>
      <c r="C244" s="36"/>
      <c r="D244" s="37"/>
      <c r="E244" s="38"/>
      <c r="F244" s="36"/>
      <c r="G244" s="36"/>
      <c r="H244" s="439"/>
      <c r="I244" s="39"/>
      <c r="J244" s="38"/>
      <c r="K244" s="47"/>
      <c r="L244" s="36"/>
    </row>
    <row r="245" spans="1:12" x14ac:dyDescent="0.25">
      <c r="A245" s="256"/>
      <c r="B245" s="35"/>
      <c r="C245" s="36"/>
      <c r="D245" s="37"/>
      <c r="E245" s="38"/>
      <c r="F245" s="36"/>
      <c r="G245" s="36"/>
      <c r="H245" s="439"/>
      <c r="I245" s="39"/>
      <c r="J245" s="38"/>
      <c r="K245" s="47"/>
      <c r="L245" s="36"/>
    </row>
    <row r="246" spans="1:12" x14ac:dyDescent="0.25">
      <c r="A246" s="256"/>
      <c r="B246" s="35"/>
      <c r="C246" s="36"/>
      <c r="D246" s="37"/>
      <c r="E246" s="38"/>
      <c r="F246" s="36"/>
      <c r="G246" s="36"/>
      <c r="H246" s="439"/>
      <c r="I246" s="39"/>
      <c r="J246" s="38"/>
      <c r="K246" s="47"/>
      <c r="L246" s="36"/>
    </row>
    <row r="247" spans="1:12" x14ac:dyDescent="0.25">
      <c r="A247" s="256"/>
      <c r="B247" s="35"/>
      <c r="C247" s="36"/>
      <c r="D247" s="37"/>
      <c r="E247" s="38"/>
      <c r="F247" s="36"/>
      <c r="G247" s="36"/>
      <c r="H247" s="439"/>
      <c r="I247" s="39"/>
      <c r="J247" s="38"/>
      <c r="K247" s="47"/>
      <c r="L247" s="36"/>
    </row>
    <row r="248" spans="1:12" x14ac:dyDescent="0.25">
      <c r="A248" s="256"/>
      <c r="B248" s="35"/>
      <c r="C248" s="36"/>
      <c r="D248" s="37"/>
      <c r="E248" s="38"/>
      <c r="F248" s="36"/>
      <c r="G248" s="36"/>
      <c r="H248" s="439"/>
      <c r="I248" s="39"/>
      <c r="J248" s="38"/>
      <c r="K248" s="47"/>
      <c r="L248" s="36"/>
    </row>
    <row r="249" spans="1:12" x14ac:dyDescent="0.25">
      <c r="A249" s="256"/>
      <c r="B249" s="35"/>
      <c r="C249" s="36"/>
      <c r="D249" s="37"/>
      <c r="E249" s="38"/>
      <c r="F249" s="36"/>
      <c r="G249" s="36"/>
      <c r="H249" s="439"/>
      <c r="I249" s="39"/>
      <c r="J249" s="38"/>
      <c r="K249" s="47"/>
      <c r="L249" s="36"/>
    </row>
    <row r="250" spans="1:12" x14ac:dyDescent="0.25">
      <c r="A250" s="256"/>
      <c r="B250" s="35"/>
      <c r="C250" s="36"/>
      <c r="D250" s="37"/>
      <c r="E250" s="38"/>
      <c r="F250" s="36"/>
      <c r="G250" s="36"/>
      <c r="H250" s="439"/>
      <c r="I250" s="39"/>
      <c r="J250" s="38"/>
      <c r="K250" s="47"/>
      <c r="L250" s="36"/>
    </row>
    <row r="251" spans="1:12" x14ac:dyDescent="0.25">
      <c r="A251" s="256"/>
      <c r="B251" s="35"/>
      <c r="C251" s="36"/>
      <c r="D251" s="37"/>
      <c r="E251" s="38"/>
      <c r="F251" s="36"/>
      <c r="G251" s="36"/>
      <c r="H251" s="439"/>
      <c r="I251" s="39"/>
      <c r="J251" s="38"/>
      <c r="K251" s="47"/>
      <c r="L251" s="36"/>
    </row>
    <row r="252" spans="1:12" x14ac:dyDescent="0.25">
      <c r="A252" s="256"/>
      <c r="B252" s="35"/>
      <c r="C252" s="36"/>
      <c r="D252" s="37"/>
      <c r="E252" s="38"/>
      <c r="F252" s="36"/>
      <c r="G252" s="36"/>
      <c r="H252" s="439"/>
      <c r="I252" s="39"/>
      <c r="J252" s="38"/>
      <c r="K252" s="47"/>
      <c r="L252" s="36"/>
    </row>
    <row r="253" spans="1:12" x14ac:dyDescent="0.25">
      <c r="A253" s="256"/>
      <c r="B253" s="35"/>
      <c r="C253" s="36"/>
      <c r="D253" s="37"/>
      <c r="E253" s="38"/>
      <c r="F253" s="36"/>
      <c r="G253" s="36"/>
      <c r="H253" s="439"/>
      <c r="I253" s="39"/>
      <c r="J253" s="38"/>
      <c r="K253" s="47"/>
      <c r="L253" s="36"/>
    </row>
    <row r="254" spans="1:12" x14ac:dyDescent="0.25">
      <c r="A254" s="256"/>
      <c r="B254" s="35"/>
      <c r="C254" s="36"/>
      <c r="D254" s="37"/>
      <c r="E254" s="38"/>
      <c r="F254" s="36"/>
      <c r="G254" s="36"/>
      <c r="H254" s="439"/>
      <c r="I254" s="39"/>
      <c r="J254" s="38"/>
      <c r="K254" s="47"/>
      <c r="L254" s="36"/>
    </row>
    <row r="255" spans="1:12" x14ac:dyDescent="0.25">
      <c r="A255" s="256"/>
      <c r="B255" s="35"/>
      <c r="C255" s="36"/>
      <c r="D255" s="37"/>
      <c r="E255" s="38"/>
      <c r="F255" s="36"/>
      <c r="G255" s="36"/>
      <c r="H255" s="439"/>
      <c r="I255" s="39"/>
      <c r="J255" s="38"/>
      <c r="K255" s="47"/>
      <c r="L255" s="36"/>
    </row>
    <row r="256" spans="1:12" x14ac:dyDescent="0.25">
      <c r="A256" s="256"/>
      <c r="B256" s="35"/>
      <c r="C256" s="36"/>
      <c r="D256" s="37"/>
      <c r="E256" s="38"/>
      <c r="F256" s="36"/>
      <c r="G256" s="36"/>
      <c r="H256" s="439"/>
      <c r="I256" s="39"/>
      <c r="J256" s="38"/>
      <c r="K256" s="47"/>
      <c r="L256" s="36"/>
    </row>
    <row r="257" spans="1:12" x14ac:dyDescent="0.25">
      <c r="A257" s="256"/>
      <c r="B257" s="35"/>
      <c r="C257" s="36"/>
      <c r="D257" s="37"/>
      <c r="E257" s="38"/>
      <c r="F257" s="36"/>
      <c r="G257" s="36"/>
      <c r="H257" s="439"/>
      <c r="I257" s="39"/>
      <c r="J257" s="38"/>
      <c r="K257" s="47"/>
      <c r="L257" s="36"/>
    </row>
    <row r="258" spans="1:12" x14ac:dyDescent="0.25">
      <c r="A258" s="256"/>
      <c r="B258" s="35"/>
      <c r="C258" s="36"/>
      <c r="D258" s="37"/>
      <c r="E258" s="38"/>
      <c r="F258" s="36"/>
      <c r="G258" s="36"/>
      <c r="H258" s="439"/>
      <c r="I258" s="39"/>
      <c r="J258" s="38"/>
      <c r="K258" s="47"/>
      <c r="L258" s="36"/>
    </row>
    <row r="259" spans="1:12" x14ac:dyDescent="0.25">
      <c r="A259" s="256"/>
      <c r="B259" s="35"/>
      <c r="C259" s="36"/>
      <c r="D259" s="37"/>
      <c r="E259" s="38"/>
      <c r="F259" s="36"/>
      <c r="G259" s="36"/>
      <c r="H259" s="439"/>
      <c r="I259" s="39"/>
      <c r="J259" s="38"/>
      <c r="K259" s="47"/>
      <c r="L259" s="36"/>
    </row>
    <row r="260" spans="1:12" x14ac:dyDescent="0.25">
      <c r="A260" s="256"/>
      <c r="B260" s="35"/>
      <c r="C260" s="36"/>
      <c r="D260" s="37"/>
      <c r="E260" s="38"/>
      <c r="F260" s="36"/>
      <c r="G260" s="36"/>
      <c r="H260" s="439"/>
      <c r="I260" s="39"/>
      <c r="J260" s="38"/>
      <c r="K260" s="47"/>
      <c r="L260" s="36"/>
    </row>
    <row r="261" spans="1:12" x14ac:dyDescent="0.25">
      <c r="A261" s="256"/>
      <c r="B261" s="35"/>
      <c r="C261" s="36"/>
      <c r="D261" s="37"/>
      <c r="E261" s="38"/>
      <c r="F261" s="36"/>
      <c r="G261" s="36"/>
      <c r="H261" s="439"/>
      <c r="I261" s="39"/>
      <c r="J261" s="38"/>
      <c r="K261" s="47"/>
      <c r="L261" s="36"/>
    </row>
    <row r="262" spans="1:12" x14ac:dyDescent="0.25">
      <c r="A262" s="256"/>
      <c r="B262" s="35"/>
      <c r="C262" s="36"/>
      <c r="D262" s="37"/>
      <c r="E262" s="38"/>
      <c r="F262" s="36"/>
      <c r="G262" s="36"/>
      <c r="H262" s="439"/>
      <c r="I262" s="39"/>
      <c r="J262" s="38"/>
      <c r="K262" s="47"/>
      <c r="L262" s="36"/>
    </row>
    <row r="263" spans="1:12" x14ac:dyDescent="0.25">
      <c r="A263" s="256"/>
      <c r="B263" s="35"/>
      <c r="C263" s="36"/>
      <c r="D263" s="37"/>
      <c r="E263" s="38"/>
      <c r="F263" s="36"/>
      <c r="G263" s="36"/>
      <c r="H263" s="439"/>
      <c r="I263" s="39"/>
      <c r="J263" s="38"/>
      <c r="K263" s="47"/>
      <c r="L263" s="36"/>
    </row>
    <row r="264" spans="1:12" x14ac:dyDescent="0.25">
      <c r="A264" s="256"/>
      <c r="B264" s="35"/>
      <c r="C264" s="36"/>
      <c r="D264" s="37"/>
      <c r="E264" s="38"/>
      <c r="F264" s="36"/>
      <c r="G264" s="36"/>
      <c r="H264" s="439"/>
      <c r="I264" s="39"/>
      <c r="J264" s="38"/>
      <c r="K264" s="47"/>
      <c r="L264" s="36"/>
    </row>
    <row r="265" spans="1:12" x14ac:dyDescent="0.25">
      <c r="A265" s="256"/>
      <c r="B265" s="35"/>
      <c r="C265" s="36"/>
      <c r="D265" s="37"/>
      <c r="E265" s="38"/>
      <c r="F265" s="36"/>
      <c r="G265" s="36"/>
      <c r="H265" s="439"/>
      <c r="I265" s="39"/>
      <c r="J265" s="38"/>
      <c r="K265" s="47"/>
      <c r="L265" s="36"/>
    </row>
    <row r="266" spans="1:12" x14ac:dyDescent="0.25">
      <c r="A266" s="256"/>
      <c r="B266" s="35"/>
      <c r="C266" s="36"/>
      <c r="D266" s="37"/>
      <c r="E266" s="38"/>
      <c r="F266" s="36"/>
      <c r="G266" s="36"/>
      <c r="H266" s="439"/>
      <c r="I266" s="39"/>
      <c r="J266" s="38"/>
      <c r="K266" s="47"/>
      <c r="L266" s="36"/>
    </row>
    <row r="267" spans="1:12" x14ac:dyDescent="0.25">
      <c r="A267" s="256"/>
      <c r="B267" s="35"/>
      <c r="C267" s="36"/>
      <c r="D267" s="37"/>
      <c r="E267" s="38"/>
      <c r="F267" s="36"/>
      <c r="G267" s="36"/>
      <c r="H267" s="439"/>
      <c r="I267" s="39"/>
      <c r="J267" s="38"/>
      <c r="K267" s="47"/>
      <c r="L267" s="36"/>
    </row>
    <row r="268" spans="1:12" x14ac:dyDescent="0.25">
      <c r="A268" s="256"/>
      <c r="B268" s="35"/>
      <c r="C268" s="36"/>
      <c r="D268" s="37"/>
      <c r="E268" s="38"/>
      <c r="F268" s="36"/>
      <c r="G268" s="36"/>
      <c r="H268" s="439"/>
      <c r="I268" s="39"/>
      <c r="J268" s="38"/>
      <c r="K268" s="47"/>
      <c r="L268" s="36"/>
    </row>
    <row r="269" spans="1:12" x14ac:dyDescent="0.25">
      <c r="A269" s="256"/>
      <c r="B269" s="35"/>
      <c r="C269" s="36"/>
      <c r="D269" s="37"/>
      <c r="E269" s="38"/>
      <c r="F269" s="36"/>
      <c r="G269" s="36"/>
      <c r="H269" s="439"/>
      <c r="I269" s="39"/>
      <c r="J269" s="38"/>
      <c r="K269" s="47"/>
      <c r="L269" s="36"/>
    </row>
    <row r="270" spans="1:12" x14ac:dyDescent="0.25">
      <c r="A270" s="256"/>
      <c r="B270" s="35"/>
      <c r="C270" s="36"/>
      <c r="D270" s="37"/>
      <c r="E270" s="38"/>
      <c r="F270" s="36"/>
      <c r="G270" s="36"/>
      <c r="H270" s="439"/>
      <c r="I270" s="39"/>
      <c r="J270" s="38"/>
      <c r="K270" s="47"/>
      <c r="L270" s="36"/>
    </row>
    <row r="271" spans="1:12" x14ac:dyDescent="0.25">
      <c r="A271" s="256"/>
      <c r="B271" s="35"/>
      <c r="C271" s="36"/>
      <c r="D271" s="37"/>
      <c r="E271" s="38"/>
      <c r="F271" s="36"/>
      <c r="G271" s="36"/>
      <c r="H271" s="439"/>
      <c r="I271" s="39"/>
      <c r="J271" s="38"/>
      <c r="K271" s="47"/>
      <c r="L271" s="36"/>
    </row>
    <row r="272" spans="1:12" x14ac:dyDescent="0.25">
      <c r="A272" s="256"/>
      <c r="B272" s="35"/>
      <c r="C272" s="36"/>
      <c r="D272" s="37"/>
      <c r="E272" s="38"/>
      <c r="F272" s="36"/>
      <c r="G272" s="36"/>
      <c r="H272" s="439"/>
      <c r="I272" s="39"/>
      <c r="J272" s="38"/>
      <c r="K272" s="47"/>
      <c r="L272" s="36"/>
    </row>
    <row r="273" spans="1:12" x14ac:dyDescent="0.25">
      <c r="A273" s="256"/>
      <c r="B273" s="35"/>
      <c r="C273" s="36"/>
      <c r="D273" s="37"/>
      <c r="E273" s="38"/>
      <c r="F273" s="36"/>
      <c r="G273" s="36"/>
      <c r="H273" s="439"/>
      <c r="I273" s="39"/>
      <c r="J273" s="38"/>
      <c r="K273" s="47"/>
      <c r="L273" s="36"/>
    </row>
    <row r="274" spans="1:12" x14ac:dyDescent="0.25">
      <c r="A274" s="256"/>
      <c r="B274" s="35"/>
      <c r="C274" s="36"/>
      <c r="D274" s="37"/>
      <c r="E274" s="38"/>
      <c r="F274" s="36"/>
      <c r="G274" s="36"/>
      <c r="H274" s="439"/>
      <c r="I274" s="39"/>
      <c r="J274" s="38"/>
      <c r="K274" s="47"/>
      <c r="L274" s="36"/>
    </row>
    <row r="275" spans="1:12" x14ac:dyDescent="0.25">
      <c r="A275" s="256"/>
      <c r="B275" s="35"/>
      <c r="C275" s="36"/>
      <c r="D275" s="37"/>
      <c r="E275" s="38"/>
      <c r="F275" s="36"/>
      <c r="G275" s="36"/>
      <c r="H275" s="439"/>
      <c r="I275" s="39"/>
      <c r="J275" s="38"/>
      <c r="K275" s="47"/>
      <c r="L275" s="36"/>
    </row>
    <row r="276" spans="1:12" x14ac:dyDescent="0.25">
      <c r="A276" s="256"/>
      <c r="B276" s="35"/>
      <c r="C276" s="36"/>
      <c r="D276" s="37"/>
      <c r="E276" s="38"/>
      <c r="F276" s="36"/>
      <c r="G276" s="36"/>
      <c r="H276" s="439"/>
      <c r="I276" s="39"/>
      <c r="J276" s="38"/>
      <c r="K276" s="47"/>
      <c r="L276" s="36"/>
    </row>
    <row r="277" spans="1:12" x14ac:dyDescent="0.25">
      <c r="A277" s="256"/>
      <c r="B277" s="35"/>
      <c r="C277" s="36"/>
      <c r="D277" s="37"/>
      <c r="E277" s="38"/>
      <c r="F277" s="36"/>
      <c r="G277" s="36"/>
      <c r="H277" s="439"/>
      <c r="I277" s="39"/>
      <c r="J277" s="38"/>
      <c r="K277" s="47"/>
      <c r="L277" s="36"/>
    </row>
    <row r="278" spans="1:12" x14ac:dyDescent="0.25">
      <c r="A278" s="256"/>
      <c r="B278" s="35"/>
      <c r="C278" s="36"/>
      <c r="D278" s="37"/>
      <c r="E278" s="38"/>
      <c r="F278" s="36"/>
      <c r="G278" s="36"/>
      <c r="H278" s="439"/>
      <c r="I278" s="39"/>
      <c r="J278" s="38"/>
      <c r="K278" s="47"/>
      <c r="L278" s="36"/>
    </row>
    <row r="279" spans="1:12" x14ac:dyDescent="0.25">
      <c r="A279" s="256"/>
      <c r="B279" s="35"/>
      <c r="C279" s="36"/>
      <c r="D279" s="37"/>
      <c r="E279" s="38"/>
      <c r="F279" s="36"/>
      <c r="G279" s="36"/>
      <c r="H279" s="439"/>
      <c r="I279" s="39"/>
      <c r="J279" s="38"/>
      <c r="K279" s="47"/>
      <c r="L279" s="36"/>
    </row>
    <row r="280" spans="1:12" x14ac:dyDescent="0.25">
      <c r="A280" s="256"/>
      <c r="B280" s="35"/>
      <c r="C280" s="36"/>
      <c r="D280" s="37"/>
      <c r="E280" s="38"/>
      <c r="F280" s="36"/>
      <c r="G280" s="36"/>
      <c r="H280" s="439"/>
      <c r="I280" s="39"/>
      <c r="J280" s="38"/>
      <c r="K280" s="47"/>
      <c r="L280" s="36"/>
    </row>
    <row r="281" spans="1:12" x14ac:dyDescent="0.25">
      <c r="A281" s="256"/>
      <c r="B281" s="35"/>
      <c r="C281" s="36"/>
      <c r="D281" s="37"/>
      <c r="E281" s="38"/>
      <c r="F281" s="36"/>
      <c r="G281" s="36"/>
      <c r="H281" s="439"/>
      <c r="I281" s="39"/>
      <c r="J281" s="38"/>
      <c r="K281" s="47"/>
      <c r="L281" s="36"/>
    </row>
    <row r="282" spans="1:12" x14ac:dyDescent="0.25">
      <c r="A282" s="256"/>
      <c r="B282" s="35"/>
      <c r="C282" s="36"/>
      <c r="D282" s="37"/>
      <c r="E282" s="38"/>
      <c r="F282" s="36"/>
      <c r="G282" s="36"/>
      <c r="H282" s="439"/>
      <c r="I282" s="39"/>
      <c r="J282" s="38"/>
      <c r="K282" s="47"/>
      <c r="L282" s="36"/>
    </row>
    <row r="283" spans="1:12" x14ac:dyDescent="0.25">
      <c r="A283" s="256"/>
      <c r="B283" s="35"/>
      <c r="C283" s="36"/>
      <c r="D283" s="37"/>
      <c r="E283" s="38"/>
      <c r="F283" s="36"/>
      <c r="G283" s="36"/>
      <c r="H283" s="439"/>
      <c r="I283" s="39"/>
      <c r="J283" s="38"/>
      <c r="K283" s="47"/>
      <c r="L283" s="36"/>
    </row>
    <row r="284" spans="1:12" x14ac:dyDescent="0.25">
      <c r="A284" s="256"/>
      <c r="B284" s="35"/>
      <c r="C284" s="36"/>
      <c r="D284" s="37"/>
      <c r="E284" s="38"/>
      <c r="F284" s="36"/>
      <c r="G284" s="36"/>
      <c r="H284" s="439"/>
      <c r="I284" s="39"/>
      <c r="J284" s="38"/>
      <c r="K284" s="47"/>
      <c r="L284" s="36"/>
    </row>
    <row r="285" spans="1:12" x14ac:dyDescent="0.25">
      <c r="A285" s="256"/>
      <c r="B285" s="35"/>
      <c r="C285" s="36"/>
      <c r="D285" s="37"/>
      <c r="E285" s="38"/>
      <c r="F285" s="36"/>
      <c r="G285" s="36"/>
      <c r="H285" s="439"/>
      <c r="I285" s="39"/>
      <c r="J285" s="38"/>
      <c r="K285" s="47"/>
      <c r="L285" s="36"/>
    </row>
    <row r="286" spans="1:12" x14ac:dyDescent="0.25">
      <c r="A286" s="256"/>
      <c r="B286" s="35"/>
      <c r="C286" s="36"/>
      <c r="D286" s="37"/>
      <c r="E286" s="38"/>
      <c r="F286" s="36"/>
      <c r="G286" s="36"/>
      <c r="H286" s="439"/>
      <c r="I286" s="39"/>
      <c r="J286" s="38"/>
      <c r="K286" s="47"/>
      <c r="L286" s="36"/>
    </row>
    <row r="287" spans="1:12" x14ac:dyDescent="0.25">
      <c r="A287" s="256"/>
      <c r="B287" s="35"/>
      <c r="C287" s="36"/>
      <c r="D287" s="37"/>
      <c r="E287" s="38"/>
      <c r="F287" s="36"/>
      <c r="G287" s="36"/>
      <c r="H287" s="439"/>
      <c r="I287" s="39"/>
      <c r="J287" s="38"/>
      <c r="K287" s="47"/>
      <c r="L287" s="36"/>
    </row>
    <row r="288" spans="1:12" x14ac:dyDescent="0.25">
      <c r="A288" s="256"/>
      <c r="B288" s="35"/>
      <c r="C288" s="36"/>
      <c r="D288" s="37"/>
      <c r="E288" s="38"/>
      <c r="F288" s="36"/>
      <c r="G288" s="36"/>
      <c r="H288" s="439"/>
      <c r="I288" s="39"/>
      <c r="J288" s="38"/>
      <c r="K288" s="47"/>
      <c r="L288" s="36"/>
    </row>
    <row r="289" spans="1:12" x14ac:dyDescent="0.25">
      <c r="A289" s="256"/>
      <c r="B289" s="35"/>
      <c r="C289" s="36"/>
      <c r="D289" s="37"/>
      <c r="E289" s="38"/>
      <c r="F289" s="36"/>
      <c r="G289" s="36"/>
      <c r="H289" s="439"/>
      <c r="I289" s="39"/>
      <c r="J289" s="38"/>
      <c r="K289" s="47"/>
      <c r="L289" s="36"/>
    </row>
    <row r="290" spans="1:12" x14ac:dyDescent="0.25">
      <c r="A290" s="256"/>
      <c r="B290" s="35"/>
      <c r="C290" s="36"/>
      <c r="D290" s="37"/>
      <c r="E290" s="38"/>
      <c r="F290" s="36"/>
      <c r="G290" s="36"/>
      <c r="H290" s="439"/>
      <c r="I290" s="39"/>
      <c r="J290" s="38"/>
      <c r="K290" s="47"/>
      <c r="L290" s="36"/>
    </row>
    <row r="291" spans="1:12" x14ac:dyDescent="0.25">
      <c r="A291" s="256"/>
      <c r="B291" s="35"/>
      <c r="C291" s="36"/>
      <c r="D291" s="37"/>
      <c r="E291" s="38"/>
      <c r="F291" s="36"/>
      <c r="G291" s="36"/>
      <c r="H291" s="439"/>
      <c r="I291" s="39"/>
      <c r="J291" s="38"/>
      <c r="K291" s="47"/>
      <c r="L291" s="36"/>
    </row>
    <row r="292" spans="1:12" x14ac:dyDescent="0.25">
      <c r="A292" s="256"/>
      <c r="B292" s="35"/>
      <c r="C292" s="36"/>
      <c r="D292" s="37"/>
      <c r="E292" s="38"/>
      <c r="F292" s="36"/>
      <c r="G292" s="36"/>
      <c r="H292" s="439"/>
      <c r="I292" s="39"/>
      <c r="J292" s="38"/>
      <c r="K292" s="47"/>
      <c r="L292" s="36"/>
    </row>
    <row r="293" spans="1:12" x14ac:dyDescent="0.25">
      <c r="A293" s="256"/>
      <c r="B293" s="35"/>
      <c r="C293" s="36"/>
      <c r="D293" s="37"/>
      <c r="E293" s="38"/>
      <c r="F293" s="36"/>
      <c r="G293" s="36"/>
      <c r="H293" s="439"/>
      <c r="I293" s="39"/>
      <c r="J293" s="38"/>
      <c r="K293" s="47"/>
      <c r="L293" s="36"/>
    </row>
    <row r="294" spans="1:12" x14ac:dyDescent="0.25">
      <c r="A294" s="256"/>
      <c r="B294" s="35"/>
      <c r="C294" s="36"/>
      <c r="D294" s="37"/>
      <c r="E294" s="38"/>
      <c r="F294" s="36"/>
      <c r="G294" s="36"/>
      <c r="H294" s="439"/>
      <c r="I294" s="39"/>
      <c r="J294" s="38"/>
      <c r="K294" s="47"/>
      <c r="L294" s="36"/>
    </row>
    <row r="295" spans="1:12" x14ac:dyDescent="0.25">
      <c r="A295" s="256"/>
      <c r="B295" s="35"/>
      <c r="C295" s="36"/>
      <c r="D295" s="37"/>
      <c r="E295" s="38"/>
      <c r="F295" s="36"/>
      <c r="G295" s="36"/>
      <c r="H295" s="439"/>
      <c r="I295" s="39"/>
      <c r="J295" s="38"/>
      <c r="K295" s="47"/>
      <c r="L295" s="36"/>
    </row>
    <row r="296" spans="1:12" x14ac:dyDescent="0.25">
      <c r="A296" s="256"/>
      <c r="B296" s="35"/>
      <c r="C296" s="36"/>
      <c r="D296" s="37"/>
      <c r="E296" s="38"/>
      <c r="F296" s="36"/>
      <c r="G296" s="36"/>
      <c r="H296" s="439"/>
      <c r="I296" s="39"/>
      <c r="J296" s="38"/>
      <c r="K296" s="47"/>
      <c r="L296" s="36"/>
    </row>
    <row r="297" spans="1:12" x14ac:dyDescent="0.25">
      <c r="A297" s="256"/>
      <c r="B297" s="35"/>
      <c r="C297" s="36"/>
      <c r="D297" s="37"/>
      <c r="E297" s="38"/>
      <c r="F297" s="36"/>
      <c r="G297" s="36"/>
      <c r="H297" s="439"/>
      <c r="I297" s="39"/>
      <c r="J297" s="38"/>
      <c r="K297" s="47"/>
      <c r="L297" s="36"/>
    </row>
    <row r="298" spans="1:12" x14ac:dyDescent="0.25">
      <c r="A298" s="256"/>
      <c r="B298" s="35"/>
      <c r="C298" s="36"/>
      <c r="D298" s="37"/>
      <c r="E298" s="38"/>
      <c r="F298" s="36"/>
      <c r="G298" s="36"/>
      <c r="H298" s="439"/>
      <c r="I298" s="39"/>
      <c r="J298" s="38"/>
      <c r="K298" s="47"/>
      <c r="L298" s="36"/>
    </row>
    <row r="299" spans="1:12" x14ac:dyDescent="0.25">
      <c r="A299" s="256"/>
      <c r="B299" s="35"/>
      <c r="C299" s="36"/>
      <c r="D299" s="37"/>
      <c r="E299" s="38"/>
      <c r="F299" s="36"/>
      <c r="G299" s="36"/>
      <c r="H299" s="439"/>
      <c r="I299" s="39"/>
      <c r="J299" s="38"/>
      <c r="K299" s="47"/>
      <c r="L299" s="36"/>
    </row>
    <row r="300" spans="1:12" x14ac:dyDescent="0.25">
      <c r="A300" s="256"/>
      <c r="B300" s="35"/>
      <c r="C300" s="36"/>
      <c r="D300" s="37"/>
      <c r="E300" s="38"/>
      <c r="F300" s="36"/>
      <c r="G300" s="36"/>
      <c r="H300" s="439"/>
      <c r="I300" s="39"/>
      <c r="J300" s="38"/>
      <c r="K300" s="47"/>
      <c r="L300" s="36"/>
    </row>
    <row r="301" spans="1:12" x14ac:dyDescent="0.25">
      <c r="A301" s="256"/>
      <c r="B301" s="35"/>
      <c r="C301" s="36"/>
      <c r="D301" s="37"/>
      <c r="E301" s="38"/>
      <c r="F301" s="36"/>
      <c r="G301" s="36"/>
      <c r="H301" s="439"/>
      <c r="I301" s="39"/>
      <c r="J301" s="38"/>
      <c r="K301" s="47"/>
      <c r="L301" s="36"/>
    </row>
    <row r="302" spans="1:12" x14ac:dyDescent="0.25">
      <c r="A302" s="256"/>
      <c r="B302" s="35"/>
      <c r="C302" s="36"/>
      <c r="D302" s="37"/>
      <c r="E302" s="38"/>
      <c r="F302" s="36"/>
      <c r="G302" s="36"/>
      <c r="H302" s="439"/>
      <c r="I302" s="39"/>
      <c r="J302" s="38"/>
      <c r="K302" s="47"/>
      <c r="L302" s="36"/>
    </row>
    <row r="303" spans="1:12" x14ac:dyDescent="0.25">
      <c r="A303" s="256"/>
      <c r="B303" s="35"/>
      <c r="C303" s="36"/>
      <c r="D303" s="37"/>
      <c r="E303" s="38"/>
      <c r="F303" s="36"/>
      <c r="G303" s="36"/>
      <c r="H303" s="439"/>
      <c r="I303" s="39"/>
      <c r="J303" s="38"/>
      <c r="K303" s="47"/>
      <c r="L303" s="36"/>
    </row>
    <row r="304" spans="1:12" x14ac:dyDescent="0.25">
      <c r="A304" s="256"/>
      <c r="B304" s="35"/>
      <c r="C304" s="36"/>
      <c r="D304" s="37"/>
      <c r="E304" s="38"/>
      <c r="F304" s="36"/>
      <c r="G304" s="36"/>
      <c r="H304" s="439"/>
      <c r="I304" s="39"/>
      <c r="J304" s="38"/>
      <c r="K304" s="47"/>
      <c r="L304" s="36"/>
    </row>
    <row r="305" spans="1:12" x14ac:dyDescent="0.25">
      <c r="A305" s="256"/>
      <c r="B305" s="35"/>
      <c r="C305" s="36"/>
      <c r="D305" s="37"/>
      <c r="E305" s="38"/>
      <c r="F305" s="36"/>
      <c r="G305" s="36"/>
      <c r="H305" s="439"/>
      <c r="I305" s="39"/>
      <c r="J305" s="38"/>
      <c r="K305" s="47"/>
      <c r="L305" s="36"/>
    </row>
    <row r="306" spans="1:12" x14ac:dyDescent="0.25">
      <c r="A306" s="256"/>
      <c r="B306" s="35"/>
      <c r="C306" s="36"/>
      <c r="D306" s="37"/>
      <c r="E306" s="38"/>
      <c r="F306" s="36"/>
      <c r="G306" s="36"/>
      <c r="H306" s="439"/>
      <c r="I306" s="39"/>
      <c r="J306" s="38"/>
      <c r="K306" s="47"/>
      <c r="L306" s="36"/>
    </row>
    <row r="307" spans="1:12" x14ac:dyDescent="0.25">
      <c r="A307" s="256"/>
      <c r="B307" s="35"/>
      <c r="C307" s="36"/>
      <c r="D307" s="37"/>
      <c r="E307" s="38"/>
      <c r="F307" s="36"/>
      <c r="G307" s="36"/>
      <c r="H307" s="439"/>
      <c r="I307" s="39"/>
      <c r="J307" s="38"/>
      <c r="K307" s="47"/>
      <c r="L307" s="36"/>
    </row>
    <row r="308" spans="1:12" x14ac:dyDescent="0.25">
      <c r="A308" s="256"/>
      <c r="B308" s="35"/>
      <c r="C308" s="36"/>
      <c r="D308" s="37"/>
      <c r="E308" s="38"/>
      <c r="F308" s="36"/>
      <c r="G308" s="36"/>
      <c r="H308" s="439"/>
      <c r="I308" s="39"/>
      <c r="J308" s="38"/>
      <c r="K308" s="47"/>
      <c r="L308" s="36"/>
    </row>
    <row r="309" spans="1:12" x14ac:dyDescent="0.25">
      <c r="A309" s="256"/>
      <c r="B309" s="35"/>
      <c r="C309" s="36"/>
      <c r="D309" s="37"/>
      <c r="E309" s="38"/>
      <c r="F309" s="36"/>
      <c r="G309" s="36"/>
      <c r="H309" s="439"/>
      <c r="I309" s="39"/>
      <c r="J309" s="38"/>
      <c r="K309" s="47"/>
      <c r="L309" s="36"/>
    </row>
    <row r="310" spans="1:12" x14ac:dyDescent="0.25">
      <c r="A310" s="256"/>
      <c r="B310" s="35"/>
      <c r="C310" s="36"/>
      <c r="D310" s="37"/>
      <c r="E310" s="38"/>
      <c r="F310" s="36"/>
      <c r="G310" s="36"/>
      <c r="H310" s="439"/>
      <c r="I310" s="39"/>
      <c r="J310" s="38"/>
      <c r="K310" s="47"/>
      <c r="L310" s="36"/>
    </row>
    <row r="311" spans="1:12" x14ac:dyDescent="0.25">
      <c r="A311" s="256"/>
      <c r="B311" s="35"/>
      <c r="C311" s="36"/>
      <c r="D311" s="37"/>
      <c r="E311" s="38"/>
      <c r="F311" s="36"/>
      <c r="G311" s="36"/>
      <c r="H311" s="439"/>
      <c r="I311" s="39"/>
      <c r="J311" s="38"/>
      <c r="K311" s="47"/>
      <c r="L311" s="36"/>
    </row>
    <row r="312" spans="1:12" x14ac:dyDescent="0.25">
      <c r="A312" s="256"/>
      <c r="B312" s="35"/>
      <c r="C312" s="36"/>
      <c r="D312" s="37"/>
      <c r="E312" s="38"/>
      <c r="F312" s="36"/>
      <c r="G312" s="36"/>
      <c r="H312" s="439"/>
      <c r="I312" s="39"/>
      <c r="J312" s="38"/>
      <c r="K312" s="47"/>
      <c r="L312" s="36"/>
    </row>
    <row r="313" spans="1:12" x14ac:dyDescent="0.25">
      <c r="A313" s="256"/>
      <c r="B313" s="35"/>
      <c r="C313" s="36"/>
      <c r="D313" s="37"/>
      <c r="E313" s="38"/>
      <c r="F313" s="36"/>
      <c r="G313" s="36"/>
      <c r="H313" s="439"/>
      <c r="I313" s="39"/>
      <c r="J313" s="38"/>
      <c r="K313" s="47"/>
      <c r="L313" s="36"/>
    </row>
    <row r="314" spans="1:12" x14ac:dyDescent="0.25">
      <c r="A314" s="256"/>
      <c r="B314" s="35"/>
      <c r="C314" s="36"/>
      <c r="D314" s="37"/>
      <c r="E314" s="38"/>
      <c r="F314" s="36"/>
      <c r="G314" s="36"/>
      <c r="H314" s="439"/>
      <c r="I314" s="39"/>
      <c r="J314" s="38"/>
      <c r="K314" s="47"/>
      <c r="L314" s="36"/>
    </row>
    <row r="315" spans="1:12" ht="20.25" x14ac:dyDescent="0.3">
      <c r="A315" s="339" t="s">
        <v>133</v>
      </c>
      <c r="B315" s="339"/>
      <c r="C315" s="339"/>
      <c r="D315" s="339"/>
      <c r="E315" s="339"/>
      <c r="F315" s="339"/>
      <c r="G315" s="339"/>
      <c r="H315" s="339"/>
      <c r="I315" s="339"/>
      <c r="J315" s="339"/>
      <c r="K315" s="339"/>
      <c r="L315" s="36"/>
    </row>
    <row r="316" spans="1:12" x14ac:dyDescent="0.25">
      <c r="A316" s="440" t="s">
        <v>124</v>
      </c>
      <c r="B316" s="440"/>
      <c r="C316" s="440"/>
      <c r="D316" s="440"/>
      <c r="E316" s="440"/>
      <c r="F316" s="440"/>
      <c r="G316" s="440"/>
      <c r="H316" s="440"/>
      <c r="I316" s="440"/>
      <c r="J316" s="440"/>
      <c r="K316" s="440"/>
      <c r="L316" s="36"/>
    </row>
    <row r="317" spans="1:12" ht="20.25" x14ac:dyDescent="0.3">
      <c r="A317" s="1" t="s">
        <v>129</v>
      </c>
      <c r="B317" s="76"/>
      <c r="C317" s="76"/>
      <c r="D317" s="12"/>
      <c r="E317" s="11"/>
      <c r="F317" s="1"/>
      <c r="H317" s="441" t="s">
        <v>134</v>
      </c>
      <c r="I317" s="441"/>
      <c r="J317" s="441"/>
      <c r="L317" s="36"/>
    </row>
    <row r="318" spans="1:12" x14ac:dyDescent="0.25">
      <c r="A318" s="328" t="s">
        <v>96</v>
      </c>
      <c r="B318" s="328" t="s">
        <v>7</v>
      </c>
      <c r="C318" s="328" t="s">
        <v>8</v>
      </c>
      <c r="D318" s="328" t="s">
        <v>9</v>
      </c>
      <c r="E318" s="328" t="s">
        <v>10</v>
      </c>
      <c r="F318" s="328" t="s">
        <v>11</v>
      </c>
      <c r="G318" s="330" t="s">
        <v>25</v>
      </c>
      <c r="H318" s="328" t="s">
        <v>26</v>
      </c>
      <c r="I318" s="332" t="s">
        <v>27</v>
      </c>
      <c r="J318" s="333"/>
      <c r="K318" s="334"/>
      <c r="L318" s="36"/>
    </row>
    <row r="319" spans="1:12" x14ac:dyDescent="0.25">
      <c r="A319" s="329"/>
      <c r="B319" s="329"/>
      <c r="C319" s="329"/>
      <c r="D319" s="329"/>
      <c r="E319" s="329"/>
      <c r="F319" s="329"/>
      <c r="G319" s="331"/>
      <c r="H319" s="329"/>
      <c r="I319" s="264">
        <v>1</v>
      </c>
      <c r="J319" s="55">
        <v>2</v>
      </c>
      <c r="K319" s="56">
        <v>3</v>
      </c>
      <c r="L319" s="36"/>
    </row>
    <row r="320" spans="1:12" x14ac:dyDescent="0.25">
      <c r="A320" s="62"/>
      <c r="B320" s="27"/>
      <c r="C320" s="27"/>
      <c r="D320" s="27"/>
      <c r="E320" s="27"/>
      <c r="F320" s="63" t="s">
        <v>29</v>
      </c>
      <c r="G320" s="27"/>
      <c r="H320" s="49"/>
      <c r="I320" s="50"/>
      <c r="J320" s="51"/>
      <c r="K320" s="51"/>
      <c r="L320" s="36"/>
    </row>
    <row r="321" spans="1:12" x14ac:dyDescent="0.25">
      <c r="A321" s="48">
        <v>1</v>
      </c>
      <c r="B321" s="20">
        <v>563</v>
      </c>
      <c r="C321" s="21" t="str">
        <f>IF(B321=0," ",VLOOKUP(B321,[1]Спортсмены!B$1:H$65536,2,FALSE))</f>
        <v>Прокопьев Иван</v>
      </c>
      <c r="D321" s="22" t="str">
        <f>IF(B321=0," ",VLOOKUP($B321,[1]Спортсмены!$B$1:$H$65536,3,FALSE))</f>
        <v>13.05.1998</v>
      </c>
      <c r="E321" s="23" t="str">
        <f>IF(B321=0," ",IF(VLOOKUP($B321,[1]Спортсмены!$B$1:$H$65536,4,FALSE)=0," ",VLOOKUP($B321,[1]Спортсмены!$B$1:$H$65536,4,FALSE)))</f>
        <v>2р</v>
      </c>
      <c r="F321" s="21" t="str">
        <f>IF(B321=0," ",VLOOKUP($B321,[1]Спортсмены!$B$1:$H$65536,5,FALSE))</f>
        <v>Ярославская</v>
      </c>
      <c r="G321" s="21" t="str">
        <f>IF(B321=0," ",VLOOKUP($B321,[1]Спортсмены!$B$1:$H$65536,6,FALSE))</f>
        <v>Переславль, ДЮСШ</v>
      </c>
      <c r="H321" s="49"/>
      <c r="I321" s="50"/>
      <c r="J321" s="51"/>
      <c r="K321" s="51"/>
      <c r="L321" s="36"/>
    </row>
    <row r="322" spans="1:12" x14ac:dyDescent="0.25">
      <c r="A322" s="48">
        <v>2</v>
      </c>
      <c r="B322" s="20">
        <v>183</v>
      </c>
      <c r="C322" s="21" t="str">
        <f>IF(B322=0," ",VLOOKUP(B322,[1]Спортсмены!B$1:H$65536,2,FALSE))</f>
        <v>Заболоцких Данил</v>
      </c>
      <c r="D322" s="22" t="str">
        <f>IF(B322=0," ",VLOOKUP($B322,[1]Спортсмены!$B$1:$H$65536,3,FALSE))</f>
        <v>1999</v>
      </c>
      <c r="E322" s="23" t="str">
        <f>IF(B322=0," ",IF(VLOOKUP($B322,[1]Спортсмены!$B$1:$H$65536,4,FALSE)=0," ",VLOOKUP($B322,[1]Спортсмены!$B$1:$H$65536,4,FALSE)))</f>
        <v>2р</v>
      </c>
      <c r="F322" s="21" t="str">
        <f>IF(B322=0," ",VLOOKUP($B322,[1]Спортсмены!$B$1:$H$65536,5,FALSE))</f>
        <v>Архангельская</v>
      </c>
      <c r="G322" s="21" t="str">
        <f>IF(B322=0," ",VLOOKUP($B322,[1]Спортсмены!$B$1:$H$65536,6,FALSE))</f>
        <v>Коряжма, ДЮСШ</v>
      </c>
      <c r="H322" s="49"/>
      <c r="I322" s="50"/>
      <c r="J322" s="51"/>
      <c r="K322" s="51"/>
      <c r="L322" s="36"/>
    </row>
    <row r="323" spans="1:12" x14ac:dyDescent="0.25">
      <c r="A323" s="48">
        <v>3</v>
      </c>
      <c r="B323" s="20">
        <v>512</v>
      </c>
      <c r="C323" s="21" t="str">
        <f>IF(B323=0," ",VLOOKUP(B323,[1]Спортсмены!B$1:H$65536,2,FALSE))</f>
        <v>Булатов Сергей</v>
      </c>
      <c r="D323" s="22" t="str">
        <f>IF(B323=0," ",VLOOKUP($B323,[1]Спортсмены!$B$1:$H$65536,3,FALSE))</f>
        <v>1998</v>
      </c>
      <c r="E323" s="23" t="str">
        <f>IF(B323=0," ",IF(VLOOKUP($B323,[1]Спортсмены!$B$1:$H$65536,4,FALSE)=0," ",VLOOKUP($B323,[1]Спортсмены!$B$1:$H$65536,4,FALSE)))</f>
        <v>1р</v>
      </c>
      <c r="F323" s="21" t="str">
        <f>IF(B323=0," ",VLOOKUP($B323,[1]Спортсмены!$B$1:$H$65536,5,FALSE))</f>
        <v>Владимирская</v>
      </c>
      <c r="G323" s="21" t="str">
        <f>IF(B323=0," ",VLOOKUP($B323,[1]Спортсмены!$B$1:$H$65536,6,FALSE))</f>
        <v>Ковров, МБУ СК "Вымпел"</v>
      </c>
      <c r="H323" s="49"/>
      <c r="I323" s="50"/>
      <c r="J323" s="51"/>
      <c r="K323" s="51"/>
      <c r="L323" s="36"/>
    </row>
    <row r="324" spans="1:12" x14ac:dyDescent="0.25">
      <c r="A324" s="48">
        <v>4</v>
      </c>
      <c r="B324" s="20">
        <v>75</v>
      </c>
      <c r="C324" s="21" t="str">
        <f>IF(B324=0," ",VLOOKUP(B324,[1]Спортсмены!B$1:H$65536,2,FALSE))</f>
        <v>Костерин Андрей</v>
      </c>
      <c r="D324" s="22" t="str">
        <f>IF(B324=0," ",VLOOKUP($B324,[1]Спортсмены!$B$1:$H$65536,3,FALSE))</f>
        <v>1998</v>
      </c>
      <c r="E324" s="23" t="str">
        <f>IF(B324=0," ",IF(VLOOKUP($B324,[1]Спортсмены!$B$1:$H$65536,4,FALSE)=0," ",VLOOKUP($B324,[1]Спортсмены!$B$1:$H$65536,4,FALSE)))</f>
        <v>2р</v>
      </c>
      <c r="F324" s="21" t="str">
        <f>IF(B324=0," ",VLOOKUP($B324,[1]Спортсмены!$B$1:$H$65536,5,FALSE))</f>
        <v>Ярославская</v>
      </c>
      <c r="G324" s="21" t="str">
        <f>IF(B324=0," ",VLOOKUP($B324,[1]Спортсмены!$B$1:$H$65536,6,FALSE))</f>
        <v>Рыбинск, СДЮСШОР-2</v>
      </c>
      <c r="H324" s="49"/>
      <c r="I324" s="50"/>
      <c r="J324" s="51"/>
      <c r="K324" s="51"/>
      <c r="L324" s="36"/>
    </row>
    <row r="325" spans="1:12" x14ac:dyDescent="0.25">
      <c r="A325" s="48"/>
      <c r="B325" s="27"/>
      <c r="C325" s="27"/>
      <c r="D325" s="27"/>
      <c r="E325" s="27"/>
      <c r="F325" s="63" t="s">
        <v>97</v>
      </c>
      <c r="G325" s="27"/>
      <c r="H325" s="49"/>
      <c r="I325" s="50"/>
      <c r="J325" s="51"/>
      <c r="K325" s="51"/>
      <c r="L325" s="36"/>
    </row>
    <row r="326" spans="1:12" x14ac:dyDescent="0.25">
      <c r="A326" s="48">
        <v>1</v>
      </c>
      <c r="B326" s="20">
        <v>156</v>
      </c>
      <c r="C326" s="21" t="str">
        <f>IF(B326=0," ",VLOOKUP(B326,[1]Спортсмены!B$1:H$65536,2,FALSE))</f>
        <v>Дружечков Кирилл</v>
      </c>
      <c r="D326" s="22" t="str">
        <f>IF(B326=0," ",VLOOKUP($B326,[1]Спортсмены!$B$1:$H$65536,3,FALSE))</f>
        <v>22.09.1998</v>
      </c>
      <c r="E326" s="23" t="str">
        <f>IF(B326=0," ",IF(VLOOKUP($B326,[1]Спортсмены!$B$1:$H$65536,4,FALSE)=0," ",VLOOKUP($B326,[1]Спортсмены!$B$1:$H$65536,4,FALSE)))</f>
        <v>3р</v>
      </c>
      <c r="F326" s="21" t="str">
        <f>IF(B326=0," ",VLOOKUP($B326,[1]Спортсмены!$B$1:$H$65536,5,FALSE))</f>
        <v>Ярославская</v>
      </c>
      <c r="G326" s="21" t="str">
        <f>IF(B326=0," ",VLOOKUP($B326,[1]Спортсмены!$B$1:$H$65536,6,FALSE))</f>
        <v>Переславль, ДЮСШ</v>
      </c>
      <c r="H326" s="49"/>
      <c r="I326" s="50"/>
      <c r="J326" s="51"/>
      <c r="K326" s="51"/>
      <c r="L326" s="36"/>
    </row>
    <row r="327" spans="1:12" x14ac:dyDescent="0.25">
      <c r="A327" s="48">
        <v>2</v>
      </c>
      <c r="B327" s="20">
        <v>473</v>
      </c>
      <c r="C327" s="21" t="str">
        <f>IF(B327=0," ",VLOOKUP(B327,[1]Спортсмены!B$1:H$65536,2,FALSE))</f>
        <v>Лужинский Кирилл</v>
      </c>
      <c r="D327" s="22" t="str">
        <f>IF(B327=0," ",VLOOKUP($B327,[1]Спортсмены!$B$1:$H$65536,3,FALSE))</f>
        <v>20.03.1999</v>
      </c>
      <c r="E327" s="23" t="str">
        <f>IF(B327=0," ",IF(VLOOKUP($B327,[1]Спортсмены!$B$1:$H$65536,4,FALSE)=0," ",VLOOKUP($B327,[1]Спортсмены!$B$1:$H$65536,4,FALSE)))</f>
        <v>1р</v>
      </c>
      <c r="F327" s="21" t="str">
        <f>IF(B327=0," ",VLOOKUP($B327,[1]Спортсмены!$B$1:$H$65536,5,FALSE))</f>
        <v>Вологодская</v>
      </c>
      <c r="G327" s="21" t="str">
        <f>IF(B327=0," ",VLOOKUP($B327,[1]Спортсмены!$B$1:$H$65536,6,FALSE))</f>
        <v>Череповец, ДЮСШ-2</v>
      </c>
      <c r="H327" s="49"/>
      <c r="I327" s="50"/>
      <c r="J327" s="51"/>
      <c r="K327" s="51"/>
      <c r="L327" s="36"/>
    </row>
    <row r="328" spans="1:12" x14ac:dyDescent="0.25">
      <c r="A328" s="48">
        <v>3</v>
      </c>
      <c r="B328" s="20">
        <v>537</v>
      </c>
      <c r="C328" s="21" t="str">
        <f>IF(B328=0," ",VLOOKUP(B328,[1]Спортсмены!B$1:H$65536,2,FALSE))</f>
        <v>Пискунов Артем</v>
      </c>
      <c r="D328" s="22" t="str">
        <f>IF(B328=0," ",VLOOKUP($B328,[1]Спортсмены!$B$1:$H$65536,3,FALSE))</f>
        <v>1999</v>
      </c>
      <c r="E328" s="23" t="str">
        <f>IF(B328=0," ",IF(VLOOKUP($B328,[1]Спортсмены!$B$1:$H$65536,4,FALSE)=0," ",VLOOKUP($B328,[1]Спортсмены!$B$1:$H$65536,4,FALSE)))</f>
        <v>1р</v>
      </c>
      <c r="F328" s="21" t="str">
        <f>IF(B328=0," ",VLOOKUP($B328,[1]Спортсмены!$B$1:$H$65536,5,FALSE))</f>
        <v>Владимирская</v>
      </c>
      <c r="G328" s="21" t="str">
        <f>IF(B328=0," ",VLOOKUP($B328,[1]Спортсмены!$B$1:$H$65536,6,FALSE))</f>
        <v>Ковров, МБУ СК "Вымпел"</v>
      </c>
      <c r="H328" s="49"/>
      <c r="I328" s="50"/>
      <c r="J328" s="51"/>
      <c r="K328" s="51"/>
      <c r="L328" s="36"/>
    </row>
    <row r="329" spans="1:12" x14ac:dyDescent="0.25">
      <c r="A329" s="48">
        <v>4</v>
      </c>
      <c r="B329" s="20">
        <v>597</v>
      </c>
      <c r="C329" s="21" t="str">
        <f>IF(B329=0," ",VLOOKUP(B329,[1]Спортсмены!B$1:H$65536,2,FALSE))</f>
        <v>Малышев Егор</v>
      </c>
      <c r="D329" s="22" t="str">
        <f>IF(B329=0," ",VLOOKUP($B329,[1]Спортсмены!$B$1:$H$65536,3,FALSE))</f>
        <v>24.02.2000</v>
      </c>
      <c r="E329" s="23" t="str">
        <f>IF(B329=0," ",IF(VLOOKUP($B329,[1]Спортсмены!$B$1:$H$65536,4,FALSE)=0," ",VLOOKUP($B329,[1]Спортсмены!$B$1:$H$65536,4,FALSE)))</f>
        <v>2р</v>
      </c>
      <c r="F329" s="21" t="str">
        <f>IF(B329=0," ",VLOOKUP($B329,[1]Спортсмены!$B$1:$H$65536,5,FALSE))</f>
        <v>Костромская</v>
      </c>
      <c r="G329" s="21" t="str">
        <f>IF(B329=0," ",VLOOKUP($B329,[1]Спортсмены!$B$1:$H$65536,6,FALSE))</f>
        <v>Шарья, СДЮСШОР</v>
      </c>
      <c r="H329" s="49"/>
      <c r="I329" s="50"/>
      <c r="J329" s="51"/>
      <c r="K329" s="51"/>
      <c r="L329" s="36"/>
    </row>
    <row r="330" spans="1:12" x14ac:dyDescent="0.25">
      <c r="A330" s="48"/>
      <c r="B330" s="52"/>
      <c r="C330" s="52"/>
      <c r="D330" s="52"/>
      <c r="E330" s="52"/>
      <c r="F330" s="53" t="s">
        <v>98</v>
      </c>
      <c r="G330" s="52"/>
      <c r="H330" s="49"/>
      <c r="I330" s="50"/>
      <c r="J330" s="51"/>
      <c r="K330" s="51"/>
      <c r="L330" s="36"/>
    </row>
    <row r="331" spans="1:12" x14ac:dyDescent="0.25">
      <c r="A331" s="48">
        <v>1</v>
      </c>
      <c r="B331" s="20">
        <v>251</v>
      </c>
      <c r="C331" s="21" t="str">
        <f>IF(B331=0," ",VLOOKUP(B331,[1]Спортсмены!B$1:H$65536,2,FALSE))</f>
        <v>Михеев Андрей</v>
      </c>
      <c r="D331" s="22" t="str">
        <f>IF(B331=0," ",VLOOKUP($B331,[1]Спортсмены!$B$1:$H$65536,3,FALSE))</f>
        <v>06.05.1998</v>
      </c>
      <c r="E331" s="23" t="str">
        <f>IF(B331=0," ",IF(VLOOKUP($B331,[1]Спортсмены!$B$1:$H$65536,4,FALSE)=0," ",VLOOKUP($B331,[1]Спортсмены!$B$1:$H$65536,4,FALSE)))</f>
        <v>1р</v>
      </c>
      <c r="F331" s="21" t="str">
        <f>IF(B331=0," ",VLOOKUP($B331,[1]Спортсмены!$B$1:$H$65536,5,FALSE))</f>
        <v>Калининградская</v>
      </c>
      <c r="G331" s="21" t="str">
        <f>IF(B331=0," ",VLOOKUP($B331,[1]Спортсмены!$B$1:$H$65536,6,FALSE))</f>
        <v>Калининград, СДЮСШОР-4</v>
      </c>
      <c r="H331" s="49"/>
      <c r="I331" s="50"/>
      <c r="J331" s="51"/>
      <c r="K331" s="51"/>
      <c r="L331" s="36"/>
    </row>
    <row r="332" spans="1:12" x14ac:dyDescent="0.25">
      <c r="A332" s="48">
        <v>2</v>
      </c>
      <c r="B332" s="20">
        <v>86</v>
      </c>
      <c r="C332" s="21" t="str">
        <f>IF(B332=0," ",VLOOKUP(B332,[1]Спортсмены!B$1:H$65536,2,FALSE))</f>
        <v>Плисов Роман</v>
      </c>
      <c r="D332" s="22" t="str">
        <f>IF(B332=0," ",VLOOKUP($B332,[1]Спортсмены!$B$1:$H$65536,3,FALSE))</f>
        <v>10.09.1999</v>
      </c>
      <c r="E332" s="23" t="str">
        <f>IF(B332=0," ",IF(VLOOKUP($B332,[1]Спортсмены!$B$1:$H$65536,4,FALSE)=0," ",VLOOKUP($B332,[1]Спортсмены!$B$1:$H$65536,4,FALSE)))</f>
        <v>2р</v>
      </c>
      <c r="F332" s="21" t="str">
        <f>IF(B332=0," ",VLOOKUP($B332,[1]Спортсмены!$B$1:$H$65536,5,FALSE))</f>
        <v>Ярославская</v>
      </c>
      <c r="G332" s="21" t="str">
        <f>IF(B332=0," ",VLOOKUP($B332,[1]Спортсмены!$B$1:$H$65536,6,FALSE))</f>
        <v>Рыбинск, СДЮСШОР-2</v>
      </c>
      <c r="H332" s="64"/>
      <c r="I332" s="50"/>
      <c r="J332" s="51"/>
      <c r="K332" s="51"/>
      <c r="L332" s="36"/>
    </row>
    <row r="333" spans="1:12" x14ac:dyDescent="0.25">
      <c r="A333" s="48">
        <v>3</v>
      </c>
      <c r="B333" s="20">
        <v>220</v>
      </c>
      <c r="C333" s="21" t="str">
        <f>IF(B333=0," ",VLOOKUP(B333,[1]Спортсмены!B$1:H$65536,2,FALSE))</f>
        <v>Бурдейный Максим</v>
      </c>
      <c r="D333" s="22" t="str">
        <f>IF(B333=0," ",VLOOKUP($B333,[1]Спортсмены!$B$1:$H$65536,3,FALSE))</f>
        <v>1998</v>
      </c>
      <c r="E333" s="23" t="str">
        <f>IF(B333=0," ",IF(VLOOKUP($B333,[1]Спортсмены!$B$1:$H$65536,4,FALSE)=0," ",VLOOKUP($B333,[1]Спортсмены!$B$1:$H$65536,4,FALSE)))</f>
        <v>1р</v>
      </c>
      <c r="F333" s="21" t="str">
        <f>IF(B333=0," ",VLOOKUP($B333,[1]Спортсмены!$B$1:$H$65536,5,FALSE))</f>
        <v>Мурманская</v>
      </c>
      <c r="G333" s="21" t="str">
        <f>IF(B333=0," ",VLOOKUP($B333,[1]Спортсмены!$B$1:$H$65536,6,FALSE))</f>
        <v>Мурманск, СДЮСШОР-4</v>
      </c>
      <c r="H333" s="49"/>
      <c r="I333" s="50"/>
      <c r="J333" s="51"/>
      <c r="K333" s="51"/>
      <c r="L333" s="36"/>
    </row>
    <row r="334" spans="1:12" x14ac:dyDescent="0.25">
      <c r="A334" s="48">
        <v>4</v>
      </c>
      <c r="B334" s="20">
        <v>186</v>
      </c>
      <c r="C334" s="21" t="str">
        <f>IF(B334=0," ",VLOOKUP(B334,[1]Спортсмены!B$1:H$65536,2,FALSE))</f>
        <v>Вешняков Данил</v>
      </c>
      <c r="D334" s="22" t="str">
        <f>IF(B334=0," ",VLOOKUP($B334,[1]Спортсмены!$B$1:$H$65536,3,FALSE))</f>
        <v>2000</v>
      </c>
      <c r="E334" s="23" t="str">
        <f>IF(B334=0," ",IF(VLOOKUP($B334,[1]Спортсмены!$B$1:$H$65536,4,FALSE)=0," ",VLOOKUP($B334,[1]Спортсмены!$B$1:$H$65536,4,FALSE)))</f>
        <v>2р</v>
      </c>
      <c r="F334" s="21" t="str">
        <f>IF(B334=0," ",VLOOKUP($B334,[1]Спортсмены!$B$1:$H$65536,5,FALSE))</f>
        <v>Архангельская</v>
      </c>
      <c r="G334" s="21" t="str">
        <f>IF(B334=0," ",VLOOKUP($B334,[1]Спортсмены!$B$1:$H$65536,6,FALSE))</f>
        <v>Коряжма, ДЮСШ</v>
      </c>
      <c r="H334" s="49"/>
      <c r="I334" s="50"/>
      <c r="J334" s="51"/>
      <c r="K334" s="51"/>
      <c r="L334" s="36"/>
    </row>
    <row r="335" spans="1:12" x14ac:dyDescent="0.25">
      <c r="A335" s="48"/>
      <c r="B335" s="52"/>
      <c r="C335" s="52"/>
      <c r="D335" s="52"/>
      <c r="E335" s="52"/>
      <c r="F335" s="53" t="s">
        <v>99</v>
      </c>
      <c r="G335" s="52"/>
      <c r="H335" s="49"/>
      <c r="I335" s="50"/>
      <c r="J335" s="51"/>
      <c r="K335" s="51"/>
      <c r="L335" s="36"/>
    </row>
    <row r="336" spans="1:12" x14ac:dyDescent="0.25">
      <c r="A336" s="48">
        <v>1</v>
      </c>
      <c r="B336" s="20">
        <v>500</v>
      </c>
      <c r="C336" s="21" t="str">
        <f>IF(B336=0," ",VLOOKUP(B336,[1]Спортсмены!B$1:H$65536,2,FALSE))</f>
        <v>Соколов Станислав</v>
      </c>
      <c r="D336" s="22" t="str">
        <f>IF(B336=0," ",VLOOKUP($B336,[1]Спортсмены!$B$1:$H$65536,3,FALSE))</f>
        <v>1998</v>
      </c>
      <c r="E336" s="23" t="str">
        <f>IF(B336=0," ",IF(VLOOKUP($B336,[1]Спортсмены!$B$1:$H$65536,4,FALSE)=0," ",VLOOKUP($B336,[1]Спортсмены!$B$1:$H$65536,4,FALSE)))</f>
        <v>2р</v>
      </c>
      <c r="F336" s="21" t="str">
        <f>IF(B336=0," ",VLOOKUP($B336,[1]Спортсмены!$B$1:$H$65536,5,FALSE))</f>
        <v>Псковская</v>
      </c>
      <c r="G336" s="21" t="str">
        <f>IF(B336=0," ",VLOOKUP($B336,[1]Спортсмены!$B$1:$H$65536,6,FALSE))</f>
        <v>Великие Луки, ДЮСШ "Старт"</v>
      </c>
      <c r="H336" s="49"/>
      <c r="I336" s="50"/>
      <c r="J336" s="51"/>
      <c r="K336" s="51"/>
      <c r="L336" s="36"/>
    </row>
    <row r="337" spans="1:12" x14ac:dyDescent="0.25">
      <c r="A337" s="48">
        <v>2</v>
      </c>
      <c r="B337" s="20">
        <v>58</v>
      </c>
      <c r="C337" s="21" t="str">
        <f>IF(B337=0," ",VLOOKUP(B337,[1]Спортсмены!B$1:H$65536,2,FALSE))</f>
        <v>Тихомиров Евгений</v>
      </c>
      <c r="D337" s="22" t="str">
        <f>IF(B337=0," ",VLOOKUP($B337,[1]Спортсмены!$B$1:$H$65536,3,FALSE))</f>
        <v>25.12.1998</v>
      </c>
      <c r="E337" s="23" t="str">
        <f>IF(B337=0," ",IF(VLOOKUP($B337,[1]Спортсмены!$B$1:$H$65536,4,FALSE)=0," ",VLOOKUP($B337,[1]Спортсмены!$B$1:$H$65536,4,FALSE)))</f>
        <v>1р</v>
      </c>
      <c r="F337" s="21" t="str">
        <f>IF(B337=0," ",VLOOKUP($B337,[1]Спортсмены!$B$1:$H$65536,5,FALSE))</f>
        <v>Ярославская</v>
      </c>
      <c r="G337" s="21" t="str">
        <f>IF(B337=0," ",VLOOKUP($B337,[1]Спортсмены!$B$1:$H$65536,6,FALSE))</f>
        <v>Ярославль, СДЮСШОР-19</v>
      </c>
      <c r="H337" s="49"/>
      <c r="I337" s="50"/>
      <c r="J337" s="51"/>
      <c r="K337" s="51"/>
      <c r="L337" s="36"/>
    </row>
    <row r="338" spans="1:12" x14ac:dyDescent="0.25">
      <c r="A338" s="48">
        <v>3</v>
      </c>
      <c r="B338" s="20">
        <v>187</v>
      </c>
      <c r="C338" s="21" t="str">
        <f>IF(B338=0," ",VLOOKUP(B338,[1]Спортсмены!B$1:H$65536,2,FALSE))</f>
        <v>Некрасов Егор</v>
      </c>
      <c r="D338" s="22" t="str">
        <f>IF(B338=0," ",VLOOKUP($B338,[1]Спортсмены!$B$1:$H$65536,3,FALSE))</f>
        <v>1999</v>
      </c>
      <c r="E338" s="23" t="str">
        <f>IF(B338=0," ",IF(VLOOKUP($B338,[1]Спортсмены!$B$1:$H$65536,4,FALSE)=0," ",VLOOKUP($B338,[1]Спортсмены!$B$1:$H$65536,4,FALSE)))</f>
        <v>1р</v>
      </c>
      <c r="F338" s="21" t="str">
        <f>IF(B338=0," ",VLOOKUP($B338,[1]Спортсмены!$B$1:$H$65536,5,FALSE))</f>
        <v>Архангельская</v>
      </c>
      <c r="G338" s="21" t="str">
        <f>IF(B338=0," ",VLOOKUP($B338,[1]Спортсмены!$B$1:$H$65536,6,FALSE))</f>
        <v>Коряжма, ДЮСШ</v>
      </c>
      <c r="H338" s="49"/>
      <c r="I338" s="50"/>
      <c r="J338" s="51"/>
      <c r="K338" s="51"/>
      <c r="L338" s="36"/>
    </row>
    <row r="339" spans="1:12" x14ac:dyDescent="0.25">
      <c r="A339" s="48">
        <v>4</v>
      </c>
      <c r="B339" s="20">
        <v>57</v>
      </c>
      <c r="C339" s="21" t="str">
        <f>IF(B339=0," ",VLOOKUP(B339,[1]Спортсмены!B$1:H$65536,2,FALSE))</f>
        <v>Усачёв Максим</v>
      </c>
      <c r="D339" s="22" t="str">
        <f>IF(B339=0," ",VLOOKUP($B339,[1]Спортсмены!$B$1:$H$65536,3,FALSE))</f>
        <v>24.10.1998</v>
      </c>
      <c r="E339" s="23" t="str">
        <f>IF(B339=0," ",IF(VLOOKUP($B339,[1]Спортсмены!$B$1:$H$65536,4,FALSE)=0," ",VLOOKUP($B339,[1]Спортсмены!$B$1:$H$65536,4,FALSE)))</f>
        <v>3р</v>
      </c>
      <c r="F339" s="21" t="str">
        <f>IF(B339=0," ",VLOOKUP($B339,[1]Спортсмены!$B$1:$H$65536,5,FALSE))</f>
        <v>Ярославская</v>
      </c>
      <c r="G339" s="21" t="str">
        <f>IF(B339=0," ",VLOOKUP($B339,[1]Спортсмены!$B$1:$H$65536,6,FALSE))</f>
        <v>Ярославль, СДЮСШОР-19</v>
      </c>
      <c r="H339" s="49"/>
      <c r="I339" s="50"/>
      <c r="J339" s="51"/>
      <c r="K339" s="51"/>
      <c r="L339" s="36"/>
    </row>
    <row r="340" spans="1:12" x14ac:dyDescent="0.25">
      <c r="A340" s="48"/>
      <c r="B340" s="52"/>
      <c r="C340" s="52"/>
      <c r="D340" s="52"/>
      <c r="E340" s="52"/>
      <c r="F340" s="53" t="s">
        <v>100</v>
      </c>
      <c r="G340" s="52"/>
      <c r="H340" s="49"/>
      <c r="I340" s="50"/>
      <c r="J340" s="51"/>
      <c r="K340" s="51"/>
      <c r="L340" s="36"/>
    </row>
    <row r="341" spans="1:12" x14ac:dyDescent="0.25">
      <c r="A341" s="48">
        <v>1</v>
      </c>
      <c r="B341" s="20">
        <v>723</v>
      </c>
      <c r="C341" s="21" t="str">
        <f>IF(B341=0," ",VLOOKUP(B341,[1]Спортсмены!B$1:H$65536,2,FALSE))</f>
        <v>Балякаев Максим</v>
      </c>
      <c r="D341" s="22" t="str">
        <f>IF(B341=0," ",VLOOKUP($B341,[1]Спортсмены!$B$1:$H$65536,3,FALSE))</f>
        <v>15.05.1999</v>
      </c>
      <c r="E341" s="23" t="str">
        <f>IF(B341=0," ",IF(VLOOKUP($B341,[1]Спортсмены!$B$1:$H$65536,4,FALSE)=0," ",VLOOKUP($B341,[1]Спортсмены!$B$1:$H$65536,4,FALSE)))</f>
        <v>2р</v>
      </c>
      <c r="F341" s="21" t="str">
        <f>IF(B341=0," ",VLOOKUP($B341,[1]Спортсмены!$B$1:$H$65536,5,FALSE))</f>
        <v>Ярославская</v>
      </c>
      <c r="G341" s="21" t="str">
        <f>IF(B341=0," ",VLOOKUP($B341,[1]Спортсмены!$B$1:$H$65536,6,FALSE))</f>
        <v>Ярославль, ГОБУ ЯО СДЮСШОР</v>
      </c>
      <c r="H341" s="49"/>
      <c r="I341" s="50"/>
      <c r="J341" s="51"/>
      <c r="K341" s="51"/>
      <c r="L341" s="36"/>
    </row>
    <row r="342" spans="1:12" x14ac:dyDescent="0.25">
      <c r="A342" s="48">
        <v>2</v>
      </c>
      <c r="B342" s="20">
        <v>222</v>
      </c>
      <c r="C342" s="21" t="str">
        <f>IF(B342=0," ",VLOOKUP(B342,[1]Спортсмены!B$1:H$65536,2,FALSE))</f>
        <v>Серегин Сергей</v>
      </c>
      <c r="D342" s="22" t="str">
        <f>IF(B342=0," ",VLOOKUP($B342,[1]Спортсмены!$B$1:$H$65536,3,FALSE))</f>
        <v>1998</v>
      </c>
      <c r="E342" s="23" t="str">
        <f>IF(B342=0," ",IF(VLOOKUP($B342,[1]Спортсмены!$B$1:$H$65536,4,FALSE)=0," ",VLOOKUP($B342,[1]Спортсмены!$B$1:$H$65536,4,FALSE)))</f>
        <v>2р</v>
      </c>
      <c r="F342" s="21" t="str">
        <f>IF(B342=0," ",VLOOKUP($B342,[1]Спортсмены!$B$1:$H$65536,5,FALSE))</f>
        <v>Мурманская</v>
      </c>
      <c r="G342" s="21" t="str">
        <f>IF(B342=0," ",VLOOKUP($B342,[1]Спортсмены!$B$1:$H$65536,6,FALSE))</f>
        <v>Мурманск, СДЮСШОР-4</v>
      </c>
      <c r="H342" s="49"/>
      <c r="I342" s="50"/>
      <c r="J342" s="51"/>
      <c r="K342" s="51"/>
      <c r="L342" s="36"/>
    </row>
    <row r="343" spans="1:12" x14ac:dyDescent="0.25">
      <c r="A343" s="48">
        <v>3</v>
      </c>
      <c r="B343" s="20">
        <v>357</v>
      </c>
      <c r="C343" s="21" t="str">
        <f>IF(B343=0," ",VLOOKUP(B343,[1]Спортсмены!B$1:H$65536,2,FALSE))</f>
        <v>Наркевич Вячеслав</v>
      </c>
      <c r="D343" s="22" t="str">
        <f>IF(B343=0," ",VLOOKUP($B343,[1]Спортсмены!$B$1:$H$65536,3,FALSE))</f>
        <v>09.05.1998</v>
      </c>
      <c r="E343" s="23" t="str">
        <f>IF(B343=0," ",IF(VLOOKUP($B343,[1]Спортсмены!$B$1:$H$65536,4,FALSE)=0," ",VLOOKUP($B343,[1]Спортсмены!$B$1:$H$65536,4,FALSE)))</f>
        <v>1р</v>
      </c>
      <c r="F343" s="21" t="str">
        <f>IF(B343=0," ",VLOOKUP($B343,[1]Спортсмены!$B$1:$H$65536,5,FALSE))</f>
        <v>Вологодская</v>
      </c>
      <c r="G343" s="21" t="str">
        <f>IF(B343=0," ",VLOOKUP($B343,[1]Спортсмены!$B$1:$H$65536,6,FALSE))</f>
        <v>Череповец, ДЮСШ-2</v>
      </c>
      <c r="H343" s="49"/>
      <c r="I343" s="50"/>
      <c r="J343" s="51"/>
      <c r="K343" s="51"/>
      <c r="L343" s="36"/>
    </row>
    <row r="344" spans="1:12" x14ac:dyDescent="0.25">
      <c r="A344" s="48">
        <v>4</v>
      </c>
      <c r="B344" s="20">
        <v>179</v>
      </c>
      <c r="C344" s="21" t="str">
        <f>IF(B344=0," ",VLOOKUP(B344,[1]Спортсмены!B$1:H$65536,2,FALSE))</f>
        <v>Штадлер Артур</v>
      </c>
      <c r="D344" s="22" t="str">
        <f>IF(B344=0," ",VLOOKUP($B344,[1]Спортсмены!$B$1:$H$65536,3,FALSE))</f>
        <v>1998</v>
      </c>
      <c r="E344" s="23" t="str">
        <f>IF(B344=0," ",IF(VLOOKUP($B344,[1]Спортсмены!$B$1:$H$65536,4,FALSE)=0," ",VLOOKUP($B344,[1]Спортсмены!$B$1:$H$65536,4,FALSE)))</f>
        <v>1р</v>
      </c>
      <c r="F344" s="21" t="str">
        <f>IF(B344=0," ",VLOOKUP($B344,[1]Спортсмены!$B$1:$H$65536,5,FALSE))</f>
        <v>Р-ка Коми</v>
      </c>
      <c r="G344" s="21" t="str">
        <f>IF(B344=0," ",VLOOKUP($B344,[1]Спортсмены!$B$1:$H$65536,6,FALSE))</f>
        <v>Сыктывкар, КДЮСШ-1</v>
      </c>
      <c r="H344" s="49"/>
      <c r="I344" s="50"/>
      <c r="J344" s="51"/>
      <c r="K344" s="51"/>
      <c r="L344" s="36"/>
    </row>
    <row r="345" spans="1:12" x14ac:dyDescent="0.25">
      <c r="A345" s="48"/>
      <c r="B345" s="52"/>
      <c r="C345" s="52"/>
      <c r="D345" s="52"/>
      <c r="E345" s="52"/>
      <c r="F345" s="53" t="s">
        <v>101</v>
      </c>
      <c r="G345" s="52"/>
      <c r="H345" s="49"/>
      <c r="I345" s="50"/>
      <c r="J345" s="51"/>
      <c r="K345" s="51"/>
      <c r="L345" s="36"/>
    </row>
    <row r="346" spans="1:12" x14ac:dyDescent="0.25">
      <c r="A346" s="48">
        <v>1</v>
      </c>
      <c r="B346" s="20"/>
      <c r="C346" s="21" t="str">
        <f>IF(B346=0," ",VLOOKUP(B346,[1]Спортсмены!B$1:H$65536,2,FALSE))</f>
        <v xml:space="preserve"> </v>
      </c>
      <c r="D346" s="22" t="str">
        <f>IF(B346=0," ",VLOOKUP($B346,[1]Спортсмены!$B$1:$H$65536,3,FALSE))</f>
        <v xml:space="preserve"> </v>
      </c>
      <c r="E346" s="23" t="str">
        <f>IF(B346=0," ",IF(VLOOKUP($B346,[1]Спортсмены!$B$1:$H$65536,4,FALSE)=0," ",VLOOKUP($B346,[1]Спортсмены!$B$1:$H$65536,4,FALSE)))</f>
        <v xml:space="preserve"> </v>
      </c>
      <c r="F346" s="21" t="str">
        <f>IF(B346=0," ",VLOOKUP($B346,[1]Спортсмены!$B$1:$H$65536,5,FALSE))</f>
        <v xml:space="preserve"> </v>
      </c>
      <c r="G346" s="21" t="str">
        <f>IF(B346=0," ",VLOOKUP($B346,[1]Спортсмены!$B$1:$H$65536,6,FALSE))</f>
        <v xml:space="preserve"> </v>
      </c>
      <c r="H346" s="49"/>
      <c r="I346" s="50"/>
      <c r="J346" s="51"/>
      <c r="K346" s="51"/>
      <c r="L346" s="36"/>
    </row>
    <row r="347" spans="1:12" x14ac:dyDescent="0.25">
      <c r="A347" s="48">
        <v>2</v>
      </c>
      <c r="B347" s="20">
        <v>100</v>
      </c>
      <c r="C347" s="21" t="str">
        <f>IF(B347=0," ",VLOOKUP(B347,[1]Спортсмены!B$1:H$65536,2,FALSE))</f>
        <v>Муров Максим</v>
      </c>
      <c r="D347" s="22" t="str">
        <f>IF(B347=0," ",VLOOKUP($B347,[1]Спортсмены!$B$1:$H$65536,3,FALSE))</f>
        <v>1999</v>
      </c>
      <c r="E347" s="23" t="str">
        <f>IF(B347=0," ",IF(VLOOKUP($B347,[1]Спортсмены!$B$1:$H$65536,4,FALSE)=0," ",VLOOKUP($B347,[1]Спортсмены!$B$1:$H$65536,4,FALSE)))</f>
        <v>3р</v>
      </c>
      <c r="F347" s="21" t="str">
        <f>IF(B347=0," ",VLOOKUP($B347,[1]Спортсмены!$B$1:$H$65536,5,FALSE))</f>
        <v>Ярославская</v>
      </c>
      <c r="G347" s="21" t="str">
        <f>IF(B347=0," ",VLOOKUP($B347,[1]Спортсмены!$B$1:$H$65536,6,FALSE))</f>
        <v>Рыбинск, СДЮСШОР-2</v>
      </c>
      <c r="H347" s="49"/>
      <c r="I347" s="50"/>
      <c r="J347" s="51"/>
      <c r="K347" s="51"/>
      <c r="L347" s="36"/>
    </row>
    <row r="348" spans="1:12" x14ac:dyDescent="0.25">
      <c r="A348" s="48">
        <v>3</v>
      </c>
      <c r="B348" s="20">
        <v>588</v>
      </c>
      <c r="C348" s="21" t="str">
        <f>IF(B348=0," ",VLOOKUP(B348,[1]Спортсмены!B$1:H$65536,2,FALSE))</f>
        <v>Шаньгин Станислав</v>
      </c>
      <c r="D348" s="22" t="str">
        <f>IF(B348=0," ",VLOOKUP($B348,[1]Спортсмены!$B$1:$H$65536,3,FALSE))</f>
        <v>22.03.1998</v>
      </c>
      <c r="E348" s="23" t="str">
        <f>IF(B348=0," ",IF(VLOOKUP($B348,[1]Спортсмены!$B$1:$H$65536,4,FALSE)=0," ",VLOOKUP($B348,[1]Спортсмены!$B$1:$H$65536,4,FALSE)))</f>
        <v>1р</v>
      </c>
      <c r="F348" s="21" t="str">
        <f>IF(B348=0," ",VLOOKUP($B348,[1]Спортсмены!$B$1:$H$65536,5,FALSE))</f>
        <v>Архангельская</v>
      </c>
      <c r="G348" s="21" t="str">
        <f>IF(B348=0," ",VLOOKUP($B348,[1]Спортсмены!$B$1:$H$65536,6,FALSE))</f>
        <v>Архангельск, МБОУ ДОД "ДЮСШ-1"</v>
      </c>
      <c r="H348" s="49"/>
      <c r="I348" s="50"/>
      <c r="J348" s="51"/>
      <c r="K348" s="51"/>
      <c r="L348" s="36"/>
    </row>
    <row r="349" spans="1:12" x14ac:dyDescent="0.25">
      <c r="A349" s="48">
        <v>4</v>
      </c>
      <c r="B349" s="20">
        <v>360</v>
      </c>
      <c r="C349" s="21" t="str">
        <f>IF(B349=0," ",VLOOKUP(B349,[1]Спортсмены!B$1:H$65536,2,FALSE))</f>
        <v>Беляев Илья</v>
      </c>
      <c r="D349" s="22" t="str">
        <f>IF(B349=0," ",VLOOKUP($B349,[1]Спортсмены!$B$1:$H$65536,3,FALSE))</f>
        <v>18.01.1998</v>
      </c>
      <c r="E349" s="23" t="str">
        <f>IF(B349=0," ",IF(VLOOKUP($B349,[1]Спортсмены!$B$1:$H$65536,4,FALSE)=0," ",VLOOKUP($B349,[1]Спортсмены!$B$1:$H$65536,4,FALSE)))</f>
        <v>1р</v>
      </c>
      <c r="F349" s="21" t="str">
        <f>IF(B349=0," ",VLOOKUP($B349,[1]Спортсмены!$B$1:$H$65536,5,FALSE))</f>
        <v>Вологодская</v>
      </c>
      <c r="G349" s="21" t="str">
        <f>IF(B349=0," ",VLOOKUP($B349,[1]Спортсмены!$B$1:$H$65536,6,FALSE))</f>
        <v>Череповец, ДЮСШ-2</v>
      </c>
      <c r="H349" s="49"/>
      <c r="I349" s="50"/>
      <c r="J349" s="51"/>
      <c r="K349" s="51"/>
      <c r="L349" s="36"/>
    </row>
    <row r="350" spans="1:12" x14ac:dyDescent="0.25">
      <c r="A350" s="48"/>
      <c r="B350" s="52"/>
      <c r="C350" s="52"/>
      <c r="D350" s="52"/>
      <c r="E350" s="52"/>
      <c r="F350" s="53" t="s">
        <v>135</v>
      </c>
      <c r="G350" s="52"/>
      <c r="H350" s="49"/>
      <c r="I350" s="50"/>
      <c r="J350" s="51"/>
      <c r="K350" s="51"/>
      <c r="L350" s="36"/>
    </row>
    <row r="351" spans="1:12" x14ac:dyDescent="0.25">
      <c r="A351" s="48">
        <v>1</v>
      </c>
      <c r="B351" s="20">
        <v>87</v>
      </c>
      <c r="C351" s="21" t="str">
        <f>IF(B351=0," ",VLOOKUP(B351,[1]Спортсмены!B$1:H$65536,2,FALSE))</f>
        <v>Жгун Денис</v>
      </c>
      <c r="D351" s="22" t="str">
        <f>IF(B351=0," ",VLOOKUP($B351,[1]Спортсмены!$B$1:$H$65536,3,FALSE))</f>
        <v>1999</v>
      </c>
      <c r="E351" s="23" t="str">
        <f>IF(B351=0," ",IF(VLOOKUP($B351,[1]Спортсмены!$B$1:$H$65536,4,FALSE)=0," ",VLOOKUP($B351,[1]Спортсмены!$B$1:$H$65536,4,FALSE)))</f>
        <v>3р</v>
      </c>
      <c r="F351" s="21" t="str">
        <f>IF(B351=0," ",VLOOKUP($B351,[1]Спортсмены!$B$1:$H$65536,5,FALSE))</f>
        <v>Ярославская</v>
      </c>
      <c r="G351" s="21" t="str">
        <f>IF(B351=0," ",VLOOKUP($B351,[1]Спортсмены!$B$1:$H$65536,6,FALSE))</f>
        <v>Рыбинск, СДЮСШОР-2</v>
      </c>
      <c r="H351" s="49"/>
      <c r="I351" s="50"/>
      <c r="J351" s="51"/>
      <c r="K351" s="51"/>
      <c r="L351" s="36"/>
    </row>
    <row r="352" spans="1:12" x14ac:dyDescent="0.25">
      <c r="A352" s="48">
        <v>2</v>
      </c>
      <c r="B352" s="20">
        <v>124</v>
      </c>
      <c r="C352" s="21" t="str">
        <f>IF(B352=0," ",VLOOKUP(B352,[1]Спортсмены!B$1:H$65536,2,FALSE))</f>
        <v>Дворковский Евгений</v>
      </c>
      <c r="D352" s="22" t="str">
        <f>IF(B352=0," ",VLOOKUP($B352,[1]Спортсмены!$B$1:$H$65536,3,FALSE))</f>
        <v>1999</v>
      </c>
      <c r="E352" s="23" t="str">
        <f>IF(B352=0," ",IF(VLOOKUP($B352,[1]Спортсмены!$B$1:$H$65536,4,FALSE)=0," ",VLOOKUP($B352,[1]Спортсмены!$B$1:$H$65536,4,FALSE)))</f>
        <v>3р</v>
      </c>
      <c r="F352" s="21" t="str">
        <f>IF(B352=0," ",VLOOKUP($B352,[1]Спортсмены!$B$1:$H$65536,5,FALSE))</f>
        <v>Ярославская</v>
      </c>
      <c r="G352" s="21" t="str">
        <f>IF(B352=0," ",VLOOKUP($B352,[1]Спортсмены!$B$1:$H$65536,6,FALSE))</f>
        <v>Рыбинск, СДЮСШОР-8</v>
      </c>
      <c r="H352" s="49"/>
      <c r="I352" s="50"/>
      <c r="J352" s="51"/>
      <c r="K352" s="51"/>
      <c r="L352" s="36"/>
    </row>
    <row r="353" spans="1:12" x14ac:dyDescent="0.25">
      <c r="A353" s="48">
        <v>3</v>
      </c>
      <c r="B353" s="20">
        <v>587</v>
      </c>
      <c r="C353" s="21" t="str">
        <f>IF(B353=0," ",VLOOKUP(B353,[1]Спортсмены!B$1:H$65536,2,FALSE))</f>
        <v>Шаньгин Владислав</v>
      </c>
      <c r="D353" s="22" t="str">
        <f>IF(B353=0," ",VLOOKUP($B353,[1]Спортсмены!$B$1:$H$65536,3,FALSE))</f>
        <v>22.03.1998</v>
      </c>
      <c r="E353" s="23" t="str">
        <f>IF(B353=0," ",IF(VLOOKUP($B353,[1]Спортсмены!$B$1:$H$65536,4,FALSE)=0," ",VLOOKUP($B353,[1]Спортсмены!$B$1:$H$65536,4,FALSE)))</f>
        <v>1р</v>
      </c>
      <c r="F353" s="21" t="str">
        <f>IF(B353=0," ",VLOOKUP($B353,[1]Спортсмены!$B$1:$H$65536,5,FALSE))</f>
        <v>Архангельская</v>
      </c>
      <c r="G353" s="21" t="str">
        <f>IF(B353=0," ",VLOOKUP($B353,[1]Спортсмены!$B$1:$H$65536,6,FALSE))</f>
        <v>Архангельск, МБОУ ДОД "ДЮСШ-1"</v>
      </c>
      <c r="H353" s="49"/>
      <c r="I353" s="50"/>
      <c r="J353" s="51"/>
      <c r="K353" s="51"/>
      <c r="L353" s="36"/>
    </row>
    <row r="354" spans="1:12" x14ac:dyDescent="0.25">
      <c r="A354" s="48">
        <v>4</v>
      </c>
      <c r="B354" s="20">
        <v>48</v>
      </c>
      <c r="C354" s="21" t="str">
        <f>IF(B354=0," ",VLOOKUP(B354,[1]Спортсмены!B$1:H$65536,2,FALSE))</f>
        <v>Тихонов Олег</v>
      </c>
      <c r="D354" s="22" t="str">
        <f>IF(B354=0," ",VLOOKUP($B354,[1]Спортсмены!$B$1:$H$65536,3,FALSE))</f>
        <v>16.09.1998</v>
      </c>
      <c r="E354" s="23" t="str">
        <f>IF(B354=0," ",IF(VLOOKUP($B354,[1]Спортсмены!$B$1:$H$65536,4,FALSE)=0," ",VLOOKUP($B354,[1]Спортсмены!$B$1:$H$65536,4,FALSE)))</f>
        <v>2р</v>
      </c>
      <c r="F354" s="21" t="str">
        <f>IF(B354=0," ",VLOOKUP($B354,[1]Спортсмены!$B$1:$H$65536,5,FALSE))</f>
        <v>Ярославская</v>
      </c>
      <c r="G354" s="21" t="str">
        <f>IF(B354=0," ",VLOOKUP($B354,[1]Спортсмены!$B$1:$H$65536,6,FALSE))</f>
        <v>Ярославль, СДЮСШОР-19</v>
      </c>
      <c r="H354" s="49"/>
      <c r="I354" s="50"/>
      <c r="J354" s="51"/>
      <c r="K354" s="51"/>
      <c r="L354" s="36"/>
    </row>
    <row r="355" spans="1:12" x14ac:dyDescent="0.25">
      <c r="A355" s="48"/>
      <c r="B355" s="52"/>
      <c r="C355" s="52"/>
      <c r="D355" s="52"/>
      <c r="E355" s="52"/>
      <c r="F355" s="53" t="s">
        <v>136</v>
      </c>
      <c r="G355" s="52"/>
      <c r="H355" s="49"/>
      <c r="I355" s="50"/>
      <c r="J355" s="51"/>
      <c r="K355" s="51"/>
      <c r="L355" s="36"/>
    </row>
    <row r="356" spans="1:12" x14ac:dyDescent="0.25">
      <c r="A356" s="48">
        <v>1</v>
      </c>
      <c r="B356" s="20">
        <v>486</v>
      </c>
      <c r="C356" s="21" t="str">
        <f>IF(B356=0," ",VLOOKUP(B356,[1]Спортсмены!B$1:H$65536,2,FALSE))</f>
        <v>Ширяев Игорь</v>
      </c>
      <c r="D356" s="22" t="str">
        <f>IF(B356=0," ",VLOOKUP($B356,[1]Спортсмены!$B$1:$H$65536,3,FALSE))</f>
        <v>13.03.1999</v>
      </c>
      <c r="E356" s="23" t="str">
        <f>IF(B356=0," ",IF(VLOOKUP($B356,[1]Спортсмены!$B$1:$H$65536,4,FALSE)=0," ",VLOOKUP($B356,[1]Спортсмены!$B$1:$H$65536,4,FALSE)))</f>
        <v>2р</v>
      </c>
      <c r="F356" s="21" t="str">
        <f>IF(B356=0," ",VLOOKUP($B356,[1]Спортсмены!$B$1:$H$65536,5,FALSE))</f>
        <v>Вологодская</v>
      </c>
      <c r="G356" s="21" t="str">
        <f>IF(B356=0," ",VLOOKUP($B356,[1]Спортсмены!$B$1:$H$65536,6,FALSE))</f>
        <v>Череповец, ДЮСШ-2</v>
      </c>
      <c r="H356" s="49"/>
      <c r="I356" s="50"/>
      <c r="J356" s="51"/>
      <c r="K356" s="51"/>
      <c r="L356" s="36"/>
    </row>
    <row r="357" spans="1:12" x14ac:dyDescent="0.25">
      <c r="A357" s="48">
        <v>2</v>
      </c>
      <c r="B357" s="20">
        <v>50</v>
      </c>
      <c r="C357" s="21" t="str">
        <f>IF(B357=0," ",VLOOKUP(B357,[1]Спортсмены!B$1:H$65536,2,FALSE))</f>
        <v>Крюков Олег</v>
      </c>
      <c r="D357" s="22" t="str">
        <f>IF(B357=0," ",VLOOKUP($B357,[1]Спортсмены!$B$1:$H$65536,3,FALSE))</f>
        <v>17.05.1998</v>
      </c>
      <c r="E357" s="23" t="str">
        <f>IF(B357=0," ",IF(VLOOKUP($B357,[1]Спортсмены!$B$1:$H$65536,4,FALSE)=0," ",VLOOKUP($B357,[1]Спортсмены!$B$1:$H$65536,4,FALSE)))</f>
        <v>1р</v>
      </c>
      <c r="F357" s="21" t="str">
        <f>IF(B357=0," ",VLOOKUP($B357,[1]Спортсмены!$B$1:$H$65536,5,FALSE))</f>
        <v>Ярославская</v>
      </c>
      <c r="G357" s="21" t="str">
        <f>IF(B357=0," ",VLOOKUP($B357,[1]Спортсмены!$B$1:$H$65536,6,FALSE))</f>
        <v>Ярославль, СДЮСШОР-19</v>
      </c>
      <c r="H357" s="49"/>
      <c r="I357" s="50"/>
      <c r="J357" s="51"/>
      <c r="K357" s="51"/>
      <c r="L357" s="36"/>
    </row>
    <row r="358" spans="1:12" x14ac:dyDescent="0.25">
      <c r="A358" s="48">
        <v>3</v>
      </c>
      <c r="B358" s="20">
        <v>181</v>
      </c>
      <c r="C358" s="21" t="str">
        <f>IF(B358=0," ",VLOOKUP(B358,[1]Спортсмены!B$1:H$65536,2,FALSE))</f>
        <v>Кимша Степан</v>
      </c>
      <c r="D358" s="22" t="str">
        <f>IF(B358=0," ",VLOOKUP($B358,[1]Спортсмены!$B$1:$H$65536,3,FALSE))</f>
        <v>1998</v>
      </c>
      <c r="E358" s="23" t="str">
        <f>IF(B358=0," ",IF(VLOOKUP($B358,[1]Спортсмены!$B$1:$H$65536,4,FALSE)=0," ",VLOOKUP($B358,[1]Спортсмены!$B$1:$H$65536,4,FALSE)))</f>
        <v>2р</v>
      </c>
      <c r="F358" s="21" t="str">
        <f>IF(B358=0," ",VLOOKUP($B358,[1]Спортсмены!$B$1:$H$65536,5,FALSE))</f>
        <v>Р-ка Коми</v>
      </c>
      <c r="G358" s="21" t="str">
        <f>IF(B358=0," ",VLOOKUP($B358,[1]Спортсмены!$B$1:$H$65536,6,FALSE))</f>
        <v>Сыктывкар, КДЮСШ-1</v>
      </c>
      <c r="H358" s="49"/>
      <c r="I358" s="50"/>
      <c r="J358" s="51"/>
      <c r="K358" s="51"/>
      <c r="L358" s="36"/>
    </row>
    <row r="359" spans="1:12" x14ac:dyDescent="0.25">
      <c r="A359" s="48">
        <v>4</v>
      </c>
      <c r="B359" s="20">
        <v>278</v>
      </c>
      <c r="C359" s="21" t="str">
        <f>IF(B359=0," ",VLOOKUP(B359,[1]Спортсмены!B$1:H$65536,2,FALSE))</f>
        <v>Кнутов Максим</v>
      </c>
      <c r="D359" s="22" t="str">
        <f>IF(B359=0," ",VLOOKUP($B359,[1]Спортсмены!$B$1:$H$65536,3,FALSE))</f>
        <v>28.05.1998</v>
      </c>
      <c r="E359" s="23" t="str">
        <f>IF(B359=0," ",IF(VLOOKUP($B359,[1]Спортсмены!$B$1:$H$65536,4,FALSE)=0," ",VLOOKUP($B359,[1]Спортсмены!$B$1:$H$65536,4,FALSE)))</f>
        <v>2р</v>
      </c>
      <c r="F359" s="21" t="str">
        <f>IF(B359=0," ",VLOOKUP($B359,[1]Спортсмены!$B$1:$H$65536,5,FALSE))</f>
        <v>Костромская</v>
      </c>
      <c r="G359" s="21" t="str">
        <f>IF(B359=0," ",VLOOKUP($B359,[1]Спортсмены!$B$1:$H$65536,6,FALSE))</f>
        <v>Шарья, СДЮСШОР</v>
      </c>
      <c r="H359" s="49"/>
      <c r="I359" s="50"/>
      <c r="J359" s="51"/>
      <c r="K359" s="51"/>
      <c r="L359" s="36"/>
    </row>
    <row r="360" spans="1:12" x14ac:dyDescent="0.25">
      <c r="A360" s="431"/>
      <c r="B360" s="36"/>
      <c r="C360" s="38"/>
      <c r="D360" s="47"/>
      <c r="E360" s="38"/>
      <c r="F360" s="112"/>
      <c r="G360" s="112"/>
      <c r="H360" s="258"/>
      <c r="I360" s="256"/>
      <c r="J360" s="254"/>
      <c r="K360" s="254"/>
      <c r="L360" s="36"/>
    </row>
    <row r="361" spans="1:12" x14ac:dyDescent="0.25">
      <c r="A361" s="431"/>
      <c r="B361" s="36"/>
      <c r="C361" s="38"/>
      <c r="D361" s="47"/>
      <c r="E361" s="38"/>
      <c r="F361" s="112"/>
      <c r="G361" s="112"/>
      <c r="H361" s="258"/>
      <c r="I361" s="256"/>
      <c r="J361" s="254"/>
      <c r="K361" s="254"/>
      <c r="L361" s="36"/>
    </row>
    <row r="362" spans="1:12" x14ac:dyDescent="0.25">
      <c r="A362" s="337" t="s">
        <v>28</v>
      </c>
      <c r="B362" s="337"/>
      <c r="C362" s="250"/>
      <c r="D362"/>
      <c r="E362"/>
      <c r="H362" s="338"/>
      <c r="I362" s="338"/>
      <c r="J362" s="338"/>
      <c r="K362" s="338"/>
      <c r="L362" s="251"/>
    </row>
    <row r="363" spans="1:12" x14ac:dyDescent="0.25">
      <c r="A363" s="6" t="s">
        <v>3</v>
      </c>
      <c r="B363" s="6"/>
      <c r="C363" s="6"/>
      <c r="D363"/>
      <c r="E363"/>
      <c r="G363" s="59"/>
      <c r="H363" s="338" t="s">
        <v>109</v>
      </c>
      <c r="I363" s="338"/>
      <c r="J363" s="338"/>
      <c r="K363" s="338"/>
      <c r="L363" s="36"/>
    </row>
    <row r="364" spans="1:12" ht="20.25" x14ac:dyDescent="0.3">
      <c r="A364" s="339" t="s">
        <v>133</v>
      </c>
      <c r="B364" s="339"/>
      <c r="C364" s="339"/>
      <c r="D364" s="339"/>
      <c r="E364" s="339"/>
      <c r="F364" s="339"/>
      <c r="G364" s="339"/>
      <c r="H364" s="339"/>
      <c r="I364" s="339"/>
      <c r="J364" s="339"/>
      <c r="K364" s="339"/>
      <c r="L364" s="36"/>
    </row>
    <row r="365" spans="1:12" x14ac:dyDescent="0.25">
      <c r="A365" s="440" t="s">
        <v>125</v>
      </c>
      <c r="B365" s="440"/>
      <c r="C365" s="440"/>
      <c r="D365" s="440"/>
      <c r="E365" s="440"/>
      <c r="F365" s="440"/>
      <c r="G365" s="440"/>
      <c r="H365" s="440"/>
      <c r="I365" s="440"/>
      <c r="J365" s="440"/>
      <c r="K365" s="440"/>
      <c r="L365" s="36"/>
    </row>
    <row r="366" spans="1:12" ht="20.25" x14ac:dyDescent="0.3">
      <c r="A366" s="1" t="s">
        <v>129</v>
      </c>
      <c r="B366" s="76"/>
      <c r="C366" s="76"/>
      <c r="D366" s="12"/>
      <c r="E366" s="11"/>
      <c r="F366" s="1"/>
      <c r="H366" s="441" t="s">
        <v>137</v>
      </c>
      <c r="I366" s="441"/>
      <c r="J366" s="441"/>
      <c r="L366" s="36"/>
    </row>
    <row r="367" spans="1:12" x14ac:dyDescent="0.25">
      <c r="A367" s="328" t="s">
        <v>96</v>
      </c>
      <c r="B367" s="328" t="s">
        <v>7</v>
      </c>
      <c r="C367" s="328" t="s">
        <v>8</v>
      </c>
      <c r="D367" s="328" t="s">
        <v>9</v>
      </c>
      <c r="E367" s="328" t="s">
        <v>10</v>
      </c>
      <c r="F367" s="328" t="s">
        <v>11</v>
      </c>
      <c r="G367" s="330" t="s">
        <v>25</v>
      </c>
      <c r="H367" s="328" t="s">
        <v>26</v>
      </c>
      <c r="I367" s="332" t="s">
        <v>27</v>
      </c>
      <c r="J367" s="333"/>
      <c r="K367" s="334"/>
      <c r="L367" s="36"/>
    </row>
    <row r="368" spans="1:12" x14ac:dyDescent="0.25">
      <c r="A368" s="329"/>
      <c r="B368" s="329"/>
      <c r="C368" s="329"/>
      <c r="D368" s="329"/>
      <c r="E368" s="329"/>
      <c r="F368" s="329"/>
      <c r="G368" s="331"/>
      <c r="H368" s="329"/>
      <c r="I368" s="264">
        <v>1</v>
      </c>
      <c r="J368" s="55">
        <v>2</v>
      </c>
      <c r="K368" s="56">
        <v>3</v>
      </c>
      <c r="L368" s="36"/>
    </row>
    <row r="369" spans="1:12" x14ac:dyDescent="0.25">
      <c r="A369" s="62"/>
      <c r="B369" s="27"/>
      <c r="C369" s="27"/>
      <c r="D369" s="27"/>
      <c r="E369" s="27"/>
      <c r="F369" s="63" t="s">
        <v>29</v>
      </c>
      <c r="G369" s="27"/>
      <c r="H369" s="49"/>
      <c r="I369" s="50"/>
      <c r="J369" s="51"/>
      <c r="K369" s="51"/>
      <c r="L369" s="36"/>
    </row>
    <row r="370" spans="1:12" x14ac:dyDescent="0.25">
      <c r="A370" s="48">
        <v>1</v>
      </c>
      <c r="B370" s="20">
        <v>40</v>
      </c>
      <c r="C370" s="21" t="str">
        <f>IF(B370=0," ",VLOOKUP(B370,[1]Спортсмены!B$1:H$65536,2,FALSE))</f>
        <v>Титов Антон</v>
      </c>
      <c r="D370" s="22" t="str">
        <f>IF(B370=0," ",VLOOKUP($B370,[1]Спортсмены!$B$1:$H$65536,3,FALSE))</f>
        <v>13.05.1996</v>
      </c>
      <c r="E370" s="23" t="str">
        <f>IF(B370=0," ",IF(VLOOKUP($B370,[1]Спортсмены!$B$1:$H$65536,4,FALSE)=0," ",VLOOKUP($B370,[1]Спортсмены!$B$1:$H$65536,4,FALSE)))</f>
        <v>2р</v>
      </c>
      <c r="F370" s="21" t="str">
        <f>IF(B370=0," ",VLOOKUP($B370,[1]Спортсмены!$B$1:$H$65536,5,FALSE))</f>
        <v>Ярославская</v>
      </c>
      <c r="G370" s="21" t="str">
        <f>IF(B370=0," ",VLOOKUP($B370,[1]Спортсмены!$B$1:$H$65536,6,FALSE))</f>
        <v>Ярославль, СДЮСШОР-19</v>
      </c>
      <c r="H370" s="49"/>
      <c r="I370" s="50"/>
      <c r="J370" s="51"/>
      <c r="K370" s="51"/>
      <c r="L370" s="36"/>
    </row>
    <row r="371" spans="1:12" x14ac:dyDescent="0.25">
      <c r="A371" s="48">
        <v>2</v>
      </c>
      <c r="B371" s="20">
        <v>273</v>
      </c>
      <c r="C371" s="21" t="str">
        <f>IF(B371=0," ",VLOOKUP(B371,[1]Спортсмены!B$1:H$65536,2,FALSE))</f>
        <v>Платонов Иван</v>
      </c>
      <c r="D371" s="22" t="str">
        <f>IF(B371=0," ",VLOOKUP($B371,[1]Спортсмены!$B$1:$H$65536,3,FALSE))</f>
        <v>21.07.1996</v>
      </c>
      <c r="E371" s="23" t="str">
        <f>IF(B371=0," ",IF(VLOOKUP($B371,[1]Спортсмены!$B$1:$H$65536,4,FALSE)=0," ",VLOOKUP($B371,[1]Спортсмены!$B$1:$H$65536,4,FALSE)))</f>
        <v>1р</v>
      </c>
      <c r="F371" s="21" t="str">
        <f>IF(B371=0," ",VLOOKUP($B371,[1]Спортсмены!$B$1:$H$65536,5,FALSE))</f>
        <v>Костромская</v>
      </c>
      <c r="G371" s="21" t="str">
        <f>IF(B371=0," ",VLOOKUP($B371,[1]Спортсмены!$B$1:$H$65536,6,FALSE))</f>
        <v>Кострома, КОСДЮСШОР</v>
      </c>
      <c r="H371" s="49"/>
      <c r="I371" s="50"/>
      <c r="J371" s="51"/>
      <c r="K371" s="51"/>
      <c r="L371" s="36"/>
    </row>
    <row r="372" spans="1:12" x14ac:dyDescent="0.25">
      <c r="A372" s="48">
        <v>3</v>
      </c>
      <c r="B372" s="20">
        <v>548</v>
      </c>
      <c r="C372" s="21" t="str">
        <f>IF(B372=0," ",VLOOKUP(B372,[1]Спортсмены!B$1:H$65536,2,FALSE))</f>
        <v>Некрасов Александр</v>
      </c>
      <c r="D372" s="22" t="str">
        <f>IF(B372=0," ",VLOOKUP($B372,[1]Спортсмены!$B$1:$H$65536,3,FALSE))</f>
        <v>05.06.1997</v>
      </c>
      <c r="E372" s="23" t="str">
        <f>IF(B372=0," ",IF(VLOOKUP($B372,[1]Спортсмены!$B$1:$H$65536,4,FALSE)=0," ",VLOOKUP($B372,[1]Спортсмены!$B$1:$H$65536,4,FALSE)))</f>
        <v>1р</v>
      </c>
      <c r="F372" s="21" t="str">
        <f>IF(B372=0," ",VLOOKUP($B372,[1]Спортсмены!$B$1:$H$65536,5,FALSE))</f>
        <v>Ивановская</v>
      </c>
      <c r="G372" s="21" t="str">
        <f>IF(B372=0," ",VLOOKUP($B372,[1]Спортсмены!$B$1:$H$65536,6,FALSE))</f>
        <v>Иваново, ИГЭУ</v>
      </c>
      <c r="H372" s="49"/>
      <c r="I372" s="50"/>
      <c r="J372" s="51"/>
      <c r="K372" s="51"/>
      <c r="L372" s="36"/>
    </row>
    <row r="373" spans="1:12" x14ac:dyDescent="0.25">
      <c r="A373" s="48">
        <v>4</v>
      </c>
      <c r="B373" s="20">
        <v>296</v>
      </c>
      <c r="C373" s="21" t="str">
        <f>IF(B373=0," ",VLOOKUP(B373,[1]Спортсмены!B$1:H$65536,2,FALSE))</f>
        <v>Красушкин Андрей</v>
      </c>
      <c r="D373" s="22" t="str">
        <f>IF(B373=0," ",VLOOKUP($B373,[1]Спортсмены!$B$1:$H$65536,3,FALSE))</f>
        <v>01.07.1997</v>
      </c>
      <c r="E373" s="23" t="str">
        <f>IF(B373=0," ",IF(VLOOKUP($B373,[1]Спортсмены!$B$1:$H$65536,4,FALSE)=0," ",VLOOKUP($B373,[1]Спортсмены!$B$1:$H$65536,4,FALSE)))</f>
        <v>1р</v>
      </c>
      <c r="F373" s="21" t="str">
        <f>IF(B373=0," ",VLOOKUP($B373,[1]Спортсмены!$B$1:$H$65536,5,FALSE))</f>
        <v>Вологодская</v>
      </c>
      <c r="G373" s="90" t="str">
        <f>IF(B373=0," ",VLOOKUP($B373,[1]Спортсмены!$B$1:$H$65536,6,FALSE))</f>
        <v>Вологда, АУ ФКиС ЦСП</v>
      </c>
      <c r="H373" s="49"/>
      <c r="I373" s="50"/>
      <c r="J373" s="51"/>
      <c r="K373" s="51"/>
      <c r="L373" s="36"/>
    </row>
    <row r="374" spans="1:12" x14ac:dyDescent="0.25">
      <c r="A374" s="48"/>
      <c r="B374" s="27"/>
      <c r="C374" s="27"/>
      <c r="D374" s="27"/>
      <c r="E374" s="27"/>
      <c r="F374" s="63" t="s">
        <v>97</v>
      </c>
      <c r="G374" s="27"/>
      <c r="H374" s="49"/>
      <c r="I374" s="50"/>
      <c r="J374" s="51"/>
      <c r="K374" s="51"/>
      <c r="L374" s="36"/>
    </row>
    <row r="375" spans="1:12" x14ac:dyDescent="0.25">
      <c r="A375" s="48">
        <v>1</v>
      </c>
      <c r="B375" s="20">
        <v>252</v>
      </c>
      <c r="C375" s="21" t="str">
        <f>IF(B375=0," ",VLOOKUP(B375,[1]Спортсмены!B$1:H$65536,2,FALSE))</f>
        <v>Муратов Андрей</v>
      </c>
      <c r="D375" s="22" t="str">
        <f>IF(B375=0," ",VLOOKUP($B375,[1]Спортсмены!$B$1:$H$65536,3,FALSE))</f>
        <v>15.08.1997</v>
      </c>
      <c r="E375" s="23" t="str">
        <f>IF(B375=0," ",IF(VLOOKUP($B375,[1]Спортсмены!$B$1:$H$65536,4,FALSE)=0," ",VLOOKUP($B375,[1]Спортсмены!$B$1:$H$65536,4,FALSE)))</f>
        <v>1р</v>
      </c>
      <c r="F375" s="21" t="str">
        <f>IF(B375=0," ",VLOOKUP($B375,[1]Спортсмены!$B$1:$H$65536,5,FALSE))</f>
        <v>Калининградская</v>
      </c>
      <c r="G375" s="90" t="str">
        <f>IF(B375=0," ",VLOOKUP($B375,[1]Спортсмены!$B$1:$H$65536,6,FALSE))</f>
        <v>Калининград, СДЮСШОР-4</v>
      </c>
      <c r="H375" s="49"/>
      <c r="I375" s="50"/>
      <c r="J375" s="51"/>
      <c r="K375" s="51"/>
      <c r="L375" s="36"/>
    </row>
    <row r="376" spans="1:12" x14ac:dyDescent="0.25">
      <c r="A376" s="48">
        <v>2</v>
      </c>
      <c r="B376" s="20">
        <v>138</v>
      </c>
      <c r="C376" s="21" t="str">
        <f>IF(B376=0," ",VLOOKUP(B376,[1]Спортсмены!B$1:H$65536,2,FALSE))</f>
        <v>Беляков Илья</v>
      </c>
      <c r="D376" s="22" t="str">
        <f>IF(B376=0," ",VLOOKUP($B376,[1]Спортсмены!$B$1:$H$65536,3,FALSE))</f>
        <v>1997</v>
      </c>
      <c r="E376" s="23" t="str">
        <f>IF(B376=0," ",IF(VLOOKUP($B376,[1]Спортсмены!$B$1:$H$65536,4,FALSE)=0," ",VLOOKUP($B376,[1]Спортсмены!$B$1:$H$65536,4,FALSE)))</f>
        <v>1р</v>
      </c>
      <c r="F376" s="21" t="str">
        <f>IF(B376=0," ",VLOOKUP($B376,[1]Спортсмены!$B$1:$H$65536,5,FALSE))</f>
        <v>Ивановская</v>
      </c>
      <c r="G376" s="90" t="str">
        <f>IF(B376=0," ",VLOOKUP($B376,[1]Спортсмены!$B$1:$H$65536,6,FALSE))</f>
        <v>Иваново, СДЮШОР-6</v>
      </c>
      <c r="H376" s="49"/>
      <c r="I376" s="50"/>
      <c r="J376" s="51"/>
      <c r="K376" s="51"/>
      <c r="L376" s="36"/>
    </row>
    <row r="377" spans="1:12" x14ac:dyDescent="0.25">
      <c r="A377" s="48">
        <v>3</v>
      </c>
      <c r="B377" s="20">
        <v>31</v>
      </c>
      <c r="C377" s="21" t="str">
        <f>IF(B377=0," ",VLOOKUP(B377,[1]Спортсмены!B$1:H$65536,2,FALSE))</f>
        <v>Шмелёв Иван</v>
      </c>
      <c r="D377" s="22" t="str">
        <f>IF(B377=0," ",VLOOKUP($B377,[1]Спортсмены!$B$1:$H$65536,3,FALSE))</f>
        <v>20.07.1997</v>
      </c>
      <c r="E377" s="23" t="str">
        <f>IF(B377=0," ",IF(VLOOKUP($B377,[1]Спортсмены!$B$1:$H$65536,4,FALSE)=0," ",VLOOKUP($B377,[1]Спортсмены!$B$1:$H$65536,4,FALSE)))</f>
        <v>КМС</v>
      </c>
      <c r="F377" s="21" t="str">
        <f>IF(B377=0," ",VLOOKUP($B377,[1]Спортсмены!$B$1:$H$65536,5,FALSE))</f>
        <v>Ярославская</v>
      </c>
      <c r="G377" s="21" t="str">
        <f>IF(B377=0," ",VLOOKUP($B377,[1]Спортсмены!$B$1:$H$65536,6,FALSE))</f>
        <v>Ярославль, СДЮСШОР-19</v>
      </c>
      <c r="H377" s="49"/>
      <c r="I377" s="50"/>
      <c r="J377" s="51"/>
      <c r="K377" s="51"/>
      <c r="L377" s="36"/>
    </row>
    <row r="378" spans="1:12" x14ac:dyDescent="0.25">
      <c r="A378" s="48">
        <v>4</v>
      </c>
      <c r="B378" s="20">
        <v>294</v>
      </c>
      <c r="C378" s="21" t="str">
        <f>IF(B378=0," ",VLOOKUP(B378,[1]Спортсмены!B$1:H$65536,2,FALSE))</f>
        <v>Кононенко Павел</v>
      </c>
      <c r="D378" s="22" t="str">
        <f>IF(B378=0," ",VLOOKUP($B378,[1]Спортсмены!$B$1:$H$65536,3,FALSE))</f>
        <v>02.02.1997</v>
      </c>
      <c r="E378" s="23" t="str">
        <f>IF(B378=0," ",IF(VLOOKUP($B378,[1]Спортсмены!$B$1:$H$65536,4,FALSE)=0," ",VLOOKUP($B378,[1]Спортсмены!$B$1:$H$65536,4,FALSE)))</f>
        <v>КМС</v>
      </c>
      <c r="F378" s="21" t="str">
        <f>IF(B378=0," ",VLOOKUP($B378,[1]Спортсмены!$B$1:$H$65536,5,FALSE))</f>
        <v>Вологодская</v>
      </c>
      <c r="G378" s="21" t="str">
        <f>IF(B378=0," ",VLOOKUP($B378,[1]Спортсмены!$B$1:$H$65536,6,FALSE))</f>
        <v>Вологда, АУ ФКиС ЦСП</v>
      </c>
      <c r="H378" s="49"/>
      <c r="I378" s="50"/>
      <c r="J378" s="51"/>
      <c r="K378" s="51"/>
      <c r="L378" s="36"/>
    </row>
    <row r="379" spans="1:12" x14ac:dyDescent="0.25">
      <c r="A379" s="48"/>
      <c r="B379" s="52"/>
      <c r="C379" s="52"/>
      <c r="D379" s="52"/>
      <c r="E379" s="52"/>
      <c r="F379" s="53" t="s">
        <v>98</v>
      </c>
      <c r="G379" s="52"/>
      <c r="H379" s="49"/>
      <c r="I379" s="50"/>
      <c r="J379" s="51"/>
      <c r="K379" s="51"/>
      <c r="L379" s="36"/>
    </row>
    <row r="380" spans="1:12" x14ac:dyDescent="0.25">
      <c r="A380" s="48">
        <v>1</v>
      </c>
      <c r="B380" s="20"/>
      <c r="C380" s="21" t="str">
        <f>IF(B380=0," ",VLOOKUP(B380,[1]Спортсмены!B$1:H$65536,2,FALSE))</f>
        <v xml:space="preserve"> </v>
      </c>
      <c r="D380" s="22" t="str">
        <f>IF(B380=0," ",VLOOKUP($B380,[1]Спортсмены!$B$1:$H$65536,3,FALSE))</f>
        <v xml:space="preserve"> </v>
      </c>
      <c r="E380" s="23" t="str">
        <f>IF(B380=0," ",IF(VLOOKUP($B380,[1]Спортсмены!$B$1:$H$65536,4,FALSE)=0," ",VLOOKUP($B380,[1]Спортсмены!$B$1:$H$65536,4,FALSE)))</f>
        <v xml:space="preserve"> </v>
      </c>
      <c r="F380" s="21" t="str">
        <f>IF(B380=0," ",VLOOKUP($B380,[1]Спортсмены!$B$1:$H$65536,5,FALSE))</f>
        <v xml:space="preserve"> </v>
      </c>
      <c r="G380" s="21" t="str">
        <f>IF(B380=0," ",VLOOKUP($B380,[1]Спортсмены!$B$1:$H$65536,6,FALSE))</f>
        <v xml:space="preserve"> </v>
      </c>
      <c r="H380" s="49"/>
      <c r="I380" s="50"/>
      <c r="J380" s="51"/>
      <c r="K380" s="51"/>
      <c r="L380" s="36"/>
    </row>
    <row r="381" spans="1:12" x14ac:dyDescent="0.25">
      <c r="A381" s="48">
        <v>2</v>
      </c>
      <c r="B381" s="20">
        <v>687</v>
      </c>
      <c r="C381" s="21" t="str">
        <f>IF(B381=0," ",VLOOKUP(B381,[1]Спортсмены!B$1:H$65536,2,FALSE))</f>
        <v>Самошников Даниил</v>
      </c>
      <c r="D381" s="22" t="str">
        <f>IF(B381=0," ",VLOOKUP($B381,[1]Спортсмены!$B$1:$H$65536,3,FALSE))</f>
        <v>17.10.1996</v>
      </c>
      <c r="E381" s="23" t="str">
        <f>IF(B381=0," ",IF(VLOOKUP($B381,[1]Спортсмены!$B$1:$H$65536,4,FALSE)=0," ",VLOOKUP($B381,[1]Спортсмены!$B$1:$H$65536,4,FALSE)))</f>
        <v>2р</v>
      </c>
      <c r="F381" s="21" t="str">
        <f>IF(B381=0," ",VLOOKUP($B381,[1]Спортсмены!$B$1:$H$65536,5,FALSE))</f>
        <v>Ярославская</v>
      </c>
      <c r="G381" s="21" t="str">
        <f>IF(B381=0," ",VLOOKUP($B381,[1]Спортсмены!$B$1:$H$65536,6,FALSE))</f>
        <v>Ярославль, ГОБУ ЯО СДЮСШОР</v>
      </c>
      <c r="H381" s="64"/>
      <c r="I381" s="50"/>
      <c r="J381" s="51"/>
      <c r="K381" s="51"/>
      <c r="L381" s="36"/>
    </row>
    <row r="382" spans="1:12" x14ac:dyDescent="0.25">
      <c r="A382" s="48">
        <v>3</v>
      </c>
      <c r="B382" s="20">
        <v>577</v>
      </c>
      <c r="C382" s="21" t="str">
        <f>IF(B382=0," ",VLOOKUP(B382,[1]Спортсмены!B$1:H$65536,2,FALSE))</f>
        <v>Макуров Глеб</v>
      </c>
      <c r="D382" s="22" t="str">
        <f>IF(B382=0," ",VLOOKUP($B382,[1]Спортсмены!$B$1:$H$65536,3,FALSE))</f>
        <v>19.05.1997</v>
      </c>
      <c r="E382" s="23" t="str">
        <f>IF(B382=0," ",IF(VLOOKUP($B382,[1]Спортсмены!$B$1:$H$65536,4,FALSE)=0," ",VLOOKUP($B382,[1]Спортсмены!$B$1:$H$65536,4,FALSE)))</f>
        <v>2р</v>
      </c>
      <c r="F382" s="21" t="str">
        <f>IF(B382=0," ",VLOOKUP($B382,[1]Спортсмены!$B$1:$H$65536,5,FALSE))</f>
        <v>Архангельская</v>
      </c>
      <c r="G382" s="21" t="str">
        <f>IF(B382=0," ",VLOOKUP($B382,[1]Спортсмены!$B$1:$H$65536,6,FALSE))</f>
        <v>Архангельск, МБОУ ДОД "ДЮСШ-1"</v>
      </c>
      <c r="H382" s="49"/>
      <c r="I382" s="50"/>
      <c r="J382" s="51"/>
      <c r="K382" s="51"/>
      <c r="L382" s="36"/>
    </row>
    <row r="383" spans="1:12" x14ac:dyDescent="0.25">
      <c r="A383" s="48">
        <v>4</v>
      </c>
      <c r="B383" s="20">
        <v>141</v>
      </c>
      <c r="C383" s="21" t="str">
        <f>IF(B383=0," ",VLOOKUP(B383,[1]Спортсмены!B$1:H$65536,2,FALSE))</f>
        <v>Маров Андрей</v>
      </c>
      <c r="D383" s="22" t="str">
        <f>IF(B383=0," ",VLOOKUP($B383,[1]Спортсмены!$B$1:$H$65536,3,FALSE))</f>
        <v>15.11.1996</v>
      </c>
      <c r="E383" s="23" t="str">
        <f>IF(B383=0," ",IF(VLOOKUP($B383,[1]Спортсмены!$B$1:$H$65536,4,FALSE)=0," ",VLOOKUP($B383,[1]Спортсмены!$B$1:$H$65536,4,FALSE)))</f>
        <v>1р</v>
      </c>
      <c r="F383" s="21" t="str">
        <f>IF(B383=0," ",VLOOKUP($B383,[1]Спортсмены!$B$1:$H$65536,5,FALSE))</f>
        <v>Новгородская</v>
      </c>
      <c r="G383" s="21" t="str">
        <f>IF(B383=0," ",VLOOKUP($B383,[1]Спортсмены!$B$1:$H$65536,6,FALSE))</f>
        <v>В Новгород</v>
      </c>
      <c r="H383" s="49"/>
      <c r="I383" s="50"/>
      <c r="J383" s="51"/>
      <c r="K383" s="51"/>
      <c r="L383" s="36"/>
    </row>
    <row r="384" spans="1:12" x14ac:dyDescent="0.25">
      <c r="A384" s="48"/>
      <c r="B384" s="52"/>
      <c r="C384" s="52"/>
      <c r="D384" s="52"/>
      <c r="E384" s="52"/>
      <c r="F384" s="53" t="s">
        <v>99</v>
      </c>
      <c r="G384" s="52"/>
      <c r="H384" s="49"/>
      <c r="I384" s="50"/>
      <c r="J384" s="51"/>
      <c r="K384" s="51"/>
      <c r="L384" s="36"/>
    </row>
    <row r="385" spans="1:12" x14ac:dyDescent="0.25">
      <c r="A385" s="48">
        <v>1</v>
      </c>
      <c r="B385" s="20">
        <v>188</v>
      </c>
      <c r="C385" s="21" t="str">
        <f>IF(B385=0," ",VLOOKUP(B385,[1]Спортсмены!B$1:H$65536,2,FALSE))</f>
        <v>Пономарев Иван</v>
      </c>
      <c r="D385" s="22" t="str">
        <f>IF(B385=0," ",VLOOKUP($B385,[1]Спортсмены!$B$1:$H$65536,3,FALSE))</f>
        <v>1997</v>
      </c>
      <c r="E385" s="23" t="str">
        <f>IF(B385=0," ",IF(VLOOKUP($B385,[1]Спортсмены!$B$1:$H$65536,4,FALSE)=0," ",VLOOKUP($B385,[1]Спортсмены!$B$1:$H$65536,4,FALSE)))</f>
        <v>2р</v>
      </c>
      <c r="F385" s="21" t="str">
        <f>IF(B385=0," ",VLOOKUP($B385,[1]Спортсмены!$B$1:$H$65536,5,FALSE))</f>
        <v>Архангельская</v>
      </c>
      <c r="G385" s="21" t="str">
        <f>IF(B385=0," ",VLOOKUP($B385,[1]Спортсмены!$B$1:$H$65536,6,FALSE))</f>
        <v>Коряжма, ДЮСШ</v>
      </c>
      <c r="H385" s="49"/>
      <c r="I385" s="50"/>
      <c r="J385" s="51"/>
      <c r="K385" s="51"/>
      <c r="L385" s="36"/>
    </row>
    <row r="386" spans="1:12" x14ac:dyDescent="0.25">
      <c r="A386" s="48">
        <v>2</v>
      </c>
      <c r="B386" s="20">
        <v>37</v>
      </c>
      <c r="C386" s="21" t="str">
        <f>IF(B386=0," ",VLOOKUP(B386,[1]Спортсмены!B$1:H$65536,2,FALSE))</f>
        <v>Кожуров Кирилл</v>
      </c>
      <c r="D386" s="22" t="str">
        <f>IF(B386=0," ",VLOOKUP($B386,[1]Спортсмены!$B$1:$H$65536,3,FALSE))</f>
        <v>05.05.1996</v>
      </c>
      <c r="E386" s="23" t="str">
        <f>IF(B386=0," ",IF(VLOOKUP($B386,[1]Спортсмены!$B$1:$H$65536,4,FALSE)=0," ",VLOOKUP($B386,[1]Спортсмены!$B$1:$H$65536,4,FALSE)))</f>
        <v>2р</v>
      </c>
      <c r="F386" s="21" t="str">
        <f>IF(B386=0," ",VLOOKUP($B386,[1]Спортсмены!$B$1:$H$65536,5,FALSE))</f>
        <v>Ярославская</v>
      </c>
      <c r="G386" s="21" t="str">
        <f>IF(B386=0," ",VLOOKUP($B386,[1]Спортсмены!$B$1:$H$65536,6,FALSE))</f>
        <v>Ярославль, СДЮСШОР-19</v>
      </c>
      <c r="H386" s="49"/>
      <c r="I386" s="50"/>
      <c r="J386" s="51"/>
      <c r="K386" s="51"/>
      <c r="L386" s="36"/>
    </row>
    <row r="387" spans="1:12" x14ac:dyDescent="0.25">
      <c r="A387" s="48">
        <v>3</v>
      </c>
      <c r="B387" s="20">
        <v>574</v>
      </c>
      <c r="C387" s="21" t="str">
        <f>IF(B387=0," ",VLOOKUP(B387,[1]Спортсмены!B$1:H$65536,2,FALSE))</f>
        <v>Рябчиков Андрей</v>
      </c>
      <c r="D387" s="22" t="str">
        <f>IF(B387=0," ",VLOOKUP($B387,[1]Спортсмены!$B$1:$H$65536,3,FALSE))</f>
        <v>12.09.1997</v>
      </c>
      <c r="E387" s="23" t="str">
        <f>IF(B387=0," ",IF(VLOOKUP($B387,[1]Спортсмены!$B$1:$H$65536,4,FALSE)=0," ",VLOOKUP($B387,[1]Спортсмены!$B$1:$H$65536,4,FALSE)))</f>
        <v>1р</v>
      </c>
      <c r="F387" s="21" t="str">
        <f>IF(B387=0," ",VLOOKUP($B387,[1]Спортсмены!$B$1:$H$65536,5,FALSE))</f>
        <v>Архангельская</v>
      </c>
      <c r="G387" s="21" t="str">
        <f>IF(B387=0," ",VLOOKUP($B387,[1]Спортсмены!$B$1:$H$65536,6,FALSE))</f>
        <v>Архангельск, МБОУ ДОД "ДЮСШ-1"</v>
      </c>
      <c r="H387" s="49"/>
      <c r="I387" s="50"/>
      <c r="J387" s="51"/>
      <c r="K387" s="51"/>
      <c r="L387" s="36"/>
    </row>
    <row r="388" spans="1:12" x14ac:dyDescent="0.25">
      <c r="A388" s="48">
        <v>4</v>
      </c>
      <c r="B388" s="20">
        <v>259</v>
      </c>
      <c r="C388" s="21" t="str">
        <f>IF(B388=0," ",VLOOKUP(B388,[1]Спортсмены!B$1:H$65536,2,FALSE))</f>
        <v>Ковалёв Константин</v>
      </c>
      <c r="D388" s="22" t="str">
        <f>IF(B388=0," ",VLOOKUP($B388,[1]Спортсмены!$B$1:$H$65536,3,FALSE))</f>
        <v>06.08.1997</v>
      </c>
      <c r="E388" s="23" t="str">
        <f>IF(B388=0," ",IF(VLOOKUP($B388,[1]Спортсмены!$B$1:$H$65536,4,FALSE)=0," ",VLOOKUP($B388,[1]Спортсмены!$B$1:$H$65536,4,FALSE)))</f>
        <v>2р</v>
      </c>
      <c r="F388" s="21" t="str">
        <f>IF(B388=0," ",VLOOKUP($B388,[1]Спортсмены!$B$1:$H$65536,5,FALSE))</f>
        <v>Костромская</v>
      </c>
      <c r="G388" s="21" t="str">
        <f>IF(B388=0," ",VLOOKUP($B388,[1]Спортсмены!$B$1:$H$65536,6,FALSE))</f>
        <v>Шарья, СДЮСШОР</v>
      </c>
      <c r="H388" s="49"/>
      <c r="I388" s="50"/>
      <c r="J388" s="51"/>
      <c r="K388" s="51"/>
      <c r="L388" s="36"/>
    </row>
    <row r="389" spans="1:12" x14ac:dyDescent="0.25">
      <c r="A389" s="48"/>
      <c r="B389" s="52"/>
      <c r="C389" s="52"/>
      <c r="D389" s="52"/>
      <c r="E389" s="52"/>
      <c r="F389" s="53" t="s">
        <v>100</v>
      </c>
      <c r="G389" s="52"/>
      <c r="H389" s="49"/>
      <c r="I389" s="50"/>
      <c r="J389" s="51"/>
      <c r="K389" s="51"/>
      <c r="L389" s="36"/>
    </row>
    <row r="390" spans="1:12" x14ac:dyDescent="0.25">
      <c r="A390" s="48">
        <v>1</v>
      </c>
      <c r="B390" s="20"/>
      <c r="C390" s="21" t="str">
        <f>IF(B390=0," ",VLOOKUP(B390,[1]Спортсмены!B$1:H$65536,2,FALSE))</f>
        <v xml:space="preserve"> </v>
      </c>
      <c r="D390" s="22" t="str">
        <f>IF(B390=0," ",VLOOKUP($B390,[1]Спортсмены!$B$1:$H$65536,3,FALSE))</f>
        <v xml:space="preserve"> </v>
      </c>
      <c r="E390" s="23" t="str">
        <f>IF(B390=0," ",IF(VLOOKUP($B390,[1]Спортсмены!$B$1:$H$65536,4,FALSE)=0," ",VLOOKUP($B390,[1]Спортсмены!$B$1:$H$65536,4,FALSE)))</f>
        <v xml:space="preserve"> </v>
      </c>
      <c r="F390" s="21" t="str">
        <f>IF(B390=0," ",VLOOKUP($B390,[1]Спортсмены!$B$1:$H$65536,5,FALSE))</f>
        <v xml:space="preserve"> </v>
      </c>
      <c r="G390" s="21" t="str">
        <f>IF(B390=0," ",VLOOKUP($B390,[1]Спортсмены!$B$1:$H$65536,6,FALSE))</f>
        <v xml:space="preserve"> </v>
      </c>
      <c r="H390" s="49"/>
      <c r="I390" s="50"/>
      <c r="J390" s="51"/>
      <c r="K390" s="51"/>
      <c r="L390" s="36"/>
    </row>
    <row r="391" spans="1:12" x14ac:dyDescent="0.25">
      <c r="A391" s="48">
        <v>2</v>
      </c>
      <c r="B391" s="20">
        <v>152</v>
      </c>
      <c r="C391" s="21" t="str">
        <f>IF(B391=0," ",VLOOKUP(B391,[1]Спортсмены!B$1:H$65536,2,FALSE))</f>
        <v>Забалуев Иван</v>
      </c>
      <c r="D391" s="22" t="str">
        <f>IF(B391=0," ",VLOOKUP($B391,[1]Спортсмены!$B$1:$H$65536,3,FALSE))</f>
        <v>12.09.1996</v>
      </c>
      <c r="E391" s="23" t="str">
        <f>IF(B391=0," ",IF(VLOOKUP($B391,[1]Спортсмены!$B$1:$H$65536,4,FALSE)=0," ",VLOOKUP($B391,[1]Спортсмены!$B$1:$H$65536,4,FALSE)))</f>
        <v>1р</v>
      </c>
      <c r="F391" s="21" t="str">
        <f>IF(B391=0," ",VLOOKUP($B391,[1]Спортсмены!$B$1:$H$65536,5,FALSE))</f>
        <v>Ивановская</v>
      </c>
      <c r="G391" s="21" t="str">
        <f>IF(B391=0," ",VLOOKUP($B391,[1]Спортсмены!$B$1:$H$65536,6,FALSE))</f>
        <v>Иваново, ИГЭУ</v>
      </c>
      <c r="H391" s="49"/>
      <c r="I391" s="50"/>
      <c r="J391" s="51"/>
      <c r="K391" s="51"/>
      <c r="L391" s="36"/>
    </row>
    <row r="392" spans="1:12" x14ac:dyDescent="0.25">
      <c r="A392" s="48">
        <v>3</v>
      </c>
      <c r="B392" s="20">
        <v>576</v>
      </c>
      <c r="C392" s="21" t="str">
        <f>IF(B392=0," ",VLOOKUP(B392,[1]Спортсмены!B$1:H$65536,2,FALSE))</f>
        <v>Якушев Артем</v>
      </c>
      <c r="D392" s="22" t="str">
        <f>IF(B392=0," ",VLOOKUP($B392,[1]Спортсмены!$B$1:$H$65536,3,FALSE))</f>
        <v>27.05.1997</v>
      </c>
      <c r="E392" s="23" t="str">
        <f>IF(B392=0," ",IF(VLOOKUP($B392,[1]Спортсмены!$B$1:$H$65536,4,FALSE)=0," ",VLOOKUP($B392,[1]Спортсмены!$B$1:$H$65536,4,FALSE)))</f>
        <v>1р</v>
      </c>
      <c r="F392" s="21" t="str">
        <f>IF(B392=0," ",VLOOKUP($B392,[1]Спортсмены!$B$1:$H$65536,5,FALSE))</f>
        <v>Архангельская</v>
      </c>
      <c r="G392" s="21" t="str">
        <f>IF(B392=0," ",VLOOKUP($B392,[1]Спортсмены!$B$1:$H$65536,6,FALSE))</f>
        <v>Архангельск, МБОУ ДОД "ДЮСШ-1"</v>
      </c>
      <c r="H392" s="49"/>
      <c r="I392" s="50"/>
      <c r="J392" s="51"/>
      <c r="K392" s="51"/>
      <c r="L392" s="36"/>
    </row>
    <row r="393" spans="1:12" x14ac:dyDescent="0.25">
      <c r="A393" s="48">
        <v>4</v>
      </c>
      <c r="B393" s="20">
        <v>39</v>
      </c>
      <c r="C393" s="21" t="str">
        <f>IF(B393=0," ",VLOOKUP(B393,[1]Спортсмены!B$1:H$65536,2,FALSE))</f>
        <v>Смирнов Роман</v>
      </c>
      <c r="D393" s="22" t="str">
        <f>IF(B393=0," ",VLOOKUP($B393,[1]Спортсмены!$B$1:$H$65536,3,FALSE))</f>
        <v>29.01.1997</v>
      </c>
      <c r="E393" s="23" t="str">
        <f>IF(B393=0," ",IF(VLOOKUP($B393,[1]Спортсмены!$B$1:$H$65536,4,FALSE)=0," ",VLOOKUP($B393,[1]Спортсмены!$B$1:$H$65536,4,FALSE)))</f>
        <v>2р</v>
      </c>
      <c r="F393" s="21" t="str">
        <f>IF(B393=0," ",VLOOKUP($B393,[1]Спортсмены!$B$1:$H$65536,5,FALSE))</f>
        <v>Ярославская</v>
      </c>
      <c r="G393" s="21" t="str">
        <f>IF(B393=0," ",VLOOKUP($B393,[1]Спортсмены!$B$1:$H$65536,6,FALSE))</f>
        <v>Ярославль, СДЮСШОР-19</v>
      </c>
      <c r="H393" s="49"/>
      <c r="I393" s="50"/>
      <c r="J393" s="51"/>
      <c r="K393" s="51"/>
      <c r="L393" s="36"/>
    </row>
    <row r="394" spans="1:12" x14ac:dyDescent="0.25">
      <c r="A394" s="48"/>
      <c r="B394" s="52"/>
      <c r="C394" s="52"/>
      <c r="D394" s="52"/>
      <c r="E394" s="52"/>
      <c r="F394" s="53" t="s">
        <v>101</v>
      </c>
      <c r="G394" s="52"/>
      <c r="H394" s="49"/>
      <c r="I394" s="50"/>
      <c r="J394" s="51"/>
      <c r="K394" s="51"/>
      <c r="L394" s="36"/>
    </row>
    <row r="395" spans="1:12" x14ac:dyDescent="0.25">
      <c r="A395" s="48">
        <v>1</v>
      </c>
      <c r="B395" s="275"/>
      <c r="C395" s="85" t="str">
        <f>IF(B395=0," ",VLOOKUP(B395,[1]Спортсмены!B$1:H$65536,2,FALSE))</f>
        <v xml:space="preserve"> </v>
      </c>
      <c r="D395" s="442" t="str">
        <f>IF(B395=0," ",VLOOKUP($B395,[1]Спортсмены!$B$1:$H$65536,3,FALSE))</f>
        <v xml:space="preserve"> </v>
      </c>
      <c r="E395" s="85" t="str">
        <f>IF(B395=0," ",IF(VLOOKUP($B395,[1]Спортсмены!$B$1:$H$65536,4,FALSE)=0," ",VLOOKUP($B395,[1]Спортсмены!$B$1:$H$65536,4,FALSE)))</f>
        <v xml:space="preserve"> </v>
      </c>
      <c r="F395" s="85" t="str">
        <f>IF(B395=0," ",VLOOKUP($B395,[1]Спортсмены!$B$1:$H$65536,5,FALSE))</f>
        <v xml:space="preserve"> </v>
      </c>
      <c r="G395" s="83" t="str">
        <f>IF(B395=0," ",VLOOKUP($B395,[1]Спортсмены!$B$1:$H$65536,6,FALSE))</f>
        <v xml:space="preserve"> </v>
      </c>
      <c r="H395" s="49"/>
      <c r="I395" s="50"/>
      <c r="J395" s="51"/>
      <c r="K395" s="51"/>
      <c r="L395" s="36"/>
    </row>
    <row r="396" spans="1:12" x14ac:dyDescent="0.25">
      <c r="A396" s="48">
        <v>2</v>
      </c>
      <c r="B396" s="20">
        <v>36</v>
      </c>
      <c r="C396" s="21" t="str">
        <f>IF(B396=0," ",VLOOKUP(B396,[1]Спортсмены!B$1:H$65536,2,FALSE))</f>
        <v>Лобков Александр</v>
      </c>
      <c r="D396" s="22" t="str">
        <f>IF(B396=0," ",VLOOKUP($B396,[1]Спортсмены!$B$1:$H$65536,3,FALSE))</f>
        <v>03.04.1996</v>
      </c>
      <c r="E396" s="23" t="str">
        <f>IF(B396=0," ",IF(VLOOKUP($B396,[1]Спортсмены!$B$1:$H$65536,4,FALSE)=0," ",VLOOKUP($B396,[1]Спортсмены!$B$1:$H$65536,4,FALSE)))</f>
        <v>1р</v>
      </c>
      <c r="F396" s="21" t="str">
        <f>IF(B396=0," ",VLOOKUP($B396,[1]Спортсмены!$B$1:$H$65536,5,FALSE))</f>
        <v>Ярославская</v>
      </c>
      <c r="G396" s="21" t="str">
        <f>IF(B396=0," ",VLOOKUP($B396,[1]Спортсмены!$B$1:$H$65536,6,FALSE))</f>
        <v>Ярославль, СДЮСШОР-19</v>
      </c>
      <c r="H396" s="49"/>
      <c r="I396" s="50"/>
      <c r="J396" s="51"/>
      <c r="K396" s="51"/>
      <c r="L396" s="36"/>
    </row>
    <row r="397" spans="1:12" x14ac:dyDescent="0.25">
      <c r="A397" s="48">
        <v>3</v>
      </c>
      <c r="B397" s="20">
        <v>533</v>
      </c>
      <c r="C397" s="21" t="str">
        <f>IF(B397=0," ",VLOOKUP(B397,[1]Спортсмены!B$1:H$65536,2,FALSE))</f>
        <v>Крылов Денис</v>
      </c>
      <c r="D397" s="22" t="str">
        <f>IF(B397=0," ",VLOOKUP($B397,[1]Спортсмены!$B$1:$H$65536,3,FALSE))</f>
        <v>1996</v>
      </c>
      <c r="E397" s="23" t="str">
        <f>IF(B397=0," ",IF(VLOOKUP($B397,[1]Спортсмены!$B$1:$H$65536,4,FALSE)=0," ",VLOOKUP($B397,[1]Спортсмены!$B$1:$H$65536,4,FALSE)))</f>
        <v>КМС</v>
      </c>
      <c r="F397" s="21" t="str">
        <f>IF(B397=0," ",VLOOKUP($B397,[1]Спортсмены!$B$1:$H$65536,5,FALSE))</f>
        <v>Владимирская</v>
      </c>
      <c r="G397" s="21" t="str">
        <f>IF(B397=0," ",VLOOKUP($B397,[1]Спортсмены!$B$1:$H$65536,6,FALSE))</f>
        <v>Ковров, МБУ СК "Вымпел"</v>
      </c>
      <c r="H397" s="49"/>
      <c r="I397" s="50"/>
      <c r="J397" s="51"/>
      <c r="K397" s="51"/>
      <c r="L397" s="36"/>
    </row>
    <row r="398" spans="1:12" x14ac:dyDescent="0.25">
      <c r="A398" s="48">
        <v>4</v>
      </c>
      <c r="B398" s="20">
        <v>299</v>
      </c>
      <c r="C398" s="21" t="str">
        <f>IF(B398=0," ",VLOOKUP(B398,[1]Спортсмены!B$1:H$65536,2,FALSE))</f>
        <v>Лопатин Александр</v>
      </c>
      <c r="D398" s="22" t="str">
        <f>IF(B398=0," ",VLOOKUP($B398,[1]Спортсмены!$B$1:$H$65536,3,FALSE))</f>
        <v>16.05.1997</v>
      </c>
      <c r="E398" s="23" t="str">
        <f>IF(B398=0," ",IF(VLOOKUP($B398,[1]Спортсмены!$B$1:$H$65536,4,FALSE)=0," ",VLOOKUP($B398,[1]Спортсмены!$B$1:$H$65536,4,FALSE)))</f>
        <v>1р</v>
      </c>
      <c r="F398" s="21" t="str">
        <f>IF(B398=0," ",VLOOKUP($B398,[1]Спортсмены!$B$1:$H$65536,5,FALSE))</f>
        <v>Вологодская</v>
      </c>
      <c r="G398" s="21" t="str">
        <f>IF(B398=0," ",VLOOKUP($B398,[1]Спортсмены!$B$1:$H$65536,6,FALSE))</f>
        <v>Вологда, АУ ФКиС ЦСП</v>
      </c>
      <c r="H398" s="49"/>
      <c r="I398" s="50"/>
      <c r="J398" s="51"/>
      <c r="K398" s="51"/>
      <c r="L398" s="36"/>
    </row>
    <row r="399" spans="1:12" x14ac:dyDescent="0.25">
      <c r="A399" s="431"/>
      <c r="B399" s="35"/>
      <c r="C399" s="36"/>
      <c r="D399" s="37"/>
      <c r="E399" s="38"/>
      <c r="F399" s="36"/>
      <c r="G399" s="36"/>
      <c r="H399" s="258"/>
      <c r="I399" s="36"/>
      <c r="J399" s="36"/>
      <c r="K399" s="36"/>
      <c r="L399" s="36"/>
    </row>
    <row r="400" spans="1:12" ht="15.75" x14ac:dyDescent="0.25">
      <c r="A400" s="431"/>
      <c r="B400" s="166" t="s">
        <v>126</v>
      </c>
      <c r="C400" s="166"/>
      <c r="D400" s="167"/>
      <c r="E400" s="168"/>
      <c r="F400" s="168"/>
      <c r="G400" s="274" t="s">
        <v>103</v>
      </c>
      <c r="H400" s="167"/>
      <c r="I400" s="36"/>
      <c r="J400" s="36"/>
      <c r="K400" s="36"/>
      <c r="L400" s="36"/>
    </row>
    <row r="401" spans="1:12" ht="15.75" x14ac:dyDescent="0.25">
      <c r="A401" s="431"/>
      <c r="B401" s="166"/>
      <c r="C401" s="166"/>
      <c r="D401" s="167"/>
      <c r="E401" s="168"/>
      <c r="F401" s="168"/>
      <c r="G401" s="166" t="s">
        <v>104</v>
      </c>
      <c r="H401" s="167"/>
      <c r="I401" s="36"/>
      <c r="J401" s="36"/>
      <c r="K401" s="36"/>
      <c r="L401" s="36"/>
    </row>
    <row r="402" spans="1:12" ht="15.75" x14ac:dyDescent="0.25">
      <c r="A402" s="431"/>
      <c r="B402" s="166" t="s">
        <v>105</v>
      </c>
      <c r="C402" s="166"/>
      <c r="D402" s="167"/>
      <c r="E402" s="168"/>
      <c r="F402" s="168"/>
      <c r="G402" s="274" t="s">
        <v>103</v>
      </c>
      <c r="H402" s="167"/>
      <c r="I402" s="36"/>
      <c r="J402" s="36"/>
      <c r="K402" s="36"/>
      <c r="L402" s="36"/>
    </row>
    <row r="403" spans="1:12" ht="15.75" x14ac:dyDescent="0.25">
      <c r="A403" s="431"/>
      <c r="B403" s="166"/>
      <c r="C403" s="166"/>
      <c r="D403" s="167"/>
      <c r="E403" s="168"/>
      <c r="F403" s="168"/>
      <c r="G403" s="166" t="s">
        <v>104</v>
      </c>
      <c r="H403" s="167"/>
      <c r="I403" s="36"/>
      <c r="J403" s="36"/>
      <c r="K403" s="36"/>
      <c r="L403" s="36"/>
    </row>
    <row r="404" spans="1:12" ht="15.75" x14ac:dyDescent="0.25">
      <c r="A404" s="431"/>
      <c r="B404" s="166"/>
      <c r="C404" s="166"/>
      <c r="D404" s="167"/>
      <c r="E404" s="168"/>
      <c r="F404" s="168"/>
      <c r="G404" s="166"/>
      <c r="H404" s="167"/>
      <c r="I404" s="36"/>
      <c r="J404" s="36"/>
      <c r="K404" s="36"/>
      <c r="L404" s="36"/>
    </row>
    <row r="405" spans="1:12" ht="15.75" x14ac:dyDescent="0.25">
      <c r="A405" s="431"/>
      <c r="B405" s="166"/>
      <c r="C405" s="166"/>
      <c r="D405" s="167"/>
      <c r="E405" s="168"/>
      <c r="F405" s="168"/>
      <c r="G405" s="166"/>
      <c r="H405" s="167"/>
      <c r="I405" s="36"/>
      <c r="J405" s="36"/>
      <c r="K405" s="36"/>
      <c r="L405" s="36"/>
    </row>
    <row r="406" spans="1:12" ht="15.75" x14ac:dyDescent="0.25">
      <c r="A406" s="431"/>
      <c r="B406" s="166"/>
      <c r="C406" s="166"/>
      <c r="D406" s="167"/>
      <c r="E406" s="168"/>
      <c r="F406" s="168"/>
      <c r="G406" s="166"/>
      <c r="H406" s="167"/>
      <c r="I406" s="36"/>
      <c r="J406" s="36"/>
      <c r="K406" s="36"/>
      <c r="L406" s="36"/>
    </row>
    <row r="407" spans="1:12" ht="15.75" x14ac:dyDescent="0.25">
      <c r="A407" s="431"/>
      <c r="B407" s="166"/>
      <c r="C407" s="166"/>
      <c r="D407" s="167"/>
      <c r="E407" s="168"/>
      <c r="F407" s="168"/>
      <c r="G407" s="166"/>
      <c r="H407" s="167"/>
      <c r="I407" s="36"/>
      <c r="J407" s="36"/>
      <c r="K407" s="36"/>
      <c r="L407" s="36"/>
    </row>
    <row r="408" spans="1:12" x14ac:dyDescent="0.25">
      <c r="A408" s="54" t="s">
        <v>28</v>
      </c>
      <c r="B408" s="54"/>
      <c r="C408" s="250"/>
      <c r="D408"/>
      <c r="E408"/>
      <c r="H408" s="338" t="s">
        <v>109</v>
      </c>
      <c r="I408" s="338"/>
      <c r="J408" s="338"/>
      <c r="K408" s="338"/>
      <c r="L408" s="36"/>
    </row>
    <row r="409" spans="1:12" x14ac:dyDescent="0.25">
      <c r="A409" s="6" t="s">
        <v>3</v>
      </c>
      <c r="B409" s="6"/>
      <c r="C409" s="6"/>
      <c r="D409"/>
      <c r="E409"/>
      <c r="G409" s="59"/>
      <c r="H409" s="60"/>
      <c r="I409" s="61"/>
      <c r="L409" s="36"/>
    </row>
    <row r="410" spans="1:12" ht="20.25" x14ac:dyDescent="0.3">
      <c r="A410" s="339" t="s">
        <v>133</v>
      </c>
      <c r="B410" s="339"/>
      <c r="C410" s="339"/>
      <c r="D410" s="339"/>
      <c r="E410" s="339"/>
      <c r="F410" s="339"/>
      <c r="G410" s="339"/>
      <c r="H410" s="339"/>
      <c r="I410" s="339"/>
      <c r="J410" s="339"/>
      <c r="K410" s="339"/>
      <c r="L410" s="36"/>
    </row>
    <row r="411" spans="1:12" x14ac:dyDescent="0.25">
      <c r="A411" s="440" t="s">
        <v>127</v>
      </c>
      <c r="B411" s="440"/>
      <c r="C411" s="440"/>
      <c r="D411" s="440"/>
      <c r="E411" s="440"/>
      <c r="F411" s="440"/>
      <c r="G411" s="440"/>
      <c r="H411" s="440"/>
      <c r="I411" s="440"/>
      <c r="J411" s="440"/>
      <c r="K411" s="440"/>
      <c r="L411" s="36"/>
    </row>
    <row r="412" spans="1:12" ht="20.25" x14ac:dyDescent="0.3">
      <c r="A412" s="1" t="s">
        <v>129</v>
      </c>
      <c r="B412" s="76"/>
      <c r="C412" s="76"/>
      <c r="D412" s="11"/>
      <c r="E412" s="11"/>
      <c r="F412" s="1"/>
      <c r="H412" s="441" t="s">
        <v>138</v>
      </c>
      <c r="I412" s="441"/>
      <c r="J412" s="441"/>
      <c r="L412" s="36"/>
    </row>
    <row r="413" spans="1:12" x14ac:dyDescent="0.25">
      <c r="A413" s="328" t="s">
        <v>96</v>
      </c>
      <c r="B413" s="328" t="s">
        <v>7</v>
      </c>
      <c r="C413" s="328" t="s">
        <v>8</v>
      </c>
      <c r="D413" s="328" t="s">
        <v>9</v>
      </c>
      <c r="E413" s="328" t="s">
        <v>10</v>
      </c>
      <c r="F413" s="328" t="s">
        <v>11</v>
      </c>
      <c r="G413" s="330" t="s">
        <v>25</v>
      </c>
      <c r="H413" s="328" t="s">
        <v>26</v>
      </c>
      <c r="I413" s="332" t="s">
        <v>27</v>
      </c>
      <c r="J413" s="333"/>
      <c r="K413" s="334"/>
      <c r="L413" s="36"/>
    </row>
    <row r="414" spans="1:12" x14ac:dyDescent="0.25">
      <c r="A414" s="329"/>
      <c r="B414" s="329"/>
      <c r="C414" s="329"/>
      <c r="D414" s="329"/>
      <c r="E414" s="329"/>
      <c r="F414" s="329"/>
      <c r="G414" s="331"/>
      <c r="H414" s="329"/>
      <c r="I414" s="264">
        <v>1</v>
      </c>
      <c r="J414" s="55">
        <v>2</v>
      </c>
      <c r="K414" s="56">
        <v>3</v>
      </c>
      <c r="L414" s="36"/>
    </row>
    <row r="415" spans="1:12" x14ac:dyDescent="0.25">
      <c r="A415" s="62"/>
      <c r="B415" s="27"/>
      <c r="C415" s="27"/>
      <c r="D415" s="27"/>
      <c r="E415" s="27"/>
      <c r="F415" s="63" t="s">
        <v>29</v>
      </c>
      <c r="G415" s="27"/>
      <c r="H415" s="49"/>
      <c r="I415" s="50"/>
      <c r="J415" s="51"/>
      <c r="K415" s="51"/>
      <c r="L415" s="36"/>
    </row>
    <row r="416" spans="1:12" x14ac:dyDescent="0.25">
      <c r="A416" s="48">
        <v>1</v>
      </c>
      <c r="B416" s="20">
        <v>568</v>
      </c>
      <c r="C416" s="21" t="str">
        <f>IF(B416=0," ",VLOOKUP(B416,[1]Спортсмены!B$1:H$65536,2,FALSE))</f>
        <v>Полосков Антон</v>
      </c>
      <c r="D416" s="22" t="str">
        <f>IF(B416=0," ",VLOOKUP($B416,[1]Спортсмены!$B$1:$H$65536,3,FALSE))</f>
        <v>24.04.1995</v>
      </c>
      <c r="E416" s="23" t="str">
        <f>IF(B416=0," ",IF(VLOOKUP($B416,[1]Спортсмены!$B$1:$H$65536,4,FALSE)=0," ",VLOOKUP($B416,[1]Спортсмены!$B$1:$H$65536,4,FALSE)))</f>
        <v>1р</v>
      </c>
      <c r="F416" s="21" t="str">
        <f>IF(B416=0," ",VLOOKUP($B416,[1]Спортсмены!$B$1:$H$65536,5,FALSE))</f>
        <v>Архангельская</v>
      </c>
      <c r="G416" s="21" t="str">
        <f>IF(B416=0," ",VLOOKUP($B416,[1]Спортсмены!$B$1:$H$65536,6,FALSE))</f>
        <v xml:space="preserve">Архангельск </v>
      </c>
      <c r="H416" s="49"/>
      <c r="I416" s="50"/>
      <c r="J416" s="51"/>
      <c r="K416" s="51"/>
      <c r="L416" s="36"/>
    </row>
    <row r="417" spans="1:12" x14ac:dyDescent="0.25">
      <c r="A417" s="48">
        <v>2</v>
      </c>
      <c r="B417" s="20">
        <v>19</v>
      </c>
      <c r="C417" s="21" t="str">
        <f>IF(B417=0," ",VLOOKUP(B417,[1]Спортсмены!B$1:H$65536,2,FALSE))</f>
        <v>Нелуш Ярослав</v>
      </c>
      <c r="D417" s="22" t="str">
        <f>IF(B417=0," ",VLOOKUP($B417,[1]Спортсмены!$B$1:$H$65536,3,FALSE))</f>
        <v>11.12.1994</v>
      </c>
      <c r="E417" s="23" t="str">
        <f>IF(B417=0," ",IF(VLOOKUP($B417,[1]Спортсмены!$B$1:$H$65536,4,FALSE)=0," ",VLOOKUP($B417,[1]Спортсмены!$B$1:$H$65536,4,FALSE)))</f>
        <v>1р</v>
      </c>
      <c r="F417" s="21" t="str">
        <f>IF(B417=0," ",VLOOKUP($B417,[1]Спортсмены!$B$1:$H$65536,5,FALSE))</f>
        <v>Ярославская</v>
      </c>
      <c r="G417" s="21" t="str">
        <f>IF(B417=0," ",VLOOKUP($B417,[1]Спортсмены!$B$1:$H$65536,6,FALSE))</f>
        <v>Ярославль, СДЮСШОР-19</v>
      </c>
      <c r="H417" s="49"/>
      <c r="I417" s="50"/>
      <c r="J417" s="51"/>
      <c r="K417" s="51"/>
      <c r="L417" s="36"/>
    </row>
    <row r="418" spans="1:12" x14ac:dyDescent="0.25">
      <c r="A418" s="48">
        <v>3</v>
      </c>
      <c r="B418" s="20">
        <v>202</v>
      </c>
      <c r="C418" s="21" t="str">
        <f>IF(B418=0," ",VLOOKUP(B418,[1]Спортсмены!B$1:H$65536,2,FALSE))</f>
        <v>Казарян Миран</v>
      </c>
      <c r="D418" s="22" t="str">
        <f>IF(B418=0," ",VLOOKUP($B418,[1]Спортсмены!$B$1:$H$65536,3,FALSE))</f>
        <v>1994</v>
      </c>
      <c r="E418" s="23" t="str">
        <f>IF(B418=0," ",IF(VLOOKUP($B418,[1]Спортсмены!$B$1:$H$65536,4,FALSE)=0," ",VLOOKUP($B418,[1]Спортсмены!$B$1:$H$65536,4,FALSE)))</f>
        <v>КМС</v>
      </c>
      <c r="F418" s="21" t="str">
        <f>IF(B418=0," ",VLOOKUP($B418,[1]Спортсмены!$B$1:$H$65536,5,FALSE))</f>
        <v>Мурманская</v>
      </c>
      <c r="G418" s="21" t="str">
        <f>IF(B418=0," ",VLOOKUP($B418,[1]Спортсмены!$B$1:$H$65536,6,FALSE))</f>
        <v>Мурманск, СДЮСШОР-4, Динамо</v>
      </c>
      <c r="H418" s="49"/>
      <c r="I418" s="50"/>
      <c r="J418" s="51"/>
      <c r="K418" s="51"/>
      <c r="L418" s="36"/>
    </row>
    <row r="419" spans="1:12" x14ac:dyDescent="0.25">
      <c r="A419" s="48">
        <v>4</v>
      </c>
      <c r="B419" s="20">
        <v>178</v>
      </c>
      <c r="C419" s="21" t="str">
        <f>IF(B419=0," ",VLOOKUP(B419,[1]Спортсмены!B$1:H$65536,2,FALSE))</f>
        <v>Шадрин Яков</v>
      </c>
      <c r="D419" s="22" t="str">
        <f>IF(B419=0," ",VLOOKUP($B419,[1]Спортсмены!$B$1:$H$65536,3,FALSE))</f>
        <v>1993</v>
      </c>
      <c r="E419" s="23" t="str">
        <f>IF(B419=0," ",IF(VLOOKUP($B419,[1]Спортсмены!$B$1:$H$65536,4,FALSE)=0," ",VLOOKUP($B419,[1]Спортсмены!$B$1:$H$65536,4,FALSE)))</f>
        <v>1р</v>
      </c>
      <c r="F419" s="21" t="str">
        <f>IF(B419=0," ",VLOOKUP($B419,[1]Спортсмены!$B$1:$H$65536,5,FALSE))</f>
        <v>Р-ка Коми</v>
      </c>
      <c r="G419" s="21" t="str">
        <f>IF(B419=0," ",VLOOKUP($B419,[1]Спортсмены!$B$1:$H$65536,6,FALSE))</f>
        <v>Сыктывкар, КДЮСШ-1</v>
      </c>
      <c r="H419" s="49"/>
      <c r="I419" s="50"/>
      <c r="J419" s="51"/>
      <c r="K419" s="51"/>
      <c r="L419" s="36"/>
    </row>
    <row r="420" spans="1:12" x14ac:dyDescent="0.25">
      <c r="A420" s="48"/>
      <c r="B420" s="27"/>
      <c r="C420" s="27"/>
      <c r="D420" s="27"/>
      <c r="E420" s="27"/>
      <c r="F420" s="63" t="s">
        <v>97</v>
      </c>
      <c r="G420" s="27"/>
      <c r="H420" s="49"/>
      <c r="I420" s="50"/>
      <c r="J420" s="51"/>
      <c r="K420" s="51"/>
      <c r="L420" s="36"/>
    </row>
    <row r="421" spans="1:12" x14ac:dyDescent="0.25">
      <c r="A421" s="48">
        <v>1</v>
      </c>
      <c r="B421" s="20">
        <v>101</v>
      </c>
      <c r="C421" s="21" t="str">
        <f>IF(B421=0," ",VLOOKUP(B421,[1]Спортсмены!B$1:H$65536,2,FALSE))</f>
        <v>Лавров Александр</v>
      </c>
      <c r="D421" s="22" t="str">
        <f>IF(B421=0," ",VLOOKUP($B421,[1]Спортсмены!$B$1:$H$65536,3,FALSE))</f>
        <v>1993</v>
      </c>
      <c r="E421" s="23" t="str">
        <f>IF(B421=0," ",IF(VLOOKUP($B421,[1]Спортсмены!$B$1:$H$65536,4,FALSE)=0," ",VLOOKUP($B421,[1]Спортсмены!$B$1:$H$65536,4,FALSE)))</f>
        <v>КМС</v>
      </c>
      <c r="F421" s="21" t="str">
        <f>IF(B421=0," ",VLOOKUP($B421,[1]Спортсмены!$B$1:$H$65536,5,FALSE))</f>
        <v>Р-ка Коми</v>
      </c>
      <c r="G421" s="21" t="str">
        <f>IF(B421=0," ",VLOOKUP($B421,[1]Спортсмены!$B$1:$H$65536,6,FALSE))</f>
        <v>Сыктывкар, КДЮСШ-1</v>
      </c>
      <c r="H421" s="49"/>
      <c r="I421" s="50"/>
      <c r="J421" s="51"/>
      <c r="K421" s="51"/>
      <c r="L421" s="36"/>
    </row>
    <row r="422" spans="1:12" x14ac:dyDescent="0.25">
      <c r="A422" s="48">
        <v>2</v>
      </c>
      <c r="B422" s="20">
        <v>290</v>
      </c>
      <c r="C422" s="21" t="str">
        <f>IF(B422=0," ",VLOOKUP(B422,[1]Спортсмены!B$1:H$65536,2,FALSE))</f>
        <v>Новослугин Максим</v>
      </c>
      <c r="D422" s="22" t="str">
        <f>IF(B422=0," ",VLOOKUP($B422,[1]Спортсмены!$B$1:$H$65536,3,FALSE))</f>
        <v>21.08.1995</v>
      </c>
      <c r="E422" s="23" t="str">
        <f>IF(B422=0," ",IF(VLOOKUP($B422,[1]Спортсмены!$B$1:$H$65536,4,FALSE)=0," ",VLOOKUP($B422,[1]Спортсмены!$B$1:$H$65536,4,FALSE)))</f>
        <v>КМС</v>
      </c>
      <c r="F422" s="21" t="str">
        <f>IF(B422=0," ",VLOOKUP($B422,[1]Спортсмены!$B$1:$H$65536,5,FALSE))</f>
        <v>Вологодская</v>
      </c>
      <c r="G422" s="21" t="str">
        <f>IF(B422=0," ",VLOOKUP($B422,[1]Спортсмены!$B$1:$H$65536,6,FALSE))</f>
        <v>Вологда, АУ ФКиС ЦСП</v>
      </c>
      <c r="H422" s="49"/>
      <c r="I422" s="50"/>
      <c r="J422" s="51"/>
      <c r="K422" s="51"/>
      <c r="L422" s="36"/>
    </row>
    <row r="423" spans="1:12" x14ac:dyDescent="0.25">
      <c r="A423" s="48">
        <v>3</v>
      </c>
      <c r="B423" s="20">
        <v>145</v>
      </c>
      <c r="C423" s="21" t="str">
        <f>IF(B423=0," ",VLOOKUP(B423,[1]Спортсмены!B$1:H$65536,2,FALSE))</f>
        <v>Краев Алексей</v>
      </c>
      <c r="D423" s="22" t="str">
        <f>IF(B423=0," ",VLOOKUP($B423,[1]Спортсмены!$B$1:$H$65536,3,FALSE))</f>
        <v>12.02.1993</v>
      </c>
      <c r="E423" s="23" t="str">
        <f>IF(B423=0," ",IF(VLOOKUP($B423,[1]Спортсмены!$B$1:$H$65536,4,FALSE)=0," ",VLOOKUP($B423,[1]Спортсмены!$B$1:$H$65536,4,FALSE)))</f>
        <v>КМС</v>
      </c>
      <c r="F423" s="21" t="str">
        <f>IF(B423=0," ",VLOOKUP($B423,[1]Спортсмены!$B$1:$H$65536,5,FALSE))</f>
        <v>Ивановская</v>
      </c>
      <c r="G423" s="21" t="str">
        <f>IF(B423=0," ",VLOOKUP($B423,[1]Спортсмены!$B$1:$H$65536,6,FALSE))</f>
        <v>Иваново, ИГЭУ</v>
      </c>
      <c r="H423" s="49"/>
      <c r="I423" s="50"/>
      <c r="J423" s="51"/>
      <c r="K423" s="51"/>
      <c r="L423" s="36"/>
    </row>
    <row r="424" spans="1:12" x14ac:dyDescent="0.25">
      <c r="A424" s="48">
        <v>4</v>
      </c>
      <c r="B424" s="20">
        <v>14</v>
      </c>
      <c r="C424" s="21" t="str">
        <f>IF(B424=0," ",VLOOKUP(B424,[1]Спортсмены!B$1:H$65536,2,FALSE))</f>
        <v>Белков Александр</v>
      </c>
      <c r="D424" s="22" t="str">
        <f>IF(B424=0," ",VLOOKUP($B424,[1]Спортсмены!$B$1:$H$65536,3,FALSE))</f>
        <v>07.09.1994</v>
      </c>
      <c r="E424" s="23" t="str">
        <f>IF(B424=0," ",IF(VLOOKUP($B424,[1]Спортсмены!$B$1:$H$65536,4,FALSE)=0," ",VLOOKUP($B424,[1]Спортсмены!$B$1:$H$65536,4,FALSE)))</f>
        <v>2р</v>
      </c>
      <c r="F424" s="21" t="str">
        <f>IF(B424=0," ",VLOOKUP($B424,[1]Спортсмены!$B$1:$H$65536,5,FALSE))</f>
        <v>Ярославская</v>
      </c>
      <c r="G424" s="21" t="str">
        <f>IF(B424=0," ",VLOOKUP($B424,[1]Спортсмены!$B$1:$H$65536,6,FALSE))</f>
        <v>Ярославль, СДЮСШОР-19</v>
      </c>
      <c r="H424" s="49"/>
      <c r="I424" s="50"/>
      <c r="J424" s="51"/>
      <c r="K424" s="51"/>
      <c r="L424" s="36"/>
    </row>
    <row r="425" spans="1:12" x14ac:dyDescent="0.25">
      <c r="A425" s="48"/>
      <c r="B425" s="52"/>
      <c r="C425" s="52"/>
      <c r="D425" s="52"/>
      <c r="E425" s="52"/>
      <c r="F425" s="53" t="s">
        <v>98</v>
      </c>
      <c r="G425" s="52"/>
      <c r="H425" s="49"/>
      <c r="I425" s="50"/>
      <c r="J425" s="51"/>
      <c r="K425" s="51"/>
      <c r="L425" s="36"/>
    </row>
    <row r="426" spans="1:12" x14ac:dyDescent="0.25">
      <c r="A426" s="48">
        <v>1</v>
      </c>
      <c r="B426" s="20">
        <v>293</v>
      </c>
      <c r="C426" s="21" t="str">
        <f>IF(B426=0," ",VLOOKUP(B426,[1]Спортсмены!B$1:H$65536,2,FALSE))</f>
        <v>Смирнов Антон</v>
      </c>
      <c r="D426" s="22" t="str">
        <f>IF(B426=0," ",VLOOKUP($B426,[1]Спортсмены!$B$1:$H$65536,3,FALSE))</f>
        <v>28.09.1995</v>
      </c>
      <c r="E426" s="23" t="str">
        <f>IF(B426=0," ",IF(VLOOKUP($B426,[1]Спортсмены!$B$1:$H$65536,4,FALSE)=0," ",VLOOKUP($B426,[1]Спортсмены!$B$1:$H$65536,4,FALSE)))</f>
        <v>1р</v>
      </c>
      <c r="F426" s="21" t="str">
        <f>IF(B426=0," ",VLOOKUP($B426,[1]Спортсмены!$B$1:$H$65536,5,FALSE))</f>
        <v>Вологодская</v>
      </c>
      <c r="G426" s="21" t="str">
        <f>IF(B426=0," ",VLOOKUP($B426,[1]Спортсмены!$B$1:$H$65536,6,FALSE))</f>
        <v>Вологда, АУ ФКиС ЦСП</v>
      </c>
      <c r="H426" s="49"/>
      <c r="I426" s="50"/>
      <c r="J426" s="51"/>
      <c r="K426" s="51"/>
      <c r="L426" s="36"/>
    </row>
    <row r="427" spans="1:12" x14ac:dyDescent="0.25">
      <c r="A427" s="48">
        <v>2</v>
      </c>
      <c r="B427" s="20">
        <v>525</v>
      </c>
      <c r="C427" s="21" t="str">
        <f>IF(B427=0," ",VLOOKUP(B427,[1]Спортсмены!B$1:H$65536,2,FALSE))</f>
        <v>Ползунов Иван</v>
      </c>
      <c r="D427" s="22" t="str">
        <f>IF(B427=0," ",VLOOKUP($B427,[1]Спортсмены!$B$1:$H$65536,3,FALSE))</f>
        <v>24.06.1994</v>
      </c>
      <c r="E427" s="23" t="str">
        <f>IF(B427=0," ",IF(VLOOKUP($B427,[1]Спортсмены!$B$1:$H$65536,4,FALSE)=0," ",VLOOKUP($B427,[1]Спортсмены!$B$1:$H$65536,4,FALSE)))</f>
        <v>КМС</v>
      </c>
      <c r="F427" s="21" t="str">
        <f>IF(B427=0," ",VLOOKUP($B427,[1]Спортсмены!$B$1:$H$65536,5,FALSE))</f>
        <v>Владимирская</v>
      </c>
      <c r="G427" s="21" t="str">
        <f>IF(B427=0," ",VLOOKUP($B427,[1]Спортсмены!$B$1:$H$65536,6,FALSE))</f>
        <v>Владимир, СДЮСШОР-7</v>
      </c>
      <c r="H427" s="64"/>
      <c r="I427" s="50"/>
      <c r="J427" s="51"/>
      <c r="K427" s="51"/>
      <c r="L427" s="36"/>
    </row>
    <row r="428" spans="1:12" x14ac:dyDescent="0.25">
      <c r="A428" s="48">
        <v>3</v>
      </c>
      <c r="B428" s="20">
        <v>203</v>
      </c>
      <c r="C428" s="21" t="str">
        <f>IF(B428=0," ",VLOOKUP(B428,[1]Спортсмены!B$1:H$65536,2,FALSE))</f>
        <v>Радзишевкий Евгений</v>
      </c>
      <c r="D428" s="22" t="str">
        <f>IF(B428=0," ",VLOOKUP($B428,[1]Спортсмены!$B$1:$H$65536,3,FALSE))</f>
        <v>13.02.1993</v>
      </c>
      <c r="E428" s="23" t="str">
        <f>IF(B428=0," ",IF(VLOOKUP($B428,[1]Спортсмены!$B$1:$H$65536,4,FALSE)=0," ",VLOOKUP($B428,[1]Спортсмены!$B$1:$H$65536,4,FALSE)))</f>
        <v>КМС</v>
      </c>
      <c r="F428" s="21" t="str">
        <f>IF(B428=0," ",VLOOKUP($B428,[1]Спортсмены!$B$1:$H$65536,5,FALSE))</f>
        <v>Мурманская</v>
      </c>
      <c r="G428" s="21" t="str">
        <f>IF(B428=0," ",VLOOKUP($B428,[1]Спортсмены!$B$1:$H$65536,6,FALSE))</f>
        <v>Мурманск, СДЮСШОР-4, Динамо</v>
      </c>
      <c r="H428" s="49"/>
      <c r="I428" s="50"/>
      <c r="J428" s="51"/>
      <c r="K428" s="51"/>
      <c r="L428" s="36"/>
    </row>
    <row r="429" spans="1:12" x14ac:dyDescent="0.25">
      <c r="A429" s="48">
        <v>4</v>
      </c>
      <c r="B429" s="20">
        <v>13</v>
      </c>
      <c r="C429" s="21" t="str">
        <f>IF(B429=0," ",VLOOKUP(B429,[1]Спортсмены!B$1:H$65536,2,FALSE))</f>
        <v>Кудрявцев Константин</v>
      </c>
      <c r="D429" s="22" t="str">
        <f>IF(B429=0," ",VLOOKUP($B429,[1]Спортсмены!$B$1:$H$65536,3,FALSE))</f>
        <v>29.06.1993</v>
      </c>
      <c r="E429" s="23" t="str">
        <f>IF(B429=0," ",IF(VLOOKUP($B429,[1]Спортсмены!$B$1:$H$65536,4,FALSE)=0," ",VLOOKUP($B429,[1]Спортсмены!$B$1:$H$65536,4,FALSE)))</f>
        <v>1р</v>
      </c>
      <c r="F429" s="21" t="str">
        <f>IF(B429=0," ",VLOOKUP($B429,[1]Спортсмены!$B$1:$H$65536,5,FALSE))</f>
        <v>Ярославская</v>
      </c>
      <c r="G429" s="21" t="str">
        <f>IF(B429=0," ",VLOOKUP($B429,[1]Спортсмены!$B$1:$H$65536,6,FALSE))</f>
        <v>Ярославль, СДЮСШОР-19</v>
      </c>
      <c r="H429" s="49"/>
      <c r="I429" s="50"/>
      <c r="J429" s="51"/>
      <c r="K429" s="51"/>
      <c r="L429" s="36"/>
    </row>
    <row r="430" spans="1:12" x14ac:dyDescent="0.25">
      <c r="A430" s="48"/>
      <c r="B430" s="52"/>
      <c r="C430" s="52"/>
      <c r="D430" s="52"/>
      <c r="E430" s="52"/>
      <c r="F430" s="53" t="s">
        <v>99</v>
      </c>
      <c r="G430" s="52"/>
      <c r="H430" s="49"/>
      <c r="I430" s="50"/>
      <c r="J430" s="51"/>
      <c r="K430" s="51"/>
      <c r="L430" s="36"/>
    </row>
    <row r="431" spans="1:12" x14ac:dyDescent="0.25">
      <c r="A431" s="48">
        <v>1</v>
      </c>
      <c r="B431" s="20">
        <v>21</v>
      </c>
      <c r="C431" s="21" t="str">
        <f>IF(B431=0," ",VLOOKUP(B431,[1]Спортсмены!B$1:H$65536,2,FALSE))</f>
        <v>Изотов Демьян</v>
      </c>
      <c r="D431" s="22" t="str">
        <f>IF(B431=0," ",VLOOKUP($B431,[1]Спортсмены!$B$1:$H$65536,3,FALSE))</f>
        <v>12.07.1995</v>
      </c>
      <c r="E431" s="23" t="str">
        <f>IF(B431=0," ",IF(VLOOKUP($B431,[1]Спортсмены!$B$1:$H$65536,4,FALSE)=0," ",VLOOKUP($B431,[1]Спортсмены!$B$1:$H$65536,4,FALSE)))</f>
        <v>3р</v>
      </c>
      <c r="F431" s="21" t="str">
        <f>IF(B431=0," ",VLOOKUP($B431,[1]Спортсмены!$B$1:$H$65536,5,FALSE))</f>
        <v>Ярославская</v>
      </c>
      <c r="G431" s="21" t="str">
        <f>IF(B431=0," ",VLOOKUP($B431,[1]Спортсмены!$B$1:$H$65536,6,FALSE))</f>
        <v>Ярославль, СДЮСШОР-19</v>
      </c>
      <c r="H431" s="49"/>
      <c r="I431" s="50"/>
      <c r="J431" s="51"/>
      <c r="K431" s="51"/>
      <c r="L431" s="36"/>
    </row>
    <row r="432" spans="1:12" x14ac:dyDescent="0.25">
      <c r="A432" s="48">
        <v>2</v>
      </c>
      <c r="B432" s="20">
        <v>185</v>
      </c>
      <c r="C432" s="21" t="str">
        <f>IF(B432=0," ",VLOOKUP(B432,[1]Спортсмены!B$1:H$65536,2,FALSE))</f>
        <v>Окулов Вячеслав</v>
      </c>
      <c r="D432" s="22" t="str">
        <f>IF(B432=0," ",VLOOKUP($B432,[1]Спортсмены!$B$1:$H$65536,3,FALSE))</f>
        <v>1994</v>
      </c>
      <c r="E432" s="23" t="str">
        <f>IF(B432=0," ",IF(VLOOKUP($B432,[1]Спортсмены!$B$1:$H$65536,4,FALSE)=0," ",VLOOKUP($B432,[1]Спортсмены!$B$1:$H$65536,4,FALSE)))</f>
        <v>КМС</v>
      </c>
      <c r="F432" s="21" t="str">
        <f>IF(B432=0," ",VLOOKUP($B432,[1]Спортсмены!$B$1:$H$65536,5,FALSE))</f>
        <v>Архангельская</v>
      </c>
      <c r="G432" s="21" t="str">
        <f>IF(B432=0," ",VLOOKUP($B432,[1]Спортсмены!$B$1:$H$65536,6,FALSE))</f>
        <v>Коряжма, ДЮСШ</v>
      </c>
      <c r="H432" s="49"/>
      <c r="I432" s="50"/>
      <c r="J432" s="51"/>
      <c r="K432" s="51"/>
      <c r="L432" s="36"/>
    </row>
    <row r="433" spans="1:12" x14ac:dyDescent="0.25">
      <c r="A433" s="48">
        <v>3</v>
      </c>
      <c r="B433" s="20">
        <v>158</v>
      </c>
      <c r="C433" s="21" t="str">
        <f>IF(B433=0," ",VLOOKUP(B433,[1]Спортсмены!B$1:H$65536,2,FALSE))</f>
        <v>Соколов Александр</v>
      </c>
      <c r="D433" s="22" t="str">
        <f>IF(B433=0," ",VLOOKUP($B433,[1]Спортсмены!$B$1:$H$65536,3,FALSE))</f>
        <v>18.02.1995</v>
      </c>
      <c r="E433" s="23" t="str">
        <f>IF(B433=0," ",IF(VLOOKUP($B433,[1]Спортсмены!$B$1:$H$65536,4,FALSE)=0," ",VLOOKUP($B433,[1]Спортсмены!$B$1:$H$65536,4,FALSE)))</f>
        <v>КМС</v>
      </c>
      <c r="F433" s="21" t="str">
        <f>IF(B433=0," ",VLOOKUP($B433,[1]Спортсмены!$B$1:$H$65536,5,FALSE))</f>
        <v>Новгородская</v>
      </c>
      <c r="G433" s="90" t="str">
        <f>IF(B433=0," ",VLOOKUP($B433,[1]Спортсмены!$B$1:$H$65536,6,FALSE))</f>
        <v>В Новгород</v>
      </c>
      <c r="H433" s="49"/>
      <c r="I433" s="50"/>
      <c r="J433" s="51"/>
      <c r="K433" s="51"/>
      <c r="L433" s="36"/>
    </row>
    <row r="434" spans="1:12" x14ac:dyDescent="0.25">
      <c r="A434" s="48">
        <v>4</v>
      </c>
      <c r="B434" s="20">
        <v>146</v>
      </c>
      <c r="C434" s="21" t="str">
        <f>IF(B434=0," ",VLOOKUP(B434,[1]Спортсмены!B$1:H$65536,2,FALSE))</f>
        <v>Маров Дмитрий</v>
      </c>
      <c r="D434" s="22" t="str">
        <f>IF(B434=0," ",VLOOKUP($B434,[1]Спортсмены!$B$1:$H$65536,3,FALSE))</f>
        <v>15.06.1995</v>
      </c>
      <c r="E434" s="23" t="str">
        <f>IF(B434=0," ",IF(VLOOKUP($B434,[1]Спортсмены!$B$1:$H$65536,4,FALSE)=0," ",VLOOKUP($B434,[1]Спортсмены!$B$1:$H$65536,4,FALSE)))</f>
        <v>1р</v>
      </c>
      <c r="F434" s="21" t="str">
        <f>IF(B434=0," ",VLOOKUP($B434,[1]Спортсмены!$B$1:$H$65536,5,FALSE))</f>
        <v>Ивановская</v>
      </c>
      <c r="G434" s="21" t="str">
        <f>IF(B434=0," ",VLOOKUP($B434,[1]Спортсмены!$B$1:$H$65536,6,FALSE))</f>
        <v>Иваново, ИГЭУ</v>
      </c>
      <c r="H434" s="49"/>
      <c r="I434" s="50"/>
      <c r="J434" s="51"/>
      <c r="K434" s="51"/>
      <c r="L434" s="36"/>
    </row>
    <row r="435" spans="1:12" x14ac:dyDescent="0.25">
      <c r="A435" s="48"/>
      <c r="B435" s="21"/>
      <c r="C435" s="23"/>
      <c r="D435" s="26"/>
      <c r="E435" s="23"/>
      <c r="F435" s="66"/>
      <c r="G435" s="65"/>
      <c r="H435" s="49"/>
      <c r="I435" s="50"/>
      <c r="J435" s="51"/>
      <c r="K435" s="51"/>
      <c r="L435" s="36"/>
    </row>
    <row r="436" spans="1:12" x14ac:dyDescent="0.25">
      <c r="A436" s="431"/>
      <c r="B436" s="36"/>
      <c r="C436" s="38"/>
      <c r="D436" s="47"/>
      <c r="E436" s="38"/>
      <c r="F436" s="112"/>
      <c r="G436" s="112"/>
      <c r="H436" s="258"/>
      <c r="I436" s="256"/>
      <c r="J436" s="254"/>
      <c r="K436" s="254"/>
      <c r="L436" s="36"/>
    </row>
    <row r="437" spans="1:12" x14ac:dyDescent="0.25">
      <c r="A437" s="431"/>
      <c r="B437" s="36"/>
      <c r="C437" s="38"/>
      <c r="D437" s="47"/>
      <c r="E437" s="38"/>
      <c r="F437" s="112"/>
      <c r="G437" s="112"/>
      <c r="H437" s="258"/>
      <c r="I437" s="256"/>
      <c r="J437" s="254"/>
      <c r="K437" s="254"/>
      <c r="L437" s="36"/>
    </row>
    <row r="438" spans="1:12" ht="15.75" x14ac:dyDescent="0.25">
      <c r="A438" s="431"/>
      <c r="B438" s="166" t="s">
        <v>126</v>
      </c>
      <c r="C438" s="166"/>
      <c r="D438" s="167"/>
      <c r="E438" s="168"/>
      <c r="F438" s="168"/>
      <c r="G438" s="274" t="s">
        <v>103</v>
      </c>
      <c r="H438" s="167"/>
      <c r="I438" s="36"/>
      <c r="J438" s="36"/>
      <c r="K438" s="36"/>
      <c r="L438" s="36"/>
    </row>
    <row r="439" spans="1:12" ht="15.75" x14ac:dyDescent="0.25">
      <c r="A439" s="431"/>
      <c r="B439" s="166"/>
      <c r="C439" s="166"/>
      <c r="D439" s="167"/>
      <c r="E439" s="168"/>
      <c r="F439" s="168"/>
      <c r="G439" s="166" t="s">
        <v>104</v>
      </c>
      <c r="H439" s="167"/>
      <c r="I439" s="36"/>
      <c r="J439" s="36"/>
      <c r="K439" s="36"/>
      <c r="L439" s="36"/>
    </row>
    <row r="440" spans="1:12" ht="15.75" x14ac:dyDescent="0.25">
      <c r="A440" s="431"/>
      <c r="B440" s="166" t="s">
        <v>105</v>
      </c>
      <c r="C440" s="166"/>
      <c r="D440" s="167"/>
      <c r="E440" s="168"/>
      <c r="F440" s="168"/>
      <c r="G440" s="274" t="s">
        <v>103</v>
      </c>
      <c r="H440" s="167"/>
      <c r="I440" s="36"/>
      <c r="J440" s="36"/>
      <c r="K440" s="36"/>
      <c r="L440" s="36"/>
    </row>
    <row r="441" spans="1:12" ht="15.75" x14ac:dyDescent="0.25">
      <c r="A441" s="431"/>
      <c r="B441" s="166"/>
      <c r="C441" s="166"/>
      <c r="D441" s="167"/>
      <c r="E441" s="168"/>
      <c r="F441" s="168"/>
      <c r="G441" s="166" t="s">
        <v>104</v>
      </c>
      <c r="H441" s="167"/>
      <c r="I441" s="36"/>
      <c r="J441" s="36"/>
      <c r="K441" s="36"/>
      <c r="L441" s="36"/>
    </row>
    <row r="442" spans="1:12" x14ac:dyDescent="0.25">
      <c r="A442" s="36"/>
      <c r="B442" s="36"/>
      <c r="C442" s="36"/>
      <c r="D442" s="36"/>
      <c r="E442" s="36"/>
      <c r="F442" s="36"/>
      <c r="G442" s="36"/>
      <c r="H442" s="36"/>
      <c r="I442" s="36"/>
      <c r="J442" s="36"/>
      <c r="K442" s="36"/>
      <c r="L442" s="36"/>
    </row>
    <row r="443" spans="1:12" x14ac:dyDescent="0.25">
      <c r="A443" s="36"/>
      <c r="B443" s="36"/>
      <c r="C443" s="36"/>
      <c r="D443" s="36"/>
      <c r="E443" s="36"/>
      <c r="F443" s="36"/>
      <c r="G443" s="36"/>
      <c r="H443" s="36"/>
      <c r="I443" s="36"/>
      <c r="J443" s="36"/>
      <c r="K443" s="36"/>
      <c r="L443" s="36"/>
    </row>
    <row r="444" spans="1:12" x14ac:dyDescent="0.25">
      <c r="A444" s="36"/>
      <c r="B444" s="36"/>
      <c r="C444" s="36"/>
      <c r="D444" s="36"/>
      <c r="E444" s="36"/>
      <c r="F444" s="36"/>
      <c r="G444" s="36"/>
      <c r="H444" s="36"/>
      <c r="I444" s="36"/>
      <c r="J444" s="36"/>
      <c r="K444" s="36"/>
      <c r="L444" s="36"/>
    </row>
    <row r="445" spans="1:12" x14ac:dyDescent="0.25">
      <c r="A445" s="36"/>
      <c r="B445" s="36"/>
      <c r="C445" s="36"/>
      <c r="D445" s="36"/>
      <c r="E445" s="36"/>
      <c r="F445" s="36"/>
      <c r="G445" s="36"/>
      <c r="H445" s="36"/>
      <c r="I445" s="36"/>
      <c r="J445" s="36"/>
      <c r="K445" s="36"/>
      <c r="L445" s="36"/>
    </row>
    <row r="446" spans="1:12" x14ac:dyDescent="0.25">
      <c r="A446" s="36"/>
      <c r="B446" s="36"/>
      <c r="C446" s="36"/>
      <c r="D446" s="36"/>
      <c r="E446" s="36"/>
      <c r="F446" s="36"/>
      <c r="G446" s="36"/>
      <c r="H446" s="36"/>
      <c r="I446" s="36"/>
      <c r="J446" s="36"/>
      <c r="K446" s="36"/>
      <c r="L446" s="36"/>
    </row>
    <row r="447" spans="1:12" x14ac:dyDescent="0.25">
      <c r="A447" s="36"/>
      <c r="B447" s="36"/>
      <c r="C447" s="36"/>
      <c r="D447" s="36"/>
      <c r="E447" s="36"/>
      <c r="F447" s="36"/>
      <c r="G447" s="36"/>
      <c r="H447" s="36"/>
      <c r="I447" s="36"/>
      <c r="J447" s="36"/>
      <c r="K447" s="36"/>
      <c r="L447" s="36"/>
    </row>
    <row r="448" spans="1:12" x14ac:dyDescent="0.25">
      <c r="A448" s="36"/>
      <c r="B448" s="36"/>
      <c r="C448" s="36"/>
      <c r="D448" s="36"/>
      <c r="E448" s="36"/>
      <c r="F448" s="36"/>
      <c r="G448" s="36"/>
      <c r="H448" s="36"/>
      <c r="I448" s="36"/>
      <c r="J448" s="36"/>
      <c r="K448" s="36"/>
      <c r="L448" s="36"/>
    </row>
    <row r="449" spans="1:12" x14ac:dyDescent="0.25">
      <c r="A449" s="36"/>
      <c r="B449" s="36"/>
      <c r="C449" s="36"/>
      <c r="D449" s="36"/>
      <c r="E449" s="36"/>
      <c r="F449" s="36"/>
      <c r="G449" s="36"/>
      <c r="H449" s="36"/>
      <c r="I449" s="36"/>
      <c r="J449" s="36"/>
      <c r="K449" s="36"/>
      <c r="L449" s="36"/>
    </row>
    <row r="450" spans="1:12" x14ac:dyDescent="0.25">
      <c r="A450" s="36"/>
      <c r="B450" s="36"/>
      <c r="C450" s="36"/>
      <c r="D450" s="36"/>
      <c r="E450" s="36"/>
      <c r="F450" s="36"/>
      <c r="G450" s="36"/>
      <c r="H450" s="36"/>
      <c r="I450" s="36"/>
      <c r="J450" s="36"/>
      <c r="K450" s="36"/>
      <c r="L450" s="36"/>
    </row>
    <row r="451" spans="1:12" x14ac:dyDescent="0.25">
      <c r="A451" s="36"/>
      <c r="B451" s="36"/>
      <c r="C451" s="36"/>
      <c r="D451" s="36"/>
      <c r="E451" s="36"/>
      <c r="F451" s="36"/>
      <c r="G451" s="36"/>
      <c r="H451" s="36"/>
      <c r="I451" s="36"/>
      <c r="J451" s="36"/>
      <c r="K451" s="36"/>
      <c r="L451" s="36"/>
    </row>
    <row r="452" spans="1:12" x14ac:dyDescent="0.25">
      <c r="A452" s="36"/>
      <c r="B452" s="36"/>
      <c r="C452" s="36"/>
      <c r="D452" s="36"/>
      <c r="E452" s="36"/>
      <c r="F452" s="36"/>
      <c r="G452" s="36"/>
      <c r="H452" s="36"/>
      <c r="I452" s="36"/>
      <c r="J452" s="36"/>
      <c r="K452" s="36"/>
      <c r="L452" s="36"/>
    </row>
    <row r="453" spans="1:12" x14ac:dyDescent="0.25">
      <c r="A453" s="36"/>
      <c r="B453" s="36"/>
      <c r="C453" s="36"/>
      <c r="D453" s="36"/>
      <c r="E453" s="36"/>
      <c r="F453" s="36"/>
      <c r="G453" s="36"/>
      <c r="H453" s="36"/>
      <c r="I453" s="36"/>
      <c r="J453" s="36"/>
      <c r="K453" s="36"/>
      <c r="L453" s="36"/>
    </row>
    <row r="454" spans="1:12" ht="22.5" x14ac:dyDescent="0.3">
      <c r="A454" s="352" t="s">
        <v>21</v>
      </c>
      <c r="B454" s="352"/>
      <c r="C454" s="352"/>
      <c r="D454" s="352"/>
      <c r="E454" s="352"/>
      <c r="F454" s="352"/>
      <c r="G454" s="352"/>
      <c r="H454" s="352"/>
      <c r="I454" s="352"/>
      <c r="J454" s="352"/>
      <c r="K454" s="352"/>
      <c r="L454" s="57"/>
    </row>
    <row r="455" spans="1:12" ht="20.25" x14ac:dyDescent="0.3">
      <c r="A455" s="336" t="s">
        <v>22</v>
      </c>
      <c r="B455" s="336"/>
      <c r="C455" s="336"/>
      <c r="D455" s="336"/>
      <c r="E455" s="336"/>
      <c r="F455" s="336"/>
      <c r="G455" s="336"/>
      <c r="H455" s="336"/>
      <c r="I455" s="336"/>
      <c r="J455" s="336"/>
      <c r="K455" s="336"/>
      <c r="L455" s="58"/>
    </row>
    <row r="456" spans="1:12" x14ac:dyDescent="0.25">
      <c r="A456" s="54" t="s">
        <v>28</v>
      </c>
      <c r="B456" s="54"/>
      <c r="C456" s="250"/>
      <c r="D456"/>
      <c r="E456"/>
      <c r="H456" s="338" t="s">
        <v>109</v>
      </c>
      <c r="I456" s="338"/>
      <c r="J456" s="338"/>
      <c r="K456" s="338"/>
    </row>
    <row r="457" spans="1:12" x14ac:dyDescent="0.25">
      <c r="A457" s="6" t="s">
        <v>3</v>
      </c>
      <c r="B457" s="6"/>
      <c r="C457" s="6"/>
      <c r="D457"/>
      <c r="E457"/>
      <c r="G457" s="59"/>
      <c r="H457" s="60"/>
      <c r="I457" s="61"/>
    </row>
    <row r="458" spans="1:12" ht="20.25" x14ac:dyDescent="0.3">
      <c r="A458" s="339" t="s">
        <v>133</v>
      </c>
      <c r="B458" s="339"/>
      <c r="C458" s="339"/>
      <c r="D458" s="339"/>
      <c r="E458" s="339"/>
      <c r="F458" s="339"/>
      <c r="G458" s="339"/>
      <c r="H458" s="339"/>
      <c r="I458" s="339"/>
      <c r="J458" s="339"/>
      <c r="K458" s="339"/>
    </row>
    <row r="459" spans="1:12" ht="15.75" x14ac:dyDescent="0.25">
      <c r="A459" s="327" t="s">
        <v>30</v>
      </c>
      <c r="B459" s="327"/>
      <c r="C459" s="327"/>
      <c r="D459" s="327"/>
      <c r="E459" s="327"/>
      <c r="F459" s="327"/>
      <c r="G459" s="327"/>
      <c r="H459" s="327"/>
      <c r="I459" s="327"/>
      <c r="J459" s="327"/>
      <c r="K459" s="327"/>
    </row>
    <row r="460" spans="1:12" ht="20.25" x14ac:dyDescent="0.3">
      <c r="A460" s="54"/>
      <c r="B460" s="54"/>
      <c r="C460" s="1" t="s">
        <v>129</v>
      </c>
      <c r="D460"/>
      <c r="E460"/>
      <c r="H460" s="441" t="s">
        <v>139</v>
      </c>
      <c r="I460" s="441"/>
      <c r="J460" s="441"/>
    </row>
    <row r="461" spans="1:12" x14ac:dyDescent="0.25">
      <c r="A461" s="328" t="s">
        <v>96</v>
      </c>
      <c r="B461" s="328" t="s">
        <v>7</v>
      </c>
      <c r="C461" s="328" t="s">
        <v>8</v>
      </c>
      <c r="D461" s="328" t="s">
        <v>9</v>
      </c>
      <c r="E461" s="328" t="s">
        <v>10</v>
      </c>
      <c r="F461" s="328" t="s">
        <v>11</v>
      </c>
      <c r="G461" s="330" t="s">
        <v>25</v>
      </c>
      <c r="H461" s="328" t="s">
        <v>26</v>
      </c>
      <c r="I461" s="332" t="s">
        <v>27</v>
      </c>
      <c r="J461" s="333"/>
      <c r="K461" s="334"/>
    </row>
    <row r="462" spans="1:12" x14ac:dyDescent="0.25">
      <c r="A462" s="329"/>
      <c r="B462" s="329"/>
      <c r="C462" s="329"/>
      <c r="D462" s="329"/>
      <c r="E462" s="329"/>
      <c r="F462" s="329"/>
      <c r="G462" s="331"/>
      <c r="H462" s="329"/>
      <c r="I462" s="264">
        <v>1</v>
      </c>
      <c r="J462" s="55">
        <v>2</v>
      </c>
      <c r="K462" s="56">
        <v>3</v>
      </c>
    </row>
    <row r="463" spans="1:12" x14ac:dyDescent="0.25">
      <c r="A463" s="62"/>
      <c r="B463" s="27"/>
      <c r="C463" s="27"/>
      <c r="D463" s="27"/>
      <c r="E463" s="27"/>
      <c r="F463" s="63" t="s">
        <v>29</v>
      </c>
      <c r="G463" s="27"/>
      <c r="H463" s="49"/>
      <c r="I463" s="50"/>
      <c r="J463" s="51"/>
      <c r="K463" s="51"/>
    </row>
    <row r="464" spans="1:12" x14ac:dyDescent="0.25">
      <c r="A464" s="48">
        <v>1</v>
      </c>
      <c r="B464" s="20">
        <v>9</v>
      </c>
      <c r="C464" s="21" t="str">
        <f>IF(B464=0," ",VLOOKUP(B464,[1]Спортсмены!B$1:H$65536,2,FALSE))</f>
        <v>Елисеев Кирилл</v>
      </c>
      <c r="D464" s="22" t="str">
        <f>IF(B464=0," ",VLOOKUP($B464,[1]Спортсмены!$B$1:$H$65536,3,FALSE))</f>
        <v>27.12.1989</v>
      </c>
      <c r="E464" s="23" t="str">
        <f>IF(B464=0," ",IF(VLOOKUP($B464,[1]Спортсмены!$B$1:$H$65536,4,FALSE)=0," ",VLOOKUP($B464,[1]Спортсмены!$B$1:$H$65536,4,FALSE)))</f>
        <v>1р</v>
      </c>
      <c r="F464" s="21" t="str">
        <f>IF(B464=0," ",VLOOKUP($B464,[1]Спортсмены!$B$1:$H$65536,5,FALSE))</f>
        <v>Ярославская</v>
      </c>
      <c r="G464" s="21" t="str">
        <f>IF(B464=0," ",VLOOKUP($B464,[1]Спортсмены!$B$1:$H$65536,6,FALSE))</f>
        <v>Ярославль, СДЮСШОР-19</v>
      </c>
      <c r="H464" s="49"/>
      <c r="I464" s="50"/>
      <c r="J464" s="51"/>
      <c r="K464" s="51"/>
    </row>
    <row r="465" spans="1:11" x14ac:dyDescent="0.25">
      <c r="A465" s="48">
        <v>2</v>
      </c>
      <c r="B465" s="20">
        <v>279</v>
      </c>
      <c r="C465" s="21" t="str">
        <f>IF(B465=0," ",VLOOKUP(B465,[1]Спортсмены!B$1:H$65536,2,FALSE))</f>
        <v>Винокуров Алексей</v>
      </c>
      <c r="D465" s="22" t="str">
        <f>IF(B465=0," ",VLOOKUP($B465,[1]Спортсмены!$B$1:$H$65536,3,FALSE))</f>
        <v>25.05.1992</v>
      </c>
      <c r="E465" s="23" t="str">
        <f>IF(B465=0," ",IF(VLOOKUP($B465,[1]Спортсмены!$B$1:$H$65536,4,FALSE)=0," ",VLOOKUP($B465,[1]Спортсмены!$B$1:$H$65536,4,FALSE)))</f>
        <v>КМС</v>
      </c>
      <c r="F465" s="21" t="str">
        <f>IF(B465=0," ",VLOOKUP($B465,[1]Спортсмены!$B$1:$H$65536,5,FALSE))</f>
        <v>Ленинградская</v>
      </c>
      <c r="G465" s="21" t="str">
        <f>IF(B465=0," ",VLOOKUP($B465,[1]Спортсмены!$B$1:$H$65536,6,FALSE))</f>
        <v>Тосно, ДЮСШ-1</v>
      </c>
      <c r="H465" s="49"/>
      <c r="I465" s="50"/>
      <c r="J465" s="51"/>
      <c r="K465" s="51"/>
    </row>
    <row r="466" spans="1:11" x14ac:dyDescent="0.25">
      <c r="A466" s="48">
        <v>3</v>
      </c>
      <c r="B466" s="20">
        <v>200</v>
      </c>
      <c r="C466" s="21" t="str">
        <f>IF(B466=0," ",VLOOKUP(B466,[1]Спортсмены!B$1:H$65536,2,FALSE))</f>
        <v>Семенов Руслан</v>
      </c>
      <c r="D466" s="22" t="str">
        <f>IF(B466=0," ",VLOOKUP($B466,[1]Спортсмены!$B$1:$H$65536,3,FALSE))</f>
        <v>1984</v>
      </c>
      <c r="E466" s="23" t="str">
        <f>IF(B466=0," ",IF(VLOOKUP($B466,[1]Спортсмены!$B$1:$H$65536,4,FALSE)=0," ",VLOOKUP($B466,[1]Спортсмены!$B$1:$H$65536,4,FALSE)))</f>
        <v>КМС</v>
      </c>
      <c r="F466" s="21" t="str">
        <f>IF(B466=0," ",VLOOKUP($B466,[1]Спортсмены!$B$1:$H$65536,5,FALSE))</f>
        <v>Мурманская</v>
      </c>
      <c r="G466" s="21" t="str">
        <f>IF(B466=0," ",VLOOKUP($B466,[1]Спортсмены!$B$1:$H$65536,6,FALSE))</f>
        <v>Мурманск, СДЮСШОР-4, Динамо, ЦСП</v>
      </c>
      <c r="H466" s="49"/>
      <c r="I466" s="50"/>
      <c r="J466" s="51"/>
      <c r="K466" s="51"/>
    </row>
    <row r="467" spans="1:11" x14ac:dyDescent="0.25">
      <c r="A467" s="48">
        <v>4</v>
      </c>
      <c r="B467" s="20">
        <v>133</v>
      </c>
      <c r="C467" s="21" t="str">
        <f>IF(B467=0," ",VLOOKUP(B467,[1]Спортсмены!B$1:H$65536,2,FALSE))</f>
        <v>Лыткин Алексей</v>
      </c>
      <c r="D467" s="22" t="str">
        <f>IF(B467=0," ",VLOOKUP($B467,[1]Спортсмены!$B$1:$H$65536,3,FALSE))</f>
        <v>17.11.1991</v>
      </c>
      <c r="E467" s="23" t="str">
        <f>IF(B467=0," ",IF(VLOOKUP($B467,[1]Спортсмены!$B$1:$H$65536,4,FALSE)=0," ",VLOOKUP($B467,[1]Спортсмены!$B$1:$H$65536,4,FALSE)))</f>
        <v>КМС</v>
      </c>
      <c r="F467" s="21" t="str">
        <f>IF(B467=0," ",VLOOKUP($B467,[1]Спортсмены!$B$1:$H$65536,5,FALSE))</f>
        <v>Ивановская</v>
      </c>
      <c r="G467" s="21" t="str">
        <f>IF(B467=0," ",VLOOKUP($B467,[1]Спортсмены!$B$1:$H$65536,6,FALSE))</f>
        <v>Иваново, ИГЭУ</v>
      </c>
      <c r="H467" s="49"/>
      <c r="I467" s="50"/>
      <c r="J467" s="51"/>
      <c r="K467" s="51"/>
    </row>
    <row r="468" spans="1:11" x14ac:dyDescent="0.25">
      <c r="A468" s="48"/>
      <c r="B468" s="27"/>
      <c r="C468" s="27"/>
      <c r="D468" s="27"/>
      <c r="E468" s="27"/>
      <c r="F468" s="63" t="s">
        <v>97</v>
      </c>
      <c r="G468" s="27"/>
      <c r="H468" s="49"/>
      <c r="I468" s="50"/>
      <c r="J468" s="51"/>
      <c r="K468" s="51"/>
    </row>
    <row r="469" spans="1:11" x14ac:dyDescent="0.25">
      <c r="A469" s="48">
        <v>1</v>
      </c>
      <c r="B469" s="20">
        <v>71</v>
      </c>
      <c r="C469" s="21" t="str">
        <f>IF(B469=0," ",VLOOKUP(B469,[1]Спортсмены!B$1:H$65536,2,FALSE))</f>
        <v>Разов Олег</v>
      </c>
      <c r="D469" s="22" t="str">
        <f>IF(B469=0," ",VLOOKUP($B469,[1]Спортсмены!$B$1:$H$65536,3,FALSE))</f>
        <v>1986</v>
      </c>
      <c r="E469" s="23" t="str">
        <f>IF(B469=0," ",IF(VLOOKUP($B469,[1]Спортсмены!$B$1:$H$65536,4,FALSE)=0," ",VLOOKUP($B469,[1]Спортсмены!$B$1:$H$65536,4,FALSE)))</f>
        <v>1р</v>
      </c>
      <c r="F469" s="21" t="str">
        <f>IF(B469=0," ",VLOOKUP($B469,[1]Спортсмены!$B$1:$H$65536,5,FALSE))</f>
        <v>Ярославская</v>
      </c>
      <c r="G469" s="21" t="str">
        <f>IF(B469=0," ",VLOOKUP($B469,[1]Спортсмены!$B$1:$H$65536,6,FALSE))</f>
        <v>Рыбинск, СДЮСШОР-2</v>
      </c>
      <c r="H469" s="49"/>
      <c r="I469" s="50"/>
      <c r="J469" s="51"/>
      <c r="K469" s="51"/>
    </row>
    <row r="470" spans="1:11" x14ac:dyDescent="0.25">
      <c r="A470" s="48">
        <v>2</v>
      </c>
      <c r="B470" s="20">
        <v>482</v>
      </c>
      <c r="C470" s="21" t="str">
        <f>IF(B470=0," ",VLOOKUP(B470,[1]Спортсмены!B$1:H$65536,2,FALSE))</f>
        <v>Дудин Алексей</v>
      </c>
      <c r="D470" s="22" t="str">
        <f>IF(B470=0," ",VLOOKUP($B470,[1]Спортсмены!$B$1:$H$65536,3,FALSE))</f>
        <v>17.02.1986</v>
      </c>
      <c r="E470" s="23" t="str">
        <f>IF(B470=0," ",IF(VLOOKUP($B470,[1]Спортсмены!$B$1:$H$65536,4,FALSE)=0," ",VLOOKUP($B470,[1]Спортсмены!$B$1:$H$65536,4,FALSE)))</f>
        <v>КМС</v>
      </c>
      <c r="F470" s="21" t="str">
        <f>IF(B470=0," ",VLOOKUP($B470,[1]Спортсмены!$B$1:$H$65536,5,FALSE))</f>
        <v>Вологодская</v>
      </c>
      <c r="G470" s="21" t="str">
        <f>IF(B470=0," ",VLOOKUP($B470,[1]Спортсмены!$B$1:$H$65536,6,FALSE))</f>
        <v>Череповец, ДЮСШ-2, Профсоюзы</v>
      </c>
      <c r="H470" s="49"/>
      <c r="I470" s="50"/>
      <c r="J470" s="51"/>
      <c r="K470" s="51"/>
    </row>
    <row r="471" spans="1:11" ht="25.5" x14ac:dyDescent="0.25">
      <c r="A471" s="48">
        <v>3</v>
      </c>
      <c r="B471" s="20">
        <v>197</v>
      </c>
      <c r="C471" s="85" t="str">
        <f>IF(B471=0," ",VLOOKUP(B471,[1]Спортсмены!B$1:H$65536,2,FALSE))</f>
        <v>Федин Андрей</v>
      </c>
      <c r="D471" s="86" t="str">
        <f>IF(B471=0," ",VLOOKUP($B471,[1]Спортсмены!$B$1:$H$65536,3,FALSE))</f>
        <v>02.08.1986</v>
      </c>
      <c r="E471" s="80" t="str">
        <f>IF(B471=0," ",IF(VLOOKUP($B471,[1]Спортсмены!$B$1:$H$65536,4,FALSE)=0," ",VLOOKUP($B471,[1]Спортсмены!$B$1:$H$65536,4,FALSE)))</f>
        <v>МС</v>
      </c>
      <c r="F471" s="163" t="str">
        <f>IF(B471=0," ",VLOOKUP($B471,[1]Спортсмены!$B$1:$H$65536,5,FALSE))</f>
        <v>Мурманская-Карелия</v>
      </c>
      <c r="G471" s="83" t="str">
        <f>IF(B471=0," ",VLOOKUP($B471,[1]Спортсмены!$B$1:$H$65536,6,FALSE))</f>
        <v>Мурманск-Петрозаводск, СДЮСШОР-4,СДЮСШОР-3, Динамо, ЦСП</v>
      </c>
      <c r="H471" s="49"/>
      <c r="I471" s="50"/>
      <c r="J471" s="51"/>
      <c r="K471" s="51"/>
    </row>
    <row r="472" spans="1:11" x14ac:dyDescent="0.25">
      <c r="A472" s="48">
        <v>4</v>
      </c>
      <c r="B472" s="20">
        <v>169</v>
      </c>
      <c r="C472" s="21" t="str">
        <f>IF(B472=0," ",VLOOKUP(B472,[1]Спортсмены!B$1:H$65536,2,FALSE))</f>
        <v>Балясников Иван</v>
      </c>
      <c r="D472" s="22" t="str">
        <f>IF(B472=0," ",VLOOKUP($B472,[1]Спортсмены!$B$1:$H$65536,3,FALSE))</f>
        <v>1989</v>
      </c>
      <c r="E472" s="23" t="str">
        <f>IF(B472=0," ",IF(VLOOKUP($B472,[1]Спортсмены!$B$1:$H$65536,4,FALSE)=0," ",VLOOKUP($B472,[1]Спортсмены!$B$1:$H$65536,4,FALSE)))</f>
        <v>КМС</v>
      </c>
      <c r="F472" s="21" t="str">
        <f>IF(B472=0," ",VLOOKUP($B472,[1]Спортсмены!$B$1:$H$65536,5,FALSE))</f>
        <v>Р-ка Коми</v>
      </c>
      <c r="G472" s="21" t="str">
        <f>IF(B472=0," ",VLOOKUP($B472,[1]Спортсмены!$B$1:$H$65536,6,FALSE))</f>
        <v>Сыктывкар, КДЮСШ-1</v>
      </c>
      <c r="H472" s="49"/>
      <c r="I472" s="50"/>
      <c r="J472" s="51"/>
      <c r="K472" s="51"/>
    </row>
    <row r="473" spans="1:11" x14ac:dyDescent="0.25">
      <c r="A473" s="48"/>
      <c r="B473" s="52"/>
      <c r="C473" s="52"/>
      <c r="D473" s="52"/>
      <c r="E473" s="52"/>
      <c r="F473" s="53" t="s">
        <v>98</v>
      </c>
      <c r="G473" s="52"/>
      <c r="H473" s="49"/>
      <c r="I473" s="50"/>
      <c r="J473" s="51"/>
      <c r="K473" s="51"/>
    </row>
    <row r="474" spans="1:11" x14ac:dyDescent="0.25">
      <c r="A474" s="48">
        <v>1</v>
      </c>
      <c r="B474" s="20"/>
      <c r="C474" s="21" t="str">
        <f>IF(B474=0," ",VLOOKUP(B474,[1]Спортсмены!B$1:H$65536,2,FALSE))</f>
        <v xml:space="preserve"> </v>
      </c>
      <c r="D474" s="22" t="str">
        <f>IF(B474=0," ",VLOOKUP($B474,[1]Спортсмены!$B$1:$H$65536,3,FALSE))</f>
        <v xml:space="preserve"> </v>
      </c>
      <c r="E474" s="23" t="str">
        <f>IF(B474=0," ",IF(VLOOKUP($B474,[1]Спортсмены!$B$1:$H$65536,4,FALSE)=0," ",VLOOKUP($B474,[1]Спортсмены!$B$1:$H$65536,4,FALSE)))</f>
        <v xml:space="preserve"> </v>
      </c>
      <c r="F474" s="21" t="str">
        <f>IF(B474=0," ",VLOOKUP($B474,[1]Спортсмены!$B$1:$H$65536,5,FALSE))</f>
        <v xml:space="preserve"> </v>
      </c>
      <c r="G474" s="21" t="str">
        <f>IF(B474=0," ",VLOOKUP($B474,[1]Спортсмены!$B$1:$H$65536,6,FALSE))</f>
        <v xml:space="preserve"> </v>
      </c>
      <c r="H474" s="49"/>
      <c r="I474" s="50"/>
      <c r="J474" s="51"/>
      <c r="K474" s="51"/>
    </row>
    <row r="475" spans="1:11" x14ac:dyDescent="0.25">
      <c r="A475" s="48">
        <v>2</v>
      </c>
      <c r="B475" s="20">
        <v>180</v>
      </c>
      <c r="C475" s="21" t="str">
        <f>IF(B475=0," ",VLOOKUP(B475,[1]Спортсмены!B$1:H$65536,2,FALSE))</f>
        <v>Печенкин Алексей</v>
      </c>
      <c r="D475" s="22" t="str">
        <f>IF(B475=0," ",VLOOKUP($B475,[1]Спортсмены!$B$1:$H$65536,3,FALSE))</f>
        <v>1990</v>
      </c>
      <c r="E475" s="23" t="str">
        <f>IF(B475=0," ",IF(VLOOKUP($B475,[1]Спортсмены!$B$1:$H$65536,4,FALSE)=0," ",VLOOKUP($B475,[1]Спортсмены!$B$1:$H$65536,4,FALSE)))</f>
        <v>КМС</v>
      </c>
      <c r="F475" s="21" t="str">
        <f>IF(B475=0," ",VLOOKUP($B475,[1]Спортсмены!$B$1:$H$65536,5,FALSE))</f>
        <v>Ивановская</v>
      </c>
      <c r="G475" s="21" t="str">
        <f>IF(B475=0," ",VLOOKUP($B475,[1]Спортсмены!$B$1:$H$65536,6,FALSE))</f>
        <v>Иваново, ИГХТУ</v>
      </c>
      <c r="H475" s="64"/>
      <c r="I475" s="50"/>
      <c r="J475" s="51"/>
      <c r="K475" s="51"/>
    </row>
    <row r="476" spans="1:11" x14ac:dyDescent="0.25">
      <c r="A476" s="48">
        <v>3</v>
      </c>
      <c r="B476" s="20">
        <v>497</v>
      </c>
      <c r="C476" s="21" t="str">
        <f>IF(B476=0," ",VLOOKUP(B476,[1]Спортсмены!B$1:H$65536,2,FALSE))</f>
        <v>Фалёв Дмитрий</v>
      </c>
      <c r="D476" s="22" t="str">
        <f>IF(B476=0," ",VLOOKUP($B476,[1]Спортсмены!$B$1:$H$65536,3,FALSE))</f>
        <v>29.04.1983</v>
      </c>
      <c r="E476" s="23" t="str">
        <f>IF(B476=0," ",IF(VLOOKUP($B476,[1]Спортсмены!$B$1:$H$65536,4,FALSE)=0," ",VLOOKUP($B476,[1]Спортсмены!$B$1:$H$65536,4,FALSE)))</f>
        <v>МС</v>
      </c>
      <c r="F476" s="21" t="str">
        <f>IF(B476=0," ",VLOOKUP($B476,[1]Спортсмены!$B$1:$H$65536,5,FALSE))</f>
        <v>Архангельская</v>
      </c>
      <c r="G476" s="21" t="str">
        <f>IF(B476=0," ",VLOOKUP($B476,[1]Спортсмены!$B$1:$H$65536,6,FALSE))</f>
        <v>Архангельск, ГАУ АО "РЦСП "Поморье"</v>
      </c>
      <c r="H476" s="49"/>
      <c r="I476" s="50"/>
      <c r="J476" s="51"/>
      <c r="K476" s="51"/>
    </row>
    <row r="477" spans="1:11" x14ac:dyDescent="0.25">
      <c r="A477" s="48">
        <v>4</v>
      </c>
      <c r="B477" s="20">
        <v>6</v>
      </c>
      <c r="C477" s="21" t="str">
        <f>IF(B477=0," ",VLOOKUP(B477,[1]Спортсмены!B$1:H$65536,2,FALSE))</f>
        <v>Якимов Алексей</v>
      </c>
      <c r="D477" s="22" t="str">
        <f>IF(B477=0," ",VLOOKUP($B477,[1]Спортсмены!$B$1:$H$65536,3,FALSE))</f>
        <v>13.07.1988</v>
      </c>
      <c r="E477" s="23" t="str">
        <f>IF(B477=0," ",IF(VLOOKUP($B477,[1]Спортсмены!$B$1:$H$65536,4,FALSE)=0," ",VLOOKUP($B477,[1]Спортсмены!$B$1:$H$65536,4,FALSE)))</f>
        <v>1р</v>
      </c>
      <c r="F477" s="21" t="str">
        <f>IF(B477=0," ",VLOOKUP($B477,[1]Спортсмены!$B$1:$H$65536,5,FALSE))</f>
        <v>Ярославская</v>
      </c>
      <c r="G477" s="21" t="str">
        <f>IF(B477=0," ",VLOOKUP($B477,[1]Спортсмены!$B$1:$H$65536,6,FALSE))</f>
        <v>Ярославль, СДЮСШОР-19</v>
      </c>
      <c r="H477" s="49"/>
      <c r="I477" s="50"/>
      <c r="J477" s="51"/>
      <c r="K477" s="51"/>
    </row>
    <row r="478" spans="1:11" x14ac:dyDescent="0.25">
      <c r="A478" s="48"/>
      <c r="B478" s="21"/>
      <c r="C478" s="23"/>
      <c r="D478" s="26"/>
      <c r="E478" s="23"/>
      <c r="F478" s="66"/>
      <c r="G478" s="65"/>
      <c r="H478" s="49"/>
      <c r="I478" s="50"/>
      <c r="J478" s="51"/>
      <c r="K478" s="51"/>
    </row>
    <row r="479" spans="1:11" x14ac:dyDescent="0.25">
      <c r="A479" s="48"/>
      <c r="B479" s="21"/>
      <c r="C479" s="23"/>
      <c r="D479" s="26"/>
      <c r="E479" s="23"/>
      <c r="F479" s="65"/>
      <c r="G479" s="65"/>
      <c r="H479" s="49"/>
      <c r="I479" s="50"/>
      <c r="J479" s="51"/>
      <c r="K479" s="51"/>
    </row>
    <row r="480" spans="1:11" x14ac:dyDescent="0.25">
      <c r="A480" s="431"/>
      <c r="B480" s="36"/>
      <c r="C480" s="38"/>
      <c r="D480" s="47"/>
      <c r="E480" s="38"/>
      <c r="F480" s="112"/>
      <c r="G480" s="112"/>
      <c r="H480" s="258"/>
      <c r="I480" s="256"/>
      <c r="J480" s="254"/>
      <c r="K480" s="254"/>
    </row>
    <row r="481" spans="1:11" x14ac:dyDescent="0.25">
      <c r="A481" s="431"/>
      <c r="B481" s="36"/>
      <c r="C481" s="38"/>
      <c r="D481" s="47"/>
      <c r="E481" s="38"/>
      <c r="F481" s="112"/>
      <c r="G481" s="112"/>
      <c r="H481" s="258"/>
      <c r="I481" s="256"/>
      <c r="J481" s="254"/>
      <c r="K481" s="254"/>
    </row>
    <row r="482" spans="1:11" x14ac:dyDescent="0.25">
      <c r="A482" s="431"/>
      <c r="B482" s="36"/>
      <c r="C482" s="38"/>
      <c r="D482" s="47"/>
      <c r="E482" s="38"/>
      <c r="F482" s="112"/>
      <c r="G482" s="112"/>
      <c r="H482" s="258"/>
      <c r="I482" s="256"/>
      <c r="J482" s="254"/>
      <c r="K482" s="254"/>
    </row>
    <row r="483" spans="1:11" x14ac:dyDescent="0.25">
      <c r="A483" s="431"/>
      <c r="B483" s="36"/>
      <c r="C483" s="38"/>
      <c r="D483" s="47"/>
      <c r="E483" s="38"/>
      <c r="F483" s="112"/>
      <c r="G483" s="112"/>
      <c r="H483" s="258"/>
      <c r="I483" s="256"/>
      <c r="J483" s="254"/>
      <c r="K483" s="254"/>
    </row>
    <row r="484" spans="1:11" x14ac:dyDescent="0.25">
      <c r="A484" s="431"/>
      <c r="B484" s="36"/>
      <c r="C484" s="38"/>
      <c r="D484" s="47"/>
      <c r="E484" s="38"/>
      <c r="F484" s="112"/>
      <c r="G484" s="112"/>
      <c r="H484" s="258"/>
      <c r="I484" s="256"/>
      <c r="J484" s="254"/>
      <c r="K484" s="254"/>
    </row>
    <row r="485" spans="1:11" ht="15.75" x14ac:dyDescent="0.25">
      <c r="A485" s="431"/>
      <c r="B485" s="166" t="s">
        <v>126</v>
      </c>
      <c r="C485" s="166"/>
      <c r="D485" s="167"/>
      <c r="E485" s="168"/>
      <c r="F485" s="168"/>
      <c r="G485" s="274" t="s">
        <v>103</v>
      </c>
      <c r="H485" s="167"/>
      <c r="I485" s="36"/>
      <c r="J485" s="36"/>
      <c r="K485" s="36"/>
    </row>
    <row r="486" spans="1:11" ht="15.75" x14ac:dyDescent="0.25">
      <c r="A486" s="431"/>
      <c r="B486" s="166"/>
      <c r="C486" s="166"/>
      <c r="D486" s="167"/>
      <c r="E486" s="168"/>
      <c r="F486" s="168"/>
      <c r="G486" s="166" t="s">
        <v>104</v>
      </c>
      <c r="H486" s="167"/>
      <c r="I486" s="36"/>
      <c r="J486" s="36"/>
      <c r="K486" s="36"/>
    </row>
    <row r="487" spans="1:11" ht="15.75" x14ac:dyDescent="0.25">
      <c r="A487" s="431"/>
      <c r="B487" s="166" t="s">
        <v>105</v>
      </c>
      <c r="C487" s="166"/>
      <c r="D487" s="167"/>
      <c r="E487" s="168"/>
      <c r="F487" s="168"/>
      <c r="G487" s="274" t="s">
        <v>103</v>
      </c>
      <c r="H487" s="167"/>
      <c r="I487" s="36"/>
      <c r="J487" s="36"/>
      <c r="K487" s="36"/>
    </row>
    <row r="488" spans="1:11" ht="15.75" x14ac:dyDescent="0.25">
      <c r="A488" s="431"/>
      <c r="B488" s="166"/>
      <c r="C488" s="166"/>
      <c r="D488" s="167"/>
      <c r="E488" s="168"/>
      <c r="F488" s="168"/>
      <c r="G488" s="166" t="s">
        <v>104</v>
      </c>
      <c r="H488" s="167"/>
      <c r="I488" s="36"/>
      <c r="J488" s="36"/>
      <c r="K488" s="36"/>
    </row>
    <row r="489" spans="1:11" x14ac:dyDescent="0.25">
      <c r="D489"/>
      <c r="E489"/>
      <c r="H489"/>
    </row>
    <row r="490" spans="1:11" x14ac:dyDescent="0.25">
      <c r="D490"/>
      <c r="E490"/>
      <c r="H490"/>
    </row>
    <row r="491" spans="1:11" x14ac:dyDescent="0.25">
      <c r="D491"/>
      <c r="E491"/>
      <c r="H491"/>
    </row>
    <row r="492" spans="1:11" x14ac:dyDescent="0.25">
      <c r="D492"/>
      <c r="E492"/>
      <c r="H492"/>
    </row>
    <row r="493" spans="1:11" x14ac:dyDescent="0.25">
      <c r="D493"/>
      <c r="E493"/>
      <c r="H493"/>
    </row>
    <row r="494" spans="1:11" x14ac:dyDescent="0.25">
      <c r="D494"/>
      <c r="E494"/>
      <c r="H494"/>
    </row>
    <row r="495" spans="1:11" x14ac:dyDescent="0.25">
      <c r="D495"/>
      <c r="E495"/>
      <c r="H495"/>
    </row>
    <row r="496" spans="1:11" x14ac:dyDescent="0.25">
      <c r="D496"/>
      <c r="E496"/>
      <c r="H496"/>
    </row>
    <row r="497" spans="4:8" x14ac:dyDescent="0.25">
      <c r="D497"/>
      <c r="E497"/>
      <c r="H497"/>
    </row>
    <row r="498" spans="4:8" x14ac:dyDescent="0.25">
      <c r="D498"/>
      <c r="E498"/>
      <c r="H498"/>
    </row>
  </sheetData>
  <mergeCells count="89">
    <mergeCell ref="H460:J460"/>
    <mergeCell ref="A461:A462"/>
    <mergeCell ref="B461:B462"/>
    <mergeCell ref="C461:C462"/>
    <mergeCell ref="D461:D462"/>
    <mergeCell ref="E461:E462"/>
    <mergeCell ref="F461:F462"/>
    <mergeCell ref="G461:G462"/>
    <mergeCell ref="H461:H462"/>
    <mergeCell ref="I461:K461"/>
    <mergeCell ref="A454:K454"/>
    <mergeCell ref="A455:K455"/>
    <mergeCell ref="H456:K456"/>
    <mergeCell ref="A458:K458"/>
    <mergeCell ref="A459:K459"/>
    <mergeCell ref="H408:K408"/>
    <mergeCell ref="A410:K410"/>
    <mergeCell ref="A411:K411"/>
    <mergeCell ref="H412:J412"/>
    <mergeCell ref="A413:A414"/>
    <mergeCell ref="B413:B414"/>
    <mergeCell ref="C413:C414"/>
    <mergeCell ref="D413:D414"/>
    <mergeCell ref="E413:E414"/>
    <mergeCell ref="F413:F414"/>
    <mergeCell ref="G413:G414"/>
    <mergeCell ref="H413:H414"/>
    <mergeCell ref="I413:K413"/>
    <mergeCell ref="H366:J366"/>
    <mergeCell ref="A367:A368"/>
    <mergeCell ref="B367:B368"/>
    <mergeCell ref="C367:C368"/>
    <mergeCell ref="D367:D368"/>
    <mergeCell ref="E367:E368"/>
    <mergeCell ref="F367:F368"/>
    <mergeCell ref="G367:G368"/>
    <mergeCell ref="H367:H368"/>
    <mergeCell ref="I367:K367"/>
    <mergeCell ref="A362:B362"/>
    <mergeCell ref="H362:K362"/>
    <mergeCell ref="H363:K363"/>
    <mergeCell ref="A364:K364"/>
    <mergeCell ref="A365:K365"/>
    <mergeCell ref="F90:G90"/>
    <mergeCell ref="A315:K315"/>
    <mergeCell ref="A316:K316"/>
    <mergeCell ref="H317:J317"/>
    <mergeCell ref="A318:A319"/>
    <mergeCell ref="B318:B319"/>
    <mergeCell ref="C318:C319"/>
    <mergeCell ref="D318:D319"/>
    <mergeCell ref="E318:E319"/>
    <mergeCell ref="F318:F319"/>
    <mergeCell ref="G318:G319"/>
    <mergeCell ref="H318:H319"/>
    <mergeCell ref="I318:K318"/>
    <mergeCell ref="I90:J90"/>
    <mergeCell ref="F71:G71"/>
    <mergeCell ref="I89:J89"/>
    <mergeCell ref="I71:J71"/>
    <mergeCell ref="F47:G47"/>
    <mergeCell ref="I47:J47"/>
    <mergeCell ref="I9:J9"/>
    <mergeCell ref="A10:A11"/>
    <mergeCell ref="B10:B11"/>
    <mergeCell ref="C10:C11"/>
    <mergeCell ref="I12:J12"/>
    <mergeCell ref="I13:J13"/>
    <mergeCell ref="A1:L1"/>
    <mergeCell ref="A5:C5"/>
    <mergeCell ref="A7:C7"/>
    <mergeCell ref="A8:C8"/>
    <mergeCell ref="I8:J8"/>
    <mergeCell ref="A2:L2"/>
    <mergeCell ref="A3:L3"/>
    <mergeCell ref="A4:L4"/>
    <mergeCell ref="A6:C6"/>
    <mergeCell ref="F6:G6"/>
    <mergeCell ref="J10:J11"/>
    <mergeCell ref="K10:K11"/>
    <mergeCell ref="L10:L11"/>
    <mergeCell ref="F13:G13"/>
    <mergeCell ref="D10:D11"/>
    <mergeCell ref="E10:E11"/>
    <mergeCell ref="F10:F11"/>
    <mergeCell ref="G10:G11"/>
    <mergeCell ref="H10:I10"/>
    <mergeCell ref="I46:J46"/>
    <mergeCell ref="I70:J70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0"/>
  <sheetViews>
    <sheetView topLeftCell="A136" workbookViewId="0">
      <selection activeCell="I51" sqref="I51"/>
    </sheetView>
  </sheetViews>
  <sheetFormatPr defaultRowHeight="15" x14ac:dyDescent="0.25"/>
  <cols>
    <col min="1" max="1" width="4.85546875" customWidth="1"/>
    <col min="2" max="2" width="5.28515625" customWidth="1"/>
    <col min="3" max="3" width="22.7109375" customWidth="1"/>
    <col min="4" max="4" width="11" customWidth="1"/>
    <col min="5" max="5" width="5.28515625" customWidth="1"/>
    <col min="6" max="6" width="15.5703125" customWidth="1"/>
    <col min="7" max="7" width="32" customWidth="1"/>
    <col min="8" max="8" width="6" style="105" customWidth="1"/>
    <col min="9" max="9" width="7.42578125" style="105" customWidth="1"/>
    <col min="10" max="10" width="5.140625" customWidth="1"/>
    <col min="11" max="11" width="6" customWidth="1"/>
    <col min="12" max="12" width="25.7109375" customWidth="1"/>
  </cols>
  <sheetData>
    <row r="1" spans="1:12" ht="20.25" x14ac:dyDescent="0.3">
      <c r="A1" s="354" t="s">
        <v>91</v>
      </c>
      <c r="B1" s="354"/>
      <c r="C1" s="354"/>
      <c r="D1" s="354"/>
      <c r="E1" s="354"/>
      <c r="F1" s="354"/>
      <c r="G1" s="354"/>
      <c r="H1" s="354"/>
      <c r="I1" s="354"/>
      <c r="J1" s="354"/>
      <c r="K1" s="354"/>
      <c r="L1" s="354"/>
    </row>
    <row r="2" spans="1:12" ht="20.25" x14ac:dyDescent="0.3">
      <c r="A2" s="354" t="s">
        <v>92</v>
      </c>
      <c r="B2" s="354"/>
      <c r="C2" s="354"/>
      <c r="D2" s="354"/>
      <c r="E2" s="354"/>
      <c r="F2" s="354"/>
      <c r="G2" s="354"/>
      <c r="H2" s="354"/>
      <c r="I2" s="354"/>
      <c r="J2" s="354"/>
      <c r="K2" s="354"/>
      <c r="L2" s="354"/>
    </row>
    <row r="3" spans="1:12" ht="20.25" x14ac:dyDescent="0.3">
      <c r="A3" s="336" t="s">
        <v>22</v>
      </c>
      <c r="B3" s="336"/>
      <c r="C3" s="336"/>
      <c r="D3" s="336"/>
      <c r="E3" s="336"/>
      <c r="F3" s="336"/>
      <c r="G3" s="336"/>
      <c r="H3" s="336"/>
      <c r="I3" s="336"/>
      <c r="J3" s="336"/>
      <c r="K3" s="336"/>
      <c r="L3" s="336"/>
    </row>
    <row r="4" spans="1:12" ht="18" x14ac:dyDescent="0.25">
      <c r="A4" s="1"/>
      <c r="B4" s="2"/>
      <c r="C4" s="2"/>
      <c r="D4" s="2"/>
      <c r="E4" s="2"/>
      <c r="F4" s="2" t="s">
        <v>1</v>
      </c>
      <c r="G4" s="2"/>
      <c r="H4" s="2"/>
      <c r="I4" s="2"/>
      <c r="J4" s="2"/>
      <c r="K4" s="2"/>
      <c r="L4" s="2"/>
    </row>
    <row r="5" spans="1:12" ht="15.75" x14ac:dyDescent="0.25">
      <c r="A5" s="1"/>
      <c r="B5" s="4"/>
      <c r="C5" s="4"/>
      <c r="D5" s="4"/>
      <c r="E5" s="4"/>
      <c r="F5" s="342" t="s">
        <v>34</v>
      </c>
      <c r="G5" s="342"/>
      <c r="H5" s="4"/>
      <c r="I5"/>
    </row>
    <row r="6" spans="1:12" ht="18.75" x14ac:dyDescent="0.3">
      <c r="B6" s="6"/>
      <c r="C6" s="6"/>
      <c r="E6" s="10"/>
      <c r="F6" s="1"/>
      <c r="G6" s="1"/>
      <c r="H6" s="10"/>
      <c r="I6" s="6" t="s">
        <v>3</v>
      </c>
      <c r="J6" s="247"/>
      <c r="K6" s="247"/>
      <c r="L6" s="8"/>
    </row>
    <row r="7" spans="1:12" x14ac:dyDescent="0.25">
      <c r="A7" s="1" t="s">
        <v>140</v>
      </c>
      <c r="B7" s="76"/>
      <c r="C7" s="76"/>
      <c r="D7" s="12"/>
      <c r="E7" s="11"/>
      <c r="F7" s="1"/>
      <c r="G7" s="1"/>
      <c r="H7" s="13"/>
      <c r="I7" s="344"/>
      <c r="J7" s="344"/>
      <c r="K7" s="269" t="s">
        <v>109</v>
      </c>
      <c r="L7" s="8"/>
    </row>
    <row r="8" spans="1:12" x14ac:dyDescent="0.25">
      <c r="A8" s="345" t="s">
        <v>6</v>
      </c>
      <c r="B8" s="345" t="s">
        <v>7</v>
      </c>
      <c r="C8" s="345" t="s">
        <v>8</v>
      </c>
      <c r="D8" s="328" t="s">
        <v>9</v>
      </c>
      <c r="E8" s="328" t="s">
        <v>10</v>
      </c>
      <c r="F8" s="328" t="s">
        <v>11</v>
      </c>
      <c r="G8" s="328" t="s">
        <v>12</v>
      </c>
      <c r="H8" s="347" t="s">
        <v>13</v>
      </c>
      <c r="I8" s="348"/>
      <c r="J8" s="345" t="s">
        <v>14</v>
      </c>
      <c r="K8" s="328" t="s">
        <v>15</v>
      </c>
      <c r="L8" s="349" t="s">
        <v>16</v>
      </c>
    </row>
    <row r="9" spans="1:12" x14ac:dyDescent="0.25">
      <c r="A9" s="346"/>
      <c r="B9" s="346"/>
      <c r="C9" s="346"/>
      <c r="D9" s="346"/>
      <c r="E9" s="346"/>
      <c r="F9" s="346"/>
      <c r="G9" s="346"/>
      <c r="H9" s="357" t="s">
        <v>17</v>
      </c>
      <c r="I9" s="358"/>
      <c r="J9" s="346"/>
      <c r="K9" s="346"/>
      <c r="L9" s="350"/>
    </row>
    <row r="10" spans="1:12" x14ac:dyDescent="0.25">
      <c r="A10" s="15"/>
      <c r="B10" s="15"/>
      <c r="C10" s="15"/>
      <c r="D10" s="16"/>
      <c r="E10" s="15"/>
      <c r="F10" s="340" t="s">
        <v>113</v>
      </c>
      <c r="G10" s="340"/>
      <c r="H10" s="17"/>
      <c r="I10" s="343" t="s">
        <v>35</v>
      </c>
      <c r="J10" s="343"/>
      <c r="K10" s="247"/>
      <c r="L10" s="8" t="s">
        <v>141</v>
      </c>
    </row>
    <row r="11" spans="1:12" x14ac:dyDescent="0.25">
      <c r="A11" s="19">
        <v>1</v>
      </c>
      <c r="B11" s="28">
        <v>357</v>
      </c>
      <c r="C11" s="21" t="str">
        <f>IF(B11=0," ",VLOOKUP(B11,[1]Спортсмены!B$1:H$65536,2,FALSE))</f>
        <v>Наркевич Вячеслав</v>
      </c>
      <c r="D11" s="22" t="str">
        <f>IF(B11=0," ",VLOOKUP($B11,[1]Спортсмены!$B$1:$H$65536,3,FALSE))</f>
        <v>09.05.1998</v>
      </c>
      <c r="E11" s="23" t="str">
        <f>IF(B11=0," ",IF(VLOOKUP($B11,[1]Спортсмены!$B$1:$H$65536,4,FALSE)=0," ",VLOOKUP($B11,[1]Спортсмены!$B$1:$H$65536,4,FALSE)))</f>
        <v>1р</v>
      </c>
      <c r="F11" s="21" t="str">
        <f>IF(B11=0," ",VLOOKUP($B11,[1]Спортсмены!$B$1:$H$65536,5,FALSE))</f>
        <v>Вологодская</v>
      </c>
      <c r="G11" s="21" t="str">
        <f>IF(B11=0," ",VLOOKUP($B11,[1]Спортсмены!$B$1:$H$65536,6,FALSE))</f>
        <v>Череповец, ДЮСШ-2</v>
      </c>
      <c r="H11" s="24"/>
      <c r="I11" s="24">
        <v>5.9594907407407415E-4</v>
      </c>
      <c r="J11" s="23" t="str">
        <f>IF(I11=0," ",IF(I11&lt;=[1]Разряды!$D$6,[1]Разряды!$D$3,IF(I11&lt;=[1]Разряды!$E$6,[1]Разряды!$E$3,IF(I11&lt;=[1]Разряды!$F$6,[1]Разряды!$F$3,IF(I11&lt;=[1]Разряды!$G$6,[1]Разряды!$G$3,IF(I11&lt;=[1]Разряды!$H$6,[1]Разряды!$H$3,IF(I11&lt;=[1]Разряды!$I$6,[1]Разряды!$I$3,IF(I11&lt;=[1]Разряды!$J$6,[1]Разряды!$J$3,"б/р"))))))))</f>
        <v>1р</v>
      </c>
      <c r="K11" s="23">
        <v>20</v>
      </c>
      <c r="L11" s="21" t="str">
        <f>IF(B11=0," ",VLOOKUP($B11,[1]Спортсмены!$B$1:$H$65536,7,FALSE))</f>
        <v>Столбова О.В.</v>
      </c>
    </row>
    <row r="12" spans="1:12" x14ac:dyDescent="0.25">
      <c r="A12" s="19">
        <v>2</v>
      </c>
      <c r="B12" s="28">
        <v>580</v>
      </c>
      <c r="C12" s="21" t="str">
        <f>IF(B12=0," ",VLOOKUP(B12,[1]Спортсмены!B$1:H$65536,2,FALSE))</f>
        <v>Рудный Павел</v>
      </c>
      <c r="D12" s="22" t="str">
        <f>IF(B12=0," ",VLOOKUP($B12,[1]Спортсмены!$B$1:$H$65536,3,FALSE))</f>
        <v>20.04.1998</v>
      </c>
      <c r="E12" s="23" t="str">
        <f>IF(B12=0," ",IF(VLOOKUP($B12,[1]Спортсмены!$B$1:$H$65536,4,FALSE)=0," ",VLOOKUP($B12,[1]Спортсмены!$B$1:$H$65536,4,FALSE)))</f>
        <v>2р</v>
      </c>
      <c r="F12" s="21" t="str">
        <f>IF(B12=0," ",VLOOKUP($B12,[1]Спортсмены!$B$1:$H$65536,5,FALSE))</f>
        <v>Архангельская</v>
      </c>
      <c r="G12" s="21" t="str">
        <f>IF(B12=0," ",VLOOKUP($B12,[1]Спортсмены!$B$1:$H$65536,6,FALSE))</f>
        <v>Архангельск, МБОУ ДОД "ДЮСШ-1"</v>
      </c>
      <c r="H12" s="40"/>
      <c r="I12" s="24">
        <v>5.9756944444444452E-4</v>
      </c>
      <c r="J12" s="23" t="str">
        <f>IF(I12=0," ",IF(I12&lt;=[1]Разряды!$D$6,[1]Разряды!$D$3,IF(I12&lt;=[1]Разряды!$E$6,[1]Разряды!$E$3,IF(I12&lt;=[1]Разряды!$F$6,[1]Разряды!$F$3,IF(I12&lt;=[1]Разряды!$G$6,[1]Разряды!$G$3,IF(I12&lt;=[1]Разряды!$H$6,[1]Разряды!$H$3,IF(I12&lt;=[1]Разряды!$I$6,[1]Разряды!$I$3,IF(I12&lt;=[1]Разряды!$J$6,[1]Разряды!$J$3,"б/р"))))))))</f>
        <v>1р</v>
      </c>
      <c r="K12" s="16">
        <v>17</v>
      </c>
      <c r="L12" s="21" t="str">
        <f>IF(B12=0," ",VLOOKUP($B12,[1]Спортсмены!$B$1:$H$65536,7,FALSE))</f>
        <v>Брюхова О.Б., Ушанов С.А.</v>
      </c>
    </row>
    <row r="13" spans="1:12" ht="22.5" x14ac:dyDescent="0.25">
      <c r="A13" s="19">
        <v>3</v>
      </c>
      <c r="B13" s="28">
        <v>251</v>
      </c>
      <c r="C13" s="85" t="str">
        <f>IF(B13=0," ",VLOOKUP(B13,[1]Спортсмены!B$1:H$65536,2,FALSE))</f>
        <v>Михеев Андрей</v>
      </c>
      <c r="D13" s="86" t="str">
        <f>IF(B13=0," ",VLOOKUP($B13,[1]Спортсмены!$B$1:$H$65536,3,FALSE))</f>
        <v>06.05.1998</v>
      </c>
      <c r="E13" s="80" t="str">
        <f>IF(B13=0," ",IF(VLOOKUP($B13,[1]Спортсмены!$B$1:$H$65536,4,FALSE)=0," ",VLOOKUP($B13,[1]Спортсмены!$B$1:$H$65536,4,FALSE)))</f>
        <v>1р</v>
      </c>
      <c r="F13" s="85" t="str">
        <f>IF(B13=0," ",VLOOKUP($B13,[1]Спортсмены!$B$1:$H$65536,5,FALSE))</f>
        <v>Калининградская</v>
      </c>
      <c r="G13" s="85" t="str">
        <f>IF(B13=0," ",VLOOKUP($B13,[1]Спортсмены!$B$1:$H$65536,6,FALSE))</f>
        <v>Калининград, СДЮСШОР-4</v>
      </c>
      <c r="H13" s="84"/>
      <c r="I13" s="84">
        <v>5.9849537037037044E-4</v>
      </c>
      <c r="J13" s="80" t="str">
        <f>IF(I13=0," ",IF(I13&lt;=[1]Разряды!$D$6,[1]Разряды!$D$3,IF(I13&lt;=[1]Разряды!$E$6,[1]Разряды!$E$3,IF(I13&lt;=[1]Разряды!$F$6,[1]Разряды!$F$3,IF(I13&lt;=[1]Разряды!$G$6,[1]Разряды!$G$3,IF(I13&lt;=[1]Разряды!$H$6,[1]Разряды!$H$3,IF(I13&lt;=[1]Разряды!$I$6,[1]Разряды!$I$3,IF(I13&lt;=[1]Разряды!$J$6,[1]Разряды!$J$3,"б/р"))))))))</f>
        <v>1р</v>
      </c>
      <c r="K13" s="114">
        <v>15</v>
      </c>
      <c r="L13" s="83" t="str">
        <f>IF(B13=0," ",VLOOKUP($B13,[1]Спортсмены!$B$1:$H$65536,7,FALSE))</f>
        <v>Гадиатова Н.В., Сельская Л.М., Маляревич В.В.</v>
      </c>
    </row>
    <row r="14" spans="1:12" x14ac:dyDescent="0.25">
      <c r="A14" s="27">
        <v>4</v>
      </c>
      <c r="B14" s="28">
        <v>473</v>
      </c>
      <c r="C14" s="21" t="str">
        <f>IF(B14=0," ",VLOOKUP(B14,[1]Спортсмены!B$1:H$65536,2,FALSE))</f>
        <v>Лужинский Кирилл</v>
      </c>
      <c r="D14" s="22" t="str">
        <f>IF(B14=0," ",VLOOKUP($B14,[1]Спортсмены!$B$1:$H$65536,3,FALSE))</f>
        <v>20.03.1999</v>
      </c>
      <c r="E14" s="23" t="str">
        <f>IF(B14=0," ",IF(VLOOKUP($B14,[1]Спортсмены!$B$1:$H$65536,4,FALSE)=0," ",VLOOKUP($B14,[1]Спортсмены!$B$1:$H$65536,4,FALSE)))</f>
        <v>1р</v>
      </c>
      <c r="F14" s="21" t="str">
        <f>IF(B14=0," ",VLOOKUP($B14,[1]Спортсмены!$B$1:$H$65536,5,FALSE))</f>
        <v>Вологодская</v>
      </c>
      <c r="G14" s="21" t="str">
        <f>IF(B14=0," ",VLOOKUP($B14,[1]Спортсмены!$B$1:$H$65536,6,FALSE))</f>
        <v>Череповец, ДЮСШ-2</v>
      </c>
      <c r="H14" s="40"/>
      <c r="I14" s="24">
        <v>6.0231481481481475E-4</v>
      </c>
      <c r="J14" s="23" t="str">
        <f>IF(I14=0," ",IF(I14&lt;=[1]Разряды!$D$6,[1]Разряды!$D$3,IF(I14&lt;=[1]Разряды!$E$6,[1]Разряды!$E$3,IF(I14&lt;=[1]Разряды!$F$6,[1]Разряды!$F$3,IF(I14&lt;=[1]Разряды!$G$6,[1]Разряды!$G$3,IF(I14&lt;=[1]Разряды!$H$6,[1]Разряды!$H$3,IF(I14&lt;=[1]Разряды!$I$6,[1]Разряды!$I$3,IF(I14&lt;=[1]Разряды!$J$6,[1]Разряды!$J$3,"б/р"))))))))</f>
        <v>1р</v>
      </c>
      <c r="K14" s="16">
        <v>14</v>
      </c>
      <c r="L14" s="21" t="str">
        <f>IF(B14=0," ",VLOOKUP($B14,[1]Спортсмены!$B$1:$H$65536,7,FALSE))</f>
        <v>Столбова О.В.</v>
      </c>
    </row>
    <row r="15" spans="1:12" x14ac:dyDescent="0.25">
      <c r="A15" s="27">
        <v>5</v>
      </c>
      <c r="B15" s="28">
        <v>360</v>
      </c>
      <c r="C15" s="21" t="str">
        <f>IF(B15=0," ",VLOOKUP(B15,[1]Спортсмены!B$1:H$65536,2,FALSE))</f>
        <v>Беляев Илья</v>
      </c>
      <c r="D15" s="22" t="str">
        <f>IF(B15=0," ",VLOOKUP($B15,[1]Спортсмены!$B$1:$H$65536,3,FALSE))</f>
        <v>18.01.1998</v>
      </c>
      <c r="E15" s="23" t="str">
        <f>IF(B15=0," ",IF(VLOOKUP($B15,[1]Спортсмены!$B$1:$H$65536,4,FALSE)=0," ",VLOOKUP($B15,[1]Спортсмены!$B$1:$H$65536,4,FALSE)))</f>
        <v>1р</v>
      </c>
      <c r="F15" s="21" t="str">
        <f>IF(B15=0," ",VLOOKUP($B15,[1]Спортсмены!$B$1:$H$65536,5,FALSE))</f>
        <v>Вологодская</v>
      </c>
      <c r="G15" s="21" t="str">
        <f>IF(B15=0," ",VLOOKUP($B15,[1]Спортсмены!$B$1:$H$65536,6,FALSE))</f>
        <v>Череповец, ДЮСШ-2</v>
      </c>
      <c r="H15" s="40"/>
      <c r="I15" s="24">
        <v>6.030092592592593E-4</v>
      </c>
      <c r="J15" s="23" t="str">
        <f>IF(I15=0," ",IF(I15&lt;=[1]Разряды!$D$6,[1]Разряды!$D$3,IF(I15&lt;=[1]Разряды!$E$6,[1]Разряды!$E$3,IF(I15&lt;=[1]Разряды!$F$6,[1]Разряды!$F$3,IF(I15&lt;=[1]Разряды!$G$6,[1]Разряды!$G$3,IF(I15&lt;=[1]Разряды!$H$6,[1]Разряды!$H$3,IF(I15&lt;=[1]Разряды!$I$6,[1]Разряды!$I$3,IF(I15&lt;=[1]Разряды!$J$6,[1]Разряды!$J$3,"б/р"))))))))</f>
        <v>1р</v>
      </c>
      <c r="K15" s="16">
        <v>13</v>
      </c>
      <c r="L15" s="21" t="str">
        <f>IF(B15=0," ",VLOOKUP($B15,[1]Спортсмены!$B$1:$H$65536,7,FALSE))</f>
        <v>Лебедев А.В.</v>
      </c>
    </row>
    <row r="16" spans="1:12" x14ac:dyDescent="0.25">
      <c r="A16" s="27">
        <v>6</v>
      </c>
      <c r="B16" s="28">
        <v>50</v>
      </c>
      <c r="C16" s="21" t="str">
        <f>IF(B16=0," ",VLOOKUP(B16,[1]Спортсмены!B$1:H$65536,2,FALSE))</f>
        <v>Крюков Олег</v>
      </c>
      <c r="D16" s="22" t="str">
        <f>IF(B16=0," ",VLOOKUP($B16,[1]Спортсмены!$B$1:$H$65536,3,FALSE))</f>
        <v>17.05.1998</v>
      </c>
      <c r="E16" s="23" t="str">
        <f>IF(B16=0," ",IF(VLOOKUP($B16,[1]Спортсмены!$B$1:$H$65536,4,FALSE)=0," ",VLOOKUP($B16,[1]Спортсмены!$B$1:$H$65536,4,FALSE)))</f>
        <v>1р</v>
      </c>
      <c r="F16" s="21" t="str">
        <f>IF(B16=0," ",VLOOKUP($B16,[1]Спортсмены!$B$1:$H$65536,5,FALSE))</f>
        <v>Ярославская</v>
      </c>
      <c r="G16" s="21" t="str">
        <f>IF(B16=0," ",VLOOKUP($B16,[1]Спортсмены!$B$1:$H$65536,6,FALSE))</f>
        <v>Ярославль, СДЮСШОР-19</v>
      </c>
      <c r="H16" s="24"/>
      <c r="I16" s="24">
        <v>6.0740740740740731E-4</v>
      </c>
      <c r="J16" s="23" t="str">
        <f>IF(I16=0," ",IF(I16&lt;=[1]Разряды!$D$6,[1]Разряды!$D$3,IF(I16&lt;=[1]Разряды!$E$6,[1]Разряды!$E$3,IF(I16&lt;=[1]Разряды!$F$6,[1]Разряды!$F$3,IF(I16&lt;=[1]Разряды!$G$6,[1]Разряды!$G$3,IF(I16&lt;=[1]Разряды!$H$6,[1]Разряды!$H$3,IF(I16&lt;=[1]Разряды!$I$6,[1]Разряды!$I$3,IF(I16&lt;=[1]Разряды!$J$6,[1]Разряды!$J$3,"б/р"))))))))</f>
        <v>1р</v>
      </c>
      <c r="K16" s="15">
        <v>12</v>
      </c>
      <c r="L16" s="21" t="str">
        <f>IF(B16=0," ",VLOOKUP($B16,[1]Спортсмены!$B$1:$H$65536,7,FALSE))</f>
        <v>Таракановы Ю.Ф., А.В.</v>
      </c>
    </row>
    <row r="17" spans="1:12" x14ac:dyDescent="0.25">
      <c r="A17" s="27">
        <v>7</v>
      </c>
      <c r="B17" s="28">
        <v>478</v>
      </c>
      <c r="C17" s="21" t="str">
        <f>IF(B17=0," ",VLOOKUP(B17,[1]Спортсмены!B$1:H$65536,2,FALSE))</f>
        <v>Ефимов Александр</v>
      </c>
      <c r="D17" s="22" t="str">
        <f>IF(B17=0," ",VLOOKUP($B17,[1]Спортсмены!$B$1:$H$65536,3,FALSE))</f>
        <v>04.09.1998</v>
      </c>
      <c r="E17" s="23" t="str">
        <f>IF(B17=0," ",IF(VLOOKUP($B17,[1]Спортсмены!$B$1:$H$65536,4,FALSE)=0," ",VLOOKUP($B17,[1]Спортсмены!$B$1:$H$65536,4,FALSE)))</f>
        <v>1р</v>
      </c>
      <c r="F17" s="21" t="str">
        <f>IF(B17=0," ",VLOOKUP($B17,[1]Спортсмены!$B$1:$H$65536,5,FALSE))</f>
        <v>Вологодская</v>
      </c>
      <c r="G17" s="21" t="str">
        <f>IF(B17=0," ",VLOOKUP($B17,[1]Спортсмены!$B$1:$H$65536,6,FALSE))</f>
        <v>Череповец, ДЮСШ-2</v>
      </c>
      <c r="H17" s="40"/>
      <c r="I17" s="24">
        <v>6.1041666666666666E-4</v>
      </c>
      <c r="J17" s="23" t="str">
        <f>IF(I17=0," ",IF(I17&lt;=[1]Разряды!$D$6,[1]Разряды!$D$3,IF(I17&lt;=[1]Разряды!$E$6,[1]Разряды!$E$3,IF(I17&lt;=[1]Разряды!$F$6,[1]Разряды!$F$3,IF(I17&lt;=[1]Разряды!$G$6,[1]Разряды!$G$3,IF(I17&lt;=[1]Разряды!$H$6,[1]Разряды!$H$3,IF(I17&lt;=[1]Разряды!$I$6,[1]Разряды!$I$3,IF(I17&lt;=[1]Разряды!$J$6,[1]Разряды!$J$3,"б/р"))))))))</f>
        <v>1р</v>
      </c>
      <c r="K17" s="15">
        <v>11</v>
      </c>
      <c r="L17" s="21" t="str">
        <f>IF(B17=0," ",VLOOKUP($B17,[1]Спортсмены!$B$1:$H$65536,7,FALSE))</f>
        <v>Столбова О.В.</v>
      </c>
    </row>
    <row r="18" spans="1:12" x14ac:dyDescent="0.25">
      <c r="A18" s="27">
        <v>8</v>
      </c>
      <c r="B18" s="28">
        <v>582</v>
      </c>
      <c r="C18" s="21" t="str">
        <f>IF(B18=0," ",VLOOKUP(B18,[1]Спортсмены!B$1:H$65536,2,FALSE))</f>
        <v>Куклин Лев</v>
      </c>
      <c r="D18" s="22" t="str">
        <f>IF(B18=0," ",VLOOKUP($B18,[1]Спортсмены!$B$1:$H$65536,3,FALSE))</f>
        <v>09.08.1998</v>
      </c>
      <c r="E18" s="23" t="str">
        <f>IF(B18=0," ",IF(VLOOKUP($B18,[1]Спортсмены!$B$1:$H$65536,4,FALSE)=0," ",VLOOKUP($B18,[1]Спортсмены!$B$1:$H$65536,4,FALSE)))</f>
        <v>1р</v>
      </c>
      <c r="F18" s="21" t="str">
        <f>IF(B18=0," ",VLOOKUP($B18,[1]Спортсмены!$B$1:$H$65536,5,FALSE))</f>
        <v>Архангельская</v>
      </c>
      <c r="G18" s="21" t="str">
        <f>IF(B18=0," ",VLOOKUP($B18,[1]Спортсмены!$B$1:$H$65536,6,FALSE))</f>
        <v>Архангельск, АМИ</v>
      </c>
      <c r="H18" s="40"/>
      <c r="I18" s="24">
        <v>6.1574074074074081E-4</v>
      </c>
      <c r="J18" s="23" t="str">
        <f>IF(I18=0," ",IF(I18&lt;=[1]Разряды!$D$6,[1]Разряды!$D$3,IF(I18&lt;=[1]Разряды!$E$6,[1]Разряды!$E$3,IF(I18&lt;=[1]Разряды!$F$6,[1]Разряды!$F$3,IF(I18&lt;=[1]Разряды!$G$6,[1]Разряды!$G$3,IF(I18&lt;=[1]Разряды!$H$6,[1]Разряды!$H$3,IF(I18&lt;=[1]Разряды!$I$6,[1]Разряды!$I$3,IF(I18&lt;=[1]Разряды!$J$6,[1]Разряды!$J$3,"б/р"))))))))</f>
        <v>2р</v>
      </c>
      <c r="K18" s="15" t="s">
        <v>20</v>
      </c>
      <c r="L18" s="21" t="str">
        <f>IF(B18=0," ",VLOOKUP($B18,[1]Спортсмены!$B$1:$H$65536,7,FALSE))</f>
        <v>Мосеев А.А.</v>
      </c>
    </row>
    <row r="19" spans="1:12" x14ac:dyDescent="0.25">
      <c r="A19" s="27">
        <v>9</v>
      </c>
      <c r="B19" s="28">
        <v>512</v>
      </c>
      <c r="C19" s="21" t="str">
        <f>IF(B19=0," ",VLOOKUP(B19,[1]Спортсмены!B$1:H$65536,2,FALSE))</f>
        <v>Булатов Сергей</v>
      </c>
      <c r="D19" s="22" t="str">
        <f>IF(B19=0," ",VLOOKUP($B19,[1]Спортсмены!$B$1:$H$65536,3,FALSE))</f>
        <v>1998</v>
      </c>
      <c r="E19" s="23" t="str">
        <f>IF(B19=0," ",IF(VLOOKUP($B19,[1]Спортсмены!$B$1:$H$65536,4,FALSE)=0," ",VLOOKUP($B19,[1]Спортсмены!$B$1:$H$65536,4,FALSE)))</f>
        <v>1р</v>
      </c>
      <c r="F19" s="21" t="str">
        <f>IF(B19=0," ",VLOOKUP($B19,[1]Спортсмены!$B$1:$H$65536,5,FALSE))</f>
        <v>Владимирская</v>
      </c>
      <c r="G19" s="21" t="str">
        <f>IF(B19=0," ",VLOOKUP($B19,[1]Спортсмены!$B$1:$H$65536,6,FALSE))</f>
        <v>Ковров, МБУ СК "Вымпел"</v>
      </c>
      <c r="H19" s="24"/>
      <c r="I19" s="24">
        <v>6.20949074074074E-4</v>
      </c>
      <c r="J19" s="23" t="str">
        <f>IF(I19=0," ",IF(I19&lt;=[1]Разряды!$D$6,[1]Разряды!$D$3,IF(I19&lt;=[1]Разряды!$E$6,[1]Разряды!$E$3,IF(I19&lt;=[1]Разряды!$F$6,[1]Разряды!$F$3,IF(I19&lt;=[1]Разряды!$G$6,[1]Разряды!$G$3,IF(I19&lt;=[1]Разряды!$H$6,[1]Разряды!$H$3,IF(I19&lt;=[1]Разряды!$I$6,[1]Разряды!$I$3,IF(I19&lt;=[1]Разряды!$J$6,[1]Разряды!$J$3,"б/р"))))))))</f>
        <v>2р</v>
      </c>
      <c r="K19" s="15" t="s">
        <v>20</v>
      </c>
      <c r="L19" s="21" t="str">
        <f>IF(B19=0," ",VLOOKUP($B19,[1]Спортсмены!$B$1:$H$65536,7,FALSE))</f>
        <v>Птушкина Н.И.</v>
      </c>
    </row>
    <row r="20" spans="1:12" x14ac:dyDescent="0.25">
      <c r="A20" s="27">
        <v>10</v>
      </c>
      <c r="B20" s="28">
        <v>48</v>
      </c>
      <c r="C20" s="21" t="str">
        <f>IF(B20=0," ",VLOOKUP(B20,[1]Спортсмены!B$1:H$65536,2,FALSE))</f>
        <v>Тихонов Олег</v>
      </c>
      <c r="D20" s="22" t="str">
        <f>IF(B20=0," ",VLOOKUP($B20,[1]Спортсмены!$B$1:$H$65536,3,FALSE))</f>
        <v>16.09.1998</v>
      </c>
      <c r="E20" s="23" t="str">
        <f>IF(B20=0," ",IF(VLOOKUP($B20,[1]Спортсмены!$B$1:$H$65536,4,FALSE)=0," ",VLOOKUP($B20,[1]Спортсмены!$B$1:$H$65536,4,FALSE)))</f>
        <v>2р</v>
      </c>
      <c r="F20" s="21" t="str">
        <f>IF(B20=0," ",VLOOKUP($B20,[1]Спортсмены!$B$1:$H$65536,5,FALSE))</f>
        <v>Ярославская</v>
      </c>
      <c r="G20" s="21" t="str">
        <f>IF(B20=0," ",VLOOKUP($B20,[1]Спортсмены!$B$1:$H$65536,6,FALSE))</f>
        <v>Ярославль, СДЮСШОР-19</v>
      </c>
      <c r="H20" s="24"/>
      <c r="I20" s="24">
        <v>6.2106481481481485E-4</v>
      </c>
      <c r="J20" s="23" t="str">
        <f>IF(I20=0," ",IF(I20&lt;=[1]Разряды!$D$6,[1]Разряды!$D$3,IF(I20&lt;=[1]Разряды!$E$6,[1]Разряды!$E$3,IF(I20&lt;=[1]Разряды!$F$6,[1]Разряды!$F$3,IF(I20&lt;=[1]Разряды!$G$6,[1]Разряды!$G$3,IF(I20&lt;=[1]Разряды!$H$6,[1]Разряды!$H$3,IF(I20&lt;=[1]Разряды!$I$6,[1]Разряды!$I$3,IF(I20&lt;=[1]Разряды!$J$6,[1]Разряды!$J$3,"б/р"))))))))</f>
        <v>2р</v>
      </c>
      <c r="K20" s="15" t="s">
        <v>20</v>
      </c>
      <c r="L20" s="21" t="str">
        <f>IF(B20=0," ",VLOOKUP($B20,[1]Спортсмены!$B$1:$H$65536,7,FALSE))</f>
        <v>Валяева С.П.</v>
      </c>
    </row>
    <row r="21" spans="1:12" x14ac:dyDescent="0.25">
      <c r="A21" s="27">
        <v>11</v>
      </c>
      <c r="B21" s="28">
        <v>49</v>
      </c>
      <c r="C21" s="21" t="str">
        <f>IF(B21=0," ",VLOOKUP(B21,[1]Спортсмены!B$1:H$65536,2,FALSE))</f>
        <v>Ожогов Никита</v>
      </c>
      <c r="D21" s="22" t="str">
        <f>IF(B21=0," ",VLOOKUP($B21,[1]Спортсмены!$B$1:$H$65536,3,FALSE))</f>
        <v>19.01.1999</v>
      </c>
      <c r="E21" s="23" t="str">
        <f>IF(B21=0," ",IF(VLOOKUP($B21,[1]Спортсмены!$B$1:$H$65536,4,FALSE)=0," ",VLOOKUP($B21,[1]Спортсмены!$B$1:$H$65536,4,FALSE)))</f>
        <v>2р</v>
      </c>
      <c r="F21" s="21" t="str">
        <f>IF(B21=0," ",VLOOKUP($B21,[1]Спортсмены!$B$1:$H$65536,5,FALSE))</f>
        <v>Ярославская</v>
      </c>
      <c r="G21" s="21" t="str">
        <f>IF(B21=0," ",VLOOKUP($B21,[1]Спортсмены!$B$1:$H$65536,6,FALSE))</f>
        <v>Ярославль, СДЮСШОР-19</v>
      </c>
      <c r="H21" s="24"/>
      <c r="I21" s="24">
        <v>6.2314814814814817E-4</v>
      </c>
      <c r="J21" s="23" t="str">
        <f>IF(I21=0," ",IF(I21&lt;=[1]Разряды!$D$6,[1]Разряды!$D$3,IF(I21&lt;=[1]Разряды!$E$6,[1]Разряды!$E$3,IF(I21&lt;=[1]Разряды!$F$6,[1]Разряды!$F$3,IF(I21&lt;=[1]Разряды!$G$6,[1]Разряды!$G$3,IF(I21&lt;=[1]Разряды!$H$6,[1]Разряды!$H$3,IF(I21&lt;=[1]Разряды!$I$6,[1]Разряды!$I$3,IF(I21&lt;=[1]Разряды!$J$6,[1]Разряды!$J$3,"б/р"))))))))</f>
        <v>2р</v>
      </c>
      <c r="K21" s="23">
        <v>10</v>
      </c>
      <c r="L21" s="21" t="str">
        <f>IF(B21=0," ",VLOOKUP($B21,[1]Спортсмены!$B$1:$H$65536,7,FALSE))</f>
        <v>Таракановы Ю.Ф., А.В.</v>
      </c>
    </row>
    <row r="22" spans="1:12" x14ac:dyDescent="0.25">
      <c r="A22" s="27">
        <v>12</v>
      </c>
      <c r="B22" s="28">
        <v>220</v>
      </c>
      <c r="C22" s="21" t="str">
        <f>IF(B22=0," ",VLOOKUP(B22,[1]Спортсмены!B$1:H$65536,2,FALSE))</f>
        <v>Бурдейный Максим</v>
      </c>
      <c r="D22" s="22" t="str">
        <f>IF(B22=0," ",VLOOKUP($B22,[1]Спортсмены!$B$1:$H$65536,3,FALSE))</f>
        <v>1998</v>
      </c>
      <c r="E22" s="23" t="str">
        <f>IF(B22=0," ",IF(VLOOKUP($B22,[1]Спортсмены!$B$1:$H$65536,4,FALSE)=0," ",VLOOKUP($B22,[1]Спортсмены!$B$1:$H$65536,4,FALSE)))</f>
        <v>1р</v>
      </c>
      <c r="F22" s="21" t="str">
        <f>IF(B22=0," ",VLOOKUP($B22,[1]Спортсмены!$B$1:$H$65536,5,FALSE))</f>
        <v>Мурманская</v>
      </c>
      <c r="G22" s="21" t="str">
        <f>IF(B22=0," ",VLOOKUP($B22,[1]Спортсмены!$B$1:$H$65536,6,FALSE))</f>
        <v>Мурманск, СДЮСШОР-4</v>
      </c>
      <c r="H22" s="24"/>
      <c r="I22" s="24">
        <v>6.2500000000000001E-4</v>
      </c>
      <c r="J22" s="23" t="str">
        <f>IF(I22=0," ",IF(I22&lt;=[1]Разряды!$D$6,[1]Разряды!$D$3,IF(I22&lt;=[1]Разряды!$E$6,[1]Разряды!$E$3,IF(I22&lt;=[1]Разряды!$F$6,[1]Разряды!$F$3,IF(I22&lt;=[1]Разряды!$G$6,[1]Разряды!$G$3,IF(I22&lt;=[1]Разряды!$H$6,[1]Разряды!$H$3,IF(I22&lt;=[1]Разряды!$I$6,[1]Разряды!$I$3,IF(I22&lt;=[1]Разряды!$J$6,[1]Разряды!$J$3,"б/р"))))))))</f>
        <v>2р</v>
      </c>
      <c r="K22" s="23">
        <v>9</v>
      </c>
      <c r="L22" s="21" t="str">
        <f>IF(B22=0," ",VLOOKUP($B22,[1]Спортсмены!$B$1:$H$65536,7,FALSE))</f>
        <v>Кацан Т.Н.</v>
      </c>
    </row>
    <row r="23" spans="1:12" x14ac:dyDescent="0.25">
      <c r="A23" s="27">
        <v>13</v>
      </c>
      <c r="B23" s="28">
        <v>278</v>
      </c>
      <c r="C23" s="21" t="str">
        <f>IF(B23=0," ",VLOOKUP(B23,[1]Спортсмены!B$1:H$65536,2,FALSE))</f>
        <v>Кнутов Максим</v>
      </c>
      <c r="D23" s="22" t="str">
        <f>IF(B23=0," ",VLOOKUP($B23,[1]Спортсмены!$B$1:$H$65536,3,FALSE))</f>
        <v>28.05.1998</v>
      </c>
      <c r="E23" s="23" t="str">
        <f>IF(B23=0," ",IF(VLOOKUP($B23,[1]Спортсмены!$B$1:$H$65536,4,FALSE)=0," ",VLOOKUP($B23,[1]Спортсмены!$B$1:$H$65536,4,FALSE)))</f>
        <v>2р</v>
      </c>
      <c r="F23" s="21" t="str">
        <f>IF(B23=0," ",VLOOKUP($B23,[1]Спортсмены!$B$1:$H$65536,5,FALSE))</f>
        <v>Костромская</v>
      </c>
      <c r="G23" s="21" t="str">
        <f>IF(B23=0," ",VLOOKUP($B23,[1]Спортсмены!$B$1:$H$65536,6,FALSE))</f>
        <v>Шарья, СДЮСШОР</v>
      </c>
      <c r="H23" s="24"/>
      <c r="I23" s="24">
        <v>6.2696759259259259E-4</v>
      </c>
      <c r="J23" s="23" t="str">
        <f>IF(I23=0," ",IF(I23&lt;=[1]Разряды!$D$6,[1]Разряды!$D$3,IF(I23&lt;=[1]Разряды!$E$6,[1]Разряды!$E$3,IF(I23&lt;=[1]Разряды!$F$6,[1]Разряды!$F$3,IF(I23&lt;=[1]Разряды!$G$6,[1]Разряды!$G$3,IF(I23&lt;=[1]Разряды!$H$6,[1]Разряды!$H$3,IF(I23&lt;=[1]Разряды!$I$6,[1]Разряды!$I$3,IF(I23&lt;=[1]Разряды!$J$6,[1]Разряды!$J$3,"б/р"))))))))</f>
        <v>2р</v>
      </c>
      <c r="K23" s="23">
        <v>8</v>
      </c>
      <c r="L23" s="21" t="str">
        <f>IF(B23=0," ",VLOOKUP($B23,[1]Спортсмены!$B$1:$H$65536,7,FALSE))</f>
        <v>Аскеров А.Н.</v>
      </c>
    </row>
    <row r="24" spans="1:12" x14ac:dyDescent="0.25">
      <c r="A24" s="27">
        <v>14</v>
      </c>
      <c r="B24" s="28">
        <v>585</v>
      </c>
      <c r="C24" s="21" t="str">
        <f>IF(B24=0," ",VLOOKUP(B24,[1]Спортсмены!B$1:H$65536,2,FALSE))</f>
        <v>Бугаев Кирилл</v>
      </c>
      <c r="D24" s="22" t="str">
        <f>IF(B24=0," ",VLOOKUP($B24,[1]Спортсмены!$B$1:$H$65536,3,FALSE))</f>
        <v>31.05.1998</v>
      </c>
      <c r="E24" s="23" t="str">
        <f>IF(B24=0," ",IF(VLOOKUP($B24,[1]Спортсмены!$B$1:$H$65536,4,FALSE)=0," ",VLOOKUP($B24,[1]Спортсмены!$B$1:$H$65536,4,FALSE)))</f>
        <v>2р</v>
      </c>
      <c r="F24" s="21" t="str">
        <f>IF(B24=0," ",VLOOKUP($B24,[1]Спортсмены!$B$1:$H$65536,5,FALSE))</f>
        <v>Архангельская</v>
      </c>
      <c r="G24" s="21" t="str">
        <f>IF(B24=0," ",VLOOKUP($B24,[1]Спортсмены!$B$1:$H$65536,6,FALSE))</f>
        <v>Архангельск, МБОУ ДОД "ДЮСШ-1"</v>
      </c>
      <c r="H24" s="40"/>
      <c r="I24" s="24">
        <v>6.2708333333333333E-4</v>
      </c>
      <c r="J24" s="23" t="str">
        <f>IF(I24=0," ",IF(I24&lt;=[1]Разряды!$D$6,[1]Разряды!$D$3,IF(I24&lt;=[1]Разряды!$E$6,[1]Разряды!$E$3,IF(I24&lt;=[1]Разряды!$F$6,[1]Разряды!$F$3,IF(I24&lt;=[1]Разряды!$G$6,[1]Разряды!$G$3,IF(I24&lt;=[1]Разряды!$H$6,[1]Разряды!$H$3,IF(I24&lt;=[1]Разряды!$I$6,[1]Разряды!$I$3,IF(I24&lt;=[1]Разряды!$J$6,[1]Разряды!$J$3,"б/р"))))))))</f>
        <v>2р</v>
      </c>
      <c r="K24" s="23" t="s">
        <v>20</v>
      </c>
      <c r="L24" s="21" t="str">
        <f>IF(B24=0," ",VLOOKUP($B24,[1]Спортсмены!$B$1:$H$65536,7,FALSE))</f>
        <v>Брюхова О.Б.</v>
      </c>
    </row>
    <row r="25" spans="1:12" x14ac:dyDescent="0.25">
      <c r="A25" s="27">
        <v>15</v>
      </c>
      <c r="B25" s="28">
        <v>537</v>
      </c>
      <c r="C25" s="85" t="str">
        <f>IF(B25=0," ",VLOOKUP(B25,[1]Спортсмены!B$1:H$65536,2,FALSE))</f>
        <v>Пискунов Артем</v>
      </c>
      <c r="D25" s="86" t="str">
        <f>IF(B25=0," ",VLOOKUP($B25,[1]Спортсмены!$B$1:$H$65536,3,FALSE))</f>
        <v>1999</v>
      </c>
      <c r="E25" s="80" t="str">
        <f>IF(B25=0," ",IF(VLOOKUP($B25,[1]Спортсмены!$B$1:$H$65536,4,FALSE)=0," ",VLOOKUP($B25,[1]Спортсмены!$B$1:$H$65536,4,FALSE)))</f>
        <v>1р</v>
      </c>
      <c r="F25" s="85" t="str">
        <f>IF(B25=0," ",VLOOKUP($B25,[1]Спортсмены!$B$1:$H$65536,5,FALSE))</f>
        <v>Владимирская</v>
      </c>
      <c r="G25" s="85" t="str">
        <f>IF(B25=0," ",VLOOKUP($B25,[1]Спортсмены!$B$1:$H$65536,6,FALSE))</f>
        <v>Ковров, МБУ СК "Вымпел"</v>
      </c>
      <c r="H25" s="84"/>
      <c r="I25" s="84">
        <v>6.2928240740740739E-4</v>
      </c>
      <c r="J25" s="80" t="str">
        <f>IF(I25=0," ",IF(I25&lt;=[1]Разряды!$D$6,[1]Разряды!$D$3,IF(I25&lt;=[1]Разряды!$E$6,[1]Разряды!$E$3,IF(I25&lt;=[1]Разряды!$F$6,[1]Разряды!$F$3,IF(I25&lt;=[1]Разряды!$G$6,[1]Разряды!$G$3,IF(I25&lt;=[1]Разряды!$H$6,[1]Разряды!$H$3,IF(I25&lt;=[1]Разряды!$I$6,[1]Разряды!$I$3,IF(I25&lt;=[1]Разряды!$J$6,[1]Разряды!$J$3,"б/р"))))))))</f>
        <v>2р</v>
      </c>
      <c r="K25" s="80">
        <v>7</v>
      </c>
      <c r="L25" s="163" t="str">
        <f>IF(B25=0," ",VLOOKUP($B25,[1]Спортсмены!$B$1:$H$65536,7,FALSE))</f>
        <v>Птушкина Н.И.</v>
      </c>
    </row>
    <row r="26" spans="1:12" x14ac:dyDescent="0.25">
      <c r="A26" s="27">
        <v>16</v>
      </c>
      <c r="B26" s="28">
        <v>590</v>
      </c>
      <c r="C26" s="21" t="str">
        <f>IF(B26=0," ",VLOOKUP(B26,[1]Спортсмены!B$1:H$65536,2,FALSE))</f>
        <v>Рыжкевич Никита</v>
      </c>
      <c r="D26" s="22" t="str">
        <f>IF(B26=0," ",VLOOKUP($B26,[1]Спортсмены!$B$1:$H$65536,3,FALSE))</f>
        <v>12.04.1998</v>
      </c>
      <c r="E26" s="23" t="str">
        <f>IF(B26=0," ",IF(VLOOKUP($B26,[1]Спортсмены!$B$1:$H$65536,4,FALSE)=0," ",VLOOKUP($B26,[1]Спортсмены!$B$1:$H$65536,4,FALSE)))</f>
        <v>2р</v>
      </c>
      <c r="F26" s="21" t="str">
        <f>IF(B26=0," ",VLOOKUP($B26,[1]Спортсмены!$B$1:$H$65536,5,FALSE))</f>
        <v>Архангельская</v>
      </c>
      <c r="G26" s="21" t="str">
        <f>IF(B26=0," ",VLOOKUP($B26,[1]Спортсмены!$B$1:$H$65536,6,FALSE))</f>
        <v>Архангельск, УЛГ</v>
      </c>
      <c r="H26" s="40"/>
      <c r="I26" s="24">
        <v>6.3078703703703702E-4</v>
      </c>
      <c r="J26" s="23" t="str">
        <f>IF(I26=0," ",IF(I26&lt;=[1]Разряды!$D$6,[1]Разряды!$D$3,IF(I26&lt;=[1]Разряды!$E$6,[1]Разряды!$E$3,IF(I26&lt;=[1]Разряды!$F$6,[1]Разряды!$F$3,IF(I26&lt;=[1]Разряды!$G$6,[1]Разряды!$G$3,IF(I26&lt;=[1]Разряды!$H$6,[1]Разряды!$H$3,IF(I26&lt;=[1]Разряды!$I$6,[1]Разряды!$I$3,IF(I26&lt;=[1]Разряды!$J$6,[1]Разряды!$J$3,"б/р"))))))))</f>
        <v>2р</v>
      </c>
      <c r="K26" s="23" t="s">
        <v>20</v>
      </c>
      <c r="L26" s="21" t="str">
        <f>IF(B26=0," ",VLOOKUP($B26,[1]Спортсмены!$B$1:$H$65536,7,FALSE))</f>
        <v>Мосеев А.А.</v>
      </c>
    </row>
    <row r="27" spans="1:12" x14ac:dyDescent="0.25">
      <c r="A27" s="27">
        <v>17</v>
      </c>
      <c r="B27" s="28">
        <v>586</v>
      </c>
      <c r="C27" s="21" t="str">
        <f>IF(B27=0," ",VLOOKUP(B27,[1]Спортсмены!B$1:H$65536,2,FALSE))</f>
        <v>Григорьев Даниил</v>
      </c>
      <c r="D27" s="22" t="str">
        <f>IF(B27=0," ",VLOOKUP($B27,[1]Спортсмены!$B$1:$H$65536,3,FALSE))</f>
        <v>19.04.1998</v>
      </c>
      <c r="E27" s="23" t="str">
        <f>IF(B27=0," ",IF(VLOOKUP($B27,[1]Спортсмены!$B$1:$H$65536,4,FALSE)=0," ",VLOOKUP($B27,[1]Спортсмены!$B$1:$H$65536,4,FALSE)))</f>
        <v>2р</v>
      </c>
      <c r="F27" s="21" t="str">
        <f>IF(B27=0," ",VLOOKUP($B27,[1]Спортсмены!$B$1:$H$65536,5,FALSE))</f>
        <v>Архангельская</v>
      </c>
      <c r="G27" s="21" t="str">
        <f>IF(B27=0," ",VLOOKUP($B27,[1]Спортсмены!$B$1:$H$65536,6,FALSE))</f>
        <v>Архангельск, МБОУ ДОД "ДЮСШ-1"</v>
      </c>
      <c r="H27" s="40"/>
      <c r="I27" s="24">
        <v>6.3576388888888895E-4</v>
      </c>
      <c r="J27" s="23" t="str">
        <f>IF(I27=0," ",IF(I27&lt;=[1]Разряды!$D$6,[1]Разряды!$D$3,IF(I27&lt;=[1]Разряды!$E$6,[1]Разряды!$E$3,IF(I27&lt;=[1]Разряды!$F$6,[1]Разряды!$F$3,IF(I27&lt;=[1]Разряды!$G$6,[1]Разряды!$G$3,IF(I27&lt;=[1]Разряды!$H$6,[1]Разряды!$H$3,IF(I27&lt;=[1]Разряды!$I$6,[1]Разряды!$I$3,IF(I27&lt;=[1]Разряды!$J$6,[1]Разряды!$J$3,"б/р"))))))))</f>
        <v>2р</v>
      </c>
      <c r="K27" s="23">
        <v>6</v>
      </c>
      <c r="L27" s="21" t="str">
        <f>IF(B27=0," ",VLOOKUP($B27,[1]Спортсмены!$B$1:$H$65536,7,FALSE))</f>
        <v>Брюхова О.Б.</v>
      </c>
    </row>
    <row r="28" spans="1:12" x14ac:dyDescent="0.25">
      <c r="A28" s="27">
        <v>18</v>
      </c>
      <c r="B28" s="92">
        <v>131</v>
      </c>
      <c r="C28" s="21" t="str">
        <f>IF(B28=0," ",VLOOKUP(B28,[1]Спортсмены!B$1:H$65536,2,FALSE))</f>
        <v>Коченков Денис</v>
      </c>
      <c r="D28" s="22" t="str">
        <f>IF(B28=0," ",VLOOKUP($B28,[1]Спортсмены!$B$1:$H$65536,3,FALSE))</f>
        <v>1998</v>
      </c>
      <c r="E28" s="23" t="str">
        <f>IF(B28=0," ",IF(VLOOKUP($B28,[1]Спортсмены!$B$1:$H$65536,4,FALSE)=0," ",VLOOKUP($B28,[1]Спортсмены!$B$1:$H$65536,4,FALSE)))</f>
        <v>1р</v>
      </c>
      <c r="F28" s="21" t="str">
        <f>IF(B28=0," ",VLOOKUP($B28,[1]Спортсмены!$B$1:$H$65536,5,FALSE))</f>
        <v>Ивановская</v>
      </c>
      <c r="G28" s="21" t="str">
        <f>IF(B28=0," ",VLOOKUP($B28,[1]Спортсмены!$B$1:$H$65536,6,FALSE))</f>
        <v>Шуя, ДЮСШ</v>
      </c>
      <c r="H28" s="40"/>
      <c r="I28" s="24">
        <v>6.3726851851851857E-4</v>
      </c>
      <c r="J28" s="23" t="str">
        <f>IF(I28=0," ",IF(I28&lt;=[1]Разряды!$D$6,[1]Разряды!$D$3,IF(I28&lt;=[1]Разряды!$E$6,[1]Разряды!$E$3,IF(I28&lt;=[1]Разряды!$F$6,[1]Разряды!$F$3,IF(I28&lt;=[1]Разряды!$G$6,[1]Разряды!$G$3,IF(I28&lt;=[1]Разряды!$H$6,[1]Разряды!$H$3,IF(I28&lt;=[1]Разряды!$I$6,[1]Разряды!$I$3,IF(I28&lt;=[1]Разряды!$J$6,[1]Разряды!$J$3,"б/р"))))))))</f>
        <v>2р</v>
      </c>
      <c r="K28" s="23" t="s">
        <v>20</v>
      </c>
      <c r="L28" s="21" t="str">
        <f>IF(B28=0," ",VLOOKUP($B28,[1]Спортсмены!$B$1:$H$65536,7,FALSE))</f>
        <v>Кузнецов В.А.</v>
      </c>
    </row>
    <row r="29" spans="1:12" x14ac:dyDescent="0.25">
      <c r="A29" s="27">
        <v>19</v>
      </c>
      <c r="B29" s="92">
        <v>267</v>
      </c>
      <c r="C29" s="21" t="str">
        <f>IF(B29=0," ",VLOOKUP(B29,[1]Спортсмены!B$1:H$65536,2,FALSE))</f>
        <v>Смирнов Александр</v>
      </c>
      <c r="D29" s="22" t="str">
        <f>IF(B29=0," ",VLOOKUP($B29,[1]Спортсмены!$B$1:$H$65536,3,FALSE))</f>
        <v>23.07.1998</v>
      </c>
      <c r="E29" s="23" t="str">
        <f>IF(B29=0," ",IF(VLOOKUP($B29,[1]Спортсмены!$B$1:$H$65536,4,FALSE)=0," ",VLOOKUP($B29,[1]Спортсмены!$B$1:$H$65536,4,FALSE)))</f>
        <v>2р</v>
      </c>
      <c r="F29" s="21" t="str">
        <f>IF(B29=0," ",VLOOKUP($B29,[1]Спортсмены!$B$1:$H$65536,5,FALSE))</f>
        <v>Костромская</v>
      </c>
      <c r="G29" s="21" t="str">
        <f>IF(B29=0," ",VLOOKUP($B29,[1]Спортсмены!$B$1:$H$65536,6,FALSE))</f>
        <v>Кострома, КОСДЮСШОР</v>
      </c>
      <c r="H29" s="40"/>
      <c r="I29" s="24">
        <v>6.4201388888888891E-4</v>
      </c>
      <c r="J29" s="23" t="str">
        <f>IF(I29=0," ",IF(I29&lt;=[1]Разряды!$D$6,[1]Разряды!$D$3,IF(I29&lt;=[1]Разряды!$E$6,[1]Разряды!$E$3,IF(I29&lt;=[1]Разряды!$F$6,[1]Разряды!$F$3,IF(I29&lt;=[1]Разряды!$G$6,[1]Разряды!$G$3,IF(I29&lt;=[1]Разряды!$H$6,[1]Разряды!$H$3,IF(I29&lt;=[1]Разряды!$I$6,[1]Разряды!$I$3,IF(I29&lt;=[1]Разряды!$J$6,[1]Разряды!$J$3,"б/р"))))))))</f>
        <v>2р</v>
      </c>
      <c r="K29" s="23" t="s">
        <v>20</v>
      </c>
      <c r="L29" s="21" t="str">
        <f>IF(B29=0," ",VLOOKUP($B29,[1]Спортсмены!$B$1:$H$65536,7,FALSE))</f>
        <v>Дружков А.Н.</v>
      </c>
    </row>
    <row r="30" spans="1:12" x14ac:dyDescent="0.25">
      <c r="A30" s="27">
        <v>20</v>
      </c>
      <c r="B30" s="28">
        <v>179</v>
      </c>
      <c r="C30" s="21" t="str">
        <f>IF(B30=0," ",VLOOKUP(B30,[1]Спортсмены!B$1:H$65536,2,FALSE))</f>
        <v>Штадлер Артур</v>
      </c>
      <c r="D30" s="22" t="str">
        <f>IF(B30=0," ",VLOOKUP($B30,[1]Спортсмены!$B$1:$H$65536,3,FALSE))</f>
        <v>1998</v>
      </c>
      <c r="E30" s="23" t="str">
        <f>IF(B30=0," ",IF(VLOOKUP($B30,[1]Спортсмены!$B$1:$H$65536,4,FALSE)=0," ",VLOOKUP($B30,[1]Спортсмены!$B$1:$H$65536,4,FALSE)))</f>
        <v>1р</v>
      </c>
      <c r="F30" s="21" t="str">
        <f>IF(B30=0," ",VLOOKUP($B30,[1]Спортсмены!$B$1:$H$65536,5,FALSE))</f>
        <v>Р-ка Коми</v>
      </c>
      <c r="G30" s="21" t="str">
        <f>IF(B30=0," ",VLOOKUP($B30,[1]Спортсмены!$B$1:$H$65536,6,FALSE))</f>
        <v>Сыктывкар, КДЮСШ-1</v>
      </c>
      <c r="H30" s="24"/>
      <c r="I30" s="24">
        <v>6.4236111111111113E-4</v>
      </c>
      <c r="J30" s="23" t="str">
        <f>IF(I30=0," ",IF(I30&lt;=[1]Разряды!$D$6,[1]Разряды!$D$3,IF(I30&lt;=[1]Разряды!$E$6,[1]Разряды!$E$3,IF(I30&lt;=[1]Разряды!$F$6,[1]Разряды!$F$3,IF(I30&lt;=[1]Разряды!$G$6,[1]Разряды!$G$3,IF(I30&lt;=[1]Разряды!$H$6,[1]Разряды!$H$3,IF(I30&lt;=[1]Разряды!$I$6,[1]Разряды!$I$3,IF(I30&lt;=[1]Разряды!$J$6,[1]Разряды!$J$3,"б/р"))))))))</f>
        <v>2р</v>
      </c>
      <c r="K30" s="23">
        <v>5</v>
      </c>
      <c r="L30" s="21" t="str">
        <f>IF(B30=0," ",VLOOKUP($B30,[1]Спортсмены!$B$1:$H$65536,7,FALSE))</f>
        <v xml:space="preserve">Панюкова М.А. </v>
      </c>
    </row>
    <row r="31" spans="1:12" x14ac:dyDescent="0.25">
      <c r="A31" s="27">
        <v>21</v>
      </c>
      <c r="B31" s="92">
        <v>634</v>
      </c>
      <c r="C31" s="21" t="str">
        <f>IF(B31=0," ",VLOOKUP(B31,[1]Спортсмены!B$1:H$65536,2,FALSE))</f>
        <v>Казанов Юрий</v>
      </c>
      <c r="D31" s="22" t="str">
        <f>IF(B31=0," ",VLOOKUP($B31,[1]Спортсмены!$B$1:$H$65536,3,FALSE))</f>
        <v>13.07.1998</v>
      </c>
      <c r="E31" s="23" t="str">
        <f>IF(B31=0," ",IF(VLOOKUP($B31,[1]Спортсмены!$B$1:$H$65536,4,FALSE)=0," ",VLOOKUP($B31,[1]Спортсмены!$B$1:$H$65536,4,FALSE)))</f>
        <v>2р</v>
      </c>
      <c r="F31" s="21" t="str">
        <f>IF(B31=0," ",VLOOKUP($B31,[1]Спортсмены!$B$1:$H$65536,5,FALSE))</f>
        <v>Ярославская</v>
      </c>
      <c r="G31" s="21" t="str">
        <f>IF(B31=0," ",VLOOKUP($B31,[1]Спортсмены!$B$1:$H$65536,6,FALSE))</f>
        <v>Ярославль, ГОБУ ЯО СДЮСШОР</v>
      </c>
      <c r="H31" s="40"/>
      <c r="I31" s="24">
        <v>6.4398148148148149E-4</v>
      </c>
      <c r="J31" s="23" t="str">
        <f>IF(I31=0," ",IF(I31&lt;=[1]Разряды!$D$6,[1]Разряды!$D$3,IF(I31&lt;=[1]Разряды!$E$6,[1]Разряды!$E$3,IF(I31&lt;=[1]Разряды!$F$6,[1]Разряды!$F$3,IF(I31&lt;=[1]Разряды!$G$6,[1]Разряды!$G$3,IF(I31&lt;=[1]Разряды!$H$6,[1]Разряды!$H$3,IF(I31&lt;=[1]Разряды!$I$6,[1]Разряды!$I$3,IF(I31&lt;=[1]Разряды!$J$6,[1]Разряды!$J$3,"б/р"))))))))</f>
        <v>2р</v>
      </c>
      <c r="K31" s="23" t="s">
        <v>20</v>
      </c>
      <c r="L31" s="21" t="str">
        <f>IF(B31=0," ",VLOOKUP($B31,[1]Спортсмены!$B$1:$H$65536,7,FALSE))</f>
        <v>Филинова С.К.</v>
      </c>
    </row>
    <row r="32" spans="1:12" x14ac:dyDescent="0.25">
      <c r="A32" s="27">
        <v>22</v>
      </c>
      <c r="B32" s="15">
        <v>475</v>
      </c>
      <c r="C32" s="21" t="str">
        <f>IF(B32=0," ",VLOOKUP(B32,[1]Спортсмены!B$1:H$65536,2,FALSE))</f>
        <v>Наклейщиков Алексей</v>
      </c>
      <c r="D32" s="22" t="str">
        <f>IF(B32=0," ",VLOOKUP($B32,[1]Спортсмены!$B$1:$H$65536,3,FALSE))</f>
        <v>29.03.2000</v>
      </c>
      <c r="E32" s="23" t="str">
        <f>IF(B32=0," ",IF(VLOOKUP($B32,[1]Спортсмены!$B$1:$H$65536,4,FALSE)=0," ",VLOOKUP($B32,[1]Спортсмены!$B$1:$H$65536,4,FALSE)))</f>
        <v>2р</v>
      </c>
      <c r="F32" s="21" t="str">
        <f>IF(B32=0," ",VLOOKUP($B32,[1]Спортсмены!$B$1:$H$65536,5,FALSE))</f>
        <v>Вологодская</v>
      </c>
      <c r="G32" s="21" t="str">
        <f>IF(B32=0," ",VLOOKUP($B32,[1]Спортсмены!$B$1:$H$65536,6,FALSE))</f>
        <v>Череповец, ДЮСШ-2</v>
      </c>
      <c r="H32" s="40"/>
      <c r="I32" s="24">
        <v>6.4687499999999999E-4</v>
      </c>
      <c r="J32" s="23" t="str">
        <f>IF(I32=0," ",IF(I32&lt;=[1]Разряды!$D$6,[1]Разряды!$D$3,IF(I32&lt;=[1]Разряды!$E$6,[1]Разряды!$E$3,IF(I32&lt;=[1]Разряды!$F$6,[1]Разряды!$F$3,IF(I32&lt;=[1]Разряды!$G$6,[1]Разряды!$G$3,IF(I32&lt;=[1]Разряды!$H$6,[1]Разряды!$H$3,IF(I32&lt;=[1]Разряды!$I$6,[1]Разряды!$I$3,IF(I32&lt;=[1]Разряды!$J$6,[1]Разряды!$J$3,"б/р"))))))))</f>
        <v>2р</v>
      </c>
      <c r="K32" s="23" t="s">
        <v>20</v>
      </c>
      <c r="L32" s="21" t="str">
        <f>IF(B32=0," ",VLOOKUP($B32,[1]Спортсмены!$B$1:$H$65536,7,FALSE))</f>
        <v>Полторацкий С.В.</v>
      </c>
    </row>
    <row r="33" spans="1:12" x14ac:dyDescent="0.25">
      <c r="A33" s="27">
        <v>23</v>
      </c>
      <c r="B33" s="92">
        <v>75</v>
      </c>
      <c r="C33" s="21" t="str">
        <f>IF(B33=0," ",VLOOKUP(B33,[1]Спортсмены!B$1:H$65536,2,FALSE))</f>
        <v>Костерин Андрей</v>
      </c>
      <c r="D33" s="22" t="str">
        <f>IF(B33=0," ",VLOOKUP($B33,[1]Спортсмены!$B$1:$H$65536,3,FALSE))</f>
        <v>1998</v>
      </c>
      <c r="E33" s="23" t="str">
        <f>IF(B33=0," ",IF(VLOOKUP($B33,[1]Спортсмены!$B$1:$H$65536,4,FALSE)=0," ",VLOOKUP($B33,[1]Спортсмены!$B$1:$H$65536,4,FALSE)))</f>
        <v>2р</v>
      </c>
      <c r="F33" s="21" t="str">
        <f>IF(B33=0," ",VLOOKUP($B33,[1]Спортсмены!$B$1:$H$65536,5,FALSE))</f>
        <v>Ярославская</v>
      </c>
      <c r="G33" s="21" t="str">
        <f>IF(B33=0," ",VLOOKUP($B33,[1]Спортсмены!$B$1:$H$65536,6,FALSE))</f>
        <v>Рыбинск, СДЮСШОР-2</v>
      </c>
      <c r="H33" s="40"/>
      <c r="I33" s="24">
        <v>6.4814814814814813E-4</v>
      </c>
      <c r="J33" s="23" t="str">
        <f>IF(I33=0," ",IF(I33&lt;=[1]Разряды!$D$6,[1]Разряды!$D$3,IF(I33&lt;=[1]Разряды!$E$6,[1]Разряды!$E$3,IF(I33&lt;=[1]Разряды!$F$6,[1]Разряды!$F$3,IF(I33&lt;=[1]Разряды!$G$6,[1]Разряды!$G$3,IF(I33&lt;=[1]Разряды!$H$6,[1]Разряды!$H$3,IF(I33&lt;=[1]Разряды!$I$6,[1]Разряды!$I$3,IF(I33&lt;=[1]Разряды!$J$6,[1]Разряды!$J$3,"б/р"))))))))</f>
        <v>2р</v>
      </c>
      <c r="K33" s="23" t="s">
        <v>20</v>
      </c>
      <c r="L33" s="21" t="str">
        <f>IF(B33=0," ",VLOOKUP($B33,[1]Спортсмены!$B$1:$H$65536,7,FALSE))</f>
        <v>Иванова И.М., Соколова Н.М.</v>
      </c>
    </row>
    <row r="34" spans="1:12" x14ac:dyDescent="0.25">
      <c r="A34" s="27">
        <v>24</v>
      </c>
      <c r="B34" s="92">
        <v>51</v>
      </c>
      <c r="C34" s="21" t="str">
        <f>IF(B34=0," ",VLOOKUP(B34,[1]Спортсмены!B$1:H$65536,2,FALSE))</f>
        <v>Горячев Дмитрий</v>
      </c>
      <c r="D34" s="22" t="str">
        <f>IF(B34=0," ",VLOOKUP($B34,[1]Спортсмены!$B$1:$H$65536,3,FALSE))</f>
        <v>08.09.1998</v>
      </c>
      <c r="E34" s="23" t="str">
        <f>IF(B34=0," ",IF(VLOOKUP($B34,[1]Спортсмены!$B$1:$H$65536,4,FALSE)=0," ",VLOOKUP($B34,[1]Спортсмены!$B$1:$H$65536,4,FALSE)))</f>
        <v>2р</v>
      </c>
      <c r="F34" s="21" t="str">
        <f>IF(B34=0," ",VLOOKUP($B34,[1]Спортсмены!$B$1:$H$65536,5,FALSE))</f>
        <v>Ярославская</v>
      </c>
      <c r="G34" s="21" t="str">
        <f>IF(B34=0," ",VLOOKUP($B34,[1]Спортсмены!$B$1:$H$65536,6,FALSE))</f>
        <v>Ярославль, СДЮСШОР-19</v>
      </c>
      <c r="H34" s="40"/>
      <c r="I34" s="24">
        <v>6.5069444444444441E-4</v>
      </c>
      <c r="J34" s="23" t="str">
        <f>IF(I34=0," ",IF(I34&lt;=[1]Разряды!$D$6,[1]Разряды!$D$3,IF(I34&lt;=[1]Разряды!$E$6,[1]Разряды!$E$3,IF(I34&lt;=[1]Разряды!$F$6,[1]Разряды!$F$3,IF(I34&lt;=[1]Разряды!$G$6,[1]Разряды!$G$3,IF(I34&lt;=[1]Разряды!$H$6,[1]Разряды!$H$3,IF(I34&lt;=[1]Разряды!$I$6,[1]Разряды!$I$3,IF(I34&lt;=[1]Разряды!$J$6,[1]Разряды!$J$3,"б/р"))))))))</f>
        <v>2р</v>
      </c>
      <c r="K34" s="23" t="s">
        <v>20</v>
      </c>
      <c r="L34" s="21" t="str">
        <f>IF(B34=0," ",VLOOKUP($B34,[1]Спортсмены!$B$1:$H$65536,7,FALSE))</f>
        <v>Таракановы Ю.Ф., А.В.</v>
      </c>
    </row>
    <row r="35" spans="1:12" x14ac:dyDescent="0.25">
      <c r="A35" s="27">
        <v>25</v>
      </c>
      <c r="B35" s="92">
        <v>480</v>
      </c>
      <c r="C35" s="21" t="str">
        <f>IF(B35=0," ",VLOOKUP(B35,[1]Спортсмены!B$1:H$65536,2,FALSE))</f>
        <v>Грищенко Максим</v>
      </c>
      <c r="D35" s="22" t="str">
        <f>IF(B35=0," ",VLOOKUP($B35,[1]Спортсмены!$B$1:$H$65536,3,FALSE))</f>
        <v>22.02.1999</v>
      </c>
      <c r="E35" s="23" t="str">
        <f>IF(B35=0," ",IF(VLOOKUP($B35,[1]Спортсмены!$B$1:$H$65536,4,FALSE)=0," ",VLOOKUP($B35,[1]Спортсмены!$B$1:$H$65536,4,FALSE)))</f>
        <v>2р</v>
      </c>
      <c r="F35" s="21" t="str">
        <f>IF(B35=0," ",VLOOKUP($B35,[1]Спортсмены!$B$1:$H$65536,5,FALSE))</f>
        <v>Вологодская</v>
      </c>
      <c r="G35" s="21" t="str">
        <f>IF(B35=0," ",VLOOKUP($B35,[1]Спортсмены!$B$1:$H$65536,6,FALSE))</f>
        <v>Череповец, ДЮСШ-2</v>
      </c>
      <c r="H35" s="40"/>
      <c r="I35" s="24">
        <v>6.5173611111111118E-4</v>
      </c>
      <c r="J35" s="23" t="str">
        <f>IF(I35=0," ",IF(I35&lt;=[1]Разряды!$D$6,[1]Разряды!$D$3,IF(I35&lt;=[1]Разряды!$E$6,[1]Разряды!$E$3,IF(I35&lt;=[1]Разряды!$F$6,[1]Разряды!$F$3,IF(I35&lt;=[1]Разряды!$G$6,[1]Разряды!$G$3,IF(I35&lt;=[1]Разряды!$H$6,[1]Разряды!$H$3,IF(I35&lt;=[1]Разряды!$I$6,[1]Разряды!$I$3,IF(I35&lt;=[1]Разряды!$J$6,[1]Разряды!$J$3,"б/р"))))))))</f>
        <v>2р</v>
      </c>
      <c r="K35" s="23" t="s">
        <v>20</v>
      </c>
      <c r="L35" s="21" t="str">
        <f>IF(B35=0," ",VLOOKUP($B35,[1]Спортсмены!$B$1:$H$65536,7,FALSE))</f>
        <v>Столбова О.В.</v>
      </c>
    </row>
    <row r="36" spans="1:12" x14ac:dyDescent="0.25">
      <c r="A36" s="27">
        <v>26</v>
      </c>
      <c r="B36" s="92">
        <v>161</v>
      </c>
      <c r="C36" s="21" t="str">
        <f>IF(B36=0," ",VLOOKUP(B36,[1]Спортсмены!B$1:H$65536,2,FALSE))</f>
        <v>Светлов Даниил</v>
      </c>
      <c r="D36" s="22" t="str">
        <f>IF(B36=0," ",VLOOKUP($B36,[1]Спортсмены!$B$1:$H$65536,3,FALSE))</f>
        <v>19.11.1999</v>
      </c>
      <c r="E36" s="23" t="str">
        <f>IF(B36=0," ",IF(VLOOKUP($B36,[1]Спортсмены!$B$1:$H$65536,4,FALSE)=0," ",VLOOKUP($B36,[1]Спортсмены!$B$1:$H$65536,4,FALSE)))</f>
        <v>2р</v>
      </c>
      <c r="F36" s="21" t="str">
        <f>IF(B36=0," ",VLOOKUP($B36,[1]Спортсмены!$B$1:$H$65536,5,FALSE))</f>
        <v>Ярославская</v>
      </c>
      <c r="G36" s="21" t="str">
        <f>IF(B36=0," ",VLOOKUP($B36,[1]Спортсмены!$B$1:$H$65536,6,FALSE))</f>
        <v>Рыбинск, СДЮСШОР-8</v>
      </c>
      <c r="H36" s="24"/>
      <c r="I36" s="24">
        <v>6.5277777777777773E-4</v>
      </c>
      <c r="J36" s="23" t="str">
        <f>IF(I36=0," ",IF(I36&lt;=[1]Разряды!$D$6,[1]Разряды!$D$3,IF(I36&lt;=[1]Разряды!$E$6,[1]Разряды!$E$3,IF(I36&lt;=[1]Разряды!$F$6,[1]Разряды!$F$3,IF(I36&lt;=[1]Разряды!$G$6,[1]Разряды!$G$3,IF(I36&lt;=[1]Разряды!$H$6,[1]Разряды!$H$3,IF(I36&lt;=[1]Разряды!$I$6,[1]Разряды!$I$3,IF(I36&lt;=[1]Разряды!$J$6,[1]Разряды!$J$3,"б/р"))))))))</f>
        <v>2р</v>
      </c>
      <c r="K36" s="23" t="s">
        <v>20</v>
      </c>
      <c r="L36" s="21" t="str">
        <f>IF(B36=0," ",VLOOKUP($B36,[1]Спортсмены!$B$1:$H$65536,7,FALSE))</f>
        <v>Зверев В.Н.</v>
      </c>
    </row>
    <row r="37" spans="1:12" x14ac:dyDescent="0.25">
      <c r="A37" s="27">
        <v>27</v>
      </c>
      <c r="B37" s="92">
        <v>223</v>
      </c>
      <c r="C37" s="21" t="str">
        <f>IF(B37=0," ",VLOOKUP(B37,[1]Спортсмены!B$1:H$65536,2,FALSE))</f>
        <v>Бурсевич Евгений</v>
      </c>
      <c r="D37" s="22" t="str">
        <f>IF(B37=0," ",VLOOKUP($B37,[1]Спортсмены!$B$1:$H$65536,3,FALSE))</f>
        <v>1998</v>
      </c>
      <c r="E37" s="23" t="str">
        <f>IF(B37=0," ",IF(VLOOKUP($B37,[1]Спортсмены!$B$1:$H$65536,4,FALSE)=0," ",VLOOKUP($B37,[1]Спортсмены!$B$1:$H$65536,4,FALSE)))</f>
        <v>2р</v>
      </c>
      <c r="F37" s="21" t="str">
        <f>IF(B37=0," ",VLOOKUP($B37,[1]Спортсмены!$B$1:$H$65536,5,FALSE))</f>
        <v>Мурманская</v>
      </c>
      <c r="G37" s="21" t="str">
        <f>IF(B37=0," ",VLOOKUP($B37,[1]Спортсмены!$B$1:$H$65536,6,FALSE))</f>
        <v>Мурманск, СДЮСШОР-4</v>
      </c>
      <c r="H37" s="40"/>
      <c r="I37" s="24">
        <v>6.5763888888888892E-4</v>
      </c>
      <c r="J37" s="23" t="str">
        <f>IF(I37=0," ",IF(I37&lt;=[1]Разряды!$D$6,[1]Разряды!$D$3,IF(I37&lt;=[1]Разряды!$E$6,[1]Разряды!$E$3,IF(I37&lt;=[1]Разряды!$F$6,[1]Разряды!$F$3,IF(I37&lt;=[1]Разряды!$G$6,[1]Разряды!$G$3,IF(I37&lt;=[1]Разряды!$H$6,[1]Разряды!$H$3,IF(I37&lt;=[1]Разряды!$I$6,[1]Разряды!$I$3,IF(I37&lt;=[1]Разряды!$J$6,[1]Разряды!$J$3,"б/р"))))))))</f>
        <v>2р</v>
      </c>
      <c r="K37" s="23">
        <v>4</v>
      </c>
      <c r="L37" s="21" t="str">
        <f>IF(B37=0," ",VLOOKUP($B37,[1]Спортсмены!$B$1:$H$65536,7,FALSE))</f>
        <v>Кацан Т.Н.</v>
      </c>
    </row>
    <row r="38" spans="1:12" x14ac:dyDescent="0.25">
      <c r="A38" s="27">
        <v>28</v>
      </c>
      <c r="B38" s="92">
        <v>63</v>
      </c>
      <c r="C38" s="21" t="str">
        <f>IF(B38=0," ",VLOOKUP(B38,[1]Спортсмены!B$1:H$65536,2,FALSE))</f>
        <v>Чирков Дмитрий</v>
      </c>
      <c r="D38" s="22" t="str">
        <f>IF(B38=0," ",VLOOKUP($B38,[1]Спортсмены!$B$1:$H$65536,3,FALSE))</f>
        <v>24.04.1998</v>
      </c>
      <c r="E38" s="23" t="str">
        <f>IF(B38=0," ",IF(VLOOKUP($B38,[1]Спортсмены!$B$1:$H$65536,4,FALSE)=0," ",VLOOKUP($B38,[1]Спортсмены!$B$1:$H$65536,4,FALSE)))</f>
        <v>3р</v>
      </c>
      <c r="F38" s="21" t="str">
        <f>IF(B38=0," ",VLOOKUP($B38,[1]Спортсмены!$B$1:$H$65536,5,FALSE))</f>
        <v>Ярославская</v>
      </c>
      <c r="G38" s="21" t="str">
        <f>IF(B38=0," ",VLOOKUP($B38,[1]Спортсмены!$B$1:$H$65536,6,FALSE))</f>
        <v>Ярославль, СДЮСШОР-19</v>
      </c>
      <c r="H38" s="24"/>
      <c r="I38" s="24">
        <v>6.5833333333333336E-4</v>
      </c>
      <c r="J38" s="23" t="str">
        <f>IF(I38=0," ",IF(I38&lt;=[1]Разряды!$D$6,[1]Разряды!$D$3,IF(I38&lt;=[1]Разряды!$E$6,[1]Разряды!$E$3,IF(I38&lt;=[1]Разряды!$F$6,[1]Разряды!$F$3,IF(I38&lt;=[1]Разряды!$G$6,[1]Разряды!$G$3,IF(I38&lt;=[1]Разряды!$H$6,[1]Разряды!$H$3,IF(I38&lt;=[1]Разряды!$I$6,[1]Разряды!$I$3,IF(I38&lt;=[1]Разряды!$J$6,[1]Разряды!$J$3,"б/р"))))))))</f>
        <v>2р</v>
      </c>
      <c r="K38" s="23" t="s">
        <v>20</v>
      </c>
      <c r="L38" s="21" t="str">
        <f>IF(B38=0," ",VLOOKUP($B38,[1]Спортсмены!$B$1:$H$65536,7,FALSE))</f>
        <v>Воронин Е.А.</v>
      </c>
    </row>
    <row r="39" spans="1:12" x14ac:dyDescent="0.25">
      <c r="A39" s="27">
        <v>29</v>
      </c>
      <c r="B39" s="28">
        <v>678</v>
      </c>
      <c r="C39" s="21" t="str">
        <f>IF(B39=0," ",VLOOKUP(B39,[1]Спортсмены!B$1:H$65536,2,FALSE))</f>
        <v>Шашин Сергей</v>
      </c>
      <c r="D39" s="22" t="str">
        <f>IF(B39=0," ",VLOOKUP($B39,[1]Спортсмены!$B$1:$H$65536,3,FALSE))</f>
        <v>29.03.1999</v>
      </c>
      <c r="E39" s="23" t="str">
        <f>IF(B39=0," ",IF(VLOOKUP($B39,[1]Спортсмены!$B$1:$H$65536,4,FALSE)=0," ",VLOOKUP($B39,[1]Спортсмены!$B$1:$H$65536,4,FALSE)))</f>
        <v>2р</v>
      </c>
      <c r="F39" s="21" t="str">
        <f>IF(B39=0," ",VLOOKUP($B39,[1]Спортсмены!$B$1:$H$65536,5,FALSE))</f>
        <v>Ярославская</v>
      </c>
      <c r="G39" s="21" t="str">
        <f>IF(B39=0," ",VLOOKUP($B39,[1]Спортсмены!$B$1:$H$65536,6,FALSE))</f>
        <v>Ярославль, ГОБУ ЯО СДЮСШОР</v>
      </c>
      <c r="H39" s="40"/>
      <c r="I39" s="24">
        <v>6.6030092592592583E-4</v>
      </c>
      <c r="J39" s="23" t="str">
        <f>IF(I39=0," ",IF(I39&lt;=[1]Разряды!$D$6,[1]Разряды!$D$3,IF(I39&lt;=[1]Разряды!$E$6,[1]Разряды!$E$3,IF(I39&lt;=[1]Разряды!$F$6,[1]Разряды!$F$3,IF(I39&lt;=[1]Разряды!$G$6,[1]Разряды!$G$3,IF(I39&lt;=[1]Разряды!$H$6,[1]Разряды!$H$3,IF(I39&lt;=[1]Разряды!$I$6,[1]Разряды!$I$3,IF(I39&lt;=[1]Разряды!$J$6,[1]Разряды!$J$3,"б/р"))))))))</f>
        <v>2р</v>
      </c>
      <c r="K39" s="23" t="s">
        <v>20</v>
      </c>
      <c r="L39" s="21" t="str">
        <f>IF(B39=0," ",VLOOKUP($B39,[1]Спортсмены!$B$1:$H$65536,7,FALSE))</f>
        <v>Филинова С.К.</v>
      </c>
    </row>
    <row r="40" spans="1:12" x14ac:dyDescent="0.25">
      <c r="A40" s="27">
        <v>30</v>
      </c>
      <c r="B40" s="28">
        <v>597</v>
      </c>
      <c r="C40" s="21" t="str">
        <f>IF(B40=0," ",VLOOKUP(B40,[1]Спортсмены!B$1:H$65536,2,FALSE))</f>
        <v>Малышев Егор</v>
      </c>
      <c r="D40" s="22" t="str">
        <f>IF(B40=0," ",VLOOKUP($B40,[1]Спортсмены!$B$1:$H$65536,3,FALSE))</f>
        <v>24.02.2000</v>
      </c>
      <c r="E40" s="23" t="str">
        <f>IF(B40=0," ",IF(VLOOKUP($B40,[1]Спортсмены!$B$1:$H$65536,4,FALSE)=0," ",VLOOKUP($B40,[1]Спортсмены!$B$1:$H$65536,4,FALSE)))</f>
        <v>2р</v>
      </c>
      <c r="F40" s="21" t="str">
        <f>IF(B40=0," ",VLOOKUP($B40,[1]Спортсмены!$B$1:$H$65536,5,FALSE))</f>
        <v>Костромская</v>
      </c>
      <c r="G40" s="21" t="str">
        <f>IF(B40=0," ",VLOOKUP($B40,[1]Спортсмены!$B$1:$H$65536,6,FALSE))</f>
        <v>Шарья, СДЮСШОР</v>
      </c>
      <c r="H40" s="40"/>
      <c r="I40" s="24">
        <v>6.6273148148148148E-4</v>
      </c>
      <c r="J40" s="23" t="str">
        <f>IF(I40=0," ",IF(I40&lt;=[1]Разряды!$D$6,[1]Разряды!$D$3,IF(I40&lt;=[1]Разряды!$E$6,[1]Разряды!$E$3,IF(I40&lt;=[1]Разряды!$F$6,[1]Разряды!$F$3,IF(I40&lt;=[1]Разряды!$G$6,[1]Разряды!$G$3,IF(I40&lt;=[1]Разряды!$H$6,[1]Разряды!$H$3,IF(I40&lt;=[1]Разряды!$I$6,[1]Разряды!$I$3,IF(I40&lt;=[1]Разряды!$J$6,[1]Разряды!$J$3,"б/р"))))))))</f>
        <v>3р</v>
      </c>
      <c r="K40" s="23" t="s">
        <v>20</v>
      </c>
      <c r="L40" s="21" t="str">
        <f>IF(B40=0," ",VLOOKUP($B40,[1]Спортсмены!$B$1:$H$65536,7,FALSE))</f>
        <v>Аскеров А.Н.</v>
      </c>
    </row>
    <row r="41" spans="1:12" x14ac:dyDescent="0.25">
      <c r="A41" s="27">
        <v>31</v>
      </c>
      <c r="B41" s="28">
        <v>224</v>
      </c>
      <c r="C41" s="21" t="str">
        <f>IF(B41=0," ",VLOOKUP(B41,[1]Спортсмены!B$1:H$65536,2,FALSE))</f>
        <v>Глушко Александр</v>
      </c>
      <c r="D41" s="22" t="str">
        <f>IF(B41=0," ",VLOOKUP($B41,[1]Спортсмены!$B$1:$H$65536,3,FALSE))</f>
        <v>1999</v>
      </c>
      <c r="E41" s="23" t="str">
        <f>IF(B41=0," ",IF(VLOOKUP($B41,[1]Спортсмены!$B$1:$H$65536,4,FALSE)=0," ",VLOOKUP($B41,[1]Спортсмены!$B$1:$H$65536,4,FALSE)))</f>
        <v>2р</v>
      </c>
      <c r="F41" s="21" t="str">
        <f>IF(B41=0," ",VLOOKUP($B41,[1]Спортсмены!$B$1:$H$65536,5,FALSE))</f>
        <v>Мурманская</v>
      </c>
      <c r="G41" s="21" t="str">
        <f>IF(B41=0," ",VLOOKUP($B41,[1]Спортсмены!$B$1:$H$65536,6,FALSE))</f>
        <v>Мурманск, СДЮСШОР-4, ЮР</v>
      </c>
      <c r="H41" s="40"/>
      <c r="I41" s="24">
        <v>6.6284722222222222E-4</v>
      </c>
      <c r="J41" s="23" t="str">
        <f>IF(I41=0," ",IF(I41&lt;=[1]Разряды!$D$6,[1]Разряды!$D$3,IF(I41&lt;=[1]Разряды!$E$6,[1]Разряды!$E$3,IF(I41&lt;=[1]Разряды!$F$6,[1]Разряды!$F$3,IF(I41&lt;=[1]Разряды!$G$6,[1]Разряды!$G$3,IF(I41&lt;=[1]Разряды!$H$6,[1]Разряды!$H$3,IF(I41&lt;=[1]Разряды!$I$6,[1]Разряды!$I$3,IF(I41&lt;=[1]Разряды!$J$6,[1]Разряды!$J$3,"б/р"))))))))</f>
        <v>3р</v>
      </c>
      <c r="K41" s="23">
        <v>3</v>
      </c>
      <c r="L41" s="21" t="str">
        <f>IF(B41=0," ",VLOOKUP($B41,[1]Спортсмены!$B$1:$H$65536,7,FALSE))</f>
        <v>Шаверина Е.Н.</v>
      </c>
    </row>
    <row r="42" spans="1:12" x14ac:dyDescent="0.25">
      <c r="A42" s="27">
        <v>32</v>
      </c>
      <c r="B42" s="92">
        <v>157</v>
      </c>
      <c r="C42" s="21" t="str">
        <f>IF(B42=0," ",VLOOKUP(B42,[1]Спортсмены!B$1:H$65536,2,FALSE))</f>
        <v>Данечкини Антон</v>
      </c>
      <c r="D42" s="22" t="str">
        <f>IF(B42=0," ",VLOOKUP($B42,[1]Спортсмены!$B$1:$H$65536,3,FALSE))</f>
        <v>08.01.1998</v>
      </c>
      <c r="E42" s="23" t="str">
        <f>IF(B42=0," ",IF(VLOOKUP($B42,[1]Спортсмены!$B$1:$H$65536,4,FALSE)=0," ",VLOOKUP($B42,[1]Спортсмены!$B$1:$H$65536,4,FALSE)))</f>
        <v>2р</v>
      </c>
      <c r="F42" s="21" t="str">
        <f>IF(B42=0," ",VLOOKUP($B42,[1]Спортсмены!$B$1:$H$65536,5,FALSE))</f>
        <v>Ярославская</v>
      </c>
      <c r="G42" s="21" t="str">
        <f>IF(B42=0," ",VLOOKUP($B42,[1]Спортсмены!$B$1:$H$65536,6,FALSE))</f>
        <v>Переславль, ДЮСШ</v>
      </c>
      <c r="H42" s="24"/>
      <c r="I42" s="24">
        <v>6.7118055555555551E-4</v>
      </c>
      <c r="J42" s="23" t="str">
        <f>IF(I42=0," ",IF(I42&lt;=[1]Разряды!$D$6,[1]Разряды!$D$3,IF(I42&lt;=[1]Разряды!$E$6,[1]Разряды!$E$3,IF(I42&lt;=[1]Разряды!$F$6,[1]Разряды!$F$3,IF(I42&lt;=[1]Разряды!$G$6,[1]Разряды!$G$3,IF(I42&lt;=[1]Разряды!$H$6,[1]Разряды!$H$3,IF(I42&lt;=[1]Разряды!$I$6,[1]Разряды!$I$3,IF(I42&lt;=[1]Разряды!$J$6,[1]Разряды!$J$3,"б/р"))))))))</f>
        <v>3р</v>
      </c>
      <c r="K42" s="23" t="s">
        <v>20</v>
      </c>
      <c r="L42" s="21" t="str">
        <f>IF(B42=0," ",VLOOKUP($B42,[1]Спортсмены!$B$1:$H$65536,7,FALSE))</f>
        <v>Темнякова А.В.</v>
      </c>
    </row>
    <row r="43" spans="1:12" x14ac:dyDescent="0.25">
      <c r="A43" s="27">
        <v>33</v>
      </c>
      <c r="B43" s="28">
        <v>100</v>
      </c>
      <c r="C43" s="21" t="str">
        <f>IF(B43=0," ",VLOOKUP(B43,[1]Спортсмены!B$1:H$65536,2,FALSE))</f>
        <v>Муров Максим</v>
      </c>
      <c r="D43" s="22" t="str">
        <f>IF(B43=0," ",VLOOKUP($B43,[1]Спортсмены!$B$1:$H$65536,3,FALSE))</f>
        <v>1999</v>
      </c>
      <c r="E43" s="23" t="str">
        <f>IF(B43=0," ",IF(VLOOKUP($B43,[1]Спортсмены!$B$1:$H$65536,4,FALSE)=0," ",VLOOKUP($B43,[1]Спортсмены!$B$1:$H$65536,4,FALSE)))</f>
        <v>3р</v>
      </c>
      <c r="F43" s="21" t="str">
        <f>IF(B43=0," ",VLOOKUP($B43,[1]Спортсмены!$B$1:$H$65536,5,FALSE))</f>
        <v>Ярославская</v>
      </c>
      <c r="G43" s="21" t="str">
        <f>IF(B43=0," ",VLOOKUP($B43,[1]Спортсмены!$B$1:$H$65536,6,FALSE))</f>
        <v>Рыбинск, СДЮСШОР-2</v>
      </c>
      <c r="H43" s="40"/>
      <c r="I43" s="94">
        <v>7.0821759259259264E-4</v>
      </c>
      <c r="J43" s="23" t="str">
        <f>IF(I43=0," ",IF(I43&lt;=[1]Разряды!$D$6,[1]Разряды!$D$3,IF(I43&lt;=[1]Разряды!$E$6,[1]Разряды!$E$3,IF(I43&lt;=[1]Разряды!$F$6,[1]Разряды!$F$3,IF(I43&lt;=[1]Разряды!$G$6,[1]Разряды!$G$3,IF(I43&lt;=[1]Разряды!$H$6,[1]Разряды!$H$3,IF(I43&lt;=[1]Разряды!$I$6,[1]Разряды!$I$3,IF(I43&lt;=[1]Разряды!$J$6,[1]Разряды!$J$3,"б/р"))))))))</f>
        <v>1юр</v>
      </c>
      <c r="K43" s="23" t="s">
        <v>20</v>
      </c>
      <c r="L43" s="21" t="str">
        <f>IF(B43=0," ",VLOOKUP($B43,[1]Спортсмены!$B$1:$H$65536,7,FALSE))</f>
        <v>Мокроусов А.Ю.</v>
      </c>
    </row>
    <row r="44" spans="1:12" x14ac:dyDescent="0.25">
      <c r="A44" s="27">
        <v>34</v>
      </c>
      <c r="B44" s="277">
        <v>81</v>
      </c>
      <c r="C44" s="21" t="str">
        <f>IF(B44=0," ",VLOOKUP(B44,[1]Спортсмены!B$1:H$65536,2,FALSE))</f>
        <v>Рубцов Егор</v>
      </c>
      <c r="D44" s="22" t="str">
        <f>IF(B44=0," ",VLOOKUP($B44,[1]Спортсмены!$B$1:$H$65536,3,FALSE))</f>
        <v>05.06.1998</v>
      </c>
      <c r="E44" s="23" t="str">
        <f>IF(B44=0," ",IF(VLOOKUP($B44,[1]Спортсмены!$B$1:$H$65536,4,FALSE)=0," ",VLOOKUP($B44,[1]Спортсмены!$B$1:$H$65536,4,FALSE)))</f>
        <v>3р</v>
      </c>
      <c r="F44" s="21" t="str">
        <f>IF(B44=0," ",VLOOKUP($B44,[1]Спортсмены!$B$1:$H$65536,5,FALSE))</f>
        <v>Ярославская</v>
      </c>
      <c r="G44" s="21" t="str">
        <f>IF(B44=0," ",VLOOKUP($B44,[1]Спортсмены!$B$1:$H$65536,6,FALSE))</f>
        <v>Рыбинск, СДЮСШОР-2</v>
      </c>
      <c r="H44" s="24"/>
      <c r="I44" s="94">
        <v>7.3078703703703706E-4</v>
      </c>
      <c r="J44" s="23" t="str">
        <f>IF(I44=0," ",IF(I44&lt;=[1]Разряды!$D$6,[1]Разряды!$D$3,IF(I44&lt;=[1]Разряды!$E$6,[1]Разряды!$E$3,IF(I44&lt;=[1]Разряды!$F$6,[1]Разряды!$F$3,IF(I44&lt;=[1]Разряды!$G$6,[1]Разряды!$G$3,IF(I44&lt;=[1]Разряды!$H$6,[1]Разряды!$H$3,IF(I44&lt;=[1]Разряды!$I$6,[1]Разряды!$I$3,IF(I44&lt;=[1]Разряды!$J$6,[1]Разряды!$J$3,"б/р"))))))))</f>
        <v>1юр</v>
      </c>
      <c r="K44" s="23" t="s">
        <v>20</v>
      </c>
      <c r="L44" s="21" t="str">
        <f>IF(B44=0," ",VLOOKUP($B44,[1]Спортсмены!$B$1:$H$65536,7,FALSE))</f>
        <v>Мицик Ю.И., Палкина Н.И.</v>
      </c>
    </row>
    <row r="45" spans="1:12" x14ac:dyDescent="0.25">
      <c r="A45" s="27"/>
      <c r="B45" s="28">
        <v>125</v>
      </c>
      <c r="C45" s="21" t="str">
        <f>IF(B45=0," ",VLOOKUP(B45,[1]Спортсмены!B$1:H$65536,2,FALSE))</f>
        <v>Соловьев Дмитрий</v>
      </c>
      <c r="D45" s="22" t="str">
        <f>IF(B45=0," ",VLOOKUP($B45,[1]Спортсмены!$B$1:$H$65536,3,FALSE))</f>
        <v>01.09.1198</v>
      </c>
      <c r="E45" s="23" t="str">
        <f>IF(B45=0," ",IF(VLOOKUP($B45,[1]Спортсмены!$B$1:$H$65536,4,FALSE)=0," ",VLOOKUP($B45,[1]Спортсмены!$B$1:$H$65536,4,FALSE)))</f>
        <v>2р</v>
      </c>
      <c r="F45" s="21" t="str">
        <f>IF(B45=0," ",VLOOKUP($B45,[1]Спортсмены!$B$1:$H$65536,5,FALSE))</f>
        <v>Ивановская</v>
      </c>
      <c r="G45" s="21" t="str">
        <f>IF(B45=0," ",VLOOKUP($B45,[1]Спортсмены!$B$1:$H$65536,6,FALSE))</f>
        <v>Кинешма, СДЮШОР им. С. Клюгина</v>
      </c>
      <c r="H45" s="40"/>
      <c r="I45" s="42" t="s">
        <v>142</v>
      </c>
      <c r="J45" s="23"/>
      <c r="K45" s="23" t="s">
        <v>20</v>
      </c>
      <c r="L45" s="21" t="str">
        <f>IF(B45=0," ",VLOOKUP($B45,[1]Спортсмены!$B$1:$H$65536,7,FALSE))</f>
        <v>Яковлев А.Н.</v>
      </c>
    </row>
    <row r="46" spans="1:12" x14ac:dyDescent="0.25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</row>
    <row r="47" spans="1:12" x14ac:dyDescent="0.25">
      <c r="A47" s="15"/>
      <c r="B47" s="15"/>
      <c r="C47" s="15"/>
      <c r="D47" s="16"/>
      <c r="E47" s="15"/>
      <c r="F47" s="340" t="s">
        <v>118</v>
      </c>
      <c r="G47" s="340"/>
      <c r="H47" s="73"/>
      <c r="I47" s="343" t="s">
        <v>35</v>
      </c>
      <c r="J47" s="343"/>
      <c r="K47" s="247"/>
      <c r="L47" s="8" t="s">
        <v>143</v>
      </c>
    </row>
    <row r="48" spans="1:12" x14ac:dyDescent="0.25">
      <c r="A48" s="19">
        <v>1</v>
      </c>
      <c r="B48" s="89">
        <v>31</v>
      </c>
      <c r="C48" s="85" t="str">
        <f>IF(B48=0," ",VLOOKUP(B48,[1]Спортсмены!B$1:H$65536,2,FALSE))</f>
        <v>Шмелёв Иван</v>
      </c>
      <c r="D48" s="86" t="str">
        <f>IF(B48=0," ",VLOOKUP($B48,[1]Спортсмены!$B$1:$H$65536,3,FALSE))</f>
        <v>20.07.1997</v>
      </c>
      <c r="E48" s="80" t="str">
        <f>IF(B48=0," ",IF(VLOOKUP($B48,[1]Спортсмены!$B$1:$H$65536,4,FALSE)=0," ",VLOOKUP($B48,[1]Спортсмены!$B$1:$H$65536,4,FALSE)))</f>
        <v>КМС</v>
      </c>
      <c r="F48" s="85" t="str">
        <f>IF(B48=0," ",VLOOKUP($B48,[1]Спортсмены!$B$1:$H$65536,5,FALSE))</f>
        <v>Ярославская</v>
      </c>
      <c r="G48" s="85" t="str">
        <f>IF(B48=0," ",VLOOKUP($B48,[1]Спортсмены!$B$1:$H$65536,6,FALSE))</f>
        <v>Ярославль, СДЮСШОР-19</v>
      </c>
      <c r="H48" s="84"/>
      <c r="I48" s="276">
        <v>5.8437500000000004E-4</v>
      </c>
      <c r="J48" s="80" t="str">
        <f>IF(I48=0," ",IF(I48&lt;=[1]Разряды!$D$6,[1]Разряды!$D$3,IF(I48&lt;=[1]Разряды!$E$6,[1]Разряды!$E$3,IF(I48&lt;=[1]Разряды!$F$6,[1]Разряды!$F$3,IF(I48&lt;=[1]Разряды!$G$6,[1]Разряды!$G$3,IF(I48&lt;=[1]Разряды!$H$6,[1]Разряды!$H$3,IF(I48&lt;=[1]Разряды!$I$6,[1]Разряды!$I$3,IF(I48&lt;=[1]Разряды!$J$6,[1]Разряды!$J$3,"б/р"))))))))</f>
        <v>кмс</v>
      </c>
      <c r="K48" s="27">
        <v>20</v>
      </c>
      <c r="L48" s="85" t="str">
        <f>IF(B48=0," ",VLOOKUP($B48,[1]Спортсмены!$B$1:$H$65536,7,FALSE))</f>
        <v>Таракановы Ю.Ф., А.В.</v>
      </c>
    </row>
    <row r="49" spans="1:12" x14ac:dyDescent="0.25">
      <c r="A49" s="19">
        <v>2</v>
      </c>
      <c r="B49" s="89">
        <v>295</v>
      </c>
      <c r="C49" s="85" t="str">
        <f>IF(B49=0," ",VLOOKUP(B49,[1]Спортсмены!B$1:H$65536,2,FALSE))</f>
        <v>Завгородний Герман</v>
      </c>
      <c r="D49" s="86" t="str">
        <f>IF(B49=0," ",VLOOKUP($B49,[1]Спортсмены!$B$1:$H$65536,3,FALSE))</f>
        <v>05.10.1996</v>
      </c>
      <c r="E49" s="80" t="str">
        <f>IF(B49=0," ",IF(VLOOKUP($B49,[1]Спортсмены!$B$1:$H$65536,4,FALSE)=0," ",VLOOKUP($B49,[1]Спортсмены!$B$1:$H$65536,4,FALSE)))</f>
        <v>1р</v>
      </c>
      <c r="F49" s="85" t="str">
        <f>IF(B49=0," ",VLOOKUP($B49,[1]Спортсмены!$B$1:$H$65536,5,FALSE))</f>
        <v>Вологодская</v>
      </c>
      <c r="G49" s="85" t="str">
        <f>IF(B49=0," ",VLOOKUP($B49,[1]Спортсмены!$B$1:$H$65536,6,FALSE))</f>
        <v>Вологда, АУ ФКиС ЦСП</v>
      </c>
      <c r="H49" s="84"/>
      <c r="I49" s="276">
        <v>5.9560185185185183E-4</v>
      </c>
      <c r="J49" s="80" t="str">
        <f>IF(I49=0," ",IF(I49&lt;=[1]Разряды!$D$6,[1]Разряды!$D$3,IF(I49&lt;=[1]Разряды!$E$6,[1]Разряды!$E$3,IF(I49&lt;=[1]Разряды!$F$6,[1]Разряды!$F$3,IF(I49&lt;=[1]Разряды!$G$6,[1]Разряды!$G$3,IF(I49&lt;=[1]Разряды!$H$6,[1]Разряды!$H$3,IF(I49&lt;=[1]Разряды!$I$6,[1]Разряды!$I$3,IF(I49&lt;=[1]Разряды!$J$6,[1]Разряды!$J$3,"б/р"))))))))</f>
        <v>1р</v>
      </c>
      <c r="K49" s="27">
        <v>17</v>
      </c>
      <c r="L49" s="85" t="str">
        <f>IF(B49=0," ",VLOOKUP($B49,[1]Спортсмены!$B$1:$H$65536,7,FALSE))</f>
        <v>Волков В.Н., Куканов Ю.С.</v>
      </c>
    </row>
    <row r="50" spans="1:12" x14ac:dyDescent="0.25">
      <c r="A50" s="19">
        <v>3</v>
      </c>
      <c r="B50" s="89">
        <v>141</v>
      </c>
      <c r="C50" s="85" t="str">
        <f>IF(B50=0," ",VLOOKUP(B50,[1]Спортсмены!B$1:H$65536,2,FALSE))</f>
        <v>Маров Андрей</v>
      </c>
      <c r="D50" s="86" t="str">
        <f>IF(B50=0," ",VLOOKUP($B50,[1]Спортсмены!$B$1:$H$65536,3,FALSE))</f>
        <v>15.11.1996</v>
      </c>
      <c r="E50" s="80" t="str">
        <f>IF(B50=0," ",IF(VLOOKUP($B50,[1]Спортсмены!$B$1:$H$65536,4,FALSE)=0," ",VLOOKUP($B50,[1]Спортсмены!$B$1:$H$65536,4,FALSE)))</f>
        <v>1р</v>
      </c>
      <c r="F50" s="85" t="str">
        <f>IF(B50=0," ",VLOOKUP($B50,[1]Спортсмены!$B$1:$H$65536,5,FALSE))</f>
        <v>Новгородская</v>
      </c>
      <c r="G50" s="85" t="str">
        <f>IF(B50=0," ",VLOOKUP($B50,[1]Спортсмены!$B$1:$H$65536,6,FALSE))</f>
        <v>В Новгород</v>
      </c>
      <c r="H50" s="84"/>
      <c r="I50" s="276">
        <v>5.9699074074074071E-4</v>
      </c>
      <c r="J50" s="80" t="str">
        <f>IF(I50=0," ",IF(I50&lt;=[1]Разряды!$D$6,[1]Разряды!$D$3,IF(I50&lt;=[1]Разряды!$E$6,[1]Разряды!$E$3,IF(I50&lt;=[1]Разряды!$F$6,[1]Разряды!$F$3,IF(I50&lt;=[1]Разряды!$G$6,[1]Разряды!$G$3,IF(I50&lt;=[1]Разряды!$H$6,[1]Разряды!$H$3,IF(I50&lt;=[1]Разряды!$I$6,[1]Разряды!$I$3,IF(I50&lt;=[1]Разряды!$J$6,[1]Разряды!$J$3,"б/р"))))))))</f>
        <v>1р</v>
      </c>
      <c r="K50" s="27">
        <v>15</v>
      </c>
      <c r="L50" s="85" t="str">
        <f>IF(B50=0," ",VLOOKUP($B50,[1]Спортсмены!$B$1:$H$65536,7,FALSE))</f>
        <v>Савенков П.А.</v>
      </c>
    </row>
    <row r="51" spans="1:12" x14ac:dyDescent="0.25">
      <c r="A51" s="27">
        <v>4</v>
      </c>
      <c r="B51" s="20">
        <v>32</v>
      </c>
      <c r="C51" s="85" t="str">
        <f>IF(B51=0," ",VLOOKUP(B51,[1]Спортсмены!B$1:H$65536,2,FALSE))</f>
        <v>Рябинин Иван</v>
      </c>
      <c r="D51" s="86" t="str">
        <f>IF(B51=0," ",VLOOKUP($B51,[1]Спортсмены!$B$1:$H$65536,3,FALSE))</f>
        <v>21.07.1997</v>
      </c>
      <c r="E51" s="80" t="str">
        <f>IF(B51=0," ",IF(VLOOKUP($B51,[1]Спортсмены!$B$1:$H$65536,4,FALSE)=0," ",VLOOKUP($B51,[1]Спортсмены!$B$1:$H$65536,4,FALSE)))</f>
        <v>1р</v>
      </c>
      <c r="F51" s="85" t="str">
        <f>IF(B51=0," ",VLOOKUP($B51,[1]Спортсмены!$B$1:$H$65536,5,FALSE))</f>
        <v>Ярославская</v>
      </c>
      <c r="G51" s="85" t="str">
        <f>IF(B51=0," ",VLOOKUP($B51,[1]Спортсмены!$B$1:$H$65536,6,FALSE))</f>
        <v>Ярославль, СДЮСШОР-19</v>
      </c>
      <c r="H51" s="84"/>
      <c r="I51" s="276">
        <v>5.9942129629629625E-4</v>
      </c>
      <c r="J51" s="80" t="str">
        <f>IF(I51=0," ",IF(I51&lt;=[1]Разряды!$D$6,[1]Разряды!$D$3,IF(I51&lt;=[1]Разряды!$E$6,[1]Разряды!$E$3,IF(I51&lt;=[1]Разряды!$F$6,[1]Разряды!$F$3,IF(I51&lt;=[1]Разряды!$G$6,[1]Разряды!$G$3,IF(I51&lt;=[1]Разряды!$H$6,[1]Разряды!$H$3,IF(I51&lt;=[1]Разряды!$I$6,[1]Разряды!$I$3,IF(I51&lt;=[1]Разряды!$J$6,[1]Разряды!$J$3,"б/р"))))))))</f>
        <v>1р</v>
      </c>
      <c r="K51" s="114">
        <v>14</v>
      </c>
      <c r="L51" s="85" t="str">
        <f>IF(B51=0," ",VLOOKUP($B51,[1]Спортсмены!$B$1:$H$65536,7,FALSE))</f>
        <v>Таракановы Ю.Ф., А.В.</v>
      </c>
    </row>
    <row r="52" spans="1:12" x14ac:dyDescent="0.25">
      <c r="A52" s="27">
        <v>5</v>
      </c>
      <c r="B52" s="20">
        <v>574</v>
      </c>
      <c r="C52" s="85" t="str">
        <f>IF(B52=0," ",VLOOKUP(B52,[1]Спортсмены!B$1:H$65536,2,FALSE))</f>
        <v>Рябчиков Андрей</v>
      </c>
      <c r="D52" s="86" t="str">
        <f>IF(B52=0," ",VLOOKUP($B52,[1]Спортсмены!$B$1:$H$65536,3,FALSE))</f>
        <v>12.09.1997</v>
      </c>
      <c r="E52" s="80" t="str">
        <f>IF(B52=0," ",IF(VLOOKUP($B52,[1]Спортсмены!$B$1:$H$65536,4,FALSE)=0," ",VLOOKUP($B52,[1]Спортсмены!$B$1:$H$65536,4,FALSE)))</f>
        <v>1р</v>
      </c>
      <c r="F52" s="85" t="str">
        <f>IF(B52=0," ",VLOOKUP($B52,[1]Спортсмены!$B$1:$H$65536,5,FALSE))</f>
        <v>Архангельская</v>
      </c>
      <c r="G52" s="85" t="str">
        <f>IF(B52=0," ",VLOOKUP($B52,[1]Спортсмены!$B$1:$H$65536,6,FALSE))</f>
        <v>Архангельск, МБОУ ДОД "ДЮСШ-1"</v>
      </c>
      <c r="H52" s="84"/>
      <c r="I52" s="276">
        <v>6.0462962962962966E-4</v>
      </c>
      <c r="J52" s="80" t="str">
        <f>IF(I52=0," ",IF(I52&lt;=[1]Разряды!$D$6,[1]Разряды!$D$3,IF(I52&lt;=[1]Разряды!$E$6,[1]Разряды!$E$3,IF(I52&lt;=[1]Разряды!$F$6,[1]Разряды!$F$3,IF(I52&lt;=[1]Разряды!$G$6,[1]Разряды!$G$3,IF(I52&lt;=[1]Разряды!$H$6,[1]Разряды!$H$3,IF(I52&lt;=[1]Разряды!$I$6,[1]Разряды!$I$3,IF(I52&lt;=[1]Разряды!$J$6,[1]Разряды!$J$3,"б/р"))))))))</f>
        <v>1р</v>
      </c>
      <c r="K52" s="100">
        <v>13</v>
      </c>
      <c r="L52" s="85" t="str">
        <f>IF(B52=0," ",VLOOKUP($B52,[1]Спортсмены!$B$1:$H$65536,7,FALSE))</f>
        <v>Брюхова О.Б.</v>
      </c>
    </row>
    <row r="53" spans="1:12" x14ac:dyDescent="0.25">
      <c r="A53" s="27">
        <v>6</v>
      </c>
      <c r="B53" s="20">
        <v>184</v>
      </c>
      <c r="C53" s="85" t="str">
        <f>IF(B53=0," ",VLOOKUP(B53,[1]Спортсмены!B$1:H$65536,2,FALSE))</f>
        <v>Гапшевичус Иван</v>
      </c>
      <c r="D53" s="86" t="str">
        <f>IF(B53=0," ",VLOOKUP($B53,[1]Спортсмены!$B$1:$H$65536,3,FALSE))</f>
        <v>1997</v>
      </c>
      <c r="E53" s="80" t="str">
        <f>IF(B53=0," ",IF(VLOOKUP($B53,[1]Спортсмены!$B$1:$H$65536,4,FALSE)=0," ",VLOOKUP($B53,[1]Спортсмены!$B$1:$H$65536,4,FALSE)))</f>
        <v>1р</v>
      </c>
      <c r="F53" s="85" t="str">
        <f>IF(B53=0," ",VLOOKUP($B53,[1]Спортсмены!$B$1:$H$65536,5,FALSE))</f>
        <v>Архангельская</v>
      </c>
      <c r="G53" s="83" t="str">
        <f>IF(B53=0," ",VLOOKUP($B53,[1]Спортсмены!$B$1:$H$65536,6,FALSE))</f>
        <v>Коряжма, ДЮСШ</v>
      </c>
      <c r="H53" s="84"/>
      <c r="I53" s="276">
        <v>6.0902777777777778E-4</v>
      </c>
      <c r="J53" s="80" t="str">
        <f>IF(I53=0," ",IF(I53&lt;=[1]Разряды!$D$6,[1]Разряды!$D$3,IF(I53&lt;=[1]Разряды!$E$6,[1]Разряды!$E$3,IF(I53&lt;=[1]Разряды!$F$6,[1]Разряды!$F$3,IF(I53&lt;=[1]Разряды!$G$6,[1]Разряды!$G$3,IF(I53&lt;=[1]Разряды!$H$6,[1]Разряды!$H$3,IF(I53&lt;=[1]Разряды!$I$6,[1]Разряды!$I$3,IF(I53&lt;=[1]Разряды!$J$6,[1]Разряды!$J$3,"б/р"))))))))</f>
        <v>1р</v>
      </c>
      <c r="K53" s="114" t="s">
        <v>20</v>
      </c>
      <c r="L53" s="85" t="str">
        <f>IF(B53=0," ",VLOOKUP($B53,[1]Спортсмены!$B$1:$H$65536,7,FALSE))</f>
        <v>Казанцев Л.А.</v>
      </c>
    </row>
    <row r="54" spans="1:12" x14ac:dyDescent="0.25">
      <c r="A54" s="27">
        <v>7</v>
      </c>
      <c r="B54" s="80">
        <v>152</v>
      </c>
      <c r="C54" s="85" t="str">
        <f>IF(B54=0," ",VLOOKUP(B54,[1]Спортсмены!B$1:H$65536,2,FALSE))</f>
        <v>Забалуев Иван</v>
      </c>
      <c r="D54" s="86" t="str">
        <f>IF(B54=0," ",VLOOKUP($B54,[1]Спортсмены!$B$1:$H$65536,3,FALSE))</f>
        <v>12.09.1996</v>
      </c>
      <c r="E54" s="80" t="str">
        <f>IF(B54=0," ",IF(VLOOKUP($B54,[1]Спортсмены!$B$1:$H$65536,4,FALSE)=0," ",VLOOKUP($B54,[1]Спортсмены!$B$1:$H$65536,4,FALSE)))</f>
        <v>1р</v>
      </c>
      <c r="F54" s="85" t="str">
        <f>IF(B54=0," ",VLOOKUP($B54,[1]Спортсмены!$B$1:$H$65536,5,FALSE))</f>
        <v>Ивановская</v>
      </c>
      <c r="G54" s="85" t="str">
        <f>IF(B54=0," ",VLOOKUP($B54,[1]Спортсмены!$B$1:$H$65536,6,FALSE))</f>
        <v>Иваново, ИГЭУ</v>
      </c>
      <c r="H54" s="84"/>
      <c r="I54" s="276">
        <v>6.0925925925925926E-4</v>
      </c>
      <c r="J54" s="80" t="str">
        <f>IF(I54=0," ",IF(I54&lt;=[1]Разряды!$D$6,[1]Разряды!$D$3,IF(I54&lt;=[1]Разряды!$E$6,[1]Разряды!$E$3,IF(I54&lt;=[1]Разряды!$F$6,[1]Разряды!$F$3,IF(I54&lt;=[1]Разряды!$G$6,[1]Разряды!$G$3,IF(I54&lt;=[1]Разряды!$H$6,[1]Разряды!$H$3,IF(I54&lt;=[1]Разряды!$I$6,[1]Разряды!$I$3,IF(I54&lt;=[1]Разряды!$J$6,[1]Разряды!$J$3,"б/р"))))))))</f>
        <v>1р</v>
      </c>
      <c r="K54" s="114" t="s">
        <v>20</v>
      </c>
      <c r="L54" s="85" t="str">
        <f>IF(B54=0," ",VLOOKUP($B54,[1]Спортсмены!$B$1:$H$65536,7,FALSE))</f>
        <v>Чахунов Е.И.</v>
      </c>
    </row>
    <row r="55" spans="1:12" x14ac:dyDescent="0.25">
      <c r="A55" s="27">
        <v>8</v>
      </c>
      <c r="B55" s="20">
        <v>273</v>
      </c>
      <c r="C55" s="85" t="str">
        <f>IF(B55=0," ",VLOOKUP(B55,[1]Спортсмены!B$1:H$65536,2,FALSE))</f>
        <v>Платонов Иван</v>
      </c>
      <c r="D55" s="86" t="str">
        <f>IF(B55=0," ",VLOOKUP($B55,[1]Спортсмены!$B$1:$H$65536,3,FALSE))</f>
        <v>21.07.1996</v>
      </c>
      <c r="E55" s="80" t="str">
        <f>IF(B55=0," ",IF(VLOOKUP($B55,[1]Спортсмены!$B$1:$H$65536,4,FALSE)=0," ",VLOOKUP($B55,[1]Спортсмены!$B$1:$H$65536,4,FALSE)))</f>
        <v>1р</v>
      </c>
      <c r="F55" s="85" t="str">
        <f>IF(B55=0," ",VLOOKUP($B55,[1]Спортсмены!$B$1:$H$65536,5,FALSE))</f>
        <v>Костромская</v>
      </c>
      <c r="G55" s="85" t="str">
        <f>IF(B55=0," ",VLOOKUP($B55,[1]Спортсмены!$B$1:$H$65536,6,FALSE))</f>
        <v>Кострома, КОСДЮСШОР</v>
      </c>
      <c r="H55" s="84"/>
      <c r="I55" s="276">
        <v>6.1261574074074072E-4</v>
      </c>
      <c r="J55" s="80" t="str">
        <f>IF(I55=0," ",IF(I55&lt;=[1]Разряды!$D$6,[1]Разряды!$D$3,IF(I55&lt;=[1]Разряды!$E$6,[1]Разряды!$E$3,IF(I55&lt;=[1]Разряды!$F$6,[1]Разряды!$F$3,IF(I55&lt;=[1]Разряды!$G$6,[1]Разряды!$G$3,IF(I55&lt;=[1]Разряды!$H$6,[1]Разряды!$H$3,IF(I55&lt;=[1]Разряды!$I$6,[1]Разряды!$I$3,IF(I55&lt;=[1]Разряды!$J$6,[1]Разряды!$J$3,"б/р"))))))))</f>
        <v>1р</v>
      </c>
      <c r="K55" s="100">
        <v>12</v>
      </c>
      <c r="L55" s="85" t="str">
        <f>IF(B55=0," ",VLOOKUP($B55,[1]Спортсмены!$B$1:$H$65536,7,FALSE))</f>
        <v>Макаров В.Н.</v>
      </c>
    </row>
    <row r="56" spans="1:12" x14ac:dyDescent="0.25">
      <c r="A56" s="27">
        <v>9</v>
      </c>
      <c r="B56" s="20">
        <v>153</v>
      </c>
      <c r="C56" s="85" t="str">
        <f>IF(B56=0," ",VLOOKUP(B56,[1]Спортсмены!B$1:H$65536,2,FALSE))</f>
        <v>Тюрин Антон</v>
      </c>
      <c r="D56" s="86" t="str">
        <f>IF(B56=0," ",VLOOKUP($B56,[1]Спортсмены!$B$1:$H$65536,3,FALSE))</f>
        <v>03.03.1996</v>
      </c>
      <c r="E56" s="80" t="str">
        <f>IF(B56=0," ",IF(VLOOKUP($B56,[1]Спортсмены!$B$1:$H$65536,4,FALSE)=0," ",VLOOKUP($B56,[1]Спортсмены!$B$1:$H$65536,4,FALSE)))</f>
        <v>2р</v>
      </c>
      <c r="F56" s="85" t="str">
        <f>IF(B56=0," ",VLOOKUP($B56,[1]Спортсмены!$B$1:$H$65536,5,FALSE))</f>
        <v>Ивановская</v>
      </c>
      <c r="G56" s="85" t="str">
        <f>IF(B56=0," ",VLOOKUP($B56,[1]Спортсмены!$B$1:$H$65536,6,FALSE))</f>
        <v>Иваново, ИГЭУ</v>
      </c>
      <c r="H56" s="84"/>
      <c r="I56" s="276">
        <v>6.1550925925925922E-4</v>
      </c>
      <c r="J56" s="80" t="str">
        <f>IF(I56=0," ",IF(I56&lt;=[1]Разряды!$D$6,[1]Разряды!$D$3,IF(I56&lt;=[1]Разряды!$E$6,[1]Разряды!$E$3,IF(I56&lt;=[1]Разряды!$F$6,[1]Разряды!$F$3,IF(I56&lt;=[1]Разряды!$G$6,[1]Разряды!$G$3,IF(I56&lt;=[1]Разряды!$H$6,[1]Разряды!$H$3,IF(I56&lt;=[1]Разряды!$I$6,[1]Разряды!$I$3,IF(I56&lt;=[1]Разряды!$J$6,[1]Разряды!$J$3,"б/р"))))))))</f>
        <v>2р</v>
      </c>
      <c r="K56" s="114" t="s">
        <v>20</v>
      </c>
      <c r="L56" s="85" t="str">
        <f>IF(B56=0," ",VLOOKUP($B56,[1]Спортсмены!$B$1:$H$65536,7,FALSE))</f>
        <v>Магницкий М.В.</v>
      </c>
    </row>
    <row r="57" spans="1:12" x14ac:dyDescent="0.25">
      <c r="A57" s="27">
        <v>10</v>
      </c>
      <c r="B57" s="20">
        <v>98</v>
      </c>
      <c r="C57" s="85" t="str">
        <f>IF(B57=0," ",VLOOKUP(B57,[1]Спортсмены!B$1:H$65536,2,FALSE))</f>
        <v>Ильичев Алексей</v>
      </c>
      <c r="D57" s="86" t="str">
        <f>IF(B57=0," ",VLOOKUP($B57,[1]Спортсмены!$B$1:$H$65536,3,FALSE))</f>
        <v>08.03.1997</v>
      </c>
      <c r="E57" s="80" t="str">
        <f>IF(B57=0," ",IF(VLOOKUP($B57,[1]Спортсмены!$B$1:$H$65536,4,FALSE)=0," ",VLOOKUP($B57,[1]Спортсмены!$B$1:$H$65536,4,FALSE)))</f>
        <v>1р</v>
      </c>
      <c r="F57" s="85" t="str">
        <f>IF(B57=0," ",VLOOKUP($B57,[1]Спортсмены!$B$1:$H$65536,5,FALSE))</f>
        <v>Ярославская</v>
      </c>
      <c r="G57" s="85" t="str">
        <f>IF(B57=0," ",VLOOKUP($B57,[1]Спортсмены!$B$1:$H$65536,6,FALSE))</f>
        <v>Рыбинск, СДЮСШОР-2</v>
      </c>
      <c r="H57" s="84"/>
      <c r="I57" s="276">
        <v>6.1782407407407413E-4</v>
      </c>
      <c r="J57" s="80" t="str">
        <f>IF(I57=0," ",IF(I57&lt;=[1]Разряды!$D$6,[1]Разряды!$D$3,IF(I57&lt;=[1]Разряды!$E$6,[1]Разряды!$E$3,IF(I57&lt;=[1]Разряды!$F$6,[1]Разряды!$F$3,IF(I57&lt;=[1]Разряды!$G$6,[1]Разряды!$G$3,IF(I57&lt;=[1]Разряды!$H$6,[1]Разряды!$H$3,IF(I57&lt;=[1]Разряды!$I$6,[1]Разряды!$I$3,IF(I57&lt;=[1]Разряды!$J$6,[1]Разряды!$J$3,"б/р"))))))))</f>
        <v>2р</v>
      </c>
      <c r="K57" s="114" t="s">
        <v>20</v>
      </c>
      <c r="L57" s="85" t="str">
        <f>IF(B57=0," ",VLOOKUP($B57,[1]Спортсмены!$B$1:$H$65536,7,FALSE))</f>
        <v>Мокроусов А.Ю.</v>
      </c>
    </row>
    <row r="58" spans="1:12" x14ac:dyDescent="0.25">
      <c r="A58" s="27">
        <v>11</v>
      </c>
      <c r="B58" s="20">
        <v>165</v>
      </c>
      <c r="C58" s="85" t="str">
        <f>IF(B58=0," ",VLOOKUP(B58,[1]Спортсмены!B$1:H$65536,2,FALSE))</f>
        <v>Волков Константин</v>
      </c>
      <c r="D58" s="86" t="str">
        <f>IF(B58=0," ",VLOOKUP($B58,[1]Спортсмены!$B$1:$H$65536,3,FALSE))</f>
        <v>1997</v>
      </c>
      <c r="E58" s="80" t="str">
        <f>IF(B58=0," ",IF(VLOOKUP($B58,[1]Спортсмены!$B$1:$H$65536,4,FALSE)=0," ",VLOOKUP($B58,[1]Спортсмены!$B$1:$H$65536,4,FALSE)))</f>
        <v>2р</v>
      </c>
      <c r="F58" s="85" t="str">
        <f>IF(B58=0," ",VLOOKUP($B58,[1]Спортсмены!$B$1:$H$65536,5,FALSE))</f>
        <v>Владимирская</v>
      </c>
      <c r="G58" s="85" t="str">
        <f>IF(B58=0," ",VLOOKUP($B58,[1]Спортсмены!$B$1:$H$65536,6,FALSE))</f>
        <v>Владимир, СДЮСШОР-4</v>
      </c>
      <c r="H58" s="84"/>
      <c r="I58" s="276">
        <v>6.1863425925925931E-4</v>
      </c>
      <c r="J58" s="80" t="str">
        <f>IF(I58=0," ",IF(I58&lt;=[1]Разряды!$D$6,[1]Разряды!$D$3,IF(I58&lt;=[1]Разряды!$E$6,[1]Разряды!$E$3,IF(I58&lt;=[1]Разряды!$F$6,[1]Разряды!$F$3,IF(I58&lt;=[1]Разряды!$G$6,[1]Разряды!$G$3,IF(I58&lt;=[1]Разряды!$H$6,[1]Разряды!$H$3,IF(I58&lt;=[1]Разряды!$I$6,[1]Разряды!$I$3,IF(I58&lt;=[1]Разряды!$J$6,[1]Разряды!$J$3,"б/р"))))))))</f>
        <v>2р</v>
      </c>
      <c r="K58" s="100">
        <v>11</v>
      </c>
      <c r="L58" s="85" t="str">
        <f>IF(B58=0," ",VLOOKUP($B58,[1]Спортсмены!$B$1:$H$65536,7,FALSE))</f>
        <v>Плотников П.Н.</v>
      </c>
    </row>
    <row r="59" spans="1:12" x14ac:dyDescent="0.25">
      <c r="A59" s="27">
        <v>12</v>
      </c>
      <c r="B59" s="20">
        <v>548</v>
      </c>
      <c r="C59" s="85" t="str">
        <f>IF(B59=0," ",VLOOKUP(B59,[1]Спортсмены!B$1:H$65536,2,FALSE))</f>
        <v>Некрасов Александр</v>
      </c>
      <c r="D59" s="86" t="str">
        <f>IF(B59=0," ",VLOOKUP($B59,[1]Спортсмены!$B$1:$H$65536,3,FALSE))</f>
        <v>05.06.1997</v>
      </c>
      <c r="E59" s="80" t="str">
        <f>IF(B59=0," ",IF(VLOOKUP($B59,[1]Спортсмены!$B$1:$H$65536,4,FALSE)=0," ",VLOOKUP($B59,[1]Спортсмены!$B$1:$H$65536,4,FALSE)))</f>
        <v>1р</v>
      </c>
      <c r="F59" s="85" t="str">
        <f>IF(B59=0," ",VLOOKUP($B59,[1]Спортсмены!$B$1:$H$65536,5,FALSE))</f>
        <v>Ивановская</v>
      </c>
      <c r="G59" s="85" t="str">
        <f>IF(B59=0," ",VLOOKUP($B59,[1]Спортсмены!$B$1:$H$65536,6,FALSE))</f>
        <v>Иваново, ИГЭУ</v>
      </c>
      <c r="H59" s="84"/>
      <c r="I59" s="276">
        <v>6.2754629629629629E-4</v>
      </c>
      <c r="J59" s="80" t="str">
        <f>IF(I59=0," ",IF(I59&lt;=[1]Разряды!$D$6,[1]Разряды!$D$3,IF(I59&lt;=[1]Разряды!$E$6,[1]Разряды!$E$3,IF(I59&lt;=[1]Разряды!$F$6,[1]Разряды!$F$3,IF(I59&lt;=[1]Разряды!$G$6,[1]Разряды!$G$3,IF(I59&lt;=[1]Разряды!$H$6,[1]Разряды!$H$3,IF(I59&lt;=[1]Разряды!$I$6,[1]Разряды!$I$3,IF(I59&lt;=[1]Разряды!$J$6,[1]Разряды!$J$3,"б/р"))))))))</f>
        <v>2р</v>
      </c>
      <c r="K59" s="114" t="s">
        <v>20</v>
      </c>
      <c r="L59" s="85" t="str">
        <f>IF(B59=0," ",VLOOKUP($B59,[1]Спортсмены!$B$1:$H$65536,7,FALSE))</f>
        <v>Магницкий М.В.</v>
      </c>
    </row>
    <row r="60" spans="1:12" x14ac:dyDescent="0.25">
      <c r="A60" s="27">
        <v>13</v>
      </c>
      <c r="B60" s="20">
        <v>140</v>
      </c>
      <c r="C60" s="85" t="str">
        <f>IF(B60=0," ",VLOOKUP(B60,[1]Спортсмены!B$1:H$65536,2,FALSE))</f>
        <v>Семенов Александр</v>
      </c>
      <c r="D60" s="86" t="str">
        <f>IF(B60=0," ",VLOOKUP($B60,[1]Спортсмены!$B$1:$H$65536,3,FALSE))</f>
        <v>02.12.1997</v>
      </c>
      <c r="E60" s="80" t="str">
        <f>IF(B60=0," ",IF(VLOOKUP($B60,[1]Спортсмены!$B$1:$H$65536,4,FALSE)=0," ",VLOOKUP($B60,[1]Спортсмены!$B$1:$H$65536,4,FALSE)))</f>
        <v>1р</v>
      </c>
      <c r="F60" s="85" t="str">
        <f>IF(B60=0," ",VLOOKUP($B60,[1]Спортсмены!$B$1:$H$65536,5,FALSE))</f>
        <v>Новгородская</v>
      </c>
      <c r="G60" s="85" t="str">
        <f>IF(B60=0," ",VLOOKUP($B60,[1]Спортсмены!$B$1:$H$65536,6,FALSE))</f>
        <v>В Новгород</v>
      </c>
      <c r="H60" s="84"/>
      <c r="I60" s="276">
        <v>6.5613425925925919E-4</v>
      </c>
      <c r="J60" s="80" t="str">
        <f>IF(I60=0," ",IF(I60&lt;=[1]Разряды!$D$6,[1]Разряды!$D$3,IF(I60&lt;=[1]Разряды!$E$6,[1]Разряды!$E$3,IF(I60&lt;=[1]Разряды!$F$6,[1]Разряды!$F$3,IF(I60&lt;=[1]Разряды!$G$6,[1]Разряды!$G$3,IF(I60&lt;=[1]Разряды!$H$6,[1]Разряды!$H$3,IF(I60&lt;=[1]Разряды!$I$6,[1]Разряды!$I$3,IF(I60&lt;=[1]Разряды!$J$6,[1]Разряды!$J$3,"б/р"))))))))</f>
        <v>2р</v>
      </c>
      <c r="K60" s="114">
        <v>10</v>
      </c>
      <c r="L60" s="85" t="str">
        <f>IF(B60=0," ",VLOOKUP($B60,[1]Спортсмены!$B$1:$H$65536,7,FALSE))</f>
        <v>Семенов А.П.</v>
      </c>
    </row>
    <row r="61" spans="1:12" x14ac:dyDescent="0.25">
      <c r="A61" s="27">
        <v>14</v>
      </c>
      <c r="B61" s="20">
        <v>188</v>
      </c>
      <c r="C61" s="85" t="str">
        <f>IF(B61=0," ",VLOOKUP(B61,[1]Спортсмены!B$1:H$65536,2,FALSE))</f>
        <v>Пономарев Иван</v>
      </c>
      <c r="D61" s="86" t="str">
        <f>IF(B61=0," ",VLOOKUP($B61,[1]Спортсмены!$B$1:$H$65536,3,FALSE))</f>
        <v>1997</v>
      </c>
      <c r="E61" s="80" t="str">
        <f>IF(B61=0," ",IF(VLOOKUP($B61,[1]Спортсмены!$B$1:$H$65536,4,FALSE)=0," ",VLOOKUP($B61,[1]Спортсмены!$B$1:$H$65536,4,FALSE)))</f>
        <v>2р</v>
      </c>
      <c r="F61" s="85" t="str">
        <f>IF(B61=0," ",VLOOKUP($B61,[1]Спортсмены!$B$1:$H$65536,5,FALSE))</f>
        <v>Архангельская</v>
      </c>
      <c r="G61" s="85" t="str">
        <f>IF(B61=0," ",VLOOKUP($B61,[1]Спортсмены!$B$1:$H$65536,6,FALSE))</f>
        <v>Коряжма, ДЮСШ</v>
      </c>
      <c r="H61" s="84"/>
      <c r="I61" s="276">
        <v>6.5856481481481484E-4</v>
      </c>
      <c r="J61" s="80" t="str">
        <f>IF(I61=0," ",IF(I61&lt;=[1]Разряды!$D$6,[1]Разряды!$D$3,IF(I61&lt;=[1]Разряды!$E$6,[1]Разряды!$E$3,IF(I61&lt;=[1]Разряды!$F$6,[1]Разряды!$F$3,IF(I61&lt;=[1]Разряды!$G$6,[1]Разряды!$G$3,IF(I61&lt;=[1]Разряды!$H$6,[1]Разряды!$H$3,IF(I61&lt;=[1]Разряды!$I$6,[1]Разряды!$I$3,IF(I61&lt;=[1]Разряды!$J$6,[1]Разряды!$J$3,"б/р"))))))))</f>
        <v>2р</v>
      </c>
      <c r="K61" s="114" t="s">
        <v>20</v>
      </c>
      <c r="L61" s="85" t="str">
        <f>IF(B61=0," ",VLOOKUP($B61,[1]Спортсмены!$B$1:$H$65536,7,FALSE))</f>
        <v>Казанцев Л.А.</v>
      </c>
    </row>
    <row r="62" spans="1:12" x14ac:dyDescent="0.25">
      <c r="A62" s="27">
        <v>15</v>
      </c>
      <c r="B62" s="20">
        <v>44</v>
      </c>
      <c r="C62" s="85" t="str">
        <f>IF(B62=0," ",VLOOKUP(B62,[1]Спортсмены!B$1:H$65536,2,FALSE))</f>
        <v>Коровин Артем</v>
      </c>
      <c r="D62" s="86" t="str">
        <f>IF(B62=0," ",VLOOKUP($B62,[1]Спортсмены!$B$1:$H$65536,3,FALSE))</f>
        <v>11.06.1997</v>
      </c>
      <c r="E62" s="80" t="str">
        <f>IF(B62=0," ",IF(VLOOKUP($B62,[1]Спортсмены!$B$1:$H$65536,4,FALSE)=0," ",VLOOKUP($B62,[1]Спортсмены!$B$1:$H$65536,4,FALSE)))</f>
        <v>2р</v>
      </c>
      <c r="F62" s="85" t="str">
        <f>IF(B62=0," ",VLOOKUP($B62,[1]Спортсмены!$B$1:$H$65536,5,FALSE))</f>
        <v>Ярославская</v>
      </c>
      <c r="G62" s="85" t="str">
        <f>IF(B62=0," ",VLOOKUP($B62,[1]Спортсмены!$B$1:$H$65536,6,FALSE))</f>
        <v>Ярославль, СДЮСШОР-19</v>
      </c>
      <c r="H62" s="84"/>
      <c r="I62" s="443">
        <v>6.5925925925925928E-4</v>
      </c>
      <c r="J62" s="80" t="str">
        <f>IF(I62=0," ",IF(I62&lt;=[1]Разряды!$D$6,[1]Разряды!$D$3,IF(I62&lt;=[1]Разряды!$E$6,[1]Разряды!$E$3,IF(I62&lt;=[1]Разряды!$F$6,[1]Разряды!$F$3,IF(I62&lt;=[1]Разряды!$G$6,[1]Разряды!$G$3,IF(I62&lt;=[1]Разряды!$H$6,[1]Разряды!$H$3,IF(I62&lt;=[1]Разряды!$I$6,[1]Разряды!$I$3,IF(I62&lt;=[1]Разряды!$J$6,[1]Разряды!$J$3,"б/р"))))))))</f>
        <v>2р</v>
      </c>
      <c r="K62" s="114" t="s">
        <v>20</v>
      </c>
      <c r="L62" s="85" t="str">
        <f>IF(B62=0," ",VLOOKUP($B62,[1]Спортсмены!$B$1:$H$65536,7,FALSE))</f>
        <v>Круговой К.Н.</v>
      </c>
    </row>
    <row r="63" spans="1:12" x14ac:dyDescent="0.25">
      <c r="A63" s="15"/>
      <c r="B63" s="15"/>
      <c r="C63" s="15"/>
      <c r="D63" s="16"/>
      <c r="E63" s="15"/>
      <c r="F63" s="340" t="s">
        <v>121</v>
      </c>
      <c r="G63" s="340"/>
      <c r="H63" s="17"/>
      <c r="I63" s="343" t="s">
        <v>35</v>
      </c>
      <c r="J63" s="343"/>
      <c r="K63" s="247"/>
      <c r="L63" s="8" t="s">
        <v>144</v>
      </c>
    </row>
    <row r="64" spans="1:12" x14ac:dyDescent="0.25">
      <c r="A64" s="19">
        <v>1</v>
      </c>
      <c r="B64" s="28">
        <v>205</v>
      </c>
      <c r="C64" s="21" t="str">
        <f>IF(B64=0," ",VLOOKUP(B64,[1]Спортсмены!B$1:H$65536,2,FALSE))</f>
        <v>Миронов Евгений</v>
      </c>
      <c r="D64" s="22" t="str">
        <f>IF(B64=0," ",VLOOKUP($B64,[1]Спортсмены!$B$1:$H$65536,3,FALSE))</f>
        <v>1993</v>
      </c>
      <c r="E64" s="23" t="str">
        <f>IF(B64=0," ",IF(VLOOKUP($B64,[1]Спортсмены!$B$1:$H$65536,4,FALSE)=0," ",VLOOKUP($B64,[1]Спортсмены!$B$1:$H$65536,4,FALSE)))</f>
        <v>КМС</v>
      </c>
      <c r="F64" s="21" t="str">
        <f>IF(B64=0," ",VLOOKUP($B64,[1]Спортсмены!$B$1:$H$65536,5,FALSE))</f>
        <v>Мурманская</v>
      </c>
      <c r="G64" s="21" t="str">
        <f>IF(B64=0," ",VLOOKUP($B64,[1]Спортсмены!$B$1:$H$65536,6,FALSE))</f>
        <v>Мурманск, СДЮСШОР-4, ЦСП</v>
      </c>
      <c r="H64" s="24"/>
      <c r="I64" s="96">
        <v>5.9317129629629629E-4</v>
      </c>
      <c r="J64" s="23" t="str">
        <f>IF(I64=0," ",IF(I64&lt;=[1]Разряды!$D$6,[1]Разряды!$D$3,IF(I64&lt;=[1]Разряды!$E$6,[1]Разряды!$E$3,IF(I64&lt;=[1]Разряды!$F$6,[1]Разряды!$F$3,IF(I64&lt;=[1]Разряды!$G$6,[1]Разряды!$G$3,IF(I64&lt;=[1]Разряды!$H$6,[1]Разряды!$H$3,IF(I64&lt;=[1]Разряды!$I$6,[1]Разряды!$I$3,IF(I64&lt;=[1]Разряды!$J$6,[1]Разряды!$J$3,"б/р"))))))))</f>
        <v>1р</v>
      </c>
      <c r="K64" s="26">
        <v>20</v>
      </c>
      <c r="L64" s="21" t="str">
        <f>IF(B64=0," ",VLOOKUP($B64,[1]Спортсмены!$B$1:$H$65536,7,FALSE))</f>
        <v>Кацан Т.Н.</v>
      </c>
    </row>
    <row r="65" spans="1:12" x14ac:dyDescent="0.25">
      <c r="A65" s="19">
        <v>2</v>
      </c>
      <c r="B65" s="28">
        <v>266</v>
      </c>
      <c r="C65" s="21" t="str">
        <f>IF(B65=0," ",VLOOKUP(B65,[1]Спортсмены!B$1:H$65536,2,FALSE))</f>
        <v>Смирнов Дмитрий</v>
      </c>
      <c r="D65" s="22" t="str">
        <f>IF(B65=0," ",VLOOKUP($B65,[1]Спортсмены!$B$1:$H$65536,3,FALSE))</f>
        <v>14.01.1995</v>
      </c>
      <c r="E65" s="23" t="str">
        <f>IF(B65=0," ",IF(VLOOKUP($B65,[1]Спортсмены!$B$1:$H$65536,4,FALSE)=0," ",VLOOKUP($B65,[1]Спортсмены!$B$1:$H$65536,4,FALSE)))</f>
        <v>КМС</v>
      </c>
      <c r="F65" s="21" t="str">
        <f>IF(B65=0," ",VLOOKUP($B65,[1]Спортсмены!$B$1:$H$65536,5,FALSE))</f>
        <v>Костромская</v>
      </c>
      <c r="G65" s="21" t="str">
        <f>IF(B65=0," ",VLOOKUP($B65,[1]Спортсмены!$B$1:$H$65536,6,FALSE))</f>
        <v>Кострома, КОСДЮСШОР</v>
      </c>
      <c r="H65" s="24"/>
      <c r="I65" s="96">
        <v>5.9652777777777775E-4</v>
      </c>
      <c r="J65" s="23" t="str">
        <f>IF(I65=0," ",IF(I65&lt;=[1]Разряды!$D$6,[1]Разряды!$D$3,IF(I65&lt;=[1]Разряды!$E$6,[1]Разряды!$E$3,IF(I65&lt;=[1]Разряды!$F$6,[1]Разряды!$F$3,IF(I65&lt;=[1]Разряды!$G$6,[1]Разряды!$G$3,IF(I65&lt;=[1]Разряды!$H$6,[1]Разряды!$H$3,IF(I65&lt;=[1]Разряды!$I$6,[1]Разряды!$I$3,IF(I65&lt;=[1]Разряды!$J$6,[1]Разряды!$J$3,"б/р"))))))))</f>
        <v>1р</v>
      </c>
      <c r="K65" s="15">
        <v>17</v>
      </c>
      <c r="L65" s="87" t="str">
        <f>IF(B65=0," ",VLOOKUP($B65,[1]Спортсмены!$B$1:$H$65536,7,FALSE))</f>
        <v>Дружков А.Н.,  Смирнов А.А.</v>
      </c>
    </row>
    <row r="66" spans="1:12" x14ac:dyDescent="0.25">
      <c r="A66" s="19">
        <v>3</v>
      </c>
      <c r="B66" s="20">
        <v>185</v>
      </c>
      <c r="C66" s="21" t="str">
        <f>IF(B66=0," ",VLOOKUP(B66,[1]Спортсмены!B$1:H$65536,2,FALSE))</f>
        <v>Окулов Вячеслав</v>
      </c>
      <c r="D66" s="22" t="str">
        <f>IF(B66=0," ",VLOOKUP($B66,[1]Спортсмены!$B$1:$H$65536,3,FALSE))</f>
        <v>1994</v>
      </c>
      <c r="E66" s="23" t="str">
        <f>IF(B66=0," ",IF(VLOOKUP($B66,[1]Спортсмены!$B$1:$H$65536,4,FALSE)=0," ",VLOOKUP($B66,[1]Спортсмены!$B$1:$H$65536,4,FALSE)))</f>
        <v>КМС</v>
      </c>
      <c r="F66" s="21" t="str">
        <f>IF(B66=0," ",VLOOKUP($B66,[1]Спортсмены!$B$1:$H$65536,5,FALSE))</f>
        <v>Архангельская</v>
      </c>
      <c r="G66" s="21" t="str">
        <f>IF(B66=0," ",VLOOKUP($B66,[1]Спортсмены!$B$1:$H$65536,6,FALSE))</f>
        <v>Коряжма, ДЮСШ</v>
      </c>
      <c r="H66" s="24"/>
      <c r="I66" s="96">
        <v>6.0347222222222215E-4</v>
      </c>
      <c r="J66" s="23" t="str">
        <f>IF(I66=0," ",IF(I66&lt;=[1]Разряды!$D$6,[1]Разряды!$D$3,IF(I66&lt;=[1]Разряды!$E$6,[1]Разряды!$E$3,IF(I66&lt;=[1]Разряды!$F$6,[1]Разряды!$F$3,IF(I66&lt;=[1]Разряды!$G$6,[1]Разряды!$G$3,IF(I66&lt;=[1]Разряды!$H$6,[1]Разряды!$H$3,IF(I66&lt;=[1]Разряды!$I$6,[1]Разряды!$I$3,IF(I66&lt;=[1]Разряды!$J$6,[1]Разряды!$J$3,"б/р"))))))))</f>
        <v>1р</v>
      </c>
      <c r="K66" s="15" t="s">
        <v>20</v>
      </c>
      <c r="L66" s="21" t="str">
        <f>IF(B66=0," ",VLOOKUP($B66,[1]Спортсмены!$B$1:$H$65536,7,FALSE))</f>
        <v>Казанцев Л.А.</v>
      </c>
    </row>
    <row r="67" spans="1:12" x14ac:dyDescent="0.25">
      <c r="A67" s="27">
        <v>4</v>
      </c>
      <c r="B67" s="80">
        <v>536</v>
      </c>
      <c r="C67" s="21" t="str">
        <f>IF(B67=0," ",VLOOKUP(B67,[1]Спортсмены!B$1:H$65536,2,FALSE))</f>
        <v>Стекольников Максим</v>
      </c>
      <c r="D67" s="22" t="str">
        <f>IF(B67=0," ",VLOOKUP($B67,[1]Спортсмены!$B$1:$H$65536,3,FALSE))</f>
        <v>10.03.1995</v>
      </c>
      <c r="E67" s="23" t="str">
        <f>IF(B67=0," ",IF(VLOOKUP($B67,[1]Спортсмены!$B$1:$H$65536,4,FALSE)=0," ",VLOOKUP($B67,[1]Спортсмены!$B$1:$H$65536,4,FALSE)))</f>
        <v>КМС</v>
      </c>
      <c r="F67" s="21" t="str">
        <f>IF(B67=0," ",VLOOKUP($B67,[1]Спортсмены!$B$1:$H$65536,5,FALSE))</f>
        <v>Владимирская</v>
      </c>
      <c r="G67" s="21" t="str">
        <f>IF(B67=0," ",VLOOKUP($B67,[1]Спортсмены!$B$1:$H$65536,6,FALSE))</f>
        <v>Владимир, СДЮСШОР-7</v>
      </c>
      <c r="H67" s="24"/>
      <c r="I67" s="96">
        <v>6.0405092592592596E-4</v>
      </c>
      <c r="J67" s="23" t="str">
        <f>IF(I67=0," ",IF(I67&lt;=[1]Разряды!$D$6,[1]Разряды!$D$3,IF(I67&lt;=[1]Разряды!$E$6,[1]Разряды!$E$3,IF(I67&lt;=[1]Разряды!$F$6,[1]Разряды!$F$3,IF(I67&lt;=[1]Разряды!$G$6,[1]Разряды!$G$3,IF(I67&lt;=[1]Разряды!$H$6,[1]Разряды!$H$3,IF(I67&lt;=[1]Разряды!$I$6,[1]Разряды!$I$3,IF(I67&lt;=[1]Разряды!$J$6,[1]Разряды!$J$3,"б/р"))))))))</f>
        <v>1р</v>
      </c>
      <c r="K67" s="16">
        <v>15</v>
      </c>
      <c r="L67" s="87" t="str">
        <f>IF(B67=0," ",VLOOKUP($B67,[1]Спортсмены!$B$1:$H$65536,7,FALSE))</f>
        <v>Судаков К.А., Бабайлова О.А.</v>
      </c>
    </row>
    <row r="68" spans="1:12" x14ac:dyDescent="0.25">
      <c r="A68" s="27">
        <v>5</v>
      </c>
      <c r="B68" s="23">
        <v>568</v>
      </c>
      <c r="C68" s="21" t="str">
        <f>IF(B68=0," ",VLOOKUP(B68,[1]Спортсмены!B$1:H$65536,2,FALSE))</f>
        <v>Полосков Антон</v>
      </c>
      <c r="D68" s="22" t="str">
        <f>IF(B68=0," ",VLOOKUP($B68,[1]Спортсмены!$B$1:$H$65536,3,FALSE))</f>
        <v>24.04.1995</v>
      </c>
      <c r="E68" s="23" t="str">
        <f>IF(B68=0," ",IF(VLOOKUP($B68,[1]Спортсмены!$B$1:$H$65536,4,FALSE)=0," ",VLOOKUP($B68,[1]Спортсмены!$B$1:$H$65536,4,FALSE)))</f>
        <v>1р</v>
      </c>
      <c r="F68" s="21" t="str">
        <f>IF(B68=0," ",VLOOKUP($B68,[1]Спортсмены!$B$1:$H$65536,5,FALSE))</f>
        <v>Архангельская</v>
      </c>
      <c r="G68" s="21" t="str">
        <f>IF(B68=0," ",VLOOKUP($B68,[1]Спортсмены!$B$1:$H$65536,6,FALSE))</f>
        <v xml:space="preserve">Архангельск </v>
      </c>
      <c r="H68" s="24"/>
      <c r="I68" s="96">
        <v>6.0428240740740744E-4</v>
      </c>
      <c r="J68" s="23" t="str">
        <f>IF(I68=0," ",IF(I68&lt;=[1]Разряды!$D$6,[1]Разряды!$D$3,IF(I68&lt;=[1]Разряды!$E$6,[1]Разряды!$E$3,IF(I68&lt;=[1]Разряды!$F$6,[1]Разряды!$F$3,IF(I68&lt;=[1]Разряды!$G$6,[1]Разряды!$G$3,IF(I68&lt;=[1]Разряды!$H$6,[1]Разряды!$H$3,IF(I68&lt;=[1]Разряды!$I$6,[1]Разряды!$I$3,IF(I68&lt;=[1]Разряды!$J$6,[1]Разряды!$J$3,"б/р"))))))))</f>
        <v>1р</v>
      </c>
      <c r="K68" s="15">
        <v>14</v>
      </c>
      <c r="L68" s="87" t="str">
        <f>IF(B68=0," ",VLOOKUP($B68,[1]Спортсмены!$B$1:$H$65536,7,FALSE))</f>
        <v>Мингалев А.Ю.</v>
      </c>
    </row>
    <row r="69" spans="1:12" x14ac:dyDescent="0.25">
      <c r="A69" s="27">
        <v>6</v>
      </c>
      <c r="B69" s="80">
        <v>146</v>
      </c>
      <c r="C69" s="21" t="str">
        <f>IF(B69=0," ",VLOOKUP(B69,[1]Спортсмены!B$1:H$65536,2,FALSE))</f>
        <v>Маров Дмитрий</v>
      </c>
      <c r="D69" s="22" t="str">
        <f>IF(B69=0," ",VLOOKUP($B69,[1]Спортсмены!$B$1:$H$65536,3,FALSE))</f>
        <v>15.06.1995</v>
      </c>
      <c r="E69" s="23" t="str">
        <f>IF(B69=0," ",IF(VLOOKUP($B69,[1]Спортсмены!$B$1:$H$65536,4,FALSE)=0," ",VLOOKUP($B69,[1]Спортсмены!$B$1:$H$65536,4,FALSE)))</f>
        <v>1р</v>
      </c>
      <c r="F69" s="21" t="str">
        <f>IF(B69=0," ",VLOOKUP($B69,[1]Спортсмены!$B$1:$H$65536,5,FALSE))</f>
        <v>Ивановская</v>
      </c>
      <c r="G69" s="21" t="str">
        <f>IF(B69=0," ",VLOOKUP($B69,[1]Спортсмены!$B$1:$H$65536,6,FALSE))</f>
        <v>Иваново, ИГЭУ</v>
      </c>
      <c r="H69" s="24"/>
      <c r="I69" s="96">
        <v>6.0613425925925917E-4</v>
      </c>
      <c r="J69" s="23" t="str">
        <f>IF(I69=0," ",IF(I69&lt;=[1]Разряды!$D$6,[1]Разряды!$D$3,IF(I69&lt;=[1]Разряды!$E$6,[1]Разряды!$E$3,IF(I69&lt;=[1]Разряды!$F$6,[1]Разряды!$F$3,IF(I69&lt;=[1]Разряды!$G$6,[1]Разряды!$G$3,IF(I69&lt;=[1]Разряды!$H$6,[1]Разряды!$H$3,IF(I69&lt;=[1]Разряды!$I$6,[1]Разряды!$I$3,IF(I69&lt;=[1]Разряды!$J$6,[1]Разряды!$J$3,"б/р"))))))))</f>
        <v>1р</v>
      </c>
      <c r="K69" s="15" t="s">
        <v>20</v>
      </c>
      <c r="L69" s="21" t="str">
        <f>IF(B69=0," ",VLOOKUP($B69,[1]Спортсмены!$B$1:$H$65536,7,FALSE))</f>
        <v>Маринина Н.Н., Мухин Е.И.</v>
      </c>
    </row>
    <row r="70" spans="1:12" x14ac:dyDescent="0.25">
      <c r="A70" s="27">
        <v>7</v>
      </c>
      <c r="B70" s="28">
        <v>25</v>
      </c>
      <c r="C70" s="21" t="str">
        <f>IF(B70=0," ",VLOOKUP(B70,[1]Спортсмены!B$1:H$65536,2,FALSE))</f>
        <v>Зайцев Сергей</v>
      </c>
      <c r="D70" s="22" t="str">
        <f>IF(B70=0," ",VLOOKUP($B70,[1]Спортсмены!$B$1:$H$65536,3,FALSE))</f>
        <v>27.03.1995</v>
      </c>
      <c r="E70" s="23" t="str">
        <f>IF(B70=0," ",IF(VLOOKUP($B70,[1]Спортсмены!$B$1:$H$65536,4,FALSE)=0," ",VLOOKUP($B70,[1]Спортсмены!$B$1:$H$65536,4,FALSE)))</f>
        <v>1р</v>
      </c>
      <c r="F70" s="21" t="str">
        <f>IF(B70=0," ",VLOOKUP($B70,[1]Спортсмены!$B$1:$H$65536,5,FALSE))</f>
        <v>Ярославская</v>
      </c>
      <c r="G70" s="21" t="str">
        <f>IF(B70=0," ",VLOOKUP($B70,[1]Спортсмены!$B$1:$H$65536,6,FALSE))</f>
        <v>Ярославль, СДЮСШОР-19</v>
      </c>
      <c r="H70" s="24"/>
      <c r="I70" s="99">
        <v>6.076388888888889E-4</v>
      </c>
      <c r="J70" s="23" t="str">
        <f>IF(I70=0," ",IF(I70&lt;=[1]Разряды!$D$6,[1]Разряды!$D$3,IF(I70&lt;=[1]Разряды!$E$6,[1]Разряды!$E$3,IF(I70&lt;=[1]Разряды!$F$6,[1]Разряды!$F$3,IF(I70&lt;=[1]Разряды!$G$6,[1]Разряды!$G$3,IF(I70&lt;=[1]Разряды!$H$6,[1]Разряды!$H$3,IF(I70&lt;=[1]Разряды!$I$6,[1]Разряды!$I$3,IF(I70&lt;=[1]Разряды!$J$6,[1]Разряды!$J$3,"б/р"))))))))</f>
        <v>1р</v>
      </c>
      <c r="K70" s="15">
        <v>13</v>
      </c>
      <c r="L70" s="21" t="str">
        <f>IF(B70=0," ",VLOOKUP($B70,[1]Спортсмены!$B$1:$H$65536,7,FALSE))</f>
        <v>Круговой К.Н.</v>
      </c>
    </row>
    <row r="71" spans="1:12" x14ac:dyDescent="0.25">
      <c r="A71" s="27">
        <v>8</v>
      </c>
      <c r="B71" s="28">
        <v>142</v>
      </c>
      <c r="C71" s="21" t="str">
        <f>IF(B71=0," ",VLOOKUP(B71,[1]Спортсмены!B$1:H$65536,2,FALSE))</f>
        <v>Колесников Михаил</v>
      </c>
      <c r="D71" s="22" t="str">
        <f>IF(B71=0," ",VLOOKUP($B71,[1]Спортсмены!$B$1:$H$65536,3,FALSE))</f>
        <v>29.04.1993</v>
      </c>
      <c r="E71" s="23" t="str">
        <f>IF(B71=0," ",IF(VLOOKUP($B71,[1]Спортсмены!$B$1:$H$65536,4,FALSE)=0," ",VLOOKUP($B71,[1]Спортсмены!$B$1:$H$65536,4,FALSE)))</f>
        <v>КМС</v>
      </c>
      <c r="F71" s="21" t="str">
        <f>IF(B71=0," ",VLOOKUP($B71,[1]Спортсмены!$B$1:$H$65536,5,FALSE))</f>
        <v>Новгородская</v>
      </c>
      <c r="G71" s="21" t="str">
        <f>IF(B71=0," ",VLOOKUP($B71,[1]Спортсмены!$B$1:$H$65536,6,FALSE))</f>
        <v>В Новгород</v>
      </c>
      <c r="H71" s="24"/>
      <c r="I71" s="96">
        <v>6.0775462962962964E-4</v>
      </c>
      <c r="J71" s="23" t="str">
        <f>IF(I71=0," ",IF(I71&lt;=[1]Разряды!$D$6,[1]Разряды!$D$3,IF(I71&lt;=[1]Разряды!$E$6,[1]Разряды!$E$3,IF(I71&lt;=[1]Разряды!$F$6,[1]Разряды!$F$3,IF(I71&lt;=[1]Разряды!$G$6,[1]Разряды!$G$3,IF(I71&lt;=[1]Разряды!$H$6,[1]Разряды!$H$3,IF(I71&lt;=[1]Разряды!$I$6,[1]Разряды!$I$3,IF(I71&lt;=[1]Разряды!$J$6,[1]Разряды!$J$3,"б/р"))))))))</f>
        <v>1р</v>
      </c>
      <c r="K71" s="15">
        <v>12</v>
      </c>
      <c r="L71" s="21" t="str">
        <f>IF(B71=0," ",VLOOKUP($B71,[1]Спортсмены!$B$1:$H$65536,7,FALSE))</f>
        <v>Савенков П.А.</v>
      </c>
    </row>
    <row r="72" spans="1:12" x14ac:dyDescent="0.25">
      <c r="A72" s="27">
        <v>9</v>
      </c>
      <c r="B72" s="20">
        <v>270</v>
      </c>
      <c r="C72" s="85" t="str">
        <f>IF(B72=0," ",VLOOKUP(B72,[1]Спортсмены!B$1:H$65536,2,FALSE))</f>
        <v>Дмитриев Сергей</v>
      </c>
      <c r="D72" s="86" t="str">
        <f>IF(B72=0," ",VLOOKUP($B72,[1]Спортсмены!$B$1:$H$65536,3,FALSE))</f>
        <v>08.03.1994</v>
      </c>
      <c r="E72" s="80" t="str">
        <f>IF(B72=0," ",IF(VLOOKUP($B72,[1]Спортсмены!$B$1:$H$65536,4,FALSE)=0," ",VLOOKUP($B72,[1]Спортсмены!$B$1:$H$65536,4,FALSE)))</f>
        <v>КМС</v>
      </c>
      <c r="F72" s="85" t="str">
        <f>IF(B72=0," ",VLOOKUP($B72,[1]Спортсмены!$B$1:$H$65536,5,FALSE))</f>
        <v>Костромская</v>
      </c>
      <c r="G72" s="163" t="str">
        <f>IF(B72=0," ",VLOOKUP($B72,[1]Спортсмены!$B$1:$H$65536,6,FALSE))</f>
        <v>Кострома, КГУ им. Н.А. Некрасова</v>
      </c>
      <c r="H72" s="84"/>
      <c r="I72" s="276">
        <v>6.0844907407407408E-4</v>
      </c>
      <c r="J72" s="80" t="str">
        <f>IF(I72=0," ",IF(I72&lt;=[1]Разряды!$D$6,[1]Разряды!$D$3,IF(I72&lt;=[1]Разряды!$E$6,[1]Разряды!$E$3,IF(I72&lt;=[1]Разряды!$F$6,[1]Разряды!$F$3,IF(I72&lt;=[1]Разряды!$G$6,[1]Разряды!$G$3,IF(I72&lt;=[1]Разряды!$H$6,[1]Разряды!$H$3,IF(I72&lt;=[1]Разряды!$I$6,[1]Разряды!$I$3,IF(I72&lt;=[1]Разряды!$J$6,[1]Разряды!$J$3,"б/р"))))))))</f>
        <v>1р</v>
      </c>
      <c r="K72" s="100">
        <v>11</v>
      </c>
      <c r="L72" s="85" t="str">
        <f>IF(B72=0," ",VLOOKUP($B72,[1]Спортсмены!$B$1:$H$65536,7,FALSE))</f>
        <v>Павлов Е.А.</v>
      </c>
    </row>
    <row r="73" spans="1:12" x14ac:dyDescent="0.25">
      <c r="A73" s="27">
        <v>10</v>
      </c>
      <c r="B73" s="28">
        <v>178</v>
      </c>
      <c r="C73" s="21" t="str">
        <f>IF(B73=0," ",VLOOKUP(B73,[1]Спортсмены!B$1:H$65536,2,FALSE))</f>
        <v>Шадрин Яков</v>
      </c>
      <c r="D73" s="22" t="str">
        <f>IF(B73=0," ",VLOOKUP($B73,[1]Спортсмены!$B$1:$H$65536,3,FALSE))</f>
        <v>1993</v>
      </c>
      <c r="E73" s="23" t="str">
        <f>IF(B73=0," ",IF(VLOOKUP($B73,[1]Спортсмены!$B$1:$H$65536,4,FALSE)=0," ",VLOOKUP($B73,[1]Спортсмены!$B$1:$H$65536,4,FALSE)))</f>
        <v>1р</v>
      </c>
      <c r="F73" s="21" t="str">
        <f>IF(B73=0," ",VLOOKUP($B73,[1]Спортсмены!$B$1:$H$65536,5,FALSE))</f>
        <v>Р-ка Коми</v>
      </c>
      <c r="G73" s="21" t="str">
        <f>IF(B73=0," ",VLOOKUP($B73,[1]Спортсмены!$B$1:$H$65536,6,FALSE))</f>
        <v>Сыктывкар, КДЮСШ-1</v>
      </c>
      <c r="H73" s="24"/>
      <c r="I73" s="96">
        <v>6.122685185185185E-4</v>
      </c>
      <c r="J73" s="23" t="str">
        <f>IF(I73=0," ",IF(I73&lt;=[1]Разряды!$D$6,[1]Разряды!$D$3,IF(I73&lt;=[1]Разряды!$E$6,[1]Разряды!$E$3,IF(I73&lt;=[1]Разряды!$F$6,[1]Разряды!$F$3,IF(I73&lt;=[1]Разряды!$G$6,[1]Разряды!$G$3,IF(I73&lt;=[1]Разряды!$H$6,[1]Разряды!$H$3,IF(I73&lt;=[1]Разряды!$I$6,[1]Разряды!$I$3,IF(I73&lt;=[1]Разряды!$J$6,[1]Разряды!$J$3,"б/р"))))))))</f>
        <v>1р</v>
      </c>
      <c r="K73" s="15">
        <v>10</v>
      </c>
      <c r="L73" s="21" t="str">
        <f>IF(B73=0," ",VLOOKUP($B73,[1]Спортсмены!$B$1:$H$65536,7,FALSE))</f>
        <v xml:space="preserve">Панюкова М.А. </v>
      </c>
    </row>
    <row r="74" spans="1:12" x14ac:dyDescent="0.25">
      <c r="A74" s="27">
        <v>11</v>
      </c>
      <c r="B74" s="20">
        <v>130</v>
      </c>
      <c r="C74" s="21" t="str">
        <f>IF(B74=0," ",VLOOKUP(B74,[1]Спортсмены!B$1:H$65536,2,FALSE))</f>
        <v>Баранов Константин</v>
      </c>
      <c r="D74" s="22" t="str">
        <f>IF(B74=0," ",VLOOKUP($B74,[1]Спортсмены!$B$1:$H$65536,3,FALSE))</f>
        <v>10.05.1195</v>
      </c>
      <c r="E74" s="23" t="str">
        <f>IF(B74=0," ",IF(VLOOKUP($B74,[1]Спортсмены!$B$1:$H$65536,4,FALSE)=0," ",VLOOKUP($B74,[1]Спортсмены!$B$1:$H$65536,4,FALSE)))</f>
        <v>1р</v>
      </c>
      <c r="F74" s="21" t="str">
        <f>IF(B74=0," ",VLOOKUP($B74,[1]Спортсмены!$B$1:$H$65536,5,FALSE))</f>
        <v>Ивановская</v>
      </c>
      <c r="G74" s="21" t="str">
        <f>IF(B74=0," ",VLOOKUP($B74,[1]Спортсмены!$B$1:$H$65536,6,FALSE))</f>
        <v>Кинешма, СДЮШОР им. С. Клюгина</v>
      </c>
      <c r="H74" s="24"/>
      <c r="I74" s="96">
        <v>6.128472222222222E-4</v>
      </c>
      <c r="J74" s="23" t="str">
        <f>IF(I74=0," ",IF(I74&lt;=[1]Разряды!$D$6,[1]Разряды!$D$3,IF(I74&lt;=[1]Разряды!$E$6,[1]Разряды!$E$3,IF(I74&lt;=[1]Разряды!$F$6,[1]Разряды!$F$3,IF(I74&lt;=[1]Разряды!$G$6,[1]Разряды!$G$3,IF(I74&lt;=[1]Разряды!$H$6,[1]Разряды!$H$3,IF(I74&lt;=[1]Разряды!$I$6,[1]Разряды!$I$3,IF(I74&lt;=[1]Разряды!$J$6,[1]Разряды!$J$3,"б/р"))))))))</f>
        <v>1р</v>
      </c>
      <c r="K74" s="15" t="s">
        <v>20</v>
      </c>
      <c r="L74" s="21" t="str">
        <f>IF(B74=0," ",VLOOKUP($B74,[1]Спортсмены!$B$1:$H$65536,7,FALSE))</f>
        <v>Мальцев Е.В.</v>
      </c>
    </row>
    <row r="75" spans="1:12" x14ac:dyDescent="0.25">
      <c r="A75" s="27">
        <v>12</v>
      </c>
      <c r="B75" s="28">
        <v>16</v>
      </c>
      <c r="C75" s="21" t="str">
        <f>IF(B75=0," ",VLOOKUP(B75,[1]Спортсмены!B$1:H$65536,2,FALSE))</f>
        <v>Афоненков Олег</v>
      </c>
      <c r="D75" s="22" t="str">
        <f>IF(B75=0," ",VLOOKUP($B75,[1]Спортсмены!$B$1:$H$65536,3,FALSE))</f>
        <v>18.10.1994</v>
      </c>
      <c r="E75" s="23" t="str">
        <f>IF(B75=0," ",IF(VLOOKUP($B75,[1]Спортсмены!$B$1:$H$65536,4,FALSE)=0," ",VLOOKUP($B75,[1]Спортсмены!$B$1:$H$65536,4,FALSE)))</f>
        <v>1р</v>
      </c>
      <c r="F75" s="21" t="str">
        <f>IF(B75=0," ",VLOOKUP($B75,[1]Спортсмены!$B$1:$H$65536,5,FALSE))</f>
        <v>Ярославская</v>
      </c>
      <c r="G75" s="21" t="str">
        <f>IF(B75=0," ",VLOOKUP($B75,[1]Спортсмены!$B$1:$H$65536,6,FALSE))</f>
        <v>Ярославль, СДЮСШОР-19</v>
      </c>
      <c r="H75" s="24"/>
      <c r="I75" s="96">
        <v>6.1840277777777772E-4</v>
      </c>
      <c r="J75" s="23" t="str">
        <f>IF(I75=0," ",IF(I75&lt;=[1]Разряды!$D$6,[1]Разряды!$D$3,IF(I75&lt;=[1]Разряды!$E$6,[1]Разряды!$E$3,IF(I75&lt;=[1]Разряды!$F$6,[1]Разряды!$F$3,IF(I75&lt;=[1]Разряды!$G$6,[1]Разряды!$G$3,IF(I75&lt;=[1]Разряды!$H$6,[1]Разряды!$H$3,IF(I75&lt;=[1]Разряды!$I$6,[1]Разряды!$I$3,IF(I75&lt;=[1]Разряды!$J$6,[1]Разряды!$J$3,"б/р"))))))))</f>
        <v>2р</v>
      </c>
      <c r="K75" s="15" t="s">
        <v>20</v>
      </c>
      <c r="L75" s="21" t="str">
        <f>IF(B75=0," ",VLOOKUP($B75,[1]Спортсмены!$B$1:$H$65536,7,FALSE))</f>
        <v>Хрущев И.Е.</v>
      </c>
    </row>
    <row r="76" spans="1:12" x14ac:dyDescent="0.25">
      <c r="A76" s="27">
        <v>13</v>
      </c>
      <c r="B76" s="20">
        <v>168</v>
      </c>
      <c r="C76" s="21" t="str">
        <f>IF(B76=0," ",VLOOKUP(B76,[1]Спортсмены!B$1:H$65536,2,FALSE))</f>
        <v>Караваев Николай</v>
      </c>
      <c r="D76" s="22" t="str">
        <f>IF(B76=0," ",VLOOKUP($B76,[1]Спортсмены!$B$1:$H$65536,3,FALSE))</f>
        <v>1995</v>
      </c>
      <c r="E76" s="23" t="str">
        <f>IF(B76=0," ",IF(VLOOKUP($B76,[1]Спортсмены!$B$1:$H$65536,4,FALSE)=0," ",VLOOKUP($B76,[1]Спортсмены!$B$1:$H$65536,4,FALSE)))</f>
        <v>1р</v>
      </c>
      <c r="F76" s="21" t="str">
        <f>IF(B76=0," ",VLOOKUP($B76,[1]Спортсмены!$B$1:$H$65536,5,FALSE))</f>
        <v>Р-ка Коми</v>
      </c>
      <c r="G76" s="21" t="str">
        <f>IF(B76=0," ",VLOOKUP($B76,[1]Спортсмены!$B$1:$H$65536,6,FALSE))</f>
        <v>Сыктывкар, КДЮСШ-1</v>
      </c>
      <c r="H76" s="24"/>
      <c r="I76" s="99">
        <v>6.2002314814814819E-4</v>
      </c>
      <c r="J76" s="23" t="str">
        <f>IF(I76=0," ",IF(I76&lt;=[1]Разряды!$D$6,[1]Разряды!$D$3,IF(I76&lt;=[1]Разряды!$E$6,[1]Разряды!$E$3,IF(I76&lt;=[1]Разряды!$F$6,[1]Разряды!$F$3,IF(I76&lt;=[1]Разряды!$G$6,[1]Разряды!$G$3,IF(I76&lt;=[1]Разряды!$H$6,[1]Разряды!$H$3,IF(I76&lt;=[1]Разряды!$I$6,[1]Разряды!$I$3,IF(I76&lt;=[1]Разряды!$J$6,[1]Разряды!$J$3,"б/р"))))))))</f>
        <v>2р</v>
      </c>
      <c r="K76" s="15">
        <v>0</v>
      </c>
      <c r="L76" s="21" t="str">
        <f>IF(B76=0," ",VLOOKUP($B76,[1]Спортсмены!$B$1:$H$65536,7,FALSE))</f>
        <v>Панюкова М.А.</v>
      </c>
    </row>
    <row r="77" spans="1:12" x14ac:dyDescent="0.25">
      <c r="A77" s="27">
        <v>14</v>
      </c>
      <c r="B77" s="28">
        <v>164</v>
      </c>
      <c r="C77" s="21" t="str">
        <f>IF(B77=0," ",VLOOKUP(B77,[1]Спортсмены!B$1:H$65536,2,FALSE))</f>
        <v>Гришин Дмитрий</v>
      </c>
      <c r="D77" s="22" t="str">
        <f>IF(B77=0," ",VLOOKUP($B77,[1]Спортсмены!$B$1:$H$65536,3,FALSE))</f>
        <v>1993</v>
      </c>
      <c r="E77" s="23" t="str">
        <f>IF(B77=0," ",IF(VLOOKUP($B77,[1]Спортсмены!$B$1:$H$65536,4,FALSE)=0," ",VLOOKUP($B77,[1]Спортсмены!$B$1:$H$65536,4,FALSE)))</f>
        <v>1р</v>
      </c>
      <c r="F77" s="21" t="str">
        <f>IF(B77=0," ",VLOOKUP($B77,[1]Спортсмены!$B$1:$H$65536,5,FALSE))</f>
        <v>Костромская</v>
      </c>
      <c r="G77" s="21" t="str">
        <f>IF(B77=0," ",VLOOKUP($B77,[1]Спортсмены!$B$1:$H$65536,6,FALSE))</f>
        <v>Кострома, ГСХА</v>
      </c>
      <c r="H77" s="24"/>
      <c r="I77" s="96">
        <v>6.2939814814814813E-4</v>
      </c>
      <c r="J77" s="23" t="str">
        <f>IF(I77=0," ",IF(I77&lt;=[1]Разряды!$D$6,[1]Разряды!$D$3,IF(I77&lt;=[1]Разряды!$E$6,[1]Разряды!$E$3,IF(I77&lt;=[1]Разряды!$F$6,[1]Разряды!$F$3,IF(I77&lt;=[1]Разряды!$G$6,[1]Разряды!$G$3,IF(I77&lt;=[1]Разряды!$H$6,[1]Разряды!$H$3,IF(I77&lt;=[1]Разряды!$I$6,[1]Разряды!$I$3,IF(I77&lt;=[1]Разряды!$J$6,[1]Разряды!$J$3,"б/р"))))))))</f>
        <v>2р</v>
      </c>
      <c r="K77" s="15" t="s">
        <v>20</v>
      </c>
      <c r="L77" s="21" t="str">
        <f>IF(B77=0," ",VLOOKUP($B77,[1]Спортсмены!$B$1:$H$65536,7,FALSE))</f>
        <v>Якунин Ю.И.</v>
      </c>
    </row>
    <row r="78" spans="1:12" x14ac:dyDescent="0.25">
      <c r="A78" s="27">
        <v>15</v>
      </c>
      <c r="B78" s="28">
        <v>13</v>
      </c>
      <c r="C78" s="21" t="str">
        <f>IF(B78=0," ",VLOOKUP(B78,[1]Спортсмены!B$1:H$65536,2,FALSE))</f>
        <v>Кудрявцев Константин</v>
      </c>
      <c r="D78" s="22" t="str">
        <f>IF(B78=0," ",VLOOKUP($B78,[1]Спортсмены!$B$1:$H$65536,3,FALSE))</f>
        <v>29.06.1993</v>
      </c>
      <c r="E78" s="23" t="str">
        <f>IF(B78=0," ",IF(VLOOKUP($B78,[1]Спортсмены!$B$1:$H$65536,4,FALSE)=0," ",VLOOKUP($B78,[1]Спортсмены!$B$1:$H$65536,4,FALSE)))</f>
        <v>1р</v>
      </c>
      <c r="F78" s="21" t="str">
        <f>IF(B78=0," ",VLOOKUP($B78,[1]Спортсмены!$B$1:$H$65536,5,FALSE))</f>
        <v>Ярославская</v>
      </c>
      <c r="G78" s="21" t="str">
        <f>IF(B78=0," ",VLOOKUP($B78,[1]Спортсмены!$B$1:$H$65536,6,FALSE))</f>
        <v>Ярославль, СДЮСШОР-19</v>
      </c>
      <c r="H78" s="24"/>
      <c r="I78" s="96">
        <v>6.327546296296297E-4</v>
      </c>
      <c r="J78" s="23" t="str">
        <f>IF(I78=0," ",IF(I78&lt;=[1]Разряды!$D$6,[1]Разряды!$D$3,IF(I78&lt;=[1]Разряды!$E$6,[1]Разряды!$E$3,IF(I78&lt;=[1]Разряды!$F$6,[1]Разряды!$F$3,IF(I78&lt;=[1]Разряды!$G$6,[1]Разряды!$G$3,IF(I78&lt;=[1]Разряды!$H$6,[1]Разряды!$H$3,IF(I78&lt;=[1]Разряды!$I$6,[1]Разряды!$I$3,IF(I78&lt;=[1]Разряды!$J$6,[1]Разряды!$J$3,"б/р"))))))))</f>
        <v>2р</v>
      </c>
      <c r="K78" s="15" t="s">
        <v>20</v>
      </c>
      <c r="L78" s="21" t="str">
        <f>IF(B78=0," ",VLOOKUP($B78,[1]Спортсмены!$B$1:$H$65536,7,FALSE))</f>
        <v>Сошников А.Н.</v>
      </c>
    </row>
    <row r="79" spans="1:12" x14ac:dyDescent="0.25">
      <c r="A79" s="27">
        <v>16</v>
      </c>
      <c r="B79" s="20">
        <v>101</v>
      </c>
      <c r="C79" s="21" t="str">
        <f>IF(B79=0," ",VLOOKUP(B79,[1]Спортсмены!B$1:H$65536,2,FALSE))</f>
        <v>Лавров Александр</v>
      </c>
      <c r="D79" s="22" t="str">
        <f>IF(B79=0," ",VLOOKUP($B79,[1]Спортсмены!$B$1:$H$65536,3,FALSE))</f>
        <v>1993</v>
      </c>
      <c r="E79" s="23" t="str">
        <f>IF(B79=0," ",IF(VLOOKUP($B79,[1]Спортсмены!$B$1:$H$65536,4,FALSE)=0," ",VLOOKUP($B79,[1]Спортсмены!$B$1:$H$65536,4,FALSE)))</f>
        <v>КМС</v>
      </c>
      <c r="F79" s="21" t="str">
        <f>IF(B79=0," ",VLOOKUP($B79,[1]Спортсмены!$B$1:$H$65536,5,FALSE))</f>
        <v>Р-ка Коми</v>
      </c>
      <c r="G79" s="21" t="str">
        <f>IF(B79=0," ",VLOOKUP($B79,[1]Спортсмены!$B$1:$H$65536,6,FALSE))</f>
        <v>Сыктывкар, КДЮСШ-1</v>
      </c>
      <c r="H79" s="24"/>
      <c r="I79" s="96">
        <v>6.344907407407407E-4</v>
      </c>
      <c r="J79" s="23" t="str">
        <f>IF(I79=0," ",IF(I79&lt;=[1]Разряды!$D$6,[1]Разряды!$D$3,IF(I79&lt;=[1]Разряды!$E$6,[1]Разряды!$E$3,IF(I79&lt;=[1]Разряды!$F$6,[1]Разряды!$F$3,IF(I79&lt;=[1]Разряды!$G$6,[1]Разряды!$G$3,IF(I79&lt;=[1]Разряды!$H$6,[1]Разряды!$H$3,IF(I79&lt;=[1]Разряды!$I$6,[1]Разряды!$I$3,IF(I79&lt;=[1]Разряды!$J$6,[1]Разряды!$J$3,"б/р"))))))))</f>
        <v>2р</v>
      </c>
      <c r="K79" s="15">
        <v>0</v>
      </c>
      <c r="L79" s="21" t="str">
        <f>IF(B79=0," ",VLOOKUP($B79,[1]Спортсмены!$B$1:$H$65536,7,FALSE))</f>
        <v>Панюкова М.А.</v>
      </c>
    </row>
    <row r="80" spans="1:12" x14ac:dyDescent="0.25">
      <c r="A80" s="27">
        <v>17</v>
      </c>
      <c r="B80" s="26">
        <v>15</v>
      </c>
      <c r="C80" s="21" t="str">
        <f>IF(B80=0," ",VLOOKUP(B80,[1]Спортсмены!B$1:H$65536,2,FALSE))</f>
        <v>Шемягин Никита</v>
      </c>
      <c r="D80" s="22" t="str">
        <f>IF(B80=0," ",VLOOKUP($B80,[1]Спортсмены!$B$1:$H$65536,3,FALSE))</f>
        <v>13.02.1994</v>
      </c>
      <c r="E80" s="23" t="str">
        <f>IF(B80=0," ",IF(VLOOKUP($B80,[1]Спортсмены!$B$1:$H$65536,4,FALSE)=0," ",VLOOKUP($B80,[1]Спортсмены!$B$1:$H$65536,4,FALSE)))</f>
        <v>2р</v>
      </c>
      <c r="F80" s="21" t="str">
        <f>IF(B80=0," ",VLOOKUP($B80,[1]Спортсмены!$B$1:$H$65536,5,FALSE))</f>
        <v>Ярославская</v>
      </c>
      <c r="G80" s="21" t="str">
        <f>IF(B80=0," ",VLOOKUP($B80,[1]Спортсмены!$B$1:$H$65536,6,FALSE))</f>
        <v>Ярославль, СДЮСШОР-19</v>
      </c>
      <c r="H80" s="24"/>
      <c r="I80" s="40">
        <v>6.4270833333333335E-4</v>
      </c>
      <c r="J80" s="23" t="str">
        <f>IF(I80=0," ",IF(I80&lt;=[1]Разряды!$D$6,[1]Разряды!$D$3,IF(I80&lt;=[1]Разряды!$E$6,[1]Разряды!$E$3,IF(I80&lt;=[1]Разряды!$F$6,[1]Разряды!$F$3,IF(I80&lt;=[1]Разряды!$G$6,[1]Разряды!$G$3,IF(I80&lt;=[1]Разряды!$H$6,[1]Разряды!$H$3,IF(I80&lt;=[1]Разряды!$I$6,[1]Разряды!$I$3,IF(I80&lt;=[1]Разряды!$J$6,[1]Разряды!$J$3,"б/р"))))))))</f>
        <v>2р</v>
      </c>
      <c r="K80" s="15" t="s">
        <v>20</v>
      </c>
      <c r="L80" s="21" t="str">
        <f>IF(B80=0," ",VLOOKUP($B80,[1]Спортсмены!$B$1:$H$65536,7,FALSE))</f>
        <v>Хрущев И.Е.</v>
      </c>
    </row>
    <row r="81" spans="1:12" x14ac:dyDescent="0.25">
      <c r="A81" s="27"/>
      <c r="B81" s="26">
        <v>293</v>
      </c>
      <c r="C81" s="21" t="str">
        <f>IF(B81=0," ",VLOOKUP(B81,[1]Спортсмены!B$1:H$65536,2,FALSE))</f>
        <v>Смирнов Антон</v>
      </c>
      <c r="D81" s="22" t="str">
        <f>IF(B81=0," ",VLOOKUP($B81,[1]Спортсмены!$B$1:$H$65536,3,FALSE))</f>
        <v>28.09.1995</v>
      </c>
      <c r="E81" s="23" t="str">
        <f>IF(B81=0," ",IF(VLOOKUP($B81,[1]Спортсмены!$B$1:$H$65536,4,FALSE)=0," ",VLOOKUP($B81,[1]Спортсмены!$B$1:$H$65536,4,FALSE)))</f>
        <v>1р</v>
      </c>
      <c r="F81" s="21" t="str">
        <f>IF(B81=0," ",VLOOKUP($B81,[1]Спортсмены!$B$1:$H$65536,5,FALSE))</f>
        <v>Вологодская</v>
      </c>
      <c r="G81" s="21" t="str">
        <f>IF(B81=0," ",VLOOKUP($B81,[1]Спортсмены!$B$1:$H$65536,6,FALSE))</f>
        <v>Вологда, АУ ФКиС ЦСП</v>
      </c>
      <c r="H81" s="24"/>
      <c r="I81" s="430" t="s">
        <v>115</v>
      </c>
      <c r="J81" s="23"/>
      <c r="K81" s="15" t="s">
        <v>20</v>
      </c>
      <c r="L81" s="21" t="str">
        <f>IF(B81=0," ",VLOOKUP($B81,[1]Спортсмены!$B$1:$H$65536,7,FALSE))</f>
        <v>Волков В.Н.</v>
      </c>
    </row>
    <row r="82" spans="1:12" x14ac:dyDescent="0.25">
      <c r="A82" s="27"/>
      <c r="B82" s="26">
        <v>204</v>
      </c>
      <c r="C82" s="21" t="str">
        <f>IF(B82=0," ",VLOOKUP(B82,[1]Спортсмены!B$1:H$65536,2,FALSE))</f>
        <v>Пахомов Олег</v>
      </c>
      <c r="D82" s="22" t="str">
        <f>IF(B82=0," ",VLOOKUP($B82,[1]Спортсмены!$B$1:$H$65536,3,FALSE))</f>
        <v>1995</v>
      </c>
      <c r="E82" s="23" t="str">
        <f>IF(B82=0," ",IF(VLOOKUP($B82,[1]Спортсмены!$B$1:$H$65536,4,FALSE)=0," ",VLOOKUP($B82,[1]Спортсмены!$B$1:$H$65536,4,FALSE)))</f>
        <v>КМС</v>
      </c>
      <c r="F82" s="21" t="str">
        <f>IF(B82=0," ",VLOOKUP($B82,[1]Спортсмены!$B$1:$H$65536,5,FALSE))</f>
        <v>Мурманская</v>
      </c>
      <c r="G82" s="21" t="str">
        <f>IF(B82=0," ",VLOOKUP($B82,[1]Спортсмены!$B$1:$H$65536,6,FALSE))</f>
        <v>Мурманск, СДЮСШОР-4, ЦСП</v>
      </c>
      <c r="H82" s="24"/>
      <c r="I82" s="430" t="s">
        <v>115</v>
      </c>
      <c r="J82" s="23"/>
      <c r="K82" s="15">
        <v>0</v>
      </c>
      <c r="L82" s="21" t="str">
        <f>IF(B82=0," ",VLOOKUP($B82,[1]Спортсмены!$B$1:$H$65536,7,FALSE))</f>
        <v>ЗТР Савенков П.В.</v>
      </c>
    </row>
    <row r="83" spans="1:12" ht="15.75" x14ac:dyDescent="0.25">
      <c r="A83" s="100"/>
      <c r="B83" s="89"/>
      <c r="C83" s="67"/>
      <c r="D83" s="101"/>
      <c r="E83" s="15"/>
      <c r="F83" s="340" t="s">
        <v>24</v>
      </c>
      <c r="G83" s="340"/>
      <c r="H83" s="102"/>
      <c r="I83" s="343" t="s">
        <v>35</v>
      </c>
      <c r="J83" s="343"/>
      <c r="K83" s="247"/>
      <c r="L83" s="8" t="s">
        <v>145</v>
      </c>
    </row>
    <row r="84" spans="1:12" x14ac:dyDescent="0.25">
      <c r="A84" s="19">
        <v>1</v>
      </c>
      <c r="B84" s="20">
        <v>497</v>
      </c>
      <c r="C84" s="21" t="str">
        <f>IF(B84=0," ",VLOOKUP(B84,[1]Спортсмены!B$1:H$65536,2,FALSE))</f>
        <v>Фалёв Дмитрий</v>
      </c>
      <c r="D84" s="22" t="str">
        <f>IF(B84=0," ",VLOOKUP($B84,[1]Спортсмены!$B$1:$H$65536,3,FALSE))</f>
        <v>29.04.1983</v>
      </c>
      <c r="E84" s="23" t="str">
        <f>IF(B84=0," ",IF(VLOOKUP($B84,[1]Спортсмены!$B$1:$H$65536,4,FALSE)=0," ",VLOOKUP($B84,[1]Спортсмены!$B$1:$H$65536,4,FALSE)))</f>
        <v>МС</v>
      </c>
      <c r="F84" s="21" t="str">
        <f>IF(B84=0," ",VLOOKUP($B84,[1]Спортсмены!$B$1:$H$65536,5,FALSE))</f>
        <v>Архангельская</v>
      </c>
      <c r="G84" s="87" t="str">
        <f>IF(B84=0," ",VLOOKUP($B84,[1]Спортсмены!$B$1:$H$65536,6,FALSE))</f>
        <v>Архангельск, ГАУ АО "РЦСП "Поморье"</v>
      </c>
      <c r="H84" s="24"/>
      <c r="I84" s="96">
        <v>5.7141203703703705E-4</v>
      </c>
      <c r="J84" s="23" t="str">
        <f>IF(I84=0," ",IF(I84&lt;=[1]Разряды!$D$6,[1]Разряды!$D$3,IF(I84&lt;=[1]Разряды!$E$6,[1]Разряды!$E$3,IF(I84&lt;=[1]Разряды!$F$6,[1]Разряды!$F$3,IF(I84&lt;=[1]Разряды!$G$6,[1]Разряды!$G$3,IF(I84&lt;=[1]Разряды!$H$6,[1]Разряды!$H$3,IF(I84&lt;=[1]Разряды!$I$6,[1]Разряды!$I$3,IF(I84&lt;=[1]Разряды!$J$6,[1]Разряды!$J$3,"б/р"))))))))</f>
        <v>кмс</v>
      </c>
      <c r="K84" s="23">
        <v>20</v>
      </c>
      <c r="L84" s="21" t="str">
        <f>IF(B84=0," ",VLOOKUP($B84,[1]Спортсмены!$B$1:$H$65536,7,FALSE))</f>
        <v>Лебедев А.В.</v>
      </c>
    </row>
    <row r="85" spans="1:12" x14ac:dyDescent="0.25">
      <c r="A85" s="19">
        <v>2</v>
      </c>
      <c r="B85" s="26">
        <v>180</v>
      </c>
      <c r="C85" s="21" t="str">
        <f>IF(B85=0," ",VLOOKUP(B85,[1]Спортсмены!B$1:H$65536,2,FALSE))</f>
        <v>Печенкин Алексей</v>
      </c>
      <c r="D85" s="22" t="str">
        <f>IF(B85=0," ",VLOOKUP($B85,[1]Спортсмены!$B$1:$H$65536,3,FALSE))</f>
        <v>1990</v>
      </c>
      <c r="E85" s="23" t="str">
        <f>IF(B85=0," ",IF(VLOOKUP($B85,[1]Спортсмены!$B$1:$H$65536,4,FALSE)=0," ",VLOOKUP($B85,[1]Спортсмены!$B$1:$H$65536,4,FALSE)))</f>
        <v>КМС</v>
      </c>
      <c r="F85" s="21" t="str">
        <f>IF(B85=0," ",VLOOKUP($B85,[1]Спортсмены!$B$1:$H$65536,5,FALSE))</f>
        <v>Ивановская</v>
      </c>
      <c r="G85" s="21" t="str">
        <f>IF(B85=0," ",VLOOKUP($B85,[1]Спортсмены!$B$1:$H$65536,6,FALSE))</f>
        <v>Иваново, ИГХТУ</v>
      </c>
      <c r="H85" s="24"/>
      <c r="I85" s="96">
        <v>6.0000000000000006E-4</v>
      </c>
      <c r="J85" s="23" t="str">
        <f>IF(I85=0," ",IF(I85&lt;=[1]Разряды!$D$6,[1]Разряды!$D$3,IF(I85&lt;=[1]Разряды!$E$6,[1]Разряды!$E$3,IF(I85&lt;=[1]Разряды!$F$6,[1]Разряды!$F$3,IF(I85&lt;=[1]Разряды!$G$6,[1]Разряды!$G$3,IF(I85&lt;=[1]Разряды!$H$6,[1]Разряды!$H$3,IF(I85&lt;=[1]Разряды!$I$6,[1]Разряды!$I$3,IF(I85&lt;=[1]Разряды!$J$6,[1]Разряды!$J$3,"б/р"))))))))</f>
        <v>1р</v>
      </c>
      <c r="K85" s="23" t="s">
        <v>20</v>
      </c>
      <c r="L85" s="21" t="str">
        <f>IF(B85=0," ",VLOOKUP($B85,[1]Спортсмены!$B$1:$H$65536,7,FALSE))</f>
        <v>Кокшарова И.В., Гудова В.А.</v>
      </c>
    </row>
    <row r="86" spans="1:12" ht="15.75" thickBot="1" x14ac:dyDescent="0.3">
      <c r="A86" s="29"/>
      <c r="B86" s="103"/>
      <c r="C86" s="31" t="str">
        <f>IF(B86=0," ",VLOOKUP(B86,[1]Спортсмены!B$1:H$65536,2,FALSE))</f>
        <v xml:space="preserve"> </v>
      </c>
      <c r="D86" s="33" t="str">
        <f>IF(B86=0," ",VLOOKUP($B86,[1]Спортсмены!$B$1:$H$65536,3,FALSE))</f>
        <v xml:space="preserve"> </v>
      </c>
      <c r="E86" s="33" t="str">
        <f>IF(B86=0," ",IF(VLOOKUP($B86,[1]Спортсмены!$B$1:$H$65536,4,FALSE)=0," ",VLOOKUP($B86,[1]Спортсмены!$B$1:$H$65536,4,FALSE)))</f>
        <v xml:space="preserve"> </v>
      </c>
      <c r="F86" s="31" t="str">
        <f>IF(B86=0," ",VLOOKUP($B86,[1]Спортсмены!$B$1:$H$65536,5,FALSE))</f>
        <v xml:space="preserve"> </v>
      </c>
      <c r="G86" s="31" t="str">
        <f>IF(B86=0," ",VLOOKUP($B86,[1]Спортсмены!$B$1:$H$65536,6,FALSE))</f>
        <v xml:space="preserve"> </v>
      </c>
      <c r="H86" s="34"/>
      <c r="I86" s="97"/>
      <c r="J86" s="33"/>
      <c r="K86" s="43"/>
      <c r="L86" s="31" t="str">
        <f>IF(B86=0," ",VLOOKUP($B86,[1]Спортсмены!$B$1:$H$65536,7,FALSE))</f>
        <v xml:space="preserve"> </v>
      </c>
    </row>
    <row r="87" spans="1:12" ht="15.75" thickTop="1" x14ac:dyDescent="0.25">
      <c r="A87" s="258"/>
      <c r="B87" s="118"/>
      <c r="C87" s="36"/>
      <c r="D87" s="38"/>
      <c r="E87" s="38"/>
      <c r="F87" s="36"/>
      <c r="G87" s="36"/>
      <c r="H87" s="39"/>
      <c r="I87" s="278"/>
      <c r="J87" s="38"/>
      <c r="K87" s="47"/>
      <c r="L87" s="36"/>
    </row>
    <row r="88" spans="1:12" x14ac:dyDescent="0.25">
      <c r="A88" s="258"/>
      <c r="B88" s="118"/>
      <c r="C88" s="36"/>
      <c r="D88" s="38"/>
      <c r="E88" s="38"/>
      <c r="F88" s="36"/>
      <c r="G88" s="36"/>
      <c r="H88" s="39"/>
      <c r="I88" s="278"/>
      <c r="J88" s="38"/>
      <c r="K88" s="47"/>
      <c r="L88" s="36"/>
    </row>
    <row r="89" spans="1:12" x14ac:dyDescent="0.25">
      <c r="A89" s="46"/>
      <c r="B89" s="46"/>
      <c r="C89" s="46"/>
      <c r="D89" s="46"/>
      <c r="E89" s="46"/>
      <c r="F89" s="46"/>
      <c r="G89" s="46"/>
      <c r="H89" s="104"/>
      <c r="I89" s="104"/>
    </row>
    <row r="90" spans="1:12" x14ac:dyDescent="0.25">
      <c r="A90" s="46"/>
      <c r="B90" s="46"/>
      <c r="C90" s="46"/>
      <c r="D90" s="46"/>
      <c r="E90" s="46"/>
      <c r="F90" s="46"/>
      <c r="G90" s="46"/>
      <c r="H90" s="104"/>
      <c r="I90" s="104"/>
    </row>
  </sheetData>
  <mergeCells count="25">
    <mergeCell ref="A1:L1"/>
    <mergeCell ref="A2:L2"/>
    <mergeCell ref="F47:G47"/>
    <mergeCell ref="I47:J47"/>
    <mergeCell ref="F63:G63"/>
    <mergeCell ref="I63:J63"/>
    <mergeCell ref="F83:G83"/>
    <mergeCell ref="I83:J83"/>
    <mergeCell ref="F5:G5"/>
    <mergeCell ref="I7:J7"/>
    <mergeCell ref="A8:A9"/>
    <mergeCell ref="B8:B9"/>
    <mergeCell ref="C8:C9"/>
    <mergeCell ref="D8:D9"/>
    <mergeCell ref="E8:E9"/>
    <mergeCell ref="F8:F9"/>
    <mergeCell ref="G8:G9"/>
    <mergeCell ref="H8:I8"/>
    <mergeCell ref="J8:J9"/>
    <mergeCell ref="H9:I9"/>
    <mergeCell ref="F10:G10"/>
    <mergeCell ref="A3:L3"/>
    <mergeCell ref="K8:K9"/>
    <mergeCell ref="L8:L9"/>
    <mergeCell ref="I10:J10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8"/>
  <sheetViews>
    <sheetView topLeftCell="A97" workbookViewId="0">
      <selection activeCell="K102" sqref="K102"/>
    </sheetView>
  </sheetViews>
  <sheetFormatPr defaultRowHeight="15" x14ac:dyDescent="0.25"/>
  <cols>
    <col min="1" max="1" width="4.85546875" customWidth="1"/>
    <col min="2" max="2" width="7.42578125" customWidth="1"/>
    <col min="3" max="3" width="23.85546875" customWidth="1"/>
    <col min="4" max="4" width="11" customWidth="1"/>
    <col min="5" max="5" width="6.5703125" customWidth="1"/>
    <col min="6" max="6" width="17.42578125" customWidth="1"/>
    <col min="7" max="7" width="30.140625" customWidth="1"/>
    <col min="8" max="8" width="7.7109375" style="105" customWidth="1"/>
    <col min="9" max="9" width="7.42578125" style="105" customWidth="1"/>
    <col min="10" max="10" width="6.5703125" customWidth="1"/>
    <col min="11" max="11" width="6.7109375" customWidth="1"/>
    <col min="12" max="12" width="28.85546875" customWidth="1"/>
  </cols>
  <sheetData>
    <row r="1" spans="1:12" ht="20.25" x14ac:dyDescent="0.3">
      <c r="A1" s="354" t="s">
        <v>91</v>
      </c>
      <c r="B1" s="354"/>
      <c r="C1" s="354"/>
      <c r="D1" s="354"/>
      <c r="E1" s="354"/>
      <c r="F1" s="354"/>
      <c r="G1" s="354"/>
      <c r="H1" s="354"/>
      <c r="I1" s="354"/>
      <c r="J1" s="354"/>
      <c r="K1" s="354"/>
      <c r="L1" s="354"/>
    </row>
    <row r="2" spans="1:12" ht="20.25" x14ac:dyDescent="0.3">
      <c r="A2" s="354" t="s">
        <v>92</v>
      </c>
      <c r="B2" s="354"/>
      <c r="C2" s="354"/>
      <c r="D2" s="354"/>
      <c r="E2" s="354"/>
      <c r="F2" s="354"/>
      <c r="G2" s="354"/>
      <c r="H2" s="354"/>
      <c r="I2" s="354"/>
      <c r="J2" s="354"/>
      <c r="K2" s="354"/>
      <c r="L2" s="354"/>
    </row>
    <row r="3" spans="1:12" ht="22.5" x14ac:dyDescent="0.3">
      <c r="A3" s="335" t="s">
        <v>21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</row>
    <row r="4" spans="1:12" ht="20.25" x14ac:dyDescent="0.3">
      <c r="A4" s="336" t="s">
        <v>22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</row>
    <row r="5" spans="1:12" ht="18" x14ac:dyDescent="0.25">
      <c r="A5" s="1"/>
      <c r="B5" s="2"/>
      <c r="C5" s="2"/>
      <c r="D5" s="2"/>
      <c r="E5" s="2"/>
      <c r="F5" s="2" t="s">
        <v>1</v>
      </c>
      <c r="G5" s="2"/>
      <c r="H5" s="2"/>
      <c r="I5" s="2"/>
      <c r="J5" s="2"/>
      <c r="K5" s="2"/>
      <c r="L5" s="2"/>
    </row>
    <row r="6" spans="1:12" ht="15.75" x14ac:dyDescent="0.25">
      <c r="A6" s="1"/>
      <c r="B6" s="4"/>
      <c r="C6" s="4"/>
      <c r="D6" s="4"/>
      <c r="E6" s="4"/>
      <c r="F6" s="342" t="s">
        <v>36</v>
      </c>
      <c r="G6" s="342"/>
      <c r="H6" s="4"/>
      <c r="I6"/>
    </row>
    <row r="7" spans="1:12" x14ac:dyDescent="0.25">
      <c r="A7" s="1"/>
      <c r="B7" s="6"/>
      <c r="C7" s="266"/>
      <c r="F7" s="1"/>
      <c r="G7" s="1"/>
      <c r="H7" s="8"/>
      <c r="I7" s="8"/>
      <c r="J7" s="8"/>
      <c r="K7" s="6" t="s">
        <v>3</v>
      </c>
      <c r="L7" s="8"/>
    </row>
    <row r="8" spans="1:12" x14ac:dyDescent="0.25">
      <c r="A8" s="1" t="s">
        <v>37</v>
      </c>
      <c r="B8" s="76"/>
      <c r="C8" s="76"/>
      <c r="D8" s="12"/>
      <c r="E8" s="11"/>
      <c r="F8" s="1"/>
      <c r="G8" s="1"/>
      <c r="H8" s="13"/>
      <c r="I8" s="344"/>
      <c r="J8" s="344"/>
      <c r="K8" s="8" t="s">
        <v>109</v>
      </c>
      <c r="L8" s="8"/>
    </row>
    <row r="9" spans="1:12" x14ac:dyDescent="0.25">
      <c r="A9" s="345" t="s">
        <v>6</v>
      </c>
      <c r="B9" s="345" t="s">
        <v>7</v>
      </c>
      <c r="C9" s="345" t="s">
        <v>8</v>
      </c>
      <c r="D9" s="328" t="s">
        <v>9</v>
      </c>
      <c r="E9" s="328" t="s">
        <v>10</v>
      </c>
      <c r="F9" s="328" t="s">
        <v>11</v>
      </c>
      <c r="G9" s="328" t="s">
        <v>12</v>
      </c>
      <c r="H9" s="347" t="s">
        <v>13</v>
      </c>
      <c r="I9" s="348"/>
      <c r="J9" s="345" t="s">
        <v>14</v>
      </c>
      <c r="K9" s="328" t="s">
        <v>15</v>
      </c>
      <c r="L9" s="349" t="s">
        <v>16</v>
      </c>
    </row>
    <row r="10" spans="1:12" x14ac:dyDescent="0.25">
      <c r="A10" s="346"/>
      <c r="B10" s="346"/>
      <c r="C10" s="346"/>
      <c r="D10" s="346"/>
      <c r="E10" s="346"/>
      <c r="F10" s="346"/>
      <c r="G10" s="346"/>
      <c r="H10" s="357" t="s">
        <v>17</v>
      </c>
      <c r="I10" s="358"/>
      <c r="J10" s="346"/>
      <c r="K10" s="346"/>
      <c r="L10" s="350"/>
    </row>
    <row r="11" spans="1:12" x14ac:dyDescent="0.25">
      <c r="A11" s="15"/>
      <c r="B11" s="15"/>
      <c r="C11" s="15"/>
      <c r="D11" s="16"/>
      <c r="E11" s="15"/>
      <c r="F11" s="340" t="s">
        <v>113</v>
      </c>
      <c r="G11" s="340"/>
      <c r="H11" s="17"/>
      <c r="I11" s="343" t="s">
        <v>35</v>
      </c>
      <c r="J11" s="343"/>
      <c r="K11" s="247"/>
      <c r="L11" s="8" t="s">
        <v>146</v>
      </c>
    </row>
    <row r="12" spans="1:12" x14ac:dyDescent="0.25">
      <c r="A12" s="19">
        <v>1</v>
      </c>
      <c r="B12" s="20">
        <v>478</v>
      </c>
      <c r="C12" s="21" t="str">
        <f>IF(B12=0," ",VLOOKUP(B12,[1]Спортсмены!B$1:H$65536,2,FALSE))</f>
        <v>Ефимов Александр</v>
      </c>
      <c r="D12" s="22" t="str">
        <f>IF(B12=0," ",VLOOKUP($B12,[1]Спортсмены!$B$1:$H$65536,3,FALSE))</f>
        <v>04.09.1998</v>
      </c>
      <c r="E12" s="23" t="str">
        <f>IF(B12=0," ",IF(VLOOKUP($B12,[1]Спортсмены!$B$1:$H$65536,4,FALSE)=0," ",VLOOKUP($B12,[1]Спортсмены!$B$1:$H$65536,4,FALSE)))</f>
        <v>1р</v>
      </c>
      <c r="F12" s="21" t="str">
        <f>IF(B12=0," ",VLOOKUP($B12,[1]Спортсмены!$B$1:$H$65536,5,FALSE))</f>
        <v>Вологодская</v>
      </c>
      <c r="G12" s="21" t="str">
        <f>IF(B12=0," ",VLOOKUP($B12,[1]Спортсмены!$B$1:$H$65536,6,FALSE))</f>
        <v>Череповец, ДЮСШ-2</v>
      </c>
      <c r="H12" s="24"/>
      <c r="I12" s="94">
        <v>1.3993055555555555E-3</v>
      </c>
      <c r="J12" s="26" t="str">
        <f>IF(I12=0," ",IF(I12&lt;=[1]Разряды!$D$7,[1]Разряды!$D$3,IF(I12&lt;=[1]Разряды!$E$7,[1]Разряды!$E$3,IF(I12&lt;=[1]Разряды!$F$7,[1]Разряды!$F$3,IF(I12&lt;=[1]Разряды!$G$7,[1]Разряды!$G$3,IF(I12&lt;=[1]Разряды!$H$7,[1]Разряды!$H$3,IF(I12&lt;=[1]Разряды!$I$7,[1]Разряды!$I$3,IF(I12&lt;=[1]Разряды!$J$7,[1]Разряды!$J$3,"б/р"))))))))</f>
        <v>1р</v>
      </c>
      <c r="K12" s="23">
        <v>20</v>
      </c>
      <c r="L12" s="21" t="str">
        <f>IF(B12=0," ",VLOOKUP($B12,[1]Спортсмены!$B$1:$H$65536,7,FALSE))</f>
        <v>Столбова О.В.</v>
      </c>
    </row>
    <row r="13" spans="1:12" x14ac:dyDescent="0.25">
      <c r="A13" s="19">
        <v>2</v>
      </c>
      <c r="B13" s="20">
        <v>580</v>
      </c>
      <c r="C13" s="21" t="str">
        <f>IF(B13=0," ",VLOOKUP(B13,[1]Спортсмены!B$1:H$65536,2,FALSE))</f>
        <v>Рудный Павел</v>
      </c>
      <c r="D13" s="22" t="str">
        <f>IF(B13=0," ",VLOOKUP($B13,[1]Спортсмены!$B$1:$H$65536,3,FALSE))</f>
        <v>20.04.1998</v>
      </c>
      <c r="E13" s="23" t="str">
        <f>IF(B13=0," ",IF(VLOOKUP($B13,[1]Спортсмены!$B$1:$H$65536,4,FALSE)=0," ",VLOOKUP($B13,[1]Спортсмены!$B$1:$H$65536,4,FALSE)))</f>
        <v>2р</v>
      </c>
      <c r="F13" s="21" t="str">
        <f>IF(B13=0," ",VLOOKUP($B13,[1]Спортсмены!$B$1:$H$65536,5,FALSE))</f>
        <v>Архангельская</v>
      </c>
      <c r="G13" s="87" t="str">
        <f>IF(B13=0," ",VLOOKUP($B13,[1]Спортсмены!$B$1:$H$65536,6,FALSE))</f>
        <v>Архангельск, МБОУ ДОД "ДЮСШ-1"</v>
      </c>
      <c r="H13" s="106"/>
      <c r="I13" s="94">
        <v>1.4068287037037038E-3</v>
      </c>
      <c r="J13" s="26" t="str">
        <f>IF(I13=0," ",IF(I13&lt;=[1]Разряды!$D$7,[1]Разряды!$D$3,IF(I13&lt;=[1]Разряды!$E$7,[1]Разряды!$E$3,IF(I13&lt;=[1]Разряды!$F$7,[1]Разряды!$F$3,IF(I13&lt;=[1]Разряды!$G$7,[1]Разряды!$G$3,IF(I13&lt;=[1]Разряды!$H$7,[1]Разряды!$H$3,IF(I13&lt;=[1]Разряды!$I$7,[1]Разряды!$I$3,IF(I13&lt;=[1]Разряды!$J$7,[1]Разряды!$J$3,"б/р"))))))))</f>
        <v>2р</v>
      </c>
      <c r="K13" s="15">
        <v>17</v>
      </c>
      <c r="L13" s="21" t="str">
        <f>IF(B13=0," ",VLOOKUP($B13,[1]Спортсмены!$B$1:$H$65536,7,FALSE))</f>
        <v>Брюхова О.Б., Ушанов С.А.</v>
      </c>
    </row>
    <row r="14" spans="1:12" x14ac:dyDescent="0.25">
      <c r="A14" s="19">
        <v>3</v>
      </c>
      <c r="B14" s="20">
        <v>49</v>
      </c>
      <c r="C14" s="21" t="str">
        <f>IF(B14=0," ",VLOOKUP(B14,[1]Спортсмены!B$1:H$65536,2,FALSE))</f>
        <v>Ожогов Никита</v>
      </c>
      <c r="D14" s="22" t="str">
        <f>IF(B14=0," ",VLOOKUP($B14,[1]Спортсмены!$B$1:$H$65536,3,FALSE))</f>
        <v>19.01.1999</v>
      </c>
      <c r="E14" s="23" t="str">
        <f>IF(B14=0," ",IF(VLOOKUP($B14,[1]Спортсмены!$B$1:$H$65536,4,FALSE)=0," ",VLOOKUP($B14,[1]Спортсмены!$B$1:$H$65536,4,FALSE)))</f>
        <v>2р</v>
      </c>
      <c r="F14" s="21" t="str">
        <f>IF(B14=0," ",VLOOKUP($B14,[1]Спортсмены!$B$1:$H$65536,5,FALSE))</f>
        <v>Ярославская</v>
      </c>
      <c r="G14" s="21" t="str">
        <f>IF(B14=0," ",VLOOKUP($B14,[1]Спортсмены!$B$1:$H$65536,6,FALSE))</f>
        <v>Ярославль, СДЮСШОР-19</v>
      </c>
      <c r="H14" s="106"/>
      <c r="I14" s="94">
        <v>1.4104166666666668E-3</v>
      </c>
      <c r="J14" s="26" t="str">
        <f>IF(I14=0," ",IF(I14&lt;=[1]Разряды!$D$7,[1]Разряды!$D$3,IF(I14&lt;=[1]Разряды!$E$7,[1]Разряды!$E$3,IF(I14&lt;=[1]Разряды!$F$7,[1]Разряды!$F$3,IF(I14&lt;=[1]Разряды!$G$7,[1]Разряды!$G$3,IF(I14&lt;=[1]Разряды!$H$7,[1]Разряды!$H$3,IF(I14&lt;=[1]Разряды!$I$7,[1]Разряды!$I$3,IF(I14&lt;=[1]Разряды!$J$7,[1]Разряды!$J$3,"б/р"))))))))</f>
        <v>2р</v>
      </c>
      <c r="K14" s="15">
        <v>15</v>
      </c>
      <c r="L14" s="21" t="str">
        <f>IF(B14=0," ",VLOOKUP($B14,[1]Спортсмены!$B$1:$H$65536,7,FALSE))</f>
        <v>Таракановы Ю.Ф., А.В.</v>
      </c>
    </row>
    <row r="15" spans="1:12" x14ac:dyDescent="0.25">
      <c r="A15" s="27">
        <v>4</v>
      </c>
      <c r="B15" s="20">
        <v>125</v>
      </c>
      <c r="C15" s="21" t="str">
        <f>IF(B15=0," ",VLOOKUP(B15,[1]Спортсмены!B$1:H$65536,2,FALSE))</f>
        <v>Соловьев Дмитрий</v>
      </c>
      <c r="D15" s="22" t="str">
        <f>IF(B15=0," ",VLOOKUP($B15,[1]Спортсмены!$B$1:$H$65536,3,FALSE))</f>
        <v>01.09.1198</v>
      </c>
      <c r="E15" s="23" t="str">
        <f>IF(B15=0," ",IF(VLOOKUP($B15,[1]Спортсмены!$B$1:$H$65536,4,FALSE)=0," ",VLOOKUP($B15,[1]Спортсмены!$B$1:$H$65536,4,FALSE)))</f>
        <v>2р</v>
      </c>
      <c r="F15" s="21" t="str">
        <f>IF(B15=0," ",VLOOKUP($B15,[1]Спортсмены!$B$1:$H$65536,5,FALSE))</f>
        <v>Ивановская</v>
      </c>
      <c r="G15" s="87" t="str">
        <f>IF(B15=0," ",VLOOKUP($B15,[1]Спортсмены!$B$1:$H$65536,6,FALSE))</f>
        <v>Кинешма, СДЮШОР им. С. Клюгина</v>
      </c>
      <c r="H15" s="24"/>
      <c r="I15" s="94">
        <v>1.43125E-3</v>
      </c>
      <c r="J15" s="26" t="str">
        <f>IF(I15=0," ",IF(I15&lt;=[1]Разряды!$D$7,[1]Разряды!$D$3,IF(I15&lt;=[1]Разряды!$E$7,[1]Разряды!$E$3,IF(I15&lt;=[1]Разряды!$F$7,[1]Разряды!$F$3,IF(I15&lt;=[1]Разряды!$G$7,[1]Разряды!$G$3,IF(I15&lt;=[1]Разряды!$H$7,[1]Разряды!$H$3,IF(I15&lt;=[1]Разряды!$I$7,[1]Разряды!$I$3,IF(I15&lt;=[1]Разряды!$J$7,[1]Разряды!$J$3,"б/р"))))))))</f>
        <v>2р</v>
      </c>
      <c r="K15" s="15" t="s">
        <v>32</v>
      </c>
      <c r="L15" s="21" t="str">
        <f>IF(B15=0," ",VLOOKUP($B15,[1]Спортсмены!$B$1:$H$65536,7,FALSE))</f>
        <v>Яковлев А.Н.</v>
      </c>
    </row>
    <row r="16" spans="1:12" x14ac:dyDescent="0.25">
      <c r="A16" s="27">
        <v>5</v>
      </c>
      <c r="B16" s="20">
        <v>260</v>
      </c>
      <c r="C16" s="21" t="str">
        <f>IF(B16=0," ",VLOOKUP(B16,[1]Спортсмены!B$1:H$65536,2,FALSE))</f>
        <v>Буриков Николай</v>
      </c>
      <c r="D16" s="22" t="str">
        <f>IF(B16=0," ",VLOOKUP($B16,[1]Спортсмены!$B$1:$H$65536,3,FALSE))</f>
        <v>31.03.1999</v>
      </c>
      <c r="E16" s="23" t="str">
        <f>IF(B16=0," ",IF(VLOOKUP($B16,[1]Спортсмены!$B$1:$H$65536,4,FALSE)=0," ",VLOOKUP($B16,[1]Спортсмены!$B$1:$H$65536,4,FALSE)))</f>
        <v>2р</v>
      </c>
      <c r="F16" s="21" t="str">
        <f>IF(B16=0," ",VLOOKUP($B16,[1]Спортсмены!$B$1:$H$65536,5,FALSE))</f>
        <v>Костромская</v>
      </c>
      <c r="G16" s="21" t="str">
        <f>IF(B16=0," ",VLOOKUP($B16,[1]Спортсмены!$B$1:$H$65536,6,FALSE))</f>
        <v>Кострома, КОСДЮСШОР</v>
      </c>
      <c r="H16" s="106"/>
      <c r="I16" s="95">
        <v>1.4401620370370369E-3</v>
      </c>
      <c r="J16" s="26" t="str">
        <f>IF(I16=0," ",IF(I16&lt;=[1]Разряды!$D$7,[1]Разряды!$D$3,IF(I16&lt;=[1]Разряды!$E$7,[1]Разряды!$E$3,IF(I16&lt;=[1]Разряды!$F$7,[1]Разряды!$F$3,IF(I16&lt;=[1]Разряды!$G$7,[1]Разряды!$G$3,IF(I16&lt;=[1]Разряды!$H$7,[1]Разряды!$H$3,IF(I16&lt;=[1]Разряды!$I$7,[1]Разряды!$I$3,IF(I16&lt;=[1]Разряды!$J$7,[1]Разряды!$J$3,"б/р"))))))))</f>
        <v>2р</v>
      </c>
      <c r="K16" s="15">
        <v>14</v>
      </c>
      <c r="L16" s="21" t="str">
        <f>IF(B16=0," ",VLOOKUP($B16,[1]Спортсмены!$B$1:$H$65536,7,FALSE))</f>
        <v>Дружков А.Н., Ефалов Н.Л.</v>
      </c>
    </row>
    <row r="17" spans="1:12" x14ac:dyDescent="0.25">
      <c r="A17" s="27">
        <v>6</v>
      </c>
      <c r="B17" s="20">
        <v>131</v>
      </c>
      <c r="C17" s="21" t="str">
        <f>IF(B17=0," ",VLOOKUP(B17,[1]Спортсмены!B$1:H$65536,2,FALSE))</f>
        <v>Коченков Денис</v>
      </c>
      <c r="D17" s="22" t="str">
        <f>IF(B17=0," ",VLOOKUP($B17,[1]Спортсмены!$B$1:$H$65536,3,FALSE))</f>
        <v>1998</v>
      </c>
      <c r="E17" s="23" t="str">
        <f>IF(B17=0," ",IF(VLOOKUP($B17,[1]Спортсмены!$B$1:$H$65536,4,FALSE)=0," ",VLOOKUP($B17,[1]Спортсмены!$B$1:$H$65536,4,FALSE)))</f>
        <v>1р</v>
      </c>
      <c r="F17" s="21" t="str">
        <f>IF(B17=0," ",VLOOKUP($B17,[1]Спортсмены!$B$1:$H$65536,5,FALSE))</f>
        <v>Ивановская</v>
      </c>
      <c r="G17" s="21" t="str">
        <f>IF(B17=0," ",VLOOKUP($B17,[1]Спортсмены!$B$1:$H$65536,6,FALSE))</f>
        <v>Шуя, ДЮСШ</v>
      </c>
      <c r="H17" s="24"/>
      <c r="I17" s="94">
        <v>1.4418981481481481E-3</v>
      </c>
      <c r="J17" s="16" t="str">
        <f>IF(I17=0," ",IF(I17&lt;=[1]Разряды!$D$7,[1]Разряды!$D$3,IF(I17&lt;=[1]Разряды!$E$7,[1]Разряды!$E$3,IF(I17&lt;=[1]Разряды!$F$7,[1]Разряды!$F$3,IF(I17&lt;=[1]Разряды!$G$7,[1]Разряды!$G$3,IF(I17&lt;=[1]Разряды!$H$7,[1]Разряды!$H$3,IF(I17&lt;=[1]Разряды!$I$7,[1]Разряды!$I$3,IF(I17&lt;=[1]Разряды!$J$7,[1]Разряды!$J$3,"б/р"))))))))</f>
        <v>2р</v>
      </c>
      <c r="K17" s="15" t="s">
        <v>20</v>
      </c>
      <c r="L17" s="21" t="str">
        <f>IF(B17=0," ",VLOOKUP($B17,[1]Спортсмены!$B$1:$H$65536,7,FALSE))</f>
        <v>Кузнецов В.А.</v>
      </c>
    </row>
    <row r="18" spans="1:12" x14ac:dyDescent="0.25">
      <c r="A18" s="27">
        <v>7</v>
      </c>
      <c r="B18" s="23">
        <v>586</v>
      </c>
      <c r="C18" s="21" t="str">
        <f>IF(B18=0," ",VLOOKUP(B18,[1]Спортсмены!B$1:H$65536,2,FALSE))</f>
        <v>Григорьев Даниил</v>
      </c>
      <c r="D18" s="22" t="str">
        <f>IF(B18=0," ",VLOOKUP($B18,[1]Спортсмены!$B$1:$H$65536,3,FALSE))</f>
        <v>19.04.1998</v>
      </c>
      <c r="E18" s="23" t="str">
        <f>IF(B18=0," ",IF(VLOOKUP($B18,[1]Спортсмены!$B$1:$H$65536,4,FALSE)=0," ",VLOOKUP($B18,[1]Спортсмены!$B$1:$H$65536,4,FALSE)))</f>
        <v>2р</v>
      </c>
      <c r="F18" s="21" t="str">
        <f>IF(B18=0," ",VLOOKUP($B18,[1]Спортсмены!$B$1:$H$65536,5,FALSE))</f>
        <v>Архангельская</v>
      </c>
      <c r="G18" s="87" t="str">
        <f>IF(B18=0," ",VLOOKUP($B18,[1]Спортсмены!$B$1:$H$65536,6,FALSE))</f>
        <v>Архангельск, МБОУ ДОД "ДЮСШ-1"</v>
      </c>
      <c r="H18" s="106"/>
      <c r="I18" s="94">
        <v>1.4646990740740742E-3</v>
      </c>
      <c r="J18" s="26" t="str">
        <f>IF(I18=0," ",IF(I18&lt;=[1]Разряды!$D$7,[1]Разряды!$D$3,IF(I18&lt;=[1]Разряды!$E$7,[1]Разряды!$E$3,IF(I18&lt;=[1]Разряды!$F$7,[1]Разряды!$F$3,IF(I18&lt;=[1]Разряды!$G$7,[1]Разряды!$G$3,IF(I18&lt;=[1]Разряды!$H$7,[1]Разряды!$H$3,IF(I18&lt;=[1]Разряды!$I$7,[1]Разряды!$I$3,IF(I18&lt;=[1]Разряды!$J$7,[1]Разряды!$J$3,"б/р"))))))))</f>
        <v>2р</v>
      </c>
      <c r="K18" s="15">
        <v>13</v>
      </c>
      <c r="L18" s="21" t="str">
        <f>IF(B18=0," ",VLOOKUP($B18,[1]Спортсмены!$B$1:$H$65536,7,FALSE))</f>
        <v>Брюхова О.Б.</v>
      </c>
    </row>
    <row r="19" spans="1:12" x14ac:dyDescent="0.25">
      <c r="A19" s="27">
        <v>8</v>
      </c>
      <c r="B19" s="20">
        <v>248</v>
      </c>
      <c r="C19" s="21" t="str">
        <f>IF(B19=0," ",VLOOKUP(B19,[1]Спортсмены!B$1:H$65536,2,FALSE))</f>
        <v>Цвенгер Данил</v>
      </c>
      <c r="D19" s="22" t="str">
        <f>IF(B19=0," ",VLOOKUP($B19,[1]Спортсмены!$B$1:$H$65536,3,FALSE))</f>
        <v>29.04.1999</v>
      </c>
      <c r="E19" s="23" t="str">
        <f>IF(B19=0," ",IF(VLOOKUP($B19,[1]Спортсмены!$B$1:$H$65536,4,FALSE)=0," ",VLOOKUP($B19,[1]Спортсмены!$B$1:$H$65536,4,FALSE)))</f>
        <v>1р</v>
      </c>
      <c r="F19" s="21" t="str">
        <f>IF(B19=0," ",VLOOKUP($B19,[1]Спортсмены!$B$1:$H$65536,5,FALSE))</f>
        <v>Калининградская</v>
      </c>
      <c r="G19" s="21" t="str">
        <f>IF(B19=0," ",VLOOKUP($B19,[1]Спортсмены!$B$1:$H$65536,6,FALSE))</f>
        <v>Калининград, СДЮСШОР-4</v>
      </c>
      <c r="H19" s="106"/>
      <c r="I19" s="94">
        <v>1.4656249999999999E-3</v>
      </c>
      <c r="J19" s="26" t="str">
        <f>IF(I19=0," ",IF(I19&lt;=[1]Разряды!$D$7,[1]Разряды!$D$3,IF(I19&lt;=[1]Разряды!$E$7,[1]Разряды!$E$3,IF(I19&lt;=[1]Разряды!$F$7,[1]Разряды!$F$3,IF(I19&lt;=[1]Разряды!$G$7,[1]Разряды!$G$3,IF(I19&lt;=[1]Разряды!$H$7,[1]Разряды!$H$3,IF(I19&lt;=[1]Разряды!$I$7,[1]Разряды!$I$3,IF(I19&lt;=[1]Разряды!$J$7,[1]Разряды!$J$3,"б/р"))))))))</f>
        <v>2р</v>
      </c>
      <c r="K19" s="15">
        <v>12</v>
      </c>
      <c r="L19" s="21" t="str">
        <f>IF(B19=0," ",VLOOKUP($B19,[1]Спортсмены!$B$1:$H$65536,7,FALSE))</f>
        <v>Прохоров В.Е., Шляхтина Е.И.</v>
      </c>
    </row>
    <row r="20" spans="1:12" x14ac:dyDescent="0.25">
      <c r="A20" s="27">
        <v>9</v>
      </c>
      <c r="B20" s="20">
        <v>51</v>
      </c>
      <c r="C20" s="21" t="str">
        <f>IF(B20=0," ",VLOOKUP(B20,[1]Спортсмены!B$1:H$65536,2,FALSE))</f>
        <v>Горячев Дмитрий</v>
      </c>
      <c r="D20" s="22" t="str">
        <f>IF(B20=0," ",VLOOKUP($B20,[1]Спортсмены!$B$1:$H$65536,3,FALSE))</f>
        <v>08.09.1998</v>
      </c>
      <c r="E20" s="23" t="str">
        <f>IF(B20=0," ",IF(VLOOKUP($B20,[1]Спортсмены!$B$1:$H$65536,4,FALSE)=0," ",VLOOKUP($B20,[1]Спортсмены!$B$1:$H$65536,4,FALSE)))</f>
        <v>2р</v>
      </c>
      <c r="F20" s="21" t="str">
        <f>IF(B20=0," ",VLOOKUP($B20,[1]Спортсмены!$B$1:$H$65536,5,FALSE))</f>
        <v>Ярославская</v>
      </c>
      <c r="G20" s="21" t="str">
        <f>IF(B20=0," ",VLOOKUP($B20,[1]Спортсмены!$B$1:$H$65536,6,FALSE))</f>
        <v>Ярославль, СДЮСШОР-19</v>
      </c>
      <c r="H20" s="24"/>
      <c r="I20" s="94">
        <v>1.4751157407407406E-3</v>
      </c>
      <c r="J20" s="26" t="str">
        <f>IF(I20=0," ",IF(I20&lt;=[1]Разряды!$D$7,[1]Разряды!$D$3,IF(I20&lt;=[1]Разряды!$E$7,[1]Разряды!$E$3,IF(I20&lt;=[1]Разряды!$F$7,[1]Разряды!$F$3,IF(I20&lt;=[1]Разряды!$G$7,[1]Разряды!$G$3,IF(I20&lt;=[1]Разряды!$H$7,[1]Разряды!$H$3,IF(I20&lt;=[1]Разряды!$I$7,[1]Разряды!$I$3,IF(I20&lt;=[1]Разряды!$J$7,[1]Разряды!$J$3,"б/р"))))))))</f>
        <v>2р</v>
      </c>
      <c r="K20" s="15" t="s">
        <v>20</v>
      </c>
      <c r="L20" s="21" t="str">
        <f>IF(B20=0," ",VLOOKUP($B20,[1]Спортсмены!$B$1:$H$65536,7,FALSE))</f>
        <v>Таракановы Ю.Ф., А.В.</v>
      </c>
    </row>
    <row r="21" spans="1:12" x14ac:dyDescent="0.25">
      <c r="A21" s="27">
        <v>10</v>
      </c>
      <c r="B21" s="20">
        <v>223</v>
      </c>
      <c r="C21" s="21" t="str">
        <f>IF(B21=0," ",VLOOKUP(B21,[1]Спортсмены!B$1:H$65536,2,FALSE))</f>
        <v>Бурсевич Евгений</v>
      </c>
      <c r="D21" s="22" t="str">
        <f>IF(B21=0," ",VLOOKUP($B21,[1]Спортсмены!$B$1:$H$65536,3,FALSE))</f>
        <v>1998</v>
      </c>
      <c r="E21" s="23" t="str">
        <f>IF(B21=0," ",IF(VLOOKUP($B21,[1]Спортсмены!$B$1:$H$65536,4,FALSE)=0," ",VLOOKUP($B21,[1]Спортсмены!$B$1:$H$65536,4,FALSE)))</f>
        <v>2р</v>
      </c>
      <c r="F21" s="21" t="str">
        <f>IF(B21=0," ",VLOOKUP($B21,[1]Спортсмены!$B$1:$H$65536,5,FALSE))</f>
        <v>Мурманская</v>
      </c>
      <c r="G21" s="21" t="str">
        <f>IF(B21=0," ",VLOOKUP($B21,[1]Спортсмены!$B$1:$H$65536,6,FALSE))</f>
        <v>Мурманск, СДЮСШОР-4</v>
      </c>
      <c r="H21" s="24"/>
      <c r="I21" s="94">
        <v>1.479050925925926E-3</v>
      </c>
      <c r="J21" s="26" t="str">
        <f>IF(I21=0," ",IF(I21&lt;=[1]Разряды!$D$7,[1]Разряды!$D$3,IF(I21&lt;=[1]Разряды!$E$7,[1]Разряды!$E$3,IF(I21&lt;=[1]Разряды!$F$7,[1]Разряды!$F$3,IF(I21&lt;=[1]Разряды!$G$7,[1]Разряды!$G$3,IF(I21&lt;=[1]Разряды!$H$7,[1]Разряды!$H$3,IF(I21&lt;=[1]Разряды!$I$7,[1]Разряды!$I$3,IF(I21&lt;=[1]Разряды!$J$7,[1]Разряды!$J$3,"б/р"))))))))</f>
        <v>2р</v>
      </c>
      <c r="K21" s="15">
        <v>11</v>
      </c>
      <c r="L21" s="21" t="str">
        <f>IF(B21=0," ",VLOOKUP($B21,[1]Спортсмены!$B$1:$H$65536,7,FALSE))</f>
        <v>Кацан Т.Н.</v>
      </c>
    </row>
    <row r="22" spans="1:12" x14ac:dyDescent="0.25">
      <c r="A22" s="27">
        <v>11</v>
      </c>
      <c r="B22" s="20">
        <v>129</v>
      </c>
      <c r="C22" s="21" t="str">
        <f>IF(B22=0," ",VLOOKUP(B22,[1]Спортсмены!B$1:H$65536,2,FALSE))</f>
        <v>Голубев Даниил</v>
      </c>
      <c r="D22" s="22" t="str">
        <f>IF(B22=0," ",VLOOKUP($B22,[1]Спортсмены!$B$1:$H$65536,3,FALSE))</f>
        <v>10.02.1998</v>
      </c>
      <c r="E22" s="23" t="str">
        <f>IF(B22=0," ",IF(VLOOKUP($B22,[1]Спортсмены!$B$1:$H$65536,4,FALSE)=0," ",VLOOKUP($B22,[1]Спортсмены!$B$1:$H$65536,4,FALSE)))</f>
        <v>2р</v>
      </c>
      <c r="F22" s="21" t="str">
        <f>IF(B22=0," ",VLOOKUP($B22,[1]Спортсмены!$B$1:$H$65536,5,FALSE))</f>
        <v>Ивановская</v>
      </c>
      <c r="G22" s="87" t="str">
        <f>IF(B22=0," ",VLOOKUP($B22,[1]Спортсмены!$B$1:$H$65536,6,FALSE))</f>
        <v>Кинешма, СДЮШОР им. С. Клюгина</v>
      </c>
      <c r="H22" s="106"/>
      <c r="I22" s="94">
        <v>1.4832175925925924E-3</v>
      </c>
      <c r="J22" s="26" t="str">
        <f>IF(I22=0," ",IF(I22&lt;=[1]Разряды!$D$7,[1]Разряды!$D$3,IF(I22&lt;=[1]Разряды!$E$7,[1]Разряды!$E$3,IF(I22&lt;=[1]Разряды!$F$7,[1]Разряды!$F$3,IF(I22&lt;=[1]Разряды!$G$7,[1]Разряды!$G$3,IF(I22&lt;=[1]Разряды!$H$7,[1]Разряды!$H$3,IF(I22&lt;=[1]Разряды!$I$7,[1]Разряды!$I$3,IF(I22&lt;=[1]Разряды!$J$7,[1]Разряды!$J$3,"б/р"))))))))</f>
        <v>2р</v>
      </c>
      <c r="K22" s="15" t="s">
        <v>20</v>
      </c>
      <c r="L22" s="21" t="str">
        <f>IF(B22=0," ",VLOOKUP($B22,[1]Спортсмены!$B$1:$H$65536,7,FALSE))</f>
        <v>Мальцев Е.В.</v>
      </c>
    </row>
    <row r="23" spans="1:12" x14ac:dyDescent="0.25">
      <c r="A23" s="27">
        <v>12</v>
      </c>
      <c r="B23" s="20">
        <v>565</v>
      </c>
      <c r="C23" s="21" t="str">
        <f>IF(B23=0," ",VLOOKUP(B23,[1]Спортсмены!B$1:H$65536,2,FALSE))</f>
        <v>Куприянов Павел</v>
      </c>
      <c r="D23" s="22" t="str">
        <f>IF(B23=0," ",VLOOKUP($B23,[1]Спортсмены!$B$1:$H$65536,3,FALSE))</f>
        <v>20.01.2000</v>
      </c>
      <c r="E23" s="23" t="str">
        <f>IF(B23=0," ",IF(VLOOKUP($B23,[1]Спортсмены!$B$1:$H$65536,4,FALSE)=0," ",VLOOKUP($B23,[1]Спортсмены!$B$1:$H$65536,4,FALSE)))</f>
        <v>2р</v>
      </c>
      <c r="F23" s="21" t="str">
        <f>IF(B23=0," ",VLOOKUP($B23,[1]Спортсмены!$B$1:$H$65536,5,FALSE))</f>
        <v>Ярославская</v>
      </c>
      <c r="G23" s="21" t="str">
        <f>IF(B23=0," ",VLOOKUP($B23,[1]Спортсмены!$B$1:$H$65536,6,FALSE))</f>
        <v>Переславль, ДЮСШ</v>
      </c>
      <c r="H23" s="106"/>
      <c r="I23" s="94">
        <v>1.4888888888888888E-3</v>
      </c>
      <c r="J23" s="26" t="str">
        <f>IF(I23=0," ",IF(I23&lt;=[1]Разряды!$D$7,[1]Разряды!$D$3,IF(I23&lt;=[1]Разряды!$E$7,[1]Разряды!$E$3,IF(I23&lt;=[1]Разряды!$F$7,[1]Разряды!$F$3,IF(I23&lt;=[1]Разряды!$G$7,[1]Разряды!$G$3,IF(I23&lt;=[1]Разряды!$H$7,[1]Разряды!$H$3,IF(I23&lt;=[1]Разряды!$I$7,[1]Разряды!$I$3,IF(I23&lt;=[1]Разряды!$J$7,[1]Разряды!$J$3,"б/р"))))))))</f>
        <v>2р</v>
      </c>
      <c r="K23" s="15" t="s">
        <v>20</v>
      </c>
      <c r="L23" s="21" t="str">
        <f>IF(B23=0," ",VLOOKUP($B23,[1]Спортсмены!$B$1:$H$65536,7,FALSE))</f>
        <v>Литвинова М.Ф.</v>
      </c>
    </row>
    <row r="24" spans="1:12" x14ac:dyDescent="0.25">
      <c r="A24" s="27">
        <v>13</v>
      </c>
      <c r="B24" s="89">
        <v>475</v>
      </c>
      <c r="C24" s="21" t="str">
        <f>IF(B24=0," ",VLOOKUP(B24,[1]Спортсмены!B$1:H$65536,2,FALSE))</f>
        <v>Наклейщиков Алексей</v>
      </c>
      <c r="D24" s="22" t="str">
        <f>IF(B24=0," ",VLOOKUP($B24,[1]Спортсмены!$B$1:$H$65536,3,FALSE))</f>
        <v>29.03.2000</v>
      </c>
      <c r="E24" s="23" t="str">
        <f>IF(B24=0," ",IF(VLOOKUP($B24,[1]Спортсмены!$B$1:$H$65536,4,FALSE)=0," ",VLOOKUP($B24,[1]Спортсмены!$B$1:$H$65536,4,FALSE)))</f>
        <v>2р</v>
      </c>
      <c r="F24" s="21" t="str">
        <f>IF(B24=0," ",VLOOKUP($B24,[1]Спортсмены!$B$1:$H$65536,5,FALSE))</f>
        <v>Вологодская</v>
      </c>
      <c r="G24" s="21" t="str">
        <f>IF(B24=0," ",VLOOKUP($B24,[1]Спортсмены!$B$1:$H$65536,6,FALSE))</f>
        <v>Череповец, ДЮСШ-2</v>
      </c>
      <c r="H24" s="106"/>
      <c r="I24" s="94">
        <v>1.4966435185185185E-3</v>
      </c>
      <c r="J24" s="26" t="str">
        <f>IF(I24=0," ",IF(I24&lt;=[1]Разряды!$D$7,[1]Разряды!$D$3,IF(I24&lt;=[1]Разряды!$E$7,[1]Разряды!$E$3,IF(I24&lt;=[1]Разряды!$F$7,[1]Разряды!$F$3,IF(I24&lt;=[1]Разряды!$G$7,[1]Разряды!$G$3,IF(I24&lt;=[1]Разряды!$H$7,[1]Разряды!$H$3,IF(I24&lt;=[1]Разряды!$I$7,[1]Разряды!$I$3,IF(I24&lt;=[1]Разряды!$J$7,[1]Разряды!$J$3,"б/р"))))))))</f>
        <v>2р</v>
      </c>
      <c r="K24" s="15" t="s">
        <v>20</v>
      </c>
      <c r="L24" s="21" t="str">
        <f>IF(B24=0," ",VLOOKUP($B24,[1]Спортсмены!$B$1:$H$65536,7,FALSE))</f>
        <v>Полторацкий С.В.</v>
      </c>
    </row>
    <row r="25" spans="1:12" x14ac:dyDescent="0.25">
      <c r="A25" s="27">
        <v>14</v>
      </c>
      <c r="B25" s="89">
        <v>585</v>
      </c>
      <c r="C25" s="21" t="str">
        <f>IF(B25=0," ",VLOOKUP(B25,[1]Спортсмены!B$1:H$65536,2,FALSE))</f>
        <v>Бугаев Кирилл</v>
      </c>
      <c r="D25" s="22" t="str">
        <f>IF(B25=0," ",VLOOKUP($B25,[1]Спортсмены!$B$1:$H$65536,3,FALSE))</f>
        <v>31.05.1998</v>
      </c>
      <c r="E25" s="23" t="str">
        <f>IF(B25=0," ",IF(VLOOKUP($B25,[1]Спортсмены!$B$1:$H$65536,4,FALSE)=0," ",VLOOKUP($B25,[1]Спортсмены!$B$1:$H$65536,4,FALSE)))</f>
        <v>2р</v>
      </c>
      <c r="F25" s="21" t="str">
        <f>IF(B25=0," ",VLOOKUP($B25,[1]Спортсмены!$B$1:$H$65536,5,FALSE))</f>
        <v>Архангельская</v>
      </c>
      <c r="G25" s="87" t="str">
        <f>IF(B25=0," ",VLOOKUP($B25,[1]Спортсмены!$B$1:$H$65536,6,FALSE))</f>
        <v>Архангельск, МБОУ ДОД "ДЮСШ-1"</v>
      </c>
      <c r="H25" s="106"/>
      <c r="I25" s="94">
        <v>1.4973379629629627E-3</v>
      </c>
      <c r="J25" s="26" t="str">
        <f>IF(I25=0," ",IF(I25&lt;=[1]Разряды!$D$7,[1]Разряды!$D$3,IF(I25&lt;=[1]Разряды!$E$7,[1]Разряды!$E$3,IF(I25&lt;=[1]Разряды!$F$7,[1]Разряды!$F$3,IF(I25&lt;=[1]Разряды!$G$7,[1]Разряды!$G$3,IF(I25&lt;=[1]Разряды!$H$7,[1]Разряды!$H$3,IF(I25&lt;=[1]Разряды!$I$7,[1]Разряды!$I$3,IF(I25&lt;=[1]Разряды!$J$7,[1]Разряды!$J$3,"б/р"))))))))</f>
        <v>2р</v>
      </c>
      <c r="K25" s="15" t="s">
        <v>20</v>
      </c>
      <c r="L25" s="21" t="str">
        <f>IF(B25=0," ",VLOOKUP($B25,[1]Спортсмены!$B$1:$H$65536,7,FALSE))</f>
        <v>Брюхова О.Б.</v>
      </c>
    </row>
    <row r="26" spans="1:12" x14ac:dyDescent="0.25">
      <c r="A26" s="27">
        <v>15</v>
      </c>
      <c r="B26" s="89">
        <v>268</v>
      </c>
      <c r="C26" s="21" t="str">
        <f>IF(B26=0," ",VLOOKUP(B26,[1]Спортсмены!B$1:H$65536,2,FALSE))</f>
        <v>Смирнов Иван</v>
      </c>
      <c r="D26" s="22" t="str">
        <f>IF(B26=0," ",VLOOKUP($B26,[1]Спортсмены!$B$1:$H$65536,3,FALSE))</f>
        <v>05.08.2000</v>
      </c>
      <c r="E26" s="23" t="str">
        <f>IF(B26=0," ",IF(VLOOKUP($B26,[1]Спортсмены!$B$1:$H$65536,4,FALSE)=0," ",VLOOKUP($B26,[1]Спортсмены!$B$1:$H$65536,4,FALSE)))</f>
        <v>2р</v>
      </c>
      <c r="F26" s="21" t="str">
        <f>IF(B26=0," ",VLOOKUP($B26,[1]Спортсмены!$B$1:$H$65536,5,FALSE))</f>
        <v>Костромская</v>
      </c>
      <c r="G26" s="21" t="str">
        <f>IF(B26=0," ",VLOOKUP($B26,[1]Спортсмены!$B$1:$H$65536,6,FALSE))</f>
        <v>Кострома, КОСДЮСШОР</v>
      </c>
      <c r="H26" s="24"/>
      <c r="I26" s="94">
        <v>1.5013888888888889E-3</v>
      </c>
      <c r="J26" s="26" t="str">
        <f>IF(I26=0," ",IF(I26&lt;=[1]Разряды!$D$7,[1]Разряды!$D$3,IF(I26&lt;=[1]Разряды!$E$7,[1]Разряды!$E$3,IF(I26&lt;=[1]Разряды!$F$7,[1]Разряды!$F$3,IF(I26&lt;=[1]Разряды!$G$7,[1]Разряды!$G$3,IF(I26&lt;=[1]Разряды!$H$7,[1]Разряды!$H$3,IF(I26&lt;=[1]Разряды!$I$7,[1]Разряды!$I$3,IF(I26&lt;=[1]Разряды!$J$7,[1]Разряды!$J$3,"б/р"))))))))</f>
        <v>2р</v>
      </c>
      <c r="K26" s="15" t="s">
        <v>20</v>
      </c>
      <c r="L26" s="21" t="str">
        <f>IF(B26=0," ",VLOOKUP($B26,[1]Спортсмены!$B$1:$H$65536,7,FALSE))</f>
        <v>Дружков А.Н.</v>
      </c>
    </row>
    <row r="27" spans="1:12" x14ac:dyDescent="0.25">
      <c r="A27" s="27">
        <v>16</v>
      </c>
      <c r="B27" s="89">
        <v>590</v>
      </c>
      <c r="C27" s="21" t="str">
        <f>IF(B27=0," ",VLOOKUP(B27,[1]Спортсмены!B$1:H$65536,2,FALSE))</f>
        <v>Рыжкевич Никита</v>
      </c>
      <c r="D27" s="22" t="str">
        <f>IF(B27=0," ",VLOOKUP($B27,[1]Спортсмены!$B$1:$H$65536,3,FALSE))</f>
        <v>12.04.1998</v>
      </c>
      <c r="E27" s="23" t="str">
        <f>IF(B27=0," ",IF(VLOOKUP($B27,[1]Спортсмены!$B$1:$H$65536,4,FALSE)=0," ",VLOOKUP($B27,[1]Спортсмены!$B$1:$H$65536,4,FALSE)))</f>
        <v>2р</v>
      </c>
      <c r="F27" s="21" t="str">
        <f>IF(B27=0," ",VLOOKUP($B27,[1]Спортсмены!$B$1:$H$65536,5,FALSE))</f>
        <v>Архангельская</v>
      </c>
      <c r="G27" s="21" t="str">
        <f>IF(B27=0," ",VLOOKUP($B27,[1]Спортсмены!$B$1:$H$65536,6,FALSE))</f>
        <v>Архангельск, УЛГ</v>
      </c>
      <c r="H27" s="106"/>
      <c r="I27" s="94">
        <v>1.5064814814814817E-3</v>
      </c>
      <c r="J27" s="26" t="str">
        <f>IF(I27=0," ",IF(I27&lt;=[1]Разряды!$D$7,[1]Разряды!$D$3,IF(I27&lt;=[1]Разряды!$E$7,[1]Разряды!$E$3,IF(I27&lt;=[1]Разряды!$F$7,[1]Разряды!$F$3,IF(I27&lt;=[1]Разряды!$G$7,[1]Разряды!$G$3,IF(I27&lt;=[1]Разряды!$H$7,[1]Разряды!$H$3,IF(I27&lt;=[1]Разряды!$I$7,[1]Разряды!$I$3,IF(I27&lt;=[1]Разряды!$J$7,[1]Разряды!$J$3,"б/р"))))))))</f>
        <v>2р</v>
      </c>
      <c r="K27" s="15" t="s">
        <v>20</v>
      </c>
      <c r="L27" s="21" t="str">
        <f>IF(B27=0," ",VLOOKUP($B27,[1]Спортсмены!$B$1:$H$65536,7,FALSE))</f>
        <v>Мосеев А.А.</v>
      </c>
    </row>
    <row r="28" spans="1:12" x14ac:dyDescent="0.25">
      <c r="A28" s="27">
        <v>17</v>
      </c>
      <c r="B28" s="89">
        <v>126</v>
      </c>
      <c r="C28" s="21" t="str">
        <f>IF(B28=0," ",VLOOKUP(B28,[1]Спортсмены!B$1:H$65536,2,FALSE))</f>
        <v>Горячев Юрий</v>
      </c>
      <c r="D28" s="22" t="str">
        <f>IF(B28=0," ",VLOOKUP($B28,[1]Спортсмены!$B$1:$H$65536,3,FALSE))</f>
        <v>20.06.1999</v>
      </c>
      <c r="E28" s="23" t="str">
        <f>IF(B28=0," ",IF(VLOOKUP($B28,[1]Спортсмены!$B$1:$H$65536,4,FALSE)=0," ",VLOOKUP($B28,[1]Спортсмены!$B$1:$H$65536,4,FALSE)))</f>
        <v>2р</v>
      </c>
      <c r="F28" s="21" t="str">
        <f>IF(B28=0," ",VLOOKUP($B28,[1]Спортсмены!$B$1:$H$65536,5,FALSE))</f>
        <v>Ивановская</v>
      </c>
      <c r="G28" s="87" t="str">
        <f>IF(B28=0," ",VLOOKUP($B28,[1]Спортсмены!$B$1:$H$65536,6,FALSE))</f>
        <v>Кинешма, СДЮШОР им. С. Клюгина</v>
      </c>
      <c r="H28" s="24"/>
      <c r="I28" s="94">
        <v>1.5107638888888887E-3</v>
      </c>
      <c r="J28" s="26" t="str">
        <f>IF(I28=0," ",IF(I28&lt;=[1]Разряды!$D$7,[1]Разряды!$D$3,IF(I28&lt;=[1]Разряды!$E$7,[1]Разряды!$E$3,IF(I28&lt;=[1]Разряды!$F$7,[1]Разряды!$F$3,IF(I28&lt;=[1]Разряды!$G$7,[1]Разряды!$G$3,IF(I28&lt;=[1]Разряды!$H$7,[1]Разряды!$H$3,IF(I28&lt;=[1]Разряды!$I$7,[1]Разряды!$I$3,IF(I28&lt;=[1]Разряды!$J$7,[1]Разряды!$J$3,"б/р"))))))))</f>
        <v>2р</v>
      </c>
      <c r="K28" s="15" t="s">
        <v>20</v>
      </c>
      <c r="L28" s="21" t="str">
        <f>IF(B28=0," ",VLOOKUP($B28,[1]Спортсмены!$B$1:$H$65536,7,FALSE))</f>
        <v>Мальцев Е.В.</v>
      </c>
    </row>
    <row r="29" spans="1:12" x14ac:dyDescent="0.25">
      <c r="A29" s="27">
        <v>18</v>
      </c>
      <c r="B29" s="89">
        <v>224</v>
      </c>
      <c r="C29" s="21" t="str">
        <f>IF(B29=0," ",VLOOKUP(B29,[1]Спортсмены!B$1:H$65536,2,FALSE))</f>
        <v>Глушко Александр</v>
      </c>
      <c r="D29" s="22" t="str">
        <f>IF(B29=0," ",VLOOKUP($B29,[1]Спортсмены!$B$1:$H$65536,3,FALSE))</f>
        <v>1999</v>
      </c>
      <c r="E29" s="23" t="str">
        <f>IF(B29=0," ",IF(VLOOKUP($B29,[1]Спортсмены!$B$1:$H$65536,4,FALSE)=0," ",VLOOKUP($B29,[1]Спортсмены!$B$1:$H$65536,4,FALSE)))</f>
        <v>2р</v>
      </c>
      <c r="F29" s="21" t="str">
        <f>IF(B29=0," ",VLOOKUP($B29,[1]Спортсмены!$B$1:$H$65536,5,FALSE))</f>
        <v>Мурманская</v>
      </c>
      <c r="G29" s="21" t="str">
        <f>IF(B29=0," ",VLOOKUP($B29,[1]Спортсмены!$B$1:$H$65536,6,FALSE))</f>
        <v>Мурманск, СДЮСШОР-4, ЮР</v>
      </c>
      <c r="H29" s="24"/>
      <c r="I29" s="94">
        <v>1.5123842592592593E-3</v>
      </c>
      <c r="J29" s="26" t="str">
        <f>IF(I29=0," ",IF(I29&lt;=[1]Разряды!$D$7,[1]Разряды!$D$3,IF(I29&lt;=[1]Разряды!$E$7,[1]Разряды!$E$3,IF(I29&lt;=[1]Разряды!$F$7,[1]Разряды!$F$3,IF(I29&lt;=[1]Разряды!$G$7,[1]Разряды!$G$3,IF(I29&lt;=[1]Разряды!$H$7,[1]Разряды!$H$3,IF(I29&lt;=[1]Разряды!$I$7,[1]Разряды!$I$3,IF(I29&lt;=[1]Разряды!$J$7,[1]Разряды!$J$3,"б/р"))))))))</f>
        <v>2р</v>
      </c>
      <c r="K29" s="15">
        <v>10</v>
      </c>
      <c r="L29" s="21" t="str">
        <f>IF(B29=0," ",VLOOKUP($B29,[1]Спортсмены!$B$1:$H$65536,7,FALSE))</f>
        <v>Шаверина Е.Н.</v>
      </c>
    </row>
    <row r="30" spans="1:12" x14ac:dyDescent="0.25">
      <c r="A30" s="27">
        <v>19</v>
      </c>
      <c r="B30" s="89">
        <v>589</v>
      </c>
      <c r="C30" s="21" t="str">
        <f>IF(B30=0," ",VLOOKUP(B30,[1]Спортсмены!B$1:H$65536,2,FALSE))</f>
        <v>Голиков Александр</v>
      </c>
      <c r="D30" s="22" t="str">
        <f>IF(B30=0," ",VLOOKUP($B30,[1]Спортсмены!$B$1:$H$65536,3,FALSE))</f>
        <v>22.01.1998</v>
      </c>
      <c r="E30" s="23" t="str">
        <f>IF(B30=0," ",IF(VLOOKUP($B30,[1]Спортсмены!$B$1:$H$65536,4,FALSE)=0," ",VLOOKUP($B30,[1]Спортсмены!$B$1:$H$65536,4,FALSE)))</f>
        <v>2р</v>
      </c>
      <c r="F30" s="21" t="str">
        <f>IF(B30=0," ",VLOOKUP($B30,[1]Спортсмены!$B$1:$H$65536,5,FALSE))</f>
        <v>Архангельская</v>
      </c>
      <c r="G30" s="87" t="str">
        <f>IF(B30=0," ",VLOOKUP($B30,[1]Спортсмены!$B$1:$H$65536,6,FALSE))</f>
        <v>Архангельск, МБОУ ДОД "ДЮСШ-1"</v>
      </c>
      <c r="H30" s="25"/>
      <c r="I30" s="94">
        <v>1.5174768518518517E-3</v>
      </c>
      <c r="J30" s="26" t="str">
        <f>IF(I30=0," ",IF(I30&lt;=[1]Разряды!$D$7,[1]Разряды!$D$3,IF(I30&lt;=[1]Разряды!$E$7,[1]Разряды!$E$3,IF(I30&lt;=[1]Разряды!$F$7,[1]Разряды!$F$3,IF(I30&lt;=[1]Разряды!$G$7,[1]Разряды!$G$3,IF(I30&lt;=[1]Разряды!$H$7,[1]Разряды!$H$3,IF(I30&lt;=[1]Разряды!$I$7,[1]Разряды!$I$3,IF(I30&lt;=[1]Разряды!$J$7,[1]Разряды!$J$3,"б/р"))))))))</f>
        <v>2р</v>
      </c>
      <c r="K30" s="15">
        <v>9</v>
      </c>
      <c r="L30" s="21" t="str">
        <f>IF(B30=0," ",VLOOKUP($B30,[1]Спортсмены!$B$1:$H$65536,7,FALSE))</f>
        <v>Брюхова О.Б.</v>
      </c>
    </row>
    <row r="31" spans="1:12" x14ac:dyDescent="0.25">
      <c r="A31" s="27">
        <v>20</v>
      </c>
      <c r="B31" s="89">
        <v>678</v>
      </c>
      <c r="C31" s="21" t="str">
        <f>IF(B31=0," ",VLOOKUP(B31,[1]Спортсмены!B$1:H$65536,2,FALSE))</f>
        <v>Шашин Сергей</v>
      </c>
      <c r="D31" s="22" t="str">
        <f>IF(B31=0," ",VLOOKUP($B31,[1]Спортсмены!$B$1:$H$65536,3,FALSE))</f>
        <v>29.03.1999</v>
      </c>
      <c r="E31" s="23" t="str">
        <f>IF(B31=0," ",IF(VLOOKUP($B31,[1]Спортсмены!$B$1:$H$65536,4,FALSE)=0," ",VLOOKUP($B31,[1]Спортсмены!$B$1:$H$65536,4,FALSE)))</f>
        <v>2р</v>
      </c>
      <c r="F31" s="21" t="str">
        <f>IF(B31=0," ",VLOOKUP($B31,[1]Спортсмены!$B$1:$H$65536,5,FALSE))</f>
        <v>Ярославская</v>
      </c>
      <c r="G31" s="21" t="str">
        <f>IF(B31=0," ",VLOOKUP($B31,[1]Спортсмены!$B$1:$H$65536,6,FALSE))</f>
        <v>Ярославль, ГОБУ ЯО СДЮСШОР</v>
      </c>
      <c r="H31" s="24"/>
      <c r="I31" s="94">
        <v>1.5373842592592594E-3</v>
      </c>
      <c r="J31" s="26" t="str">
        <f>IF(I31=0," ",IF(I31&lt;=[1]Разряды!$D$7,[1]Разряды!$D$3,IF(I31&lt;=[1]Разряды!$E$7,[1]Разряды!$E$3,IF(I31&lt;=[1]Разряды!$F$7,[1]Разряды!$F$3,IF(I31&lt;=[1]Разряды!$G$7,[1]Разряды!$G$3,IF(I31&lt;=[1]Разряды!$H$7,[1]Разряды!$H$3,IF(I31&lt;=[1]Разряды!$I$7,[1]Разряды!$I$3,IF(I31&lt;=[1]Разряды!$J$7,[1]Разряды!$J$3,"б/р"))))))))</f>
        <v>3р</v>
      </c>
      <c r="K31" s="15" t="s">
        <v>20</v>
      </c>
      <c r="L31" s="21" t="str">
        <f>IF(B31=0," ",VLOOKUP($B31,[1]Спортсмены!$B$1:$H$65536,7,FALSE))</f>
        <v>Филинова С.К.</v>
      </c>
    </row>
    <row r="32" spans="1:12" x14ac:dyDescent="0.25">
      <c r="A32" s="27">
        <v>21</v>
      </c>
      <c r="B32" s="89">
        <v>267</v>
      </c>
      <c r="C32" s="21" t="str">
        <f>IF(B32=0," ",VLOOKUP(B32,[1]Спортсмены!B$1:H$65536,2,FALSE))</f>
        <v>Смирнов Александр</v>
      </c>
      <c r="D32" s="22" t="str">
        <f>IF(B32=0," ",VLOOKUP($B32,[1]Спортсмены!$B$1:$H$65536,3,FALSE))</f>
        <v>23.07.1998</v>
      </c>
      <c r="E32" s="23" t="str">
        <f>IF(B32=0," ",IF(VLOOKUP($B32,[1]Спортсмены!$B$1:$H$65536,4,FALSE)=0," ",VLOOKUP($B32,[1]Спортсмены!$B$1:$H$65536,4,FALSE)))</f>
        <v>2р</v>
      </c>
      <c r="F32" s="21" t="str">
        <f>IF(B32=0," ",VLOOKUP($B32,[1]Спортсмены!$B$1:$H$65536,5,FALSE))</f>
        <v>Костромская</v>
      </c>
      <c r="G32" s="21" t="str">
        <f>IF(B32=0," ",VLOOKUP($B32,[1]Спортсмены!$B$1:$H$65536,6,FALSE))</f>
        <v>Кострома, КОСДЮСШОР</v>
      </c>
      <c r="H32" s="24"/>
      <c r="I32" s="94">
        <v>1.540509259259259E-3</v>
      </c>
      <c r="J32" s="26" t="str">
        <f>IF(I32=0," ",IF(I32&lt;=[1]Разряды!$D$7,[1]Разряды!$D$3,IF(I32&lt;=[1]Разряды!$E$7,[1]Разряды!$E$3,IF(I32&lt;=[1]Разряды!$F$7,[1]Разряды!$F$3,IF(I32&lt;=[1]Разряды!$G$7,[1]Разряды!$G$3,IF(I32&lt;=[1]Разряды!$H$7,[1]Разряды!$H$3,IF(I32&lt;=[1]Разряды!$I$7,[1]Разряды!$I$3,IF(I32&lt;=[1]Разряды!$J$7,[1]Разряды!$J$3,"б/р"))))))))</f>
        <v>3р</v>
      </c>
      <c r="K32" s="15" t="s">
        <v>20</v>
      </c>
      <c r="L32" s="21" t="str">
        <f>IF(B32=0," ",VLOOKUP($B32,[1]Спортсмены!$B$1:$H$65536,7,FALSE))</f>
        <v>Дружков А.Н.</v>
      </c>
    </row>
    <row r="33" spans="1:12" x14ac:dyDescent="0.25">
      <c r="A33" s="27">
        <v>22</v>
      </c>
      <c r="B33" s="20">
        <v>225</v>
      </c>
      <c r="C33" s="21" t="str">
        <f>IF(B33=0," ",VLOOKUP(B33,[1]Спортсмены!B$1:H$65536,2,FALSE))</f>
        <v>Чистяков Максим</v>
      </c>
      <c r="D33" s="22" t="str">
        <f>IF(B33=0," ",VLOOKUP($B33,[1]Спортсмены!$B$1:$H$65536,3,FALSE))</f>
        <v>2000</v>
      </c>
      <c r="E33" s="23" t="str">
        <f>IF(B33=0," ",IF(VLOOKUP($B33,[1]Спортсмены!$B$1:$H$65536,4,FALSE)=0," ",VLOOKUP($B33,[1]Спортсмены!$B$1:$H$65536,4,FALSE)))</f>
        <v>2р</v>
      </c>
      <c r="F33" s="21" t="str">
        <f>IF(B33=0," ",VLOOKUP($B33,[1]Спортсмены!$B$1:$H$65536,5,FALSE))</f>
        <v>Мурманская</v>
      </c>
      <c r="G33" s="21" t="str">
        <f>IF(B33=0," ",VLOOKUP($B33,[1]Спортсмены!$B$1:$H$65536,6,FALSE))</f>
        <v>Мурманск, СДЮСШОР-4</v>
      </c>
      <c r="H33" s="106"/>
      <c r="I33" s="94">
        <v>1.549074074074074E-3</v>
      </c>
      <c r="J33" s="26" t="str">
        <f>IF(I33=0," ",IF(I33&lt;=[1]Разряды!$D$7,[1]Разряды!$D$3,IF(I33&lt;=[1]Разряды!$E$7,[1]Разряды!$E$3,IF(I33&lt;=[1]Разряды!$F$7,[1]Разряды!$F$3,IF(I33&lt;=[1]Разряды!$G$7,[1]Разряды!$G$3,IF(I33&lt;=[1]Разряды!$H$7,[1]Разряды!$H$3,IF(I33&lt;=[1]Разряды!$I$7,[1]Разряды!$I$3,IF(I33&lt;=[1]Разряды!$J$7,[1]Разряды!$J$3,"б/р"))))))))</f>
        <v>3р</v>
      </c>
      <c r="K33" s="15">
        <v>8</v>
      </c>
      <c r="L33" s="21" t="str">
        <f>IF(B33=0," ",VLOOKUP($B33,[1]Спортсмены!$B$1:$H$65536,7,FALSE))</f>
        <v>Кацан Т.Н.</v>
      </c>
    </row>
    <row r="34" spans="1:12" x14ac:dyDescent="0.25">
      <c r="A34" s="27">
        <v>23</v>
      </c>
      <c r="B34" s="89">
        <v>157</v>
      </c>
      <c r="C34" s="21" t="str">
        <f>IF(B34=0," ",VLOOKUP(B34,[1]Спортсмены!B$1:H$65536,2,FALSE))</f>
        <v>Данечкини Антон</v>
      </c>
      <c r="D34" s="22" t="str">
        <f>IF(B34=0," ",VLOOKUP($B34,[1]Спортсмены!$B$1:$H$65536,3,FALSE))</f>
        <v>08.01.1998</v>
      </c>
      <c r="E34" s="23" t="str">
        <f>IF(B34=0," ",IF(VLOOKUP($B34,[1]Спортсмены!$B$1:$H$65536,4,FALSE)=0," ",VLOOKUP($B34,[1]Спортсмены!$B$1:$H$65536,4,FALSE)))</f>
        <v>2р</v>
      </c>
      <c r="F34" s="21" t="str">
        <f>IF(B34=0," ",VLOOKUP($B34,[1]Спортсмены!$B$1:$H$65536,5,FALSE))</f>
        <v>Ярославская</v>
      </c>
      <c r="G34" s="21" t="str">
        <f>IF(B34=0," ",VLOOKUP($B34,[1]Спортсмены!$B$1:$H$65536,6,FALSE))</f>
        <v>Переславль, ДЮСШ</v>
      </c>
      <c r="H34" s="24"/>
      <c r="I34" s="94">
        <v>1.5663194444444446E-3</v>
      </c>
      <c r="J34" s="26" t="str">
        <f>IF(I34=0," ",IF(I34&lt;=[1]Разряды!$D$7,[1]Разряды!$D$3,IF(I34&lt;=[1]Разряды!$E$7,[1]Разряды!$E$3,IF(I34&lt;=[1]Разряды!$F$7,[1]Разряды!$F$3,IF(I34&lt;=[1]Разряды!$G$7,[1]Разряды!$G$3,IF(I34&lt;=[1]Разряды!$H$7,[1]Разряды!$H$3,IF(I34&lt;=[1]Разряды!$I$7,[1]Разряды!$I$3,IF(I34&lt;=[1]Разряды!$J$7,[1]Разряды!$J$3,"б/р"))))))))</f>
        <v>3р</v>
      </c>
      <c r="K34" s="15" t="s">
        <v>20</v>
      </c>
      <c r="L34" s="21" t="str">
        <f>IF(B34=0," ",VLOOKUP($B34,[1]Спортсмены!$B$1:$H$65536,7,FALSE))</f>
        <v>Темнякова А.В.</v>
      </c>
    </row>
    <row r="35" spans="1:12" x14ac:dyDescent="0.25">
      <c r="A35" s="27">
        <v>24</v>
      </c>
      <c r="B35" s="20">
        <v>92</v>
      </c>
      <c r="C35" s="21" t="str">
        <f>IF(B35=0," ",VLOOKUP(B35,[1]Спортсмены!B$1:H$65536,2,FALSE))</f>
        <v>Ульянов Дмитрий</v>
      </c>
      <c r="D35" s="22" t="str">
        <f>IF(B35=0," ",VLOOKUP($B35,[1]Спортсмены!$B$1:$H$65536,3,FALSE))</f>
        <v>2000</v>
      </c>
      <c r="E35" s="23" t="str">
        <f>IF(B35=0," ",IF(VLOOKUP($B35,[1]Спортсмены!$B$1:$H$65536,4,FALSE)=0," ",VLOOKUP($B35,[1]Спортсмены!$B$1:$H$65536,4,FALSE)))</f>
        <v>3р</v>
      </c>
      <c r="F35" s="21" t="str">
        <f>IF(B35=0," ",VLOOKUP($B35,[1]Спортсмены!$B$1:$H$65536,5,FALSE))</f>
        <v>Ярославская</v>
      </c>
      <c r="G35" s="21" t="str">
        <f>IF(B35=0," ",VLOOKUP($B35,[1]Спортсмены!$B$1:$H$65536,6,FALSE))</f>
        <v>Рыбинск, СДЮСШОР-2</v>
      </c>
      <c r="H35" s="106"/>
      <c r="I35" s="94">
        <v>1.610763888888889E-3</v>
      </c>
      <c r="J35" s="26" t="str">
        <f>IF(I35=0," ",IF(I35&lt;=[1]Разряды!$D$7,[1]Разряды!$D$3,IF(I35&lt;=[1]Разряды!$E$7,[1]Разряды!$E$3,IF(I35&lt;=[1]Разряды!$F$7,[1]Разряды!$F$3,IF(I35&lt;=[1]Разряды!$G$7,[1]Разряды!$G$3,IF(I35&lt;=[1]Разряды!$H$7,[1]Разряды!$H$3,IF(I35&lt;=[1]Разряды!$I$7,[1]Разряды!$I$3,IF(I35&lt;=[1]Разряды!$J$7,[1]Разряды!$J$3,"б/р"))))))))</f>
        <v>3р</v>
      </c>
      <c r="K35" s="15" t="s">
        <v>20</v>
      </c>
      <c r="L35" s="21" t="str">
        <f>IF(B35=0," ",VLOOKUP($B35,[1]Спортсмены!$B$1:$H$65536,7,FALSE))</f>
        <v>Бордукова Н.А.</v>
      </c>
    </row>
    <row r="36" spans="1:12" x14ac:dyDescent="0.25">
      <c r="A36" s="27">
        <v>25</v>
      </c>
      <c r="B36" s="89">
        <v>81</v>
      </c>
      <c r="C36" s="21" t="str">
        <f>IF(B36=0," ",VLOOKUP(B36,[1]Спортсмены!B$1:H$65536,2,FALSE))</f>
        <v>Рубцов Егор</v>
      </c>
      <c r="D36" s="22" t="str">
        <f>IF(B36=0," ",VLOOKUP($B36,[1]Спортсмены!$B$1:$H$65536,3,FALSE))</f>
        <v>05.06.1998</v>
      </c>
      <c r="E36" s="23" t="str">
        <f>IF(B36=0," ",IF(VLOOKUP($B36,[1]Спортсмены!$B$1:$H$65536,4,FALSE)=0," ",VLOOKUP($B36,[1]Спортсмены!$B$1:$H$65536,4,FALSE)))</f>
        <v>3р</v>
      </c>
      <c r="F36" s="21" t="str">
        <f>IF(B36=0," ",VLOOKUP($B36,[1]Спортсмены!$B$1:$H$65536,5,FALSE))</f>
        <v>Ярославская</v>
      </c>
      <c r="G36" s="21" t="str">
        <f>IF(B36=0," ",VLOOKUP($B36,[1]Спортсмены!$B$1:$H$65536,6,FALSE))</f>
        <v>Рыбинск, СДЮСШОР-2</v>
      </c>
      <c r="H36" s="106"/>
      <c r="I36" s="94">
        <v>1.7118055555555556E-3</v>
      </c>
      <c r="J36" s="26" t="str">
        <f>IF(I36=0," ",IF(I36&lt;=[1]Разряды!$D$7,[1]Разряды!$D$3,IF(I36&lt;=[1]Разряды!$E$7,[1]Разряды!$E$3,IF(I36&lt;=[1]Разряды!$F$7,[1]Разряды!$F$3,IF(I36&lt;=[1]Разряды!$G$7,[1]Разряды!$G$3,IF(I36&lt;=[1]Разряды!$H$7,[1]Разряды!$H$3,IF(I36&lt;=[1]Разряды!$I$7,[1]Разряды!$I$3,IF(I36&lt;=[1]Разряды!$J$7,[1]Разряды!$J$3,"б/р"))))))))</f>
        <v>1юр</v>
      </c>
      <c r="K36" s="15" t="s">
        <v>20</v>
      </c>
      <c r="L36" s="21" t="str">
        <f>IF(B36=0," ",VLOOKUP($B36,[1]Спортсмены!$B$1:$H$65536,7,FALSE))</f>
        <v>Мицик Ю.И., Палкина Н.И.</v>
      </c>
    </row>
    <row r="37" spans="1:12" x14ac:dyDescent="0.25">
      <c r="A37" s="27"/>
      <c r="B37" s="80">
        <v>505</v>
      </c>
      <c r="C37" s="21" t="str">
        <f>IF(B37=0," ",VLOOKUP(B37,[1]Спортсмены!B$1:H$65536,2,FALSE))</f>
        <v>Голубков Павел</v>
      </c>
      <c r="D37" s="22" t="str">
        <f>IF(B37=0," ",VLOOKUP($B37,[1]Спортсмены!$B$1:$H$65536,3,FALSE))</f>
        <v>28.01.1998</v>
      </c>
      <c r="E37" s="23" t="str">
        <f>IF(B37=0," ",IF(VLOOKUP($B37,[1]Спортсмены!$B$1:$H$65536,4,FALSE)=0," ",VLOOKUP($B37,[1]Спортсмены!$B$1:$H$65536,4,FALSE)))</f>
        <v>1р</v>
      </c>
      <c r="F37" s="21" t="str">
        <f>IF(B37=0," ",VLOOKUP($B37,[1]Спортсмены!$B$1:$H$65536,5,FALSE))</f>
        <v>Псковская</v>
      </c>
      <c r="G37" s="21" t="str">
        <f>IF(B37=0," ",VLOOKUP($B37,[1]Спортсмены!$B$1:$H$65536,6,FALSE))</f>
        <v xml:space="preserve">Великие Луки </v>
      </c>
      <c r="H37" s="24"/>
      <c r="I37" s="95" t="s">
        <v>102</v>
      </c>
      <c r="J37" s="26"/>
      <c r="K37" s="15">
        <v>0</v>
      </c>
      <c r="L37" s="21" t="str">
        <f>IF(B37=0," ",VLOOKUP($B37,[1]Спортсмены!$B$1:$H$65536,7,FALSE))</f>
        <v>Аввакуменкова Н.М.</v>
      </c>
    </row>
    <row r="38" spans="1:12" x14ac:dyDescent="0.25">
      <c r="A38" s="27"/>
      <c r="B38" s="23">
        <v>634</v>
      </c>
      <c r="C38" s="21" t="str">
        <f>IF(B38=0," ",VLOOKUP(B38,[1]Спортсмены!B$1:H$65536,2,FALSE))</f>
        <v>Казанов Юрий</v>
      </c>
      <c r="D38" s="22" t="str">
        <f>IF(B38=0," ",VLOOKUP($B38,[1]Спортсмены!$B$1:$H$65536,3,FALSE))</f>
        <v>13.07.1998</v>
      </c>
      <c r="E38" s="23" t="str">
        <f>IF(B38=0," ",IF(VLOOKUP($B38,[1]Спортсмены!$B$1:$H$65536,4,FALSE)=0," ",VLOOKUP($B38,[1]Спортсмены!$B$1:$H$65536,4,FALSE)))</f>
        <v>2р</v>
      </c>
      <c r="F38" s="21" t="str">
        <f>IF(B38=0," ",VLOOKUP($B38,[1]Спортсмены!$B$1:$H$65536,5,FALSE))</f>
        <v>Ярославская</v>
      </c>
      <c r="G38" s="21" t="str">
        <f>IF(B38=0," ",VLOOKUP($B38,[1]Спортсмены!$B$1:$H$65536,6,FALSE))</f>
        <v>Ярославль, ГОБУ ЯО СДЮСШОР</v>
      </c>
      <c r="H38" s="106"/>
      <c r="I38" s="430" t="s">
        <v>115</v>
      </c>
      <c r="J38" s="26"/>
      <c r="K38" s="15" t="s">
        <v>20</v>
      </c>
      <c r="L38" s="21" t="str">
        <f>IF(B38=0," ",VLOOKUP($B38,[1]Спортсмены!$B$1:$H$65536,7,FALSE))</f>
        <v>Филинова С.К.</v>
      </c>
    </row>
    <row r="39" spans="1:12" x14ac:dyDescent="0.25">
      <c r="A39" s="27"/>
      <c r="B39" s="20">
        <v>124</v>
      </c>
      <c r="C39" s="21" t="str">
        <f>IF(B39=0," ",VLOOKUP(B39,[1]Спортсмены!B$1:H$65536,2,FALSE))</f>
        <v>Дворковский Евгений</v>
      </c>
      <c r="D39" s="22" t="str">
        <f>IF(B39=0," ",VLOOKUP($B39,[1]Спортсмены!$B$1:$H$65536,3,FALSE))</f>
        <v>1999</v>
      </c>
      <c r="E39" s="23" t="str">
        <f>IF(B39=0," ",IF(VLOOKUP($B39,[1]Спортсмены!$B$1:$H$65536,4,FALSE)=0," ",VLOOKUP($B39,[1]Спортсмены!$B$1:$H$65536,4,FALSE)))</f>
        <v>3р</v>
      </c>
      <c r="F39" s="21" t="str">
        <f>IF(B39=0," ",VLOOKUP($B39,[1]Спортсмены!$B$1:$H$65536,5,FALSE))</f>
        <v>Ярославская</v>
      </c>
      <c r="G39" s="21" t="str">
        <f>IF(B39=0," ",VLOOKUP($B39,[1]Спортсмены!$B$1:$H$65536,6,FALSE))</f>
        <v>Рыбинск, СДЮСШОР-8</v>
      </c>
      <c r="H39" s="106"/>
      <c r="I39" s="430" t="s">
        <v>115</v>
      </c>
      <c r="J39" s="26"/>
      <c r="K39" s="15" t="s">
        <v>20</v>
      </c>
      <c r="L39" s="21" t="str">
        <f>IF(B39=0," ",VLOOKUP($B39,[1]Спортсмены!$B$1:$H$65536,7,FALSE))</f>
        <v>Меньшаев О.В.</v>
      </c>
    </row>
    <row r="40" spans="1:12" x14ac:dyDescent="0.25">
      <c r="A40" s="27"/>
      <c r="B40" s="89">
        <v>582</v>
      </c>
      <c r="C40" s="21" t="str">
        <f>IF(B40=0," ",VLOOKUP(B40,[1]Спортсмены!B$1:H$65536,2,FALSE))</f>
        <v>Куклин Лев</v>
      </c>
      <c r="D40" s="22" t="str">
        <f>IF(B40=0," ",VLOOKUP($B40,[1]Спортсмены!$B$1:$H$65536,3,FALSE))</f>
        <v>09.08.1998</v>
      </c>
      <c r="E40" s="23" t="str">
        <f>IF(B40=0," ",IF(VLOOKUP($B40,[1]Спортсмены!$B$1:$H$65536,4,FALSE)=0," ",VLOOKUP($B40,[1]Спортсмены!$B$1:$H$65536,4,FALSE)))</f>
        <v>1р</v>
      </c>
      <c r="F40" s="21" t="str">
        <f>IF(B40=0," ",VLOOKUP($B40,[1]Спортсмены!$B$1:$H$65536,5,FALSE))</f>
        <v>Архангельская</v>
      </c>
      <c r="G40" s="21" t="str">
        <f>IF(B40=0," ",VLOOKUP($B40,[1]Спортсмены!$B$1:$H$65536,6,FALSE))</f>
        <v>Архангельск, АМИ</v>
      </c>
      <c r="H40" s="430"/>
      <c r="I40" s="430" t="s">
        <v>115</v>
      </c>
      <c r="J40" s="26"/>
      <c r="K40" s="15" t="s">
        <v>20</v>
      </c>
      <c r="L40" s="21" t="str">
        <f>IF(B40=0," ",VLOOKUP($B40,[1]Спортсмены!$B$1:$H$65536,7,FALSE))</f>
        <v>Мосеев А.А.</v>
      </c>
    </row>
    <row r="41" spans="1:12" x14ac:dyDescent="0.25">
      <c r="A41" s="27"/>
      <c r="B41" s="20"/>
      <c r="C41" s="21"/>
      <c r="D41" s="22"/>
      <c r="E41" s="23"/>
      <c r="F41" s="21"/>
      <c r="G41" s="21"/>
      <c r="H41" s="430"/>
      <c r="I41" s="430"/>
      <c r="J41" s="26"/>
      <c r="K41" s="23"/>
      <c r="L41" s="21"/>
    </row>
    <row r="42" spans="1:12" x14ac:dyDescent="0.25">
      <c r="A42" s="15"/>
      <c r="B42" s="15"/>
      <c r="C42" s="15"/>
      <c r="D42" s="16"/>
      <c r="E42" s="15"/>
      <c r="F42" s="340" t="s">
        <v>118</v>
      </c>
      <c r="G42" s="340"/>
      <c r="H42" s="73"/>
      <c r="I42" s="343" t="s">
        <v>35</v>
      </c>
      <c r="J42" s="343"/>
      <c r="K42" s="247"/>
      <c r="L42" s="8" t="s">
        <v>147</v>
      </c>
    </row>
    <row r="43" spans="1:12" x14ac:dyDescent="0.25">
      <c r="A43" s="19">
        <v>1</v>
      </c>
      <c r="B43" s="20">
        <v>528</v>
      </c>
      <c r="C43" s="21" t="str">
        <f>IF(B43=0," ",VLOOKUP(B43,[1]Спортсмены!B$1:H$65536,2,FALSE))</f>
        <v>Пушкарев Максим</v>
      </c>
      <c r="D43" s="22" t="str">
        <f>IF(B43=0," ",VLOOKUP($B43,[1]Спортсмены!$B$1:$H$65536,3,FALSE))</f>
        <v>06.12.1996</v>
      </c>
      <c r="E43" s="23" t="str">
        <f>IF(B43=0," ",IF(VLOOKUP($B43,[1]Спортсмены!$B$1:$H$65536,4,FALSE)=0," ",VLOOKUP($B43,[1]Спортсмены!$B$1:$H$65536,4,FALSE)))</f>
        <v>1р</v>
      </c>
      <c r="F43" s="21" t="str">
        <f>IF(B43=0," ",VLOOKUP($B43,[1]Спортсмены!$B$1:$H$65536,5,FALSE))</f>
        <v>Владимирская</v>
      </c>
      <c r="G43" s="21" t="str">
        <f>IF(B43=0," ",VLOOKUP($B43,[1]Спортсмены!$B$1:$H$65536,6,FALSE))</f>
        <v>Владимир, СДЮСШОР-4</v>
      </c>
      <c r="H43" s="24"/>
      <c r="I43" s="94">
        <v>1.3679398148148149E-3</v>
      </c>
      <c r="J43" s="26" t="str">
        <f>IF(I43=0," ",IF(I43&lt;=[1]Разряды!$D$7,[1]Разряды!$D$3,IF(I43&lt;=[1]Разряды!$E$7,[1]Разряды!$E$3,IF(I43&lt;=[1]Разряды!$F$7,[1]Разряды!$F$3,IF(I43&lt;=[1]Разряды!$G$7,[1]Разряды!$G$3,IF(I43&lt;=[1]Разряды!$H$7,[1]Разряды!$H$3,IF(I43&lt;=[1]Разряды!$I$7,[1]Разряды!$I$3,IF(I43&lt;=[1]Разряды!$J$7,[1]Разряды!$J$3,"б/р"))))))))</f>
        <v>1р</v>
      </c>
      <c r="K43" s="23">
        <v>20</v>
      </c>
      <c r="L43" s="21" t="str">
        <f>IF(B43=0," ",VLOOKUP($B43,[1]Спортсмены!$B$1:$H$65536,7,FALSE))</f>
        <v>Герцен Е.А.</v>
      </c>
    </row>
    <row r="44" spans="1:12" x14ac:dyDescent="0.25">
      <c r="A44" s="19">
        <v>2</v>
      </c>
      <c r="B44" s="20">
        <v>530</v>
      </c>
      <c r="C44" s="21" t="str">
        <f>IF(B44=0," ",VLOOKUP(B44,[1]Спортсмены!B$1:H$65536,2,FALSE))</f>
        <v>Арканов Дмитрий</v>
      </c>
      <c r="D44" s="22" t="str">
        <f>IF(B44=0," ",VLOOKUP($B44,[1]Спортсмены!$B$1:$H$65536,3,FALSE))</f>
        <v>1997</v>
      </c>
      <c r="E44" s="23" t="str">
        <f>IF(B44=0," ",IF(VLOOKUP($B44,[1]Спортсмены!$B$1:$H$65536,4,FALSE)=0," ",VLOOKUP($B44,[1]Спортсмены!$B$1:$H$65536,4,FALSE)))</f>
        <v>1р</v>
      </c>
      <c r="F44" s="21" t="str">
        <f>IF(B44=0," ",VLOOKUP($B44,[1]Спортсмены!$B$1:$H$65536,5,FALSE))</f>
        <v>Владимирская</v>
      </c>
      <c r="G44" s="21" t="str">
        <f>IF(B44=0," ",VLOOKUP($B44,[1]Спортсмены!$B$1:$H$65536,6,FALSE))</f>
        <v>Владимир, СДЮСШОР-4</v>
      </c>
      <c r="H44" s="24"/>
      <c r="I44" s="94">
        <v>1.3828703703703705E-3</v>
      </c>
      <c r="J44" s="26" t="str">
        <f>IF(I44=0," ",IF(I44&lt;=[1]Разряды!$D$7,[1]Разряды!$D$3,IF(I44&lt;=[1]Разряды!$E$7,[1]Разряды!$E$3,IF(I44&lt;=[1]Разряды!$F$7,[1]Разряды!$F$3,IF(I44&lt;=[1]Разряды!$G$7,[1]Разряды!$G$3,IF(I44&lt;=[1]Разряды!$H$7,[1]Разряды!$H$3,IF(I44&lt;=[1]Разряды!$I$7,[1]Разряды!$I$3,IF(I44&lt;=[1]Разряды!$J$7,[1]Разряды!$J$3,"б/р"))))))))</f>
        <v>1р</v>
      </c>
      <c r="K44" s="15">
        <v>17</v>
      </c>
      <c r="L44" s="21" t="str">
        <f>IF(B44=0," ",VLOOKUP($B44,[1]Спортсмены!$B$1:$H$65536,7,FALSE))</f>
        <v>Плотников П.Н.</v>
      </c>
    </row>
    <row r="45" spans="1:12" x14ac:dyDescent="0.25">
      <c r="A45" s="19">
        <v>3</v>
      </c>
      <c r="B45" s="20">
        <v>32</v>
      </c>
      <c r="C45" s="21" t="str">
        <f>IF(B45=0," ",VLOOKUP(B45,[1]Спортсмены!B$1:H$65536,2,FALSE))</f>
        <v>Рябинин Иван</v>
      </c>
      <c r="D45" s="22" t="str">
        <f>IF(B45=0," ",VLOOKUP($B45,[1]Спортсмены!$B$1:$H$65536,3,FALSE))</f>
        <v>21.07.1997</v>
      </c>
      <c r="E45" s="23" t="str">
        <f>IF(B45=0," ",IF(VLOOKUP($B45,[1]Спортсмены!$B$1:$H$65536,4,FALSE)=0," ",VLOOKUP($B45,[1]Спортсмены!$B$1:$H$65536,4,FALSE)))</f>
        <v>1р</v>
      </c>
      <c r="F45" s="21" t="str">
        <f>IF(B45=0," ",VLOOKUP($B45,[1]Спортсмены!$B$1:$H$65536,5,FALSE))</f>
        <v>Ярославская</v>
      </c>
      <c r="G45" s="21" t="str">
        <f>IF(B45=0," ",VLOOKUP($B45,[1]Спортсмены!$B$1:$H$65536,6,FALSE))</f>
        <v>Ярославль, СДЮСШОР-19</v>
      </c>
      <c r="H45" s="24"/>
      <c r="I45" s="94">
        <v>1.386226851851852E-3</v>
      </c>
      <c r="J45" s="26" t="str">
        <f>IF(I45=0," ",IF(I45&lt;=[1]Разряды!$D$7,[1]Разряды!$D$3,IF(I45&lt;=[1]Разряды!$E$7,[1]Разряды!$E$3,IF(I45&lt;=[1]Разряды!$F$7,[1]Разряды!$F$3,IF(I45&lt;=[1]Разряды!$G$7,[1]Разряды!$G$3,IF(I45&lt;=[1]Разряды!$H$7,[1]Разряды!$H$3,IF(I45&lt;=[1]Разряды!$I$7,[1]Разряды!$I$3,IF(I45&lt;=[1]Разряды!$J$7,[1]Разряды!$J$3,"б/р"))))))))</f>
        <v>1р</v>
      </c>
      <c r="K45" s="16">
        <v>15</v>
      </c>
      <c r="L45" s="21" t="str">
        <f>IF(B45=0," ",VLOOKUP($B45,[1]Спортсмены!$B$1:$H$65536,7,FALSE))</f>
        <v>Таракановы Ю.Ф., А.В.</v>
      </c>
    </row>
    <row r="46" spans="1:12" x14ac:dyDescent="0.25">
      <c r="A46" s="27">
        <v>4</v>
      </c>
      <c r="B46" s="20">
        <v>98</v>
      </c>
      <c r="C46" s="21" t="str">
        <f>IF(B46=0," ",VLOOKUP(B46,[1]Спортсмены!B$1:H$65536,2,FALSE))</f>
        <v>Ильичев Алексей</v>
      </c>
      <c r="D46" s="22" t="str">
        <f>IF(B46=0," ",VLOOKUP($B46,[1]Спортсмены!$B$1:$H$65536,3,FALSE))</f>
        <v>08.03.1997</v>
      </c>
      <c r="E46" s="23" t="str">
        <f>IF(B46=0," ",IF(VLOOKUP($B46,[1]Спортсмены!$B$1:$H$65536,4,FALSE)=0," ",VLOOKUP($B46,[1]Спортсмены!$B$1:$H$65536,4,FALSE)))</f>
        <v>1р</v>
      </c>
      <c r="F46" s="21" t="str">
        <f>IF(B46=0," ",VLOOKUP($B46,[1]Спортсмены!$B$1:$H$65536,5,FALSE))</f>
        <v>Ярославская</v>
      </c>
      <c r="G46" s="21" t="str">
        <f>IF(B46=0," ",VLOOKUP($B46,[1]Спортсмены!$B$1:$H$65536,6,FALSE))</f>
        <v>Рыбинск, СДЮСШОР-2</v>
      </c>
      <c r="H46" s="24"/>
      <c r="I46" s="94">
        <v>1.4032407407407407E-3</v>
      </c>
      <c r="J46" s="26" t="str">
        <f>IF(I46=0," ",IF(I46&lt;=[1]Разряды!$D$7,[1]Разряды!$D$3,IF(I46&lt;=[1]Разряды!$E$7,[1]Разряды!$E$3,IF(I46&lt;=[1]Разряды!$F$7,[1]Разряды!$F$3,IF(I46&lt;=[1]Разряды!$G$7,[1]Разряды!$G$3,IF(I46&lt;=[1]Разряды!$H$7,[1]Разряды!$H$3,IF(I46&lt;=[1]Разряды!$I$7,[1]Разряды!$I$3,IF(I46&lt;=[1]Разряды!$J$7,[1]Разряды!$J$3,"б/р"))))))))</f>
        <v>2р</v>
      </c>
      <c r="K46" s="15" t="s">
        <v>20</v>
      </c>
      <c r="L46" s="21" t="str">
        <f>IF(B46=0," ",VLOOKUP($B46,[1]Спортсмены!$B$1:$H$65536,7,FALSE))</f>
        <v>Мокроусов А.Ю.</v>
      </c>
    </row>
    <row r="47" spans="1:12" x14ac:dyDescent="0.25">
      <c r="A47" s="27">
        <v>5</v>
      </c>
      <c r="B47" s="20">
        <v>176</v>
      </c>
      <c r="C47" s="21" t="str">
        <f>IF(B47=0," ",VLOOKUP(B47,[1]Спортсмены!B$1:H$65536,2,FALSE))</f>
        <v>Филиппов Дмитрий</v>
      </c>
      <c r="D47" s="22" t="str">
        <f>IF(B47=0," ",VLOOKUP($B47,[1]Спортсмены!$B$1:$H$65536,3,FALSE))</f>
        <v>1997</v>
      </c>
      <c r="E47" s="23" t="str">
        <f>IF(B47=0," ",IF(VLOOKUP($B47,[1]Спортсмены!$B$1:$H$65536,4,FALSE)=0," ",VLOOKUP($B47,[1]Спортсмены!$B$1:$H$65536,4,FALSE)))</f>
        <v>1р</v>
      </c>
      <c r="F47" s="21" t="str">
        <f>IF(B47=0," ",VLOOKUP($B47,[1]Спортсмены!$B$1:$H$65536,5,FALSE))</f>
        <v>Р-ка Коми</v>
      </c>
      <c r="G47" s="21" t="str">
        <f>IF(B47=0," ",VLOOKUP($B47,[1]Спортсмены!$B$1:$H$65536,6,FALSE))</f>
        <v>Сыктывкар, КДЮСШ-1</v>
      </c>
      <c r="H47" s="24"/>
      <c r="I47" s="94">
        <v>1.4069444444444442E-3</v>
      </c>
      <c r="J47" s="26" t="str">
        <f>IF(I47=0," ",IF(I47&lt;=[1]Разряды!$D$7,[1]Разряды!$D$3,IF(I47&lt;=[1]Разряды!$E$7,[1]Разряды!$E$3,IF(I47&lt;=[1]Разряды!$F$7,[1]Разряды!$F$3,IF(I47&lt;=[1]Разряды!$G$7,[1]Разряды!$G$3,IF(I47&lt;=[1]Разряды!$H$7,[1]Разряды!$H$3,IF(I47&lt;=[1]Разряды!$I$7,[1]Разряды!$I$3,IF(I47&lt;=[1]Разряды!$J$7,[1]Разряды!$J$3,"б/р"))))))))</f>
        <v>2р</v>
      </c>
      <c r="K47" s="15">
        <v>14</v>
      </c>
      <c r="L47" s="21" t="str">
        <f>IF(B47=0," ",VLOOKUP($B47,[1]Спортсмены!$B$1:$H$65536,7,FALSE))</f>
        <v>Панюкова М.А.</v>
      </c>
    </row>
    <row r="48" spans="1:12" x14ac:dyDescent="0.25">
      <c r="A48" s="27">
        <v>6</v>
      </c>
      <c r="B48" s="20">
        <v>150</v>
      </c>
      <c r="C48" s="21" t="str">
        <f>IF(B48=0," ",VLOOKUP(B48,[1]Спортсмены!B$1:H$65536,2,FALSE))</f>
        <v>Журавлев Михаил</v>
      </c>
      <c r="D48" s="22" t="str">
        <f>IF(B48=0," ",VLOOKUP($B48,[1]Спортсмены!$B$1:$H$65536,3,FALSE))</f>
        <v>25.09.1996</v>
      </c>
      <c r="E48" s="23" t="str">
        <f>IF(B48=0," ",IF(VLOOKUP($B48,[1]Спортсмены!$B$1:$H$65536,4,FALSE)=0," ",VLOOKUP($B48,[1]Спортсмены!$B$1:$H$65536,4,FALSE)))</f>
        <v>1р</v>
      </c>
      <c r="F48" s="21" t="str">
        <f>IF(B48=0," ",VLOOKUP($B48,[1]Спортсмены!$B$1:$H$65536,5,FALSE))</f>
        <v>Ивановская</v>
      </c>
      <c r="G48" s="21" t="str">
        <f>IF(B48=0," ",VLOOKUP($B48,[1]Спортсмены!$B$1:$H$65536,6,FALSE))</f>
        <v>Иваново, ИГЭУ</v>
      </c>
      <c r="H48" s="24"/>
      <c r="I48" s="94">
        <v>1.4165509259259259E-3</v>
      </c>
      <c r="J48" s="26" t="str">
        <f>IF(I48=0," ",IF(I48&lt;=[1]Разряды!$D$7,[1]Разряды!$D$3,IF(I48&lt;=[1]Разряды!$E$7,[1]Разряды!$E$3,IF(I48&lt;=[1]Разряды!$F$7,[1]Разряды!$F$3,IF(I48&lt;=[1]Разряды!$G$7,[1]Разряды!$G$3,IF(I48&lt;=[1]Разряды!$H$7,[1]Разряды!$H$3,IF(I48&lt;=[1]Разряды!$I$7,[1]Разряды!$I$3,IF(I48&lt;=[1]Разряды!$J$7,[1]Разряды!$J$3,"б/р"))))))))</f>
        <v>2р</v>
      </c>
      <c r="K48" s="15" t="s">
        <v>20</v>
      </c>
      <c r="L48" s="87" t="str">
        <f>IF(B48=0," ",VLOOKUP($B48,[1]Спортсмены!$B$1:$H$65536,7,FALSE))</f>
        <v>Гильмутдинов Ю.В., Лукичев А.В.</v>
      </c>
    </row>
    <row r="49" spans="1:12" x14ac:dyDescent="0.25">
      <c r="A49" s="27">
        <v>7</v>
      </c>
      <c r="B49" s="28">
        <v>184</v>
      </c>
      <c r="C49" s="21" t="str">
        <f>IF(B49=0," ",VLOOKUP(B49,[1]Спортсмены!B$1:H$65536,2,FALSE))</f>
        <v>Гапшевичус Иван</v>
      </c>
      <c r="D49" s="22" t="str">
        <f>IF(B49=0," ",VLOOKUP($B49,[1]Спортсмены!$B$1:$H$65536,3,FALSE))</f>
        <v>1997</v>
      </c>
      <c r="E49" s="23" t="str">
        <f>IF(B49=0," ",IF(VLOOKUP($B49,[1]Спортсмены!$B$1:$H$65536,4,FALSE)=0," ",VLOOKUP($B49,[1]Спортсмены!$B$1:$H$65536,4,FALSE)))</f>
        <v>1р</v>
      </c>
      <c r="F49" s="21" t="str">
        <f>IF(B49=0," ",VLOOKUP($B49,[1]Спортсмены!$B$1:$H$65536,5,FALSE))</f>
        <v>Архангельская</v>
      </c>
      <c r="G49" s="21" t="str">
        <f>IF(B49=0," ",VLOOKUP($B49,[1]Спортсмены!$B$1:$H$65536,6,FALSE))</f>
        <v>Коряжма, ДЮСШ</v>
      </c>
      <c r="H49" s="24"/>
      <c r="I49" s="94">
        <v>1.425925925925926E-3</v>
      </c>
      <c r="J49" s="26" t="str">
        <f>IF(I49=0," ",IF(I49&lt;=[1]Разряды!$D$7,[1]Разряды!$D$3,IF(I49&lt;=[1]Разряды!$E$7,[1]Разряды!$E$3,IF(I49&lt;=[1]Разряды!$F$7,[1]Разряды!$F$3,IF(I49&lt;=[1]Разряды!$G$7,[1]Разряды!$G$3,IF(I49&lt;=[1]Разряды!$H$7,[1]Разряды!$H$3,IF(I49&lt;=[1]Разряды!$I$7,[1]Разряды!$I$3,IF(I49&lt;=[1]Разряды!$J$7,[1]Разряды!$J$3,"б/р"))))))))</f>
        <v>2р</v>
      </c>
      <c r="K49" s="15" t="s">
        <v>20</v>
      </c>
      <c r="L49" s="21" t="str">
        <f>IF(B49=0," ",VLOOKUP($B49,[1]Спортсмены!$B$1:$H$65536,7,FALSE))</f>
        <v>Казанцев Л.А.</v>
      </c>
    </row>
    <row r="50" spans="1:12" x14ac:dyDescent="0.25">
      <c r="A50" s="27">
        <v>8</v>
      </c>
      <c r="B50" s="20">
        <v>578</v>
      </c>
      <c r="C50" s="21" t="str">
        <f>IF(B50=0," ",VLOOKUP(B50,[1]Спортсмены!B$1:H$65536,2,FALSE))</f>
        <v>Полянский Марк</v>
      </c>
      <c r="D50" s="22" t="str">
        <f>IF(B50=0," ",VLOOKUP($B50,[1]Спортсмены!$B$1:$H$65536,3,FALSE))</f>
        <v>01.01.1997</v>
      </c>
      <c r="E50" s="23" t="str">
        <f>IF(B50=0," ",IF(VLOOKUP($B50,[1]Спортсмены!$B$1:$H$65536,4,FALSE)=0," ",VLOOKUP($B50,[1]Спортсмены!$B$1:$H$65536,4,FALSE)))</f>
        <v>2р</v>
      </c>
      <c r="F50" s="21" t="str">
        <f>IF(B50=0," ",VLOOKUP($B50,[1]Спортсмены!$B$1:$H$65536,5,FALSE))</f>
        <v>Архангельская</v>
      </c>
      <c r="G50" s="21" t="str">
        <f>IF(B50=0," ",VLOOKUP($B50,[1]Спортсмены!$B$1:$H$65536,6,FALSE))</f>
        <v>Котлас, МБУ ДОД "ДЮСШ-1"</v>
      </c>
      <c r="H50" s="24"/>
      <c r="I50" s="94">
        <v>1.4719907407407407E-3</v>
      </c>
      <c r="J50" s="26" t="str">
        <f>IF(I50=0," ",IF(I50&lt;=[1]Разряды!$D$7,[1]Разряды!$D$3,IF(I50&lt;=[1]Разряды!$E$7,[1]Разряды!$E$3,IF(I50&lt;=[1]Разряды!$F$7,[1]Разряды!$F$3,IF(I50&lt;=[1]Разряды!$G$7,[1]Разряды!$G$3,IF(I50&lt;=[1]Разряды!$H$7,[1]Разряды!$H$3,IF(I50&lt;=[1]Разряды!$I$7,[1]Разряды!$I$3,IF(I50&lt;=[1]Разряды!$J$7,[1]Разряды!$J$3,"б/р"))))))))</f>
        <v>2р</v>
      </c>
      <c r="K50" s="15">
        <v>13</v>
      </c>
      <c r="L50" s="21" t="str">
        <f>IF(B50=0," ",VLOOKUP($B50,[1]Спортсмены!$B$1:$H$65536,7,FALSE))</f>
        <v>Комлев С.А.</v>
      </c>
    </row>
    <row r="51" spans="1:12" x14ac:dyDescent="0.25">
      <c r="A51" s="27">
        <v>9</v>
      </c>
      <c r="B51" s="20">
        <v>33</v>
      </c>
      <c r="C51" s="21" t="str">
        <f>IF(B51=0," ",VLOOKUP(B51,[1]Спортсмены!B$1:H$65536,2,FALSE))</f>
        <v>Шиян Дмитрий</v>
      </c>
      <c r="D51" s="22" t="str">
        <f>IF(B51=0," ",VLOOKUP($B51,[1]Спортсмены!$B$1:$H$65536,3,FALSE))</f>
        <v>26.01.1996</v>
      </c>
      <c r="E51" s="23" t="str">
        <f>IF(B51=0," ",IF(VLOOKUP($B51,[1]Спортсмены!$B$1:$H$65536,4,FALSE)=0," ",VLOOKUP($B51,[1]Спортсмены!$B$1:$H$65536,4,FALSE)))</f>
        <v>1р</v>
      </c>
      <c r="F51" s="21" t="str">
        <f>IF(B51=0," ",VLOOKUP($B51,[1]Спортсмены!$B$1:$H$65536,5,FALSE))</f>
        <v>Ярославская</v>
      </c>
      <c r="G51" s="21" t="str">
        <f>IF(B51=0," ",VLOOKUP($B51,[1]Спортсмены!$B$1:$H$65536,6,FALSE))</f>
        <v>Ярославль, СДЮСШОР-19</v>
      </c>
      <c r="H51" s="24"/>
      <c r="I51" s="95">
        <v>1.4753472222222223E-3</v>
      </c>
      <c r="J51" s="26" t="str">
        <f>IF(I51=0," ",IF(I51&lt;=[1]Разряды!$D$7,[1]Разряды!$D$3,IF(I51&lt;=[1]Разряды!$E$7,[1]Разряды!$E$3,IF(I51&lt;=[1]Разряды!$F$7,[1]Разряды!$F$3,IF(I51&lt;=[1]Разряды!$G$7,[1]Разряды!$G$3,IF(I51&lt;=[1]Разряды!$H$7,[1]Разряды!$H$3,IF(I51&lt;=[1]Разряды!$I$7,[1]Разряды!$I$3,IF(I51&lt;=[1]Разряды!$J$7,[1]Разряды!$J$3,"б/р"))))))))</f>
        <v>2р</v>
      </c>
      <c r="K51" s="15" t="s">
        <v>20</v>
      </c>
      <c r="L51" s="87" t="str">
        <f>IF(B51=0," ",VLOOKUP($B51,[1]Спортсмены!$B$1:$H$65536,7,FALSE))</f>
        <v>Таракановы Ю.Ф., А.В.</v>
      </c>
    </row>
    <row r="52" spans="1:12" x14ac:dyDescent="0.25">
      <c r="A52" s="27">
        <v>10</v>
      </c>
      <c r="B52" s="20">
        <v>140</v>
      </c>
      <c r="C52" s="21" t="str">
        <f>IF(B52=0," ",VLOOKUP(B52,[1]Спортсмены!B$1:H$65536,2,FALSE))</f>
        <v>Семенов Александр</v>
      </c>
      <c r="D52" s="22" t="str">
        <f>IF(B52=0," ",VLOOKUP($B52,[1]Спортсмены!$B$1:$H$65536,3,FALSE))</f>
        <v>02.12.1997</v>
      </c>
      <c r="E52" s="23" t="str">
        <f>IF(B52=0," ",IF(VLOOKUP($B52,[1]Спортсмены!$B$1:$H$65536,4,FALSE)=0," ",VLOOKUP($B52,[1]Спортсмены!$B$1:$H$65536,4,FALSE)))</f>
        <v>1р</v>
      </c>
      <c r="F52" s="21" t="str">
        <f>IF(B52=0," ",VLOOKUP($B52,[1]Спортсмены!$B$1:$H$65536,5,FALSE))</f>
        <v>Новгородская</v>
      </c>
      <c r="G52" s="21" t="str">
        <f>IF(B52=0," ",VLOOKUP($B52,[1]Спортсмены!$B$1:$H$65536,6,FALSE))</f>
        <v>В Новгород</v>
      </c>
      <c r="H52" s="24"/>
      <c r="I52" s="94">
        <v>1.4806712962962961E-3</v>
      </c>
      <c r="J52" s="26" t="str">
        <f>IF(I52=0," ",IF(I52&lt;=[1]Разряды!$D$7,[1]Разряды!$D$3,IF(I52&lt;=[1]Разряды!$E$7,[1]Разряды!$E$3,IF(I52&lt;=[1]Разряды!$F$7,[1]Разряды!$F$3,IF(I52&lt;=[1]Разряды!$G$7,[1]Разряды!$G$3,IF(I52&lt;=[1]Разряды!$H$7,[1]Разряды!$H$3,IF(I52&lt;=[1]Разряды!$I$7,[1]Разряды!$I$3,IF(I52&lt;=[1]Разряды!$J$7,[1]Разряды!$J$3,"б/р"))))))))</f>
        <v>2р</v>
      </c>
      <c r="K52" s="16">
        <v>12</v>
      </c>
      <c r="L52" s="21" t="str">
        <f>IF(B52=0," ",VLOOKUP($B52,[1]Спортсмены!$B$1:$H$65536,7,FALSE))</f>
        <v>Семенов А.П.</v>
      </c>
    </row>
    <row r="53" spans="1:12" x14ac:dyDescent="0.25">
      <c r="A53" s="27">
        <v>11</v>
      </c>
      <c r="B53" s="26">
        <v>43</v>
      </c>
      <c r="C53" s="21" t="str">
        <f>IF(B53=0," ",VLOOKUP(B53,[1]Спортсмены!B$1:H$65536,2,FALSE))</f>
        <v>Збойнов Андрей</v>
      </c>
      <c r="D53" s="22" t="str">
        <f>IF(B53=0," ",VLOOKUP($B53,[1]Спортсмены!$B$1:$H$65536,3,FALSE))</f>
        <v>11.01.1997</v>
      </c>
      <c r="E53" s="23" t="str">
        <f>IF(B53=0," ",IF(VLOOKUP($B53,[1]Спортсмены!$B$1:$H$65536,4,FALSE)=0," ",VLOOKUP($B53,[1]Спортсмены!$B$1:$H$65536,4,FALSE)))</f>
        <v>2р</v>
      </c>
      <c r="F53" s="21" t="str">
        <f>IF(B53=0," ",VLOOKUP($B53,[1]Спортсмены!$B$1:$H$65536,5,FALSE))</f>
        <v>Ярославская</v>
      </c>
      <c r="G53" s="21" t="str">
        <f>IF(B53=0," ",VLOOKUP($B53,[1]Спортсмены!$B$1:$H$65536,6,FALSE))</f>
        <v>Ярославль, СДЮСШОР-19</v>
      </c>
      <c r="H53" s="24"/>
      <c r="I53" s="94">
        <v>1.5233796296296297E-3</v>
      </c>
      <c r="J53" s="26" t="str">
        <f>IF(I53=0," ",IF(I53&lt;=[1]Разряды!$D$7,[1]Разряды!$D$3,IF(I53&lt;=[1]Разряды!$E$7,[1]Разряды!$E$3,IF(I53&lt;=[1]Разряды!$F$7,[1]Разряды!$F$3,IF(I53&lt;=[1]Разряды!$G$7,[1]Разряды!$G$3,IF(I53&lt;=[1]Разряды!$H$7,[1]Разряды!$H$3,IF(I53&lt;=[1]Разряды!$I$7,[1]Разряды!$I$3,IF(I53&lt;=[1]Разряды!$J$7,[1]Разряды!$J$3,"б/р"))))))))</f>
        <v>3р</v>
      </c>
      <c r="K53" s="15" t="s">
        <v>20</v>
      </c>
      <c r="L53" s="21" t="str">
        <f>IF(B53=0," ",VLOOKUP($B53,[1]Спортсмены!$B$1:$H$65536,7,FALSE))</f>
        <v>Круговой К.Н.</v>
      </c>
    </row>
    <row r="54" spans="1:12" x14ac:dyDescent="0.25">
      <c r="A54" s="27">
        <v>12</v>
      </c>
      <c r="B54" s="20">
        <v>44</v>
      </c>
      <c r="C54" s="85" t="str">
        <f>IF(B54=0," ",VLOOKUP(B54,[1]Спортсмены!B$1:H$65536,2,FALSE))</f>
        <v>Коровин Артем</v>
      </c>
      <c r="D54" s="86" t="str">
        <f>IF(B54=0," ",VLOOKUP($B54,[1]Спортсмены!$B$1:$H$65536,3,FALSE))</f>
        <v>11.06.1997</v>
      </c>
      <c r="E54" s="80" t="str">
        <f>IF(B54=0," ",IF(VLOOKUP($B54,[1]Спортсмены!$B$1:$H$65536,4,FALSE)=0," ",VLOOKUP($B54,[1]Спортсмены!$B$1:$H$65536,4,FALSE)))</f>
        <v>2р</v>
      </c>
      <c r="F54" s="85" t="str">
        <f>IF(B54=0," ",VLOOKUP($B54,[1]Спортсмены!$B$1:$H$65536,5,FALSE))</f>
        <v>Ярославская</v>
      </c>
      <c r="G54" s="83" t="str">
        <f>IF(B54=0," ",VLOOKUP($B54,[1]Спортсмены!$B$1:$H$65536,6,FALSE))</f>
        <v>Ярославль, СДЮСШОР-19</v>
      </c>
      <c r="H54" s="84"/>
      <c r="I54" s="272">
        <v>1.5645833333333334E-3</v>
      </c>
      <c r="J54" s="27" t="str">
        <f>IF(I54=0," ",IF(I54&lt;=[1]Разряды!$D$7,[1]Разряды!$D$3,IF(I54&lt;=[1]Разряды!$E$7,[1]Разряды!$E$3,IF(I54&lt;=[1]Разряды!$F$7,[1]Разряды!$F$3,IF(I54&lt;=[1]Разряды!$G$7,[1]Разряды!$G$3,IF(I54&lt;=[1]Разряды!$H$7,[1]Разряды!$H$3,IF(I54&lt;=[1]Разряды!$I$7,[1]Разряды!$I$3,IF(I54&lt;=[1]Разряды!$J$7,[1]Разряды!$J$3,"б/р"))))))))</f>
        <v>3р</v>
      </c>
      <c r="K54" s="114" t="s">
        <v>20</v>
      </c>
      <c r="L54" s="85" t="str">
        <f>IF(B54=0," ",VLOOKUP($B54,[1]Спортсмены!$B$1:$H$65536,7,FALSE))</f>
        <v>Круговой К.Н.</v>
      </c>
    </row>
    <row r="55" spans="1:12" x14ac:dyDescent="0.25">
      <c r="A55" s="27"/>
      <c r="B55" s="20">
        <v>295</v>
      </c>
      <c r="C55" s="21" t="str">
        <f>IF(B55=0," ",VLOOKUP(B55,[1]Спортсмены!B$1:H$65536,2,FALSE))</f>
        <v>Завгородний Герман</v>
      </c>
      <c r="D55" s="22" t="str">
        <f>IF(B55=0," ",VLOOKUP($B55,[1]Спортсмены!$B$1:$H$65536,3,FALSE))</f>
        <v>05.10.1996</v>
      </c>
      <c r="E55" s="23" t="str">
        <f>IF(B55=0," ",IF(VLOOKUP($B55,[1]Спортсмены!$B$1:$H$65536,4,FALSE)=0," ",VLOOKUP($B55,[1]Спортсмены!$B$1:$H$65536,4,FALSE)))</f>
        <v>1р</v>
      </c>
      <c r="F55" s="21" t="str">
        <f>IF(B55=0," ",VLOOKUP($B55,[1]Спортсмены!$B$1:$H$65536,5,FALSE))</f>
        <v>Вологодская</v>
      </c>
      <c r="G55" s="21" t="str">
        <f>IF(B55=0," ",VLOOKUP($B55,[1]Спортсмены!$B$1:$H$65536,6,FALSE))</f>
        <v>Вологда, АУ ФКиС ЦСП</v>
      </c>
      <c r="H55" s="24"/>
      <c r="I55" s="430" t="s">
        <v>115</v>
      </c>
      <c r="J55" s="26"/>
      <c r="K55" s="26">
        <v>0</v>
      </c>
      <c r="L55" s="21" t="str">
        <f>IF(B55=0," ",VLOOKUP($B55,[1]Спортсмены!$B$1:$H$65536,7,FALSE))</f>
        <v>Волков В.Н., Куканов Ю.С.</v>
      </c>
    </row>
    <row r="56" spans="1:12" x14ac:dyDescent="0.25">
      <c r="A56" s="27"/>
      <c r="B56" s="20"/>
      <c r="C56" s="21"/>
      <c r="D56" s="22"/>
      <c r="E56" s="23"/>
      <c r="F56" s="21"/>
      <c r="G56" s="21"/>
      <c r="H56" s="24"/>
      <c r="I56" s="430"/>
      <c r="J56" s="26"/>
      <c r="K56" s="26"/>
      <c r="L56" s="21"/>
    </row>
    <row r="57" spans="1:12" x14ac:dyDescent="0.25">
      <c r="A57" s="15"/>
      <c r="B57" s="15"/>
      <c r="C57" s="15"/>
      <c r="D57" s="16"/>
      <c r="E57" s="15"/>
      <c r="F57" s="340" t="s">
        <v>121</v>
      </c>
      <c r="G57" s="340"/>
      <c r="H57" s="17"/>
      <c r="I57" s="343" t="s">
        <v>35</v>
      </c>
      <c r="J57" s="343"/>
      <c r="K57" s="246"/>
      <c r="L57" s="8" t="s">
        <v>149</v>
      </c>
    </row>
    <row r="58" spans="1:12" x14ac:dyDescent="0.25">
      <c r="A58" s="110">
        <v>1</v>
      </c>
      <c r="B58" s="20">
        <v>205</v>
      </c>
      <c r="C58" s="21" t="str">
        <f>IF(B58=0," ",VLOOKUP(B58,[1]Спортсмены!B$1:H$65536,2,FALSE))</f>
        <v>Миронов Евгений</v>
      </c>
      <c r="D58" s="22" t="str">
        <f>IF(B58=0," ",VLOOKUP($B58,[1]Спортсмены!$B$1:$H$65536,3,FALSE))</f>
        <v>1993</v>
      </c>
      <c r="E58" s="23" t="str">
        <f>IF(B58=0," ",IF(VLOOKUP($B58,[1]Спортсмены!$B$1:$H$65536,4,FALSE)=0," ",VLOOKUP($B58,[1]Спортсмены!$B$1:$H$65536,4,FALSE)))</f>
        <v>КМС</v>
      </c>
      <c r="F58" s="21" t="str">
        <f>IF(B58=0," ",VLOOKUP($B58,[1]Спортсмены!$B$1:$H$65536,5,FALSE))</f>
        <v>Мурманская</v>
      </c>
      <c r="G58" s="21" t="str">
        <f>IF(B58=0," ",VLOOKUP($B58,[1]Спортсмены!$B$1:$H$65536,6,FALSE))</f>
        <v>Мурманск, СДЮСШОР-4, ЦСП</v>
      </c>
      <c r="H58" s="24"/>
      <c r="I58" s="94">
        <v>1.3202546296296296E-3</v>
      </c>
      <c r="J58" s="26" t="str">
        <f>IF(I58=0," ",IF(I58&lt;=[1]Разряды!$D$7,[1]Разряды!$D$3,IF(I58&lt;=[1]Разряды!$E$7,[1]Разряды!$E$3,IF(I58&lt;=[1]Разряды!$F$7,[1]Разряды!$F$3,IF(I58&lt;=[1]Разряды!$G$7,[1]Разряды!$G$3,IF(I58&lt;=[1]Разряды!$H$7,[1]Разряды!$H$3,IF(I58&lt;=[1]Разряды!$I$7,[1]Разряды!$I$3,IF(I58&lt;=[1]Разряды!$J$7,[1]Разряды!$J$3,"б/р"))))))))</f>
        <v>кмс</v>
      </c>
      <c r="K58" s="15">
        <v>20</v>
      </c>
      <c r="L58" s="21" t="str">
        <f>IF(B58=0," ",VLOOKUP($B58,[1]Спортсмены!$B$1:$H$65536,7,FALSE))</f>
        <v>Кацан Т.Н.</v>
      </c>
    </row>
    <row r="59" spans="1:12" x14ac:dyDescent="0.25">
      <c r="A59" s="19">
        <v>2</v>
      </c>
      <c r="B59" s="80">
        <v>523</v>
      </c>
      <c r="C59" s="21" t="str">
        <f>IF(B59=0," ",VLOOKUP(B59,[1]Спортсмены!B$1:H$65536,2,FALSE))</f>
        <v>Лапшин Александр</v>
      </c>
      <c r="D59" s="22" t="str">
        <f>IF(B59=0," ",VLOOKUP($B59,[1]Спортсмены!$B$1:$H$65536,3,FALSE))</f>
        <v>17.06.1993</v>
      </c>
      <c r="E59" s="23" t="str">
        <f>IF(B59=0," ",IF(VLOOKUP($B59,[1]Спортсмены!$B$1:$H$65536,4,FALSE)=0," ",VLOOKUP($B59,[1]Спортсмены!$B$1:$H$65536,4,FALSE)))</f>
        <v>КМС</v>
      </c>
      <c r="F59" s="21" t="str">
        <f>IF(B59=0," ",VLOOKUP($B59,[1]Спортсмены!$B$1:$H$65536,5,FALSE))</f>
        <v>Владимирская</v>
      </c>
      <c r="G59" s="21" t="str">
        <f>IF(B59=0," ",VLOOKUP($B59,[1]Спортсмены!$B$1:$H$65536,6,FALSE))</f>
        <v>Владимир, СДЮСШОР-7</v>
      </c>
      <c r="H59" s="24"/>
      <c r="I59" s="95">
        <v>1.3224537037037035E-3</v>
      </c>
      <c r="J59" s="26" t="str">
        <f>IF(I59=0," ",IF(I59&lt;=[1]Разряды!$D$7,[1]Разряды!$D$3,IF(I59&lt;=[1]Разряды!$E$7,[1]Разряды!$E$3,IF(I59&lt;=[1]Разряды!$F$7,[1]Разряды!$F$3,IF(I59&lt;=[1]Разряды!$G$7,[1]Разряды!$G$3,IF(I59&lt;=[1]Разряды!$H$7,[1]Разряды!$H$3,IF(I59&lt;=[1]Разряды!$I$7,[1]Разряды!$I$3,IF(I59&lt;=[1]Разряды!$J$7,[1]Разряды!$J$3,"б/р"))))))))</f>
        <v>кмс</v>
      </c>
      <c r="K59" s="16">
        <v>17</v>
      </c>
      <c r="L59" s="21" t="str">
        <f>IF(B59=0," ",VLOOKUP($B59,[1]Спортсмены!$B$1:$H$65536,7,FALSE))</f>
        <v>Буянкин В.И.</v>
      </c>
    </row>
    <row r="60" spans="1:12" x14ac:dyDescent="0.25">
      <c r="A60" s="110">
        <v>3</v>
      </c>
      <c r="B60" s="20">
        <v>204</v>
      </c>
      <c r="C60" s="21" t="str">
        <f>IF(B60=0," ",VLOOKUP(B60,[1]Спортсмены!B$1:H$65536,2,FALSE))</f>
        <v>Пахомов Олег</v>
      </c>
      <c r="D60" s="22" t="str">
        <f>IF(B60=0," ",VLOOKUP($B60,[1]Спортсмены!$B$1:$H$65536,3,FALSE))</f>
        <v>1995</v>
      </c>
      <c r="E60" s="23" t="str">
        <f>IF(B60=0," ",IF(VLOOKUP($B60,[1]Спортсмены!$B$1:$H$65536,4,FALSE)=0," ",VLOOKUP($B60,[1]Спортсмены!$B$1:$H$65536,4,FALSE)))</f>
        <v>КМС</v>
      </c>
      <c r="F60" s="21" t="str">
        <f>IF(B60=0," ",VLOOKUP($B60,[1]Спортсмены!$B$1:$H$65536,5,FALSE))</f>
        <v>Мурманская</v>
      </c>
      <c r="G60" s="21" t="str">
        <f>IF(B60=0," ",VLOOKUP($B60,[1]Спортсмены!$B$1:$H$65536,6,FALSE))</f>
        <v>Мурманск, СДЮСШОР-4, ЦСП</v>
      </c>
      <c r="H60" s="24"/>
      <c r="I60" s="95">
        <v>1.3305555555555555E-3</v>
      </c>
      <c r="J60" s="26" t="str">
        <f>IF(I60=0," ",IF(I60&lt;=[1]Разряды!$D$7,[1]Разряды!$D$3,IF(I60&lt;=[1]Разряды!$E$7,[1]Разряды!$E$3,IF(I60&lt;=[1]Разряды!$F$7,[1]Разряды!$F$3,IF(I60&lt;=[1]Разряды!$G$7,[1]Разряды!$G$3,IF(I60&lt;=[1]Разряды!$H$7,[1]Разряды!$H$3,IF(I60&lt;=[1]Разряды!$I$7,[1]Разряды!$I$3,IF(I60&lt;=[1]Разряды!$J$7,[1]Разряды!$J$3,"б/р"))))))))</f>
        <v>кмс</v>
      </c>
      <c r="K60" s="15">
        <v>15</v>
      </c>
      <c r="L60" s="21" t="str">
        <f>IF(B60=0," ",VLOOKUP($B60,[1]Спортсмены!$B$1:$H$65536,7,FALSE))</f>
        <v>ЗТР Савенков П.В.</v>
      </c>
    </row>
    <row r="61" spans="1:12" x14ac:dyDescent="0.25">
      <c r="A61" s="27">
        <v>4</v>
      </c>
      <c r="B61" s="23">
        <v>149</v>
      </c>
      <c r="C61" s="21" t="str">
        <f>IF(B61=0," ",VLOOKUP(B61,[1]Спортсмены!B$1:H$65536,2,FALSE))</f>
        <v>Степанов Сергей</v>
      </c>
      <c r="D61" s="22" t="str">
        <f>IF(B61=0," ",VLOOKUP($B61,[1]Спортсмены!$B$1:$H$65536,3,FALSE))</f>
        <v>06.05.194</v>
      </c>
      <c r="E61" s="23" t="str">
        <f>IF(B61=0," ",IF(VLOOKUP($B61,[1]Спортсмены!$B$1:$H$65536,4,FALSE)=0," ",VLOOKUP($B61,[1]Спортсмены!$B$1:$H$65536,4,FALSE)))</f>
        <v>КМС</v>
      </c>
      <c r="F61" s="21" t="str">
        <f>IF(B61=0," ",VLOOKUP($B61,[1]Спортсмены!$B$1:$H$65536,5,FALSE))</f>
        <v>Ивановская</v>
      </c>
      <c r="G61" s="21" t="str">
        <f>IF(B61=0," ",VLOOKUP($B61,[1]Спортсмены!$B$1:$H$65536,6,FALSE))</f>
        <v>Иваново, ИГЭУ</v>
      </c>
      <c r="H61" s="24"/>
      <c r="I61" s="94">
        <v>1.364236111111111E-3</v>
      </c>
      <c r="J61" s="26" t="str">
        <f>IF(I61=0," ",IF(I61&lt;=[1]Разряды!$D$7,[1]Разряды!$D$3,IF(I61&lt;=[1]Разряды!$E$7,[1]Разряды!$E$3,IF(I61&lt;=[1]Разряды!$F$7,[1]Разряды!$F$3,IF(I61&lt;=[1]Разряды!$G$7,[1]Разряды!$G$3,IF(I61&lt;=[1]Разряды!$H$7,[1]Разряды!$H$3,IF(I61&lt;=[1]Разряды!$I$7,[1]Разряды!$I$3,IF(I61&lt;=[1]Разряды!$J$7,[1]Разряды!$J$3,"б/р"))))))))</f>
        <v>1р</v>
      </c>
      <c r="K61" s="15" t="s">
        <v>20</v>
      </c>
      <c r="L61" s="21" t="str">
        <f>IF(B61=0," ",VLOOKUP($B61,[1]Спортсмены!$B$1:$H$65536,7,FALSE))</f>
        <v>Гильмутдинов Ю.В., Чернов С.В.</v>
      </c>
    </row>
    <row r="62" spans="1:12" x14ac:dyDescent="0.25">
      <c r="A62" s="23">
        <v>5</v>
      </c>
      <c r="B62" s="23">
        <v>270</v>
      </c>
      <c r="C62" s="21" t="str">
        <f>IF(B62=0," ",VLOOKUP(B62,[1]Спортсмены!B$1:H$65536,2,FALSE))</f>
        <v>Дмитриев Сергей</v>
      </c>
      <c r="D62" s="22" t="str">
        <f>IF(B62=0," ",VLOOKUP($B62,[1]Спортсмены!$B$1:$H$65536,3,FALSE))</f>
        <v>08.03.1994</v>
      </c>
      <c r="E62" s="23" t="str">
        <f>IF(B62=0," ",IF(VLOOKUP($B62,[1]Спортсмены!$B$1:$H$65536,4,FALSE)=0," ",VLOOKUP($B62,[1]Спортсмены!$B$1:$H$65536,4,FALSE)))</f>
        <v>КМС</v>
      </c>
      <c r="F62" s="21" t="str">
        <f>IF(B62=0," ",VLOOKUP($B62,[1]Спортсмены!$B$1:$H$65536,5,FALSE))</f>
        <v>Костромская</v>
      </c>
      <c r="G62" s="21" t="str">
        <f>IF(B62=0," ",VLOOKUP($B62,[1]Спортсмены!$B$1:$H$65536,6,FALSE))</f>
        <v>Кострома, КГУ им. Н.А. Некрасова</v>
      </c>
      <c r="H62" s="24"/>
      <c r="I62" s="94">
        <v>1.3770833333333335E-3</v>
      </c>
      <c r="J62" s="26" t="str">
        <f>IF(I62=0," ",IF(I62&lt;=[1]Разряды!$D$7,[1]Разряды!$D$3,IF(I62&lt;=[1]Разряды!$E$7,[1]Разряды!$E$3,IF(I62&lt;=[1]Разряды!$F$7,[1]Разряды!$F$3,IF(I62&lt;=[1]Разряды!$G$7,[1]Разряды!$G$3,IF(I62&lt;=[1]Разряды!$H$7,[1]Разряды!$H$3,IF(I62&lt;=[1]Разряды!$I$7,[1]Разряды!$I$3,IF(I62&lt;=[1]Разряды!$J$7,[1]Разряды!$J$3,"б/р"))))))))</f>
        <v>1р</v>
      </c>
      <c r="K62" s="15">
        <v>14</v>
      </c>
      <c r="L62" s="21" t="str">
        <f>IF(B62=0," ",VLOOKUP($B62,[1]Спортсмены!$B$1:$H$65536,7,FALSE))</f>
        <v>Павлов Е.А.</v>
      </c>
    </row>
    <row r="63" spans="1:12" x14ac:dyDescent="0.25">
      <c r="A63" s="27">
        <v>6</v>
      </c>
      <c r="B63" s="80">
        <v>142</v>
      </c>
      <c r="C63" s="21" t="str">
        <f>IF(B63=0," ",VLOOKUP(B63,[1]Спортсмены!B$1:H$65536,2,FALSE))</f>
        <v>Колесников Михаил</v>
      </c>
      <c r="D63" s="22" t="str">
        <f>IF(B63=0," ",VLOOKUP($B63,[1]Спортсмены!$B$1:$H$65536,3,FALSE))</f>
        <v>29.04.1993</v>
      </c>
      <c r="E63" s="23" t="str">
        <f>IF(B63=0," ",IF(VLOOKUP($B63,[1]Спортсмены!$B$1:$H$65536,4,FALSE)=0," ",VLOOKUP($B63,[1]Спортсмены!$B$1:$H$65536,4,FALSE)))</f>
        <v>КМС</v>
      </c>
      <c r="F63" s="21" t="str">
        <f>IF(B63=0," ",VLOOKUP($B63,[1]Спортсмены!$B$1:$H$65536,5,FALSE))</f>
        <v>Новгородская</v>
      </c>
      <c r="G63" s="21" t="str">
        <f>IF(B63=0," ",VLOOKUP($B63,[1]Спортсмены!$B$1:$H$65536,6,FALSE))</f>
        <v>В Новгород</v>
      </c>
      <c r="H63" s="24"/>
      <c r="I63" s="94">
        <v>1.3800925925925927E-3</v>
      </c>
      <c r="J63" s="26" t="str">
        <f>IF(I63=0," ",IF(I63&lt;=[1]Разряды!$D$7,[1]Разряды!$D$3,IF(I63&lt;=[1]Разряды!$E$7,[1]Разряды!$E$3,IF(I63&lt;=[1]Разряды!$F$7,[1]Разряды!$F$3,IF(I63&lt;=[1]Разряды!$G$7,[1]Разряды!$G$3,IF(I63&lt;=[1]Разряды!$H$7,[1]Разряды!$H$3,IF(I63&lt;=[1]Разряды!$I$7,[1]Разряды!$I$3,IF(I63&lt;=[1]Разряды!$J$7,[1]Разряды!$J$3,"б/р"))))))))</f>
        <v>1р</v>
      </c>
      <c r="K63" s="15">
        <v>13</v>
      </c>
      <c r="L63" s="21" t="str">
        <f>IF(B63=0," ",VLOOKUP($B63,[1]Спортсмены!$B$1:$H$65536,7,FALSE))</f>
        <v>Савенков П.А.</v>
      </c>
    </row>
    <row r="64" spans="1:12" x14ac:dyDescent="0.25">
      <c r="A64" s="23">
        <v>7</v>
      </c>
      <c r="B64" s="23">
        <v>148</v>
      </c>
      <c r="C64" s="21" t="str">
        <f>IF(B64=0," ",VLOOKUP(B64,[1]Спортсмены!B$1:H$65536,2,FALSE))</f>
        <v>Забуравин Андрей</v>
      </c>
      <c r="D64" s="22" t="str">
        <f>IF(B64=0," ",VLOOKUP($B64,[1]Спортсмены!$B$1:$H$65536,3,FALSE))</f>
        <v>09.11.1994</v>
      </c>
      <c r="E64" s="23" t="str">
        <f>IF(B64=0," ",IF(VLOOKUP($B64,[1]Спортсмены!$B$1:$H$65536,4,FALSE)=0," ",VLOOKUP($B64,[1]Спортсмены!$B$1:$H$65536,4,FALSE)))</f>
        <v>1р</v>
      </c>
      <c r="F64" s="21" t="str">
        <f>IF(B64=0," ",VLOOKUP($B64,[1]Спортсмены!$B$1:$H$65536,5,FALSE))</f>
        <v>Ивановская</v>
      </c>
      <c r="G64" s="21" t="str">
        <f>IF(B64=0," ",VLOOKUP($B64,[1]Спортсмены!$B$1:$H$65536,6,FALSE))</f>
        <v>Иваново, ИГЭУ</v>
      </c>
      <c r="H64" s="24"/>
      <c r="I64" s="94">
        <v>1.3910879629629629E-3</v>
      </c>
      <c r="J64" s="26" t="str">
        <f>IF(I64=0," ",IF(I64&lt;=[1]Разряды!$D$7,[1]Разряды!$D$3,IF(I64&lt;=[1]Разряды!$E$7,[1]Разряды!$E$3,IF(I64&lt;=[1]Разряды!$F$7,[1]Разряды!$F$3,IF(I64&lt;=[1]Разряды!$G$7,[1]Разряды!$G$3,IF(I64&lt;=[1]Разряды!$H$7,[1]Разряды!$H$3,IF(I64&lt;=[1]Разряды!$I$7,[1]Разряды!$I$3,IF(I64&lt;=[1]Разряды!$J$7,[1]Разряды!$J$3,"б/р"))))))))</f>
        <v>1р</v>
      </c>
      <c r="K64" s="15" t="s">
        <v>20</v>
      </c>
      <c r="L64" s="21" t="str">
        <f>IF(B64=0," ",VLOOKUP($B64,[1]Спортсмены!$B$1:$H$65536,7,FALSE))</f>
        <v xml:space="preserve">Гильмутдинов Ю.В. </v>
      </c>
    </row>
    <row r="65" spans="1:12" x14ac:dyDescent="0.25">
      <c r="A65" s="27">
        <v>8</v>
      </c>
      <c r="B65" s="20">
        <v>25</v>
      </c>
      <c r="C65" s="21" t="str">
        <f>IF(B65=0," ",VLOOKUP(B65,[1]Спортсмены!B$1:H$65536,2,FALSE))</f>
        <v>Зайцев Сергей</v>
      </c>
      <c r="D65" s="22" t="str">
        <f>IF(B65=0," ",VLOOKUP($B65,[1]Спортсмены!$B$1:$H$65536,3,FALSE))</f>
        <v>27.03.1995</v>
      </c>
      <c r="E65" s="23" t="str">
        <f>IF(B65=0," ",IF(VLOOKUP($B65,[1]Спортсмены!$B$1:$H$65536,4,FALSE)=0," ",VLOOKUP($B65,[1]Спортсмены!$B$1:$H$65536,4,FALSE)))</f>
        <v>1р</v>
      </c>
      <c r="F65" s="21" t="str">
        <f>IF(B65=0," ",VLOOKUP($B65,[1]Спортсмены!$B$1:$H$65536,5,FALSE))</f>
        <v>Ярославская</v>
      </c>
      <c r="G65" s="21" t="str">
        <f>IF(B65=0," ",VLOOKUP($B65,[1]Спортсмены!$B$1:$H$65536,6,FALSE))</f>
        <v>Ярославль, СДЮСШОР-19</v>
      </c>
      <c r="H65" s="24"/>
      <c r="I65" s="94">
        <v>1.3918981481481482E-3</v>
      </c>
      <c r="J65" s="26" t="str">
        <f>IF(I65=0," ",IF(I65&lt;=[1]Разряды!$D$7,[1]Разряды!$D$3,IF(I65&lt;=[1]Разряды!$E$7,[1]Разряды!$E$3,IF(I65&lt;=[1]Разряды!$F$7,[1]Разряды!$F$3,IF(I65&lt;=[1]Разряды!$G$7,[1]Разряды!$G$3,IF(I65&lt;=[1]Разряды!$H$7,[1]Разряды!$H$3,IF(I65&lt;=[1]Разряды!$I$7,[1]Разряды!$I$3,IF(I65&lt;=[1]Разряды!$J$7,[1]Разряды!$J$3,"б/р"))))))))</f>
        <v>1р</v>
      </c>
      <c r="K65" s="15">
        <v>12</v>
      </c>
      <c r="L65" s="21" t="str">
        <f>IF(B65=0," ",VLOOKUP($B65,[1]Спортсмены!$B$1:$H$65536,7,FALSE))</f>
        <v>Круговой К.Н.</v>
      </c>
    </row>
    <row r="66" spans="1:12" x14ac:dyDescent="0.25">
      <c r="A66" s="23">
        <v>9</v>
      </c>
      <c r="B66" s="80">
        <v>130</v>
      </c>
      <c r="C66" s="85" t="str">
        <f>IF(B66=0," ",VLOOKUP(B66,[1]Спортсмены!B$1:H$65536,2,FALSE))</f>
        <v>Баранов Константин</v>
      </c>
      <c r="D66" s="86" t="str">
        <f>IF(B66=0," ",VLOOKUP($B66,[1]Спортсмены!$B$1:$H$65536,3,FALSE))</f>
        <v>10.05.1195</v>
      </c>
      <c r="E66" s="80" t="str">
        <f>IF(B66=0," ",IF(VLOOKUP($B66,[1]Спортсмены!$B$1:$H$65536,4,FALSE)=0," ",VLOOKUP($B66,[1]Спортсмены!$B$1:$H$65536,4,FALSE)))</f>
        <v>1р</v>
      </c>
      <c r="F66" s="85" t="str">
        <f>IF(B66=0," ",VLOOKUP($B66,[1]Спортсмены!$B$1:$H$65536,5,FALSE))</f>
        <v>Ивановская</v>
      </c>
      <c r="G66" s="83" t="str">
        <f>IF(B66=0," ",VLOOKUP($B66,[1]Спортсмены!$B$1:$H$65536,6,FALSE))</f>
        <v>Кинешма, СДЮШОР им. С. Клюгина</v>
      </c>
      <c r="H66" s="84"/>
      <c r="I66" s="272">
        <v>1.4033564814814818E-3</v>
      </c>
      <c r="J66" s="27" t="str">
        <f>IF(I66=0," ",IF(I66&lt;=[1]Разряды!$D$7,[1]Разряды!$D$3,IF(I66&lt;=[1]Разряды!$E$7,[1]Разряды!$E$3,IF(I66&lt;=[1]Разряды!$F$7,[1]Разряды!$F$3,IF(I66&lt;=[1]Разряды!$G$7,[1]Разряды!$G$3,IF(I66&lt;=[1]Разряды!$H$7,[1]Разряды!$H$3,IF(I66&lt;=[1]Разряды!$I$7,[1]Разряды!$I$3,IF(I66&lt;=[1]Разряды!$J$7,[1]Разряды!$J$3,"б/р"))))))))</f>
        <v>2р</v>
      </c>
      <c r="K66" s="114" t="s">
        <v>20</v>
      </c>
      <c r="L66" s="85" t="str">
        <f>IF(B66=0," ",VLOOKUP($B66,[1]Спортсмены!$B$1:$H$65536,7,FALSE))</f>
        <v>Мальцев Е.В.</v>
      </c>
    </row>
    <row r="67" spans="1:12" x14ac:dyDescent="0.25">
      <c r="A67" s="27">
        <v>10</v>
      </c>
      <c r="B67" s="20">
        <v>154</v>
      </c>
      <c r="C67" s="21" t="str">
        <f>IF(B67=0," ",VLOOKUP(B67,[1]Спортсмены!B$1:H$65536,2,FALSE))</f>
        <v>Учеваткин Дмитрий</v>
      </c>
      <c r="D67" s="22" t="str">
        <f>IF(B67=0," ",VLOOKUP($B67,[1]Спортсмены!$B$1:$H$65536,3,FALSE))</f>
        <v>23.05.1995</v>
      </c>
      <c r="E67" s="23" t="str">
        <f>IF(B67=0," ",IF(VLOOKUP($B67,[1]Спортсмены!$B$1:$H$65536,4,FALSE)=0," ",VLOOKUP($B67,[1]Спортсмены!$B$1:$H$65536,4,FALSE)))</f>
        <v>1р</v>
      </c>
      <c r="F67" s="21" t="str">
        <f>IF(B67=0," ",VLOOKUP($B67,[1]Спортсмены!$B$1:$H$65536,5,FALSE))</f>
        <v>Ивановская</v>
      </c>
      <c r="G67" s="21" t="str">
        <f>IF(B67=0," ",VLOOKUP($B67,[1]Спортсмены!$B$1:$H$65536,6,FALSE))</f>
        <v>Иваново, ИГЭУ</v>
      </c>
      <c r="H67" s="24"/>
      <c r="I67" s="94">
        <v>1.407060185185185E-3</v>
      </c>
      <c r="J67" s="26" t="str">
        <f>IF(I67=0," ",IF(I67&lt;=[1]Разряды!$D$7,[1]Разряды!$D$3,IF(I67&lt;=[1]Разряды!$E$7,[1]Разряды!$E$3,IF(I67&lt;=[1]Разряды!$F$7,[1]Разряды!$F$3,IF(I67&lt;=[1]Разряды!$G$7,[1]Разряды!$G$3,IF(I67&lt;=[1]Разряды!$H$7,[1]Разряды!$H$3,IF(I67&lt;=[1]Разряды!$I$7,[1]Разряды!$I$3,IF(I67&lt;=[1]Разряды!$J$7,[1]Разряды!$J$3,"б/р"))))))))</f>
        <v>2р</v>
      </c>
      <c r="K67" s="15" t="s">
        <v>20</v>
      </c>
      <c r="L67" s="21" t="str">
        <f>IF(B67=0," ",VLOOKUP($B67,[1]Спортсмены!$B$1:$H$65536,7,FALSE))</f>
        <v xml:space="preserve">Гильмутдинов Ю.В. </v>
      </c>
    </row>
    <row r="68" spans="1:12" x14ac:dyDescent="0.25">
      <c r="A68" s="23">
        <v>11</v>
      </c>
      <c r="B68" s="80">
        <v>266</v>
      </c>
      <c r="C68" s="21" t="str">
        <f>IF(B68=0," ",VLOOKUP(B68,[1]Спортсмены!B$1:H$65536,2,FALSE))</f>
        <v>Смирнов Дмитрий</v>
      </c>
      <c r="D68" s="22" t="str">
        <f>IF(B68=0," ",VLOOKUP($B68,[1]Спортсмены!$B$1:$H$65536,3,FALSE))</f>
        <v>14.01.1995</v>
      </c>
      <c r="E68" s="23" t="str">
        <f>IF(B68=0," ",IF(VLOOKUP($B68,[1]Спортсмены!$B$1:$H$65536,4,FALSE)=0," ",VLOOKUP($B68,[1]Спортсмены!$B$1:$H$65536,4,FALSE)))</f>
        <v>КМС</v>
      </c>
      <c r="F68" s="21" t="str">
        <f>IF(B68=0," ",VLOOKUP($B68,[1]Спортсмены!$B$1:$H$65536,5,FALSE))</f>
        <v>Костромская</v>
      </c>
      <c r="G68" s="21" t="str">
        <f>IF(B68=0," ",VLOOKUP($B68,[1]Спортсмены!$B$1:$H$65536,6,FALSE))</f>
        <v>Кострома, КОСДЮСШОР</v>
      </c>
      <c r="H68" s="24"/>
      <c r="I68" s="95">
        <v>1.4232638888888888E-3</v>
      </c>
      <c r="J68" s="26" t="str">
        <f>IF(I68=0," ",IF(I68&lt;=[1]Разряды!$D$7,[1]Разряды!$D$3,IF(I68&lt;=[1]Разряды!$E$7,[1]Разряды!$E$3,IF(I68&lt;=[1]Разряды!$F$7,[1]Разряды!$F$3,IF(I68&lt;=[1]Разряды!$G$7,[1]Разряды!$G$3,IF(I68&lt;=[1]Разряды!$H$7,[1]Разряды!$H$3,IF(I68&lt;=[1]Разряды!$I$7,[1]Разряды!$I$3,IF(I68&lt;=[1]Разряды!$J$7,[1]Разряды!$J$3,"б/р"))))))))</f>
        <v>2р</v>
      </c>
      <c r="K68" s="16">
        <v>0</v>
      </c>
      <c r="L68" s="21" t="str">
        <f>IF(B68=0," ",VLOOKUP($B68,[1]Спортсмены!$B$1:$H$65536,7,FALSE))</f>
        <v>Дружков А.Н.,  Смирнов А.А.</v>
      </c>
    </row>
    <row r="69" spans="1:12" x14ac:dyDescent="0.25">
      <c r="A69" s="27">
        <v>12</v>
      </c>
      <c r="B69" s="80">
        <v>527</v>
      </c>
      <c r="C69" s="21" t="str">
        <f>IF(B69=0," ",VLOOKUP(B69,[1]Спортсмены!B$1:H$65536,2,FALSE))</f>
        <v>Петухов Сергей</v>
      </c>
      <c r="D69" s="22" t="str">
        <f>IF(B69=0," ",VLOOKUP($B69,[1]Спортсмены!$B$1:$H$65536,3,FALSE))</f>
        <v>06.05.1993</v>
      </c>
      <c r="E69" s="23" t="str">
        <f>IF(B69=0," ",IF(VLOOKUP($B69,[1]Спортсмены!$B$1:$H$65536,4,FALSE)=0," ",VLOOKUP($B69,[1]Спортсмены!$B$1:$H$65536,4,FALSE)))</f>
        <v>1р</v>
      </c>
      <c r="F69" s="21" t="str">
        <f>IF(B69=0," ",VLOOKUP($B69,[1]Спортсмены!$B$1:$H$65536,5,FALSE))</f>
        <v>Владимирская</v>
      </c>
      <c r="G69" s="21" t="str">
        <f>IF(B69=0," ",VLOOKUP($B69,[1]Спортсмены!$B$1:$H$65536,6,FALSE))</f>
        <v>Владимир, СДЮСШОР-7</v>
      </c>
      <c r="H69" s="24"/>
      <c r="I69" s="94">
        <v>1.427199074074074E-3</v>
      </c>
      <c r="J69" s="26" t="str">
        <f>IF(I69=0," ",IF(I69&lt;=[1]Разряды!$D$7,[1]Разряды!$D$3,IF(I69&lt;=[1]Разряды!$E$7,[1]Разряды!$E$3,IF(I69&lt;=[1]Разряды!$F$7,[1]Разряды!$F$3,IF(I69&lt;=[1]Разряды!$G$7,[1]Разряды!$G$3,IF(I69&lt;=[1]Разряды!$H$7,[1]Разряды!$H$3,IF(I69&lt;=[1]Разряды!$I$7,[1]Разряды!$I$3,IF(I69&lt;=[1]Разряды!$J$7,[1]Разряды!$J$3,"б/р"))))))))</f>
        <v>2р</v>
      </c>
      <c r="K69" s="16">
        <v>0</v>
      </c>
      <c r="L69" s="21" t="str">
        <f>IF(B69=0," ",VLOOKUP($B69,[1]Спортсмены!$B$1:$H$65536,7,FALSE))</f>
        <v>Буянкин В.И.</v>
      </c>
    </row>
    <row r="70" spans="1:12" x14ac:dyDescent="0.25">
      <c r="A70" s="23">
        <v>13</v>
      </c>
      <c r="B70" s="80">
        <v>168</v>
      </c>
      <c r="C70" s="21" t="str">
        <f>IF(B70=0," ",VLOOKUP(B70,[1]Спортсмены!B$1:H$65536,2,FALSE))</f>
        <v>Караваев Николай</v>
      </c>
      <c r="D70" s="22" t="str">
        <f>IF(B70=0," ",VLOOKUP($B70,[1]Спортсмены!$B$1:$H$65536,3,FALSE))</f>
        <v>1995</v>
      </c>
      <c r="E70" s="23" t="str">
        <f>IF(B70=0," ",IF(VLOOKUP($B70,[1]Спортсмены!$B$1:$H$65536,4,FALSE)=0," ",VLOOKUP($B70,[1]Спортсмены!$B$1:$H$65536,4,FALSE)))</f>
        <v>1р</v>
      </c>
      <c r="F70" s="21" t="str">
        <f>IF(B70=0," ",VLOOKUP($B70,[1]Спортсмены!$B$1:$H$65536,5,FALSE))</f>
        <v>Р-ка Коми</v>
      </c>
      <c r="G70" s="21" t="str">
        <f>IF(B70=0," ",VLOOKUP($B70,[1]Спортсмены!$B$1:$H$65536,6,FALSE))</f>
        <v>Сыктывкар, КДЮСШ-1</v>
      </c>
      <c r="H70" s="24"/>
      <c r="I70" s="94">
        <v>1.4304398148148147E-3</v>
      </c>
      <c r="J70" s="26" t="str">
        <f>IF(I70=0," ",IF(I70&lt;=[1]Разряды!$D$7,[1]Разряды!$D$3,IF(I70&lt;=[1]Разряды!$E$7,[1]Разряды!$E$3,IF(I70&lt;=[1]Разряды!$F$7,[1]Разряды!$F$3,IF(I70&lt;=[1]Разряды!$G$7,[1]Разряды!$G$3,IF(I70&lt;=[1]Разряды!$H$7,[1]Разряды!$H$3,IF(I70&lt;=[1]Разряды!$I$7,[1]Разряды!$I$3,IF(I70&lt;=[1]Разряды!$J$7,[1]Разряды!$J$3,"б/р"))))))))</f>
        <v>2р</v>
      </c>
      <c r="K70" s="16">
        <v>0</v>
      </c>
      <c r="L70" s="21" t="str">
        <f>IF(B70=0," ",VLOOKUP($B70,[1]Спортсмены!$B$1:$H$65536,7,FALSE))</f>
        <v>Панюкова М.А.</v>
      </c>
    </row>
    <row r="71" spans="1:12" x14ac:dyDescent="0.25">
      <c r="A71" s="27">
        <v>14</v>
      </c>
      <c r="B71" s="20">
        <v>175</v>
      </c>
      <c r="C71" s="21" t="str">
        <f>IF(B71=0," ",VLOOKUP(B71,[1]Спортсмены!B$1:H$65536,2,FALSE))</f>
        <v>Морохин Николай</v>
      </c>
      <c r="D71" s="22" t="str">
        <f>IF(B71=0," ",VLOOKUP($B71,[1]Спортсмены!$B$1:$H$65536,3,FALSE))</f>
        <v>1993</v>
      </c>
      <c r="E71" s="23" t="str">
        <f>IF(B71=0," ",IF(VLOOKUP($B71,[1]Спортсмены!$B$1:$H$65536,4,FALSE)=0," ",VLOOKUP($B71,[1]Спортсмены!$B$1:$H$65536,4,FALSE)))</f>
        <v>1р</v>
      </c>
      <c r="F71" s="21" t="str">
        <f>IF(B71=0," ",VLOOKUP($B71,[1]Спортсмены!$B$1:$H$65536,5,FALSE))</f>
        <v>Р-ка Коми</v>
      </c>
      <c r="G71" s="21" t="str">
        <f>IF(B71=0," ",VLOOKUP($B71,[1]Спортсмены!$B$1:$H$65536,6,FALSE))</f>
        <v>Сыктывкар, КДЮСШ-1</v>
      </c>
      <c r="H71" s="24"/>
      <c r="I71" s="94">
        <v>1.4309027777777781E-3</v>
      </c>
      <c r="J71" s="26" t="str">
        <f>IF(I71=0," ",IF(I71&lt;=[1]Разряды!$D$7,[1]Разряды!$D$3,IF(I71&lt;=[1]Разряды!$E$7,[1]Разряды!$E$3,IF(I71&lt;=[1]Разряды!$F$7,[1]Разряды!$F$3,IF(I71&lt;=[1]Разряды!$G$7,[1]Разряды!$G$3,IF(I71&lt;=[1]Разряды!$H$7,[1]Разряды!$H$3,IF(I71&lt;=[1]Разряды!$I$7,[1]Разряды!$I$3,IF(I71&lt;=[1]Разряды!$J$7,[1]Разряды!$J$3,"б/р"))))))))</f>
        <v>2р</v>
      </c>
      <c r="K71" s="16">
        <v>0</v>
      </c>
      <c r="L71" s="21" t="str">
        <f>IF(B71=0," ",VLOOKUP($B71,[1]Спортсмены!$B$1:$H$65536,7,FALSE))</f>
        <v>Панюкова М.А.</v>
      </c>
    </row>
    <row r="72" spans="1:12" x14ac:dyDescent="0.25">
      <c r="A72" s="23">
        <v>15</v>
      </c>
      <c r="B72" s="28">
        <v>15</v>
      </c>
      <c r="C72" s="21" t="str">
        <f>IF(B72=0," ",VLOOKUP(B72,[1]Спортсмены!B$1:H$65536,2,FALSE))</f>
        <v>Шемягин Никита</v>
      </c>
      <c r="D72" s="22" t="str">
        <f>IF(B72=0," ",VLOOKUP($B72,[1]Спортсмены!$B$1:$H$65536,3,FALSE))</f>
        <v>13.02.1994</v>
      </c>
      <c r="E72" s="23" t="str">
        <f>IF(B72=0," ",IF(VLOOKUP($B72,[1]Спортсмены!$B$1:$H$65536,4,FALSE)=0," ",VLOOKUP($B72,[1]Спортсмены!$B$1:$H$65536,4,FALSE)))</f>
        <v>2р</v>
      </c>
      <c r="F72" s="21" t="str">
        <f>IF(B72=0," ",VLOOKUP($B72,[1]Спортсмены!$B$1:$H$65536,5,FALSE))</f>
        <v>Ярославская</v>
      </c>
      <c r="G72" s="21" t="str">
        <f>IF(B72=0," ",VLOOKUP($B72,[1]Спортсмены!$B$1:$H$65536,6,FALSE))</f>
        <v>Ярославль, СДЮСШОР-19</v>
      </c>
      <c r="H72" s="24"/>
      <c r="I72" s="94">
        <v>1.4417824074074072E-3</v>
      </c>
      <c r="J72" s="26" t="str">
        <f>IF(I72=0," ",IF(I72&lt;=[1]Разряды!$D$7,[1]Разряды!$D$3,IF(I72&lt;=[1]Разряды!$E$7,[1]Разряды!$E$3,IF(I72&lt;=[1]Разряды!$F$7,[1]Разряды!$F$3,IF(I72&lt;=[1]Разряды!$G$7,[1]Разряды!$G$3,IF(I72&lt;=[1]Разряды!$H$7,[1]Разряды!$H$3,IF(I72&lt;=[1]Разряды!$I$7,[1]Разряды!$I$3,IF(I72&lt;=[1]Разряды!$J$7,[1]Разряды!$J$3,"б/р"))))))))</f>
        <v>2р</v>
      </c>
      <c r="K72" s="15" t="s">
        <v>20</v>
      </c>
      <c r="L72" s="21" t="str">
        <f>IF(B72=0," ",VLOOKUP($B72,[1]Спортсмены!$B$1:$H$65536,7,FALSE))</f>
        <v>Хрущев И.Е.</v>
      </c>
    </row>
    <row r="73" spans="1:12" x14ac:dyDescent="0.25">
      <c r="A73" s="27">
        <v>16</v>
      </c>
      <c r="B73" s="80">
        <v>164</v>
      </c>
      <c r="C73" s="21" t="str">
        <f>IF(B73=0," ",VLOOKUP(B73,[1]Спортсмены!B$1:H$65536,2,FALSE))</f>
        <v>Гришин Дмитрий</v>
      </c>
      <c r="D73" s="22" t="str">
        <f>IF(B73=0," ",VLOOKUP($B73,[1]Спортсмены!$B$1:$H$65536,3,FALSE))</f>
        <v>1993</v>
      </c>
      <c r="E73" s="23" t="str">
        <f>IF(B73=0," ",IF(VLOOKUP($B73,[1]Спортсмены!$B$1:$H$65536,4,FALSE)=0," ",VLOOKUP($B73,[1]Спортсмены!$B$1:$H$65536,4,FALSE)))</f>
        <v>1р</v>
      </c>
      <c r="F73" s="21" t="str">
        <f>IF(B73=0," ",VLOOKUP($B73,[1]Спортсмены!$B$1:$H$65536,5,FALSE))</f>
        <v>Костромская</v>
      </c>
      <c r="G73" s="21" t="str">
        <f>IF(B73=0," ",VLOOKUP($B73,[1]Спортсмены!$B$1:$H$65536,6,FALSE))</f>
        <v>Кострома, ГСХА</v>
      </c>
      <c r="H73" s="24"/>
      <c r="I73" s="94">
        <v>1.4574074074074073E-3</v>
      </c>
      <c r="J73" s="26" t="str">
        <f>IF(I73=0," ",IF(I73&lt;=[1]Разряды!$D$7,[1]Разряды!$D$3,IF(I73&lt;=[1]Разряды!$E$7,[1]Разряды!$E$3,IF(I73&lt;=[1]Разряды!$F$7,[1]Разряды!$F$3,IF(I73&lt;=[1]Разряды!$G$7,[1]Разряды!$G$3,IF(I73&lt;=[1]Разряды!$H$7,[1]Разряды!$H$3,IF(I73&lt;=[1]Разряды!$I$7,[1]Разряды!$I$3,IF(I73&lt;=[1]Разряды!$J$7,[1]Разряды!$J$3,"б/р"))))))))</f>
        <v>2р</v>
      </c>
      <c r="K73" s="15" t="s">
        <v>20</v>
      </c>
      <c r="L73" s="21" t="str">
        <f>IF(B73=0," ",VLOOKUP($B73,[1]Спортсмены!$B$1:$H$65536,7,FALSE))</f>
        <v>Якунин Ю.И.</v>
      </c>
    </row>
    <row r="74" spans="1:12" x14ac:dyDescent="0.25">
      <c r="A74" s="23">
        <v>17</v>
      </c>
      <c r="B74" s="20">
        <v>159</v>
      </c>
      <c r="C74" s="21" t="str">
        <f>IF(B74=0," ",VLOOKUP(B74,[1]Спортсмены!B$1:H$65536,2,FALSE))</f>
        <v>Уваров Станислав</v>
      </c>
      <c r="D74" s="22" t="str">
        <f>IF(B74=0," ",VLOOKUP($B74,[1]Спортсмены!$B$1:$H$65536,3,FALSE))</f>
        <v>24.09.1993</v>
      </c>
      <c r="E74" s="23" t="str">
        <f>IF(B74=0," ",IF(VLOOKUP($B74,[1]Спортсмены!$B$1:$H$65536,4,FALSE)=0," ",VLOOKUP($B74,[1]Спортсмены!$B$1:$H$65536,4,FALSE)))</f>
        <v>КМС</v>
      </c>
      <c r="F74" s="21" t="str">
        <f>IF(B74=0," ",VLOOKUP($B74,[1]Спортсмены!$B$1:$H$65536,5,FALSE))</f>
        <v>Новгородская</v>
      </c>
      <c r="G74" s="21" t="str">
        <f>IF(B74=0," ",VLOOKUP($B74,[1]Спортсмены!$B$1:$H$65536,6,FALSE))</f>
        <v>В Новгород</v>
      </c>
      <c r="H74" s="24"/>
      <c r="I74" s="94">
        <v>1.4660879629629631E-3</v>
      </c>
      <c r="J74" s="26" t="str">
        <f>IF(I74=0," ",IF(I74&lt;=[1]Разряды!$D$7,[1]Разряды!$D$3,IF(I74&lt;=[1]Разряды!$E$7,[1]Разряды!$E$3,IF(I74&lt;=[1]Разряды!$F$7,[1]Разряды!$F$3,IF(I74&lt;=[1]Разряды!$G$7,[1]Разряды!$G$3,IF(I74&lt;=[1]Разряды!$H$7,[1]Разряды!$H$3,IF(I74&lt;=[1]Разряды!$I$7,[1]Разряды!$I$3,IF(I74&lt;=[1]Разряды!$J$7,[1]Разряды!$J$3,"б/р"))))))))</f>
        <v>2р</v>
      </c>
      <c r="K74" s="16">
        <v>0</v>
      </c>
      <c r="L74" s="21" t="str">
        <f>IF(B74=0," ",VLOOKUP($B74,[1]Спортсмены!$B$1:$H$65536,7,FALSE))</f>
        <v>Савенков П.А.</v>
      </c>
    </row>
    <row r="75" spans="1:12" x14ac:dyDescent="0.25">
      <c r="A75" s="27">
        <v>18</v>
      </c>
      <c r="B75" s="114">
        <v>27</v>
      </c>
      <c r="C75" s="21" t="str">
        <f>IF(B75=0," ",VLOOKUP(B75,[1]Спортсмены!B$1:H$65536,2,FALSE))</f>
        <v>Костров Дмитрий</v>
      </c>
      <c r="D75" s="22" t="str">
        <f>IF(B75=0," ",VLOOKUP($B75,[1]Спортсмены!$B$1:$H$65536,3,FALSE))</f>
        <v>01.11.1994</v>
      </c>
      <c r="E75" s="23" t="str">
        <f>IF(B75=0," ",IF(VLOOKUP($B75,[1]Спортсмены!$B$1:$H$65536,4,FALSE)=0," ",VLOOKUP($B75,[1]Спортсмены!$B$1:$H$65536,4,FALSE)))</f>
        <v>1р</v>
      </c>
      <c r="F75" s="21" t="str">
        <f>IF(B75=0," ",VLOOKUP($B75,[1]Спортсмены!$B$1:$H$65536,5,FALSE))</f>
        <v>Ярославская</v>
      </c>
      <c r="G75" s="21" t="str">
        <f>IF(B75=0," ",VLOOKUP($B75,[1]Спортсмены!$B$1:$H$65536,6,FALSE))</f>
        <v>Ярославль, СДЮСШОР-19</v>
      </c>
      <c r="H75" s="24"/>
      <c r="I75" s="94">
        <v>1.4703703703703704E-3</v>
      </c>
      <c r="J75" s="26" t="str">
        <f>IF(I75=0," ",IF(I75&lt;=[1]Разряды!$D$7,[1]Разряды!$D$3,IF(I75&lt;=[1]Разряды!$E$7,[1]Разряды!$E$3,IF(I75&lt;=[1]Разряды!$F$7,[1]Разряды!$F$3,IF(I75&lt;=[1]Разряды!$G$7,[1]Разряды!$G$3,IF(I75&lt;=[1]Разряды!$H$7,[1]Разряды!$H$3,IF(I75&lt;=[1]Разряды!$I$7,[1]Разряды!$I$3,IF(I75&lt;=[1]Разряды!$J$7,[1]Разряды!$J$3,"б/р"))))))))</f>
        <v>2р</v>
      </c>
      <c r="K75" s="15" t="s">
        <v>20</v>
      </c>
      <c r="L75" s="21" t="str">
        <f>IF(B75=0," ",VLOOKUP($B75,[1]Спортсмены!$B$1:$H$65536,7,FALSE))</f>
        <v>Круговой К.Н.</v>
      </c>
    </row>
    <row r="76" spans="1:12" x14ac:dyDescent="0.25">
      <c r="A76" s="23">
        <v>19</v>
      </c>
      <c r="B76" s="89">
        <v>23</v>
      </c>
      <c r="C76" s="21" t="str">
        <f>IF(B76=0," ",VLOOKUP(B76,[1]Спортсмены!B$1:H$65536,2,FALSE))</f>
        <v>Майоров Владимир</v>
      </c>
      <c r="D76" s="22" t="str">
        <f>IF(B76=0," ",VLOOKUP($B76,[1]Спортсмены!$B$1:$H$65536,3,FALSE))</f>
        <v>11.12.1995</v>
      </c>
      <c r="E76" s="23" t="str">
        <f>IF(B76=0," ",IF(VLOOKUP($B76,[1]Спортсмены!$B$1:$H$65536,4,FALSE)=0," ",VLOOKUP($B76,[1]Спортсмены!$B$1:$H$65536,4,FALSE)))</f>
        <v>2р</v>
      </c>
      <c r="F76" s="21" t="str">
        <f>IF(B76=0," ",VLOOKUP($B76,[1]Спортсмены!$B$1:$H$65536,5,FALSE))</f>
        <v>Ярославская</v>
      </c>
      <c r="G76" s="21" t="str">
        <f>IF(B76=0," ",VLOOKUP($B76,[1]Спортсмены!$B$1:$H$65536,6,FALSE))</f>
        <v>Ярославль, СДЮСШОР-19</v>
      </c>
      <c r="H76" s="24"/>
      <c r="I76" s="94">
        <v>1.4821759259259258E-3</v>
      </c>
      <c r="J76" s="26" t="str">
        <f>IF(I76=0," ",IF(I76&lt;=[1]Разряды!$D$7,[1]Разряды!$D$3,IF(I76&lt;=[1]Разряды!$E$7,[1]Разряды!$E$3,IF(I76&lt;=[1]Разряды!$F$7,[1]Разряды!$F$3,IF(I76&lt;=[1]Разряды!$G$7,[1]Разряды!$G$3,IF(I76&lt;=[1]Разряды!$H$7,[1]Разряды!$H$3,IF(I76&lt;=[1]Разряды!$I$7,[1]Разряды!$I$3,IF(I76&lt;=[1]Разряды!$J$7,[1]Разряды!$J$3,"б/р"))))))))</f>
        <v>2р</v>
      </c>
      <c r="K76" s="15" t="s">
        <v>20</v>
      </c>
      <c r="L76" s="21" t="str">
        <f>IF(B76=0," ",VLOOKUP($B76,[1]Спортсмены!$B$1:$H$65536,7,FALSE))</f>
        <v>Станкевич В.А.</v>
      </c>
    </row>
    <row r="77" spans="1:12" x14ac:dyDescent="0.25">
      <c r="A77" s="27"/>
      <c r="B77" s="114">
        <v>26</v>
      </c>
      <c r="C77" s="21" t="str">
        <f>IF(B77=0," ",VLOOKUP(B77,[1]Спортсмены!B$1:H$65536,2,FALSE))</f>
        <v>Сучков Ярослав</v>
      </c>
      <c r="D77" s="22" t="str">
        <f>IF(B77=0," ",VLOOKUP($B77,[1]Спортсмены!$B$1:$H$65536,3,FALSE))</f>
        <v>30.06.1993</v>
      </c>
      <c r="E77" s="23" t="str">
        <f>IF(B77=0," ",IF(VLOOKUP($B77,[1]Спортсмены!$B$1:$H$65536,4,FALSE)=0," ",VLOOKUP($B77,[1]Спортсмены!$B$1:$H$65536,4,FALSE)))</f>
        <v>1р</v>
      </c>
      <c r="F77" s="21" t="str">
        <f>IF(B77=0," ",VLOOKUP($B77,[1]Спортсмены!$B$1:$H$65536,5,FALSE))</f>
        <v>Ярославская</v>
      </c>
      <c r="G77" s="21" t="str">
        <f>IF(B77=0," ",VLOOKUP($B77,[1]Спортсмены!$B$1:$H$65536,6,FALSE))</f>
        <v>Ярославль, СДЮСШОР-19</v>
      </c>
      <c r="H77" s="24"/>
      <c r="I77" s="430" t="s">
        <v>115</v>
      </c>
      <c r="J77" s="26"/>
      <c r="K77" s="15" t="s">
        <v>20</v>
      </c>
      <c r="L77" s="21" t="str">
        <f>IF(B77=0," ",VLOOKUP($B77,[1]Спортсмены!$B$1:$H$65536,7,FALSE))</f>
        <v>Круговой К.Н.</v>
      </c>
    </row>
    <row r="78" spans="1:12" x14ac:dyDescent="0.25">
      <c r="A78" s="100"/>
      <c r="B78" s="114">
        <v>16</v>
      </c>
      <c r="C78" s="21" t="str">
        <f>IF(B78=0," ",VLOOKUP(B78,[1]Спортсмены!B$1:H$65536,2,FALSE))</f>
        <v>Афоненков Олег</v>
      </c>
      <c r="D78" s="22" t="str">
        <f>IF(B78=0," ",VLOOKUP($B78,[1]Спортсмены!$B$1:$H$65536,3,FALSE))</f>
        <v>18.10.1994</v>
      </c>
      <c r="E78" s="23" t="str">
        <f>IF(B78=0," ",IF(VLOOKUP($B78,[1]Спортсмены!$B$1:$H$65536,4,FALSE)=0," ",VLOOKUP($B78,[1]Спортсмены!$B$1:$H$65536,4,FALSE)))</f>
        <v>1р</v>
      </c>
      <c r="F78" s="21" t="str">
        <f>IF(B78=0," ",VLOOKUP($B78,[1]Спортсмены!$B$1:$H$65536,5,FALSE))</f>
        <v>Ярославская</v>
      </c>
      <c r="G78" s="21" t="str">
        <f>IF(B78=0," ",VLOOKUP($B78,[1]Спортсмены!$B$1:$H$65536,6,FALSE))</f>
        <v>Ярославль, СДЮСШОР-19</v>
      </c>
      <c r="H78" s="24"/>
      <c r="I78" s="444" t="s">
        <v>150</v>
      </c>
      <c r="J78" s="26"/>
      <c r="K78" s="15" t="s">
        <v>20</v>
      </c>
      <c r="L78" s="21" t="str">
        <f>IF(B78=0," ",VLOOKUP($B78,[1]Спортсмены!$B$1:$H$65536,7,FALSE))</f>
        <v>Хрущев И.Е.</v>
      </c>
    </row>
    <row r="79" spans="1:12" x14ac:dyDescent="0.25">
      <c r="A79" s="27"/>
      <c r="B79" s="80"/>
      <c r="C79" s="21"/>
      <c r="D79" s="22"/>
      <c r="E79" s="23"/>
      <c r="F79" s="21"/>
      <c r="G79" s="21"/>
      <c r="H79" s="24"/>
      <c r="I79" s="444"/>
      <c r="J79" s="26"/>
      <c r="K79" s="23"/>
      <c r="L79" s="21"/>
    </row>
    <row r="80" spans="1:12" ht="15.75" x14ac:dyDescent="0.25">
      <c r="A80" s="100"/>
      <c r="B80" s="89"/>
      <c r="C80" s="67"/>
      <c r="D80" s="101"/>
      <c r="E80" s="15"/>
      <c r="F80" s="340" t="s">
        <v>24</v>
      </c>
      <c r="G80" s="340"/>
      <c r="H80" s="102"/>
      <c r="I80" s="343" t="s">
        <v>35</v>
      </c>
      <c r="J80" s="343"/>
      <c r="K80" s="247"/>
      <c r="L80" s="8" t="s">
        <v>151</v>
      </c>
    </row>
    <row r="81" spans="1:12" x14ac:dyDescent="0.25">
      <c r="A81" s="19">
        <v>1</v>
      </c>
      <c r="B81" s="20">
        <v>545</v>
      </c>
      <c r="C81" s="21" t="str">
        <f>IF(B81=0," ",VLOOKUP(B81,[1]Спортсмены!B$1:H$65536,2,FALSE))</f>
        <v>Симаков Кирилл</v>
      </c>
      <c r="D81" s="22" t="str">
        <f>IF(B81=0," ",VLOOKUP($B81,[1]Спортсмены!$B$1:$H$65536,3,FALSE))</f>
        <v>1988</v>
      </c>
      <c r="E81" s="23" t="str">
        <f>IF(B81=0," ",IF(VLOOKUP($B81,[1]Спортсмены!$B$1:$H$65536,4,FALSE)=0," ",VLOOKUP($B81,[1]Спортсмены!$B$1:$H$65536,4,FALSE)))</f>
        <v>МС</v>
      </c>
      <c r="F81" s="21" t="str">
        <f>IF(B81=0," ",VLOOKUP($B81,[1]Спортсмены!$B$1:$H$65536,5,FALSE))</f>
        <v>Ярославская</v>
      </c>
      <c r="G81" s="21" t="str">
        <f>IF(B81=0," ",VLOOKUP($B81,[1]Спортсмены!$B$1:$H$65536,6,FALSE))</f>
        <v>Рыбинск, СДЮСШОР-2</v>
      </c>
      <c r="H81" s="24"/>
      <c r="I81" s="94">
        <v>1.3072916666666667E-3</v>
      </c>
      <c r="J81" s="26" t="str">
        <f>IF(I81=0," ",IF(I81&lt;=[1]Разряды!$D$7,[1]Разряды!$D$3,IF(I81&lt;=[1]Разряды!$E$7,[1]Разряды!$E$3,IF(I81&lt;=[1]Разряды!$F$7,[1]Разряды!$F$3,IF(I81&lt;=[1]Разряды!$G$7,[1]Разряды!$G$3,IF(I81&lt;=[1]Разряды!$H$7,[1]Разряды!$H$3,IF(I81&lt;=[1]Разряды!$I$7,[1]Разряды!$I$3,IF(I81&lt;=[1]Разряды!$J$7,[1]Разряды!$J$3,"б/р"))))))))</f>
        <v>кмс</v>
      </c>
      <c r="K81" s="26">
        <v>20</v>
      </c>
      <c r="L81" s="21" t="str">
        <f>IF(B81=0," ",VLOOKUP($B81,[1]Спортсмены!$B$1:$H$65536,7,FALSE))</f>
        <v>Бордукова Н.А., Башко В.</v>
      </c>
    </row>
    <row r="82" spans="1:12" x14ac:dyDescent="0.25">
      <c r="A82" s="19">
        <v>2</v>
      </c>
      <c r="B82" s="28">
        <v>143</v>
      </c>
      <c r="C82" s="21" t="str">
        <f>IF(B82=0," ",VLOOKUP(B82,[1]Спортсмены!B$1:H$65536,2,FALSE))</f>
        <v>Скотников Александр</v>
      </c>
      <c r="D82" s="22" t="str">
        <f>IF(B82=0," ",VLOOKUP($B82,[1]Спортсмены!$B$1:$H$65536,3,FALSE))</f>
        <v>03.04.1988</v>
      </c>
      <c r="E82" s="23" t="str">
        <f>IF(B82=0," ",IF(VLOOKUP($B82,[1]Спортсмены!$B$1:$H$65536,4,FALSE)=0," ",VLOOKUP($B82,[1]Спортсмены!$B$1:$H$65536,4,FALSE)))</f>
        <v>МС</v>
      </c>
      <c r="F82" s="21" t="str">
        <f>IF(B82=0," ",VLOOKUP($B82,[1]Спортсмены!$B$1:$H$65536,5,FALSE))</f>
        <v>Ивановская</v>
      </c>
      <c r="G82" s="21" t="str">
        <f>IF(B82=0," ",VLOOKUP($B82,[1]Спортсмены!$B$1:$H$65536,6,FALSE))</f>
        <v>Иваново, ИГЭУ</v>
      </c>
      <c r="H82" s="24"/>
      <c r="I82" s="94">
        <v>1.3078703703703705E-3</v>
      </c>
      <c r="J82" s="26" t="str">
        <f>IF(I82=0," ",IF(I82&lt;=[1]Разряды!$D$7,[1]Разряды!$D$3,IF(I82&lt;=[1]Разряды!$E$7,[1]Разряды!$E$3,IF(I82&lt;=[1]Разряды!$F$7,[1]Разряды!$F$3,IF(I82&lt;=[1]Разряды!$G$7,[1]Разряды!$G$3,IF(I82&lt;=[1]Разряды!$H$7,[1]Разряды!$H$3,IF(I82&lt;=[1]Разряды!$I$7,[1]Разряды!$I$3,IF(I82&lt;=[1]Разряды!$J$7,[1]Разряды!$J$3,"б/р"))))))))</f>
        <v>кмс</v>
      </c>
      <c r="K82" s="15" t="s">
        <v>20</v>
      </c>
      <c r="L82" s="87" t="str">
        <f>IF(B82=0," ",VLOOKUP($B82,[1]Спортсмены!$B$1:$H$65536,7,FALSE))</f>
        <v>Гильмутдинов Ю.В., Кузнецов В.А.</v>
      </c>
    </row>
    <row r="83" spans="1:12" x14ac:dyDescent="0.25">
      <c r="A83" s="19">
        <v>3</v>
      </c>
      <c r="B83" s="20">
        <v>520</v>
      </c>
      <c r="C83" s="21" t="str">
        <f>IF(B83=0," ",VLOOKUP(B83,[1]Спортсмены!B$1:H$65536,2,FALSE))</f>
        <v>Корнилов Александр</v>
      </c>
      <c r="D83" s="22" t="str">
        <f>IF(B83=0," ",VLOOKUP($B83,[1]Спортсмены!$B$1:$H$65536,3,FALSE))</f>
        <v>24.08.1990</v>
      </c>
      <c r="E83" s="23" t="str">
        <f>IF(B83=0," ",IF(VLOOKUP($B83,[1]Спортсмены!$B$1:$H$65536,4,FALSE)=0," ",VLOOKUP($B83,[1]Спортсмены!$B$1:$H$65536,4,FALSE)))</f>
        <v>КМС</v>
      </c>
      <c r="F83" s="21" t="str">
        <f>IF(B83=0," ",VLOOKUP($B83,[1]Спортсмены!$B$1:$H$65536,5,FALSE))</f>
        <v>Владимирская</v>
      </c>
      <c r="G83" s="21" t="str">
        <f>IF(B83=0," ",VLOOKUP($B83,[1]Спортсмены!$B$1:$H$65536,6,FALSE))</f>
        <v>Владимир, СДЮСШОР-4</v>
      </c>
      <c r="H83" s="24"/>
      <c r="I83" s="94">
        <v>1.3126157407407407E-3</v>
      </c>
      <c r="J83" s="26" t="str">
        <f>IF(I83=0," ",IF(I83&lt;=[1]Разряды!$D$7,[1]Разряды!$D$3,IF(I83&lt;=[1]Разряды!$E$7,[1]Разряды!$E$3,IF(I83&lt;=[1]Разряды!$F$7,[1]Разряды!$F$3,IF(I83&lt;=[1]Разряды!$G$7,[1]Разряды!$G$3,IF(I83&lt;=[1]Разряды!$H$7,[1]Разряды!$H$3,IF(I83&lt;=[1]Разряды!$I$7,[1]Разряды!$I$3,IF(I83&lt;=[1]Разряды!$J$7,[1]Разряды!$J$3,"б/р"))))))))</f>
        <v>кмс</v>
      </c>
      <c r="K83" s="15">
        <v>17</v>
      </c>
      <c r="L83" s="21" t="str">
        <f>IF(B83=0," ",VLOOKUP($B83,[1]Спортсмены!$B$1:$H$65536,7,FALSE))</f>
        <v>Плотников П.Н.</v>
      </c>
    </row>
    <row r="84" spans="1:12" x14ac:dyDescent="0.25">
      <c r="A84" s="27">
        <v>4</v>
      </c>
      <c r="B84" s="28">
        <v>522</v>
      </c>
      <c r="C84" s="21" t="str">
        <f>IF(B84=0," ",VLOOKUP(B84,[1]Спортсмены!B$1:H$65536,2,FALSE))</f>
        <v>Скороход Дмитрий</v>
      </c>
      <c r="D84" s="22" t="str">
        <f>IF(B84=0," ",VLOOKUP($B84,[1]Спортсмены!$B$1:$H$65536,3,FALSE))</f>
        <v>1991</v>
      </c>
      <c r="E84" s="23" t="str">
        <f>IF(B84=0," ",IF(VLOOKUP($B84,[1]Спортсмены!$B$1:$H$65536,4,FALSE)=0," ",VLOOKUP($B84,[1]Спортсмены!$B$1:$H$65536,4,FALSE)))</f>
        <v>КМС</v>
      </c>
      <c r="F84" s="21" t="str">
        <f>IF(B84=0," ",VLOOKUP($B84,[1]Спортсмены!$B$1:$H$65536,5,FALSE))</f>
        <v>Владимирская</v>
      </c>
      <c r="G84" s="21" t="str">
        <f>IF(B84=0," ",VLOOKUP($B84,[1]Спортсмены!$B$1:$H$65536,6,FALSE))</f>
        <v>Владимир, СДЮСШОР-7, РА</v>
      </c>
      <c r="H84" s="24"/>
      <c r="I84" s="94">
        <v>1.3151620370370368E-3</v>
      </c>
      <c r="J84" s="26" t="str">
        <f>IF(I84=0," ",IF(I84&lt;=[1]Разряды!$D$7,[1]Разряды!$D$3,IF(I84&lt;=[1]Разряды!$E$7,[1]Разряды!$E$3,IF(I84&lt;=[1]Разряды!$F$7,[1]Разряды!$F$3,IF(I84&lt;=[1]Разряды!$G$7,[1]Разряды!$G$3,IF(I84&lt;=[1]Разряды!$H$7,[1]Разряды!$H$3,IF(I84&lt;=[1]Разряды!$I$7,[1]Разряды!$I$3,IF(I84&lt;=[1]Разряды!$J$7,[1]Разряды!$J$3,"б/р"))))))))</f>
        <v>кмс</v>
      </c>
      <c r="K84" s="16">
        <v>15</v>
      </c>
      <c r="L84" s="21" t="str">
        <f>IF(B84=0," ",VLOOKUP($B84,[1]Спортсмены!$B$1:$H$65536,7,FALSE))</f>
        <v>Буянкин В.И.</v>
      </c>
    </row>
    <row r="85" spans="1:12" x14ac:dyDescent="0.25">
      <c r="A85" s="27">
        <v>5</v>
      </c>
      <c r="B85" s="28">
        <v>256</v>
      </c>
      <c r="C85" s="21" t="str">
        <f>IF(B85=0," ",VLOOKUP(B85,[1]Спортсмены!B$1:H$65536,2,FALSE))</f>
        <v>Ремезов Алексей</v>
      </c>
      <c r="D85" s="22" t="str">
        <f>IF(B85=0," ",VLOOKUP($B85,[1]Спортсмены!$B$1:$H$65536,3,FALSE))</f>
        <v>13.05.1989</v>
      </c>
      <c r="E85" s="23" t="str">
        <f>IF(B85=0," ",IF(VLOOKUP($B85,[1]Спортсмены!$B$1:$H$65536,4,FALSE)=0," ",VLOOKUP($B85,[1]Спортсмены!$B$1:$H$65536,4,FALSE)))</f>
        <v>МС</v>
      </c>
      <c r="F85" s="21" t="str">
        <f>IF(B85=0," ",VLOOKUP($B85,[1]Спортсмены!$B$1:$H$65536,5,FALSE))</f>
        <v>Костромская</v>
      </c>
      <c r="G85" s="21" t="str">
        <f>IF(B85=0," ",VLOOKUP($B85,[1]Спортсмены!$B$1:$H$65536,6,FALSE))</f>
        <v>Кострома, КОСДЮСШОР</v>
      </c>
      <c r="H85" s="24"/>
      <c r="I85" s="94">
        <v>1.3159722222222221E-3</v>
      </c>
      <c r="J85" s="26" t="str">
        <f>IF(I85=0," ",IF(I85&lt;=[1]Разряды!$D$7,[1]Разряды!$D$3,IF(I85&lt;=[1]Разряды!$E$7,[1]Разряды!$E$3,IF(I85&lt;=[1]Разряды!$F$7,[1]Разряды!$F$3,IF(I85&lt;=[1]Разряды!$G$7,[1]Разряды!$G$3,IF(I85&lt;=[1]Разряды!$H$7,[1]Разряды!$H$3,IF(I85&lt;=[1]Разряды!$I$7,[1]Разряды!$I$3,IF(I85&lt;=[1]Разряды!$J$7,[1]Разряды!$J$3,"б/р"))))))))</f>
        <v>кмс</v>
      </c>
      <c r="K85" s="15">
        <v>14</v>
      </c>
      <c r="L85" s="21" t="str">
        <f>IF(B85=0," ",VLOOKUP($B85,[1]Спортсмены!$B$1:$H$65536,7,FALSE))</f>
        <v>Дружков А.Н.</v>
      </c>
    </row>
    <row r="86" spans="1:12" x14ac:dyDescent="0.25">
      <c r="A86" s="27">
        <v>6</v>
      </c>
      <c r="B86" s="26">
        <v>144</v>
      </c>
      <c r="C86" s="21" t="str">
        <f>IF(B86=0," ",VLOOKUP(B86,[1]Спортсмены!B$1:H$65536,2,FALSE))</f>
        <v>Лёзов Дмитрий</v>
      </c>
      <c r="D86" s="22" t="str">
        <f>IF(B86=0," ",VLOOKUP($B86,[1]Спортсмены!$B$1:$H$65536,3,FALSE))</f>
        <v>17.06.1991</v>
      </c>
      <c r="E86" s="23" t="str">
        <f>IF(B86=0," ",IF(VLOOKUP($B86,[1]Спортсмены!$B$1:$H$65536,4,FALSE)=0," ",VLOOKUP($B86,[1]Спортсмены!$B$1:$H$65536,4,FALSE)))</f>
        <v>КМС</v>
      </c>
      <c r="F86" s="21" t="str">
        <f>IF(B86=0," ",VLOOKUP($B86,[1]Спортсмены!$B$1:$H$65536,5,FALSE))</f>
        <v>Ивановская</v>
      </c>
      <c r="G86" s="21" t="str">
        <f>IF(B86=0," ",VLOOKUP($B86,[1]Спортсмены!$B$1:$H$65536,6,FALSE))</f>
        <v>Иваново, ИГЭУ</v>
      </c>
      <c r="H86" s="24"/>
      <c r="I86" s="94">
        <v>1.3692129629629629E-3</v>
      </c>
      <c r="J86" s="26" t="str">
        <f>IF(I86=0," ",IF(I86&lt;=[1]Разряды!$D$7,[1]Разряды!$D$3,IF(I86&lt;=[1]Разряды!$E$7,[1]Разряды!$E$3,IF(I86&lt;=[1]Разряды!$F$7,[1]Разряды!$F$3,IF(I86&lt;=[1]Разряды!$G$7,[1]Разряды!$G$3,IF(I86&lt;=[1]Разряды!$H$7,[1]Разряды!$H$3,IF(I86&lt;=[1]Разряды!$I$7,[1]Разряды!$I$3,IF(I86&lt;=[1]Разряды!$J$7,[1]Разряды!$J$3,"б/р"))))))))</f>
        <v>1р</v>
      </c>
      <c r="K86" s="15" t="s">
        <v>20</v>
      </c>
      <c r="L86" s="87" t="str">
        <f>IF(B86=0," ",VLOOKUP($B86,[1]Спортсмены!$B$1:$H$65536,7,FALSE))</f>
        <v>Гильмутдинов Ю.В., Птушкина Н.И.</v>
      </c>
    </row>
    <row r="87" spans="1:12" x14ac:dyDescent="0.25">
      <c r="A87" s="27">
        <v>7</v>
      </c>
      <c r="B87" s="20">
        <v>7</v>
      </c>
      <c r="C87" s="21" t="str">
        <f>IF(B87=0," ",VLOOKUP(B87,[1]Спортсмены!B$1:H$65536,2,FALSE))</f>
        <v>Соловьев Сергей</v>
      </c>
      <c r="D87" s="22" t="str">
        <f>IF(B87=0," ",VLOOKUP($B87,[1]Спортсмены!$B$1:$H$65536,3,FALSE))</f>
        <v>17.06.1992</v>
      </c>
      <c r="E87" s="23" t="str">
        <f>IF(B87=0," ",IF(VLOOKUP($B87,[1]Спортсмены!$B$1:$H$65536,4,FALSE)=0," ",VLOOKUP($B87,[1]Спортсмены!$B$1:$H$65536,4,FALSE)))</f>
        <v>КМС</v>
      </c>
      <c r="F87" s="21" t="str">
        <f>IF(B87=0," ",VLOOKUP($B87,[1]Спортсмены!$B$1:$H$65536,5,FALSE))</f>
        <v>Ярославская</v>
      </c>
      <c r="G87" s="21" t="str">
        <f>IF(B87=0," ",VLOOKUP($B87,[1]Спортсмены!$B$1:$H$65536,6,FALSE))</f>
        <v>Ярославль, СДЮСШОР-19</v>
      </c>
      <c r="H87" s="24"/>
      <c r="I87" s="94">
        <v>1.4079861111111109E-3</v>
      </c>
      <c r="J87" s="26" t="str">
        <f>IF(I87=0," ",IF(I87&lt;=[1]Разряды!$D$7,[1]Разряды!$D$3,IF(I87&lt;=[1]Разряды!$E$7,[1]Разряды!$E$3,IF(I87&lt;=[1]Разряды!$F$7,[1]Разряды!$F$3,IF(I87&lt;=[1]Разряды!$G$7,[1]Разряды!$G$3,IF(I87&lt;=[1]Разряды!$H$7,[1]Разряды!$H$3,IF(I87&lt;=[1]Разряды!$I$7,[1]Разряды!$I$3,IF(I87&lt;=[1]Разряды!$J$7,[1]Разряды!$J$3,"б/р"))))))))</f>
        <v>2р</v>
      </c>
      <c r="K87" s="15" t="s">
        <v>20</v>
      </c>
      <c r="L87" s="21" t="str">
        <f>IF(B87=0," ",VLOOKUP($B87,[1]Спортсмены!$B$1:$H$65536,7,FALSE))</f>
        <v>Хрущев И.Е.</v>
      </c>
    </row>
    <row r="88" spans="1:12" x14ac:dyDescent="0.25">
      <c r="A88" s="27">
        <v>8</v>
      </c>
      <c r="B88" s="20">
        <v>97</v>
      </c>
      <c r="C88" s="21" t="str">
        <f>IF(B88=0," ",VLOOKUP(B88,[1]Спортсмены!B$1:H$65536,2,FALSE))</f>
        <v>Семенов Николай</v>
      </c>
      <c r="D88" s="22" t="str">
        <f>IF(B88=0," ",VLOOKUP($B88,[1]Спортсмены!$B$1:$H$65536,3,FALSE))</f>
        <v>09.05.1992</v>
      </c>
      <c r="E88" s="23" t="str">
        <f>IF(B88=0," ",IF(VLOOKUP($B88,[1]Спортсмены!$B$1:$H$65536,4,FALSE)=0," ",VLOOKUP($B88,[1]Спортсмены!$B$1:$H$65536,4,FALSE)))</f>
        <v>1р</v>
      </c>
      <c r="F88" s="21" t="str">
        <f>IF(B88=0," ",VLOOKUP($B88,[1]Спортсмены!$B$1:$H$65536,5,FALSE))</f>
        <v>Ярославская</v>
      </c>
      <c r="G88" s="21" t="str">
        <f>IF(B88=0," ",VLOOKUP($B88,[1]Спортсмены!$B$1:$H$65536,6,FALSE))</f>
        <v>Рыбинск, СДЮСШОР-2</v>
      </c>
      <c r="H88" s="24"/>
      <c r="I88" s="94">
        <v>1.4096064814814815E-3</v>
      </c>
      <c r="J88" s="26" t="str">
        <f>IF(I88=0," ",IF(I88&lt;=[1]Разряды!$D$7,[1]Разряды!$D$3,IF(I88&lt;=[1]Разряды!$E$7,[1]Разряды!$E$3,IF(I88&lt;=[1]Разряды!$F$7,[1]Разряды!$F$3,IF(I88&lt;=[1]Разряды!$G$7,[1]Разряды!$G$3,IF(I88&lt;=[1]Разряды!$H$7,[1]Разряды!$H$3,IF(I88&lt;=[1]Разряды!$I$7,[1]Разряды!$I$3,IF(I88&lt;=[1]Разряды!$J$7,[1]Разряды!$J$3,"б/р"))))))))</f>
        <v>2р</v>
      </c>
      <c r="K88" s="15" t="s">
        <v>20</v>
      </c>
      <c r="L88" s="21" t="str">
        <f>IF(B88=0," ",VLOOKUP($B88,[1]Спортсмены!$B$1:$H$65536,7,FALSE))</f>
        <v>Жукова Т.Г.</v>
      </c>
    </row>
    <row r="89" spans="1:12" x14ac:dyDescent="0.25">
      <c r="A89" s="27">
        <v>9</v>
      </c>
      <c r="B89" s="27">
        <v>544</v>
      </c>
      <c r="C89" s="85" t="str">
        <f>IF(B89=0," ",VLOOKUP(B89,[1]Спортсмены!B$1:H$65536,2,FALSE))</f>
        <v>Постников Игорь</v>
      </c>
      <c r="D89" s="86" t="str">
        <f>IF(B89=0," ",VLOOKUP($B89,[1]Спортсмены!$B$1:$H$65536,3,FALSE))</f>
        <v>03.11.1988</v>
      </c>
      <c r="E89" s="80" t="str">
        <f>IF(B89=0," ",IF(VLOOKUP($B89,[1]Спортсмены!$B$1:$H$65536,4,FALSE)=0," ",VLOOKUP($B89,[1]Спортсмены!$B$1:$H$65536,4,FALSE)))</f>
        <v>1р</v>
      </c>
      <c r="F89" s="85" t="str">
        <f>IF(B89=0," ",VLOOKUP($B89,[1]Спортсмены!$B$1:$H$65536,5,FALSE))</f>
        <v>Архангельская</v>
      </c>
      <c r="G89" s="85" t="str">
        <f>IF(B89=0," ",VLOOKUP($B89,[1]Спортсмены!$B$1:$H$65536,6,FALSE))</f>
        <v xml:space="preserve">Архангельск </v>
      </c>
      <c r="H89" s="84"/>
      <c r="I89" s="272">
        <v>1.4123842592592593E-3</v>
      </c>
      <c r="J89" s="27" t="str">
        <f>IF(I89=0," ",IF(I89&lt;=[1]Разряды!$D$7,[1]Разряды!$D$3,IF(I89&lt;=[1]Разряды!$E$7,[1]Разряды!$E$3,IF(I89&lt;=[1]Разряды!$F$7,[1]Разряды!$F$3,IF(I89&lt;=[1]Разряды!$G$7,[1]Разряды!$G$3,IF(I89&lt;=[1]Разряды!$H$7,[1]Разряды!$H$3,IF(I89&lt;=[1]Разряды!$I$7,[1]Разряды!$I$3,IF(I89&lt;=[1]Разряды!$J$7,[1]Разряды!$J$3,"б/р"))))))))</f>
        <v>2р</v>
      </c>
      <c r="K89" s="114" t="s">
        <v>20</v>
      </c>
      <c r="L89" s="83" t="str">
        <f>IF(B89=0," ",VLOOKUP($B89,[1]Спортсмены!$B$1:$H$65536,7,FALSE))</f>
        <v>самостоятельно</v>
      </c>
    </row>
    <row r="90" spans="1:12" x14ac:dyDescent="0.25">
      <c r="A90" s="27">
        <v>10</v>
      </c>
      <c r="B90" s="20">
        <v>10</v>
      </c>
      <c r="C90" s="21" t="str">
        <f>IF(B90=0," ",VLOOKUP(B90,[1]Спортсмены!B$1:H$65536,2,FALSE))</f>
        <v>Рыбин Валентин</v>
      </c>
      <c r="D90" s="22" t="str">
        <f>IF(B90=0," ",VLOOKUP($B90,[1]Спортсмены!$B$1:$H$65536,3,FALSE))</f>
        <v>03.01.1989</v>
      </c>
      <c r="E90" s="23" t="str">
        <f>IF(B90=0," ",IF(VLOOKUP($B90,[1]Спортсмены!$B$1:$H$65536,4,FALSE)=0," ",VLOOKUP($B90,[1]Спортсмены!$B$1:$H$65536,4,FALSE)))</f>
        <v>2р</v>
      </c>
      <c r="F90" s="21" t="str">
        <f>IF(B90=0," ",VLOOKUP($B90,[1]Спортсмены!$B$1:$H$65536,5,FALSE))</f>
        <v>Ярославская</v>
      </c>
      <c r="G90" s="21" t="str">
        <f>IF(B90=0," ",VLOOKUP($B90,[1]Спортсмены!$B$1:$H$65536,6,FALSE))</f>
        <v>Ярославль, СДЮСШОР-19</v>
      </c>
      <c r="H90" s="24"/>
      <c r="I90" s="94">
        <v>1.4570601851851854E-3</v>
      </c>
      <c r="J90" s="26" t="str">
        <f>IF(I90=0," ",IF(I90&lt;=[1]Разряды!$D$7,[1]Разряды!$D$3,IF(I90&lt;=[1]Разряды!$E$7,[1]Разряды!$E$3,IF(I90&lt;=[1]Разряды!$F$7,[1]Разряды!$F$3,IF(I90&lt;=[1]Разряды!$G$7,[1]Разряды!$G$3,IF(I90&lt;=[1]Разряды!$H$7,[1]Разряды!$H$3,IF(I90&lt;=[1]Разряды!$I$7,[1]Разряды!$I$3,IF(I90&lt;=[1]Разряды!$J$7,[1]Разряды!$J$3,"б/р"))))))))</f>
        <v>2р</v>
      </c>
      <c r="K90" s="23" t="s">
        <v>20</v>
      </c>
      <c r="L90" s="21" t="str">
        <f>IF(B90=0," ",VLOOKUP($B90,[1]Спортсмены!$B$1:$H$65536,7,FALSE))</f>
        <v>Сошников А.Н.</v>
      </c>
    </row>
    <row r="91" spans="1:12" x14ac:dyDescent="0.25">
      <c r="A91" s="27"/>
      <c r="B91" s="79">
        <v>8</v>
      </c>
      <c r="C91" s="21" t="str">
        <f>IF(B91=0," ",VLOOKUP(B91,[1]Спортсмены!B$1:H$65536,2,FALSE))</f>
        <v>Давыдов Александр</v>
      </c>
      <c r="D91" s="22" t="str">
        <f>IF(B91=0," ",VLOOKUP($B91,[1]Спортсмены!$B$1:$H$65536,3,FALSE))</f>
        <v>25.06.1991</v>
      </c>
      <c r="E91" s="23" t="str">
        <f>IF(B91=0," ",IF(VLOOKUP($B91,[1]Спортсмены!$B$1:$H$65536,4,FALSE)=0," ",VLOOKUP($B91,[1]Спортсмены!$B$1:$H$65536,4,FALSE)))</f>
        <v>1р</v>
      </c>
      <c r="F91" s="21" t="str">
        <f>IF(B91=0," ",VLOOKUP($B91,[1]Спортсмены!$B$1:$H$65536,5,FALSE))</f>
        <v>Ярославская</v>
      </c>
      <c r="G91" s="21" t="str">
        <f>IF(B91=0," ",VLOOKUP($B91,[1]Спортсмены!$B$1:$H$65536,6,FALSE))</f>
        <v>Ярославль, СДЮСШОР-19</v>
      </c>
      <c r="H91" s="24"/>
      <c r="I91" s="430" t="s">
        <v>115</v>
      </c>
      <c r="J91" s="26"/>
      <c r="K91" s="23" t="s">
        <v>20</v>
      </c>
      <c r="L91" s="21" t="str">
        <f>IF(B91=0," ",VLOOKUP($B91,[1]Спортсмены!$B$1:$H$65536,7,FALSE))</f>
        <v>Станкевич В.А.</v>
      </c>
    </row>
    <row r="92" spans="1:12" ht="15.75" thickBot="1" x14ac:dyDescent="0.3">
      <c r="A92" s="45"/>
      <c r="B92" s="45"/>
      <c r="C92" s="45"/>
      <c r="D92" s="45"/>
      <c r="E92" s="45"/>
      <c r="F92" s="45"/>
      <c r="G92" s="45"/>
      <c r="H92" s="111"/>
      <c r="I92" s="111"/>
      <c r="J92" s="45"/>
      <c r="K92" s="45"/>
      <c r="L92" s="45"/>
    </row>
    <row r="93" spans="1:12" ht="15.75" thickTop="1" x14ac:dyDescent="0.25">
      <c r="A93" s="46"/>
      <c r="B93" s="46"/>
      <c r="C93" s="46"/>
      <c r="D93" s="46"/>
      <c r="E93" s="46"/>
      <c r="F93" s="46"/>
      <c r="G93" s="46"/>
      <c r="H93" s="104"/>
      <c r="I93" s="104"/>
      <c r="J93" s="46"/>
      <c r="K93" s="46"/>
      <c r="L93" s="46"/>
    </row>
    <row r="94" spans="1:12" x14ac:dyDescent="0.25">
      <c r="A94" s="46"/>
      <c r="B94" s="46"/>
      <c r="C94" s="46"/>
      <c r="D94" s="46"/>
      <c r="E94" s="46"/>
      <c r="F94" s="46"/>
      <c r="G94" s="46"/>
      <c r="H94" s="104"/>
      <c r="I94" s="104"/>
      <c r="J94" s="46"/>
      <c r="K94" s="46"/>
      <c r="L94" s="46"/>
    </row>
    <row r="95" spans="1:12" x14ac:dyDescent="0.25">
      <c r="A95" s="46"/>
      <c r="B95" s="46"/>
      <c r="C95" s="46"/>
      <c r="D95" s="46"/>
      <c r="E95" s="46"/>
      <c r="F95" s="46"/>
      <c r="G95" s="46"/>
      <c r="H95" s="104"/>
      <c r="I95" s="104"/>
      <c r="J95" s="46"/>
      <c r="K95" s="46"/>
      <c r="L95" s="46"/>
    </row>
    <row r="96" spans="1:12" x14ac:dyDescent="0.25">
      <c r="A96" s="46"/>
      <c r="B96" s="46"/>
      <c r="C96" s="46"/>
      <c r="D96" s="46"/>
      <c r="E96" s="46"/>
      <c r="F96" s="46"/>
      <c r="G96" s="46"/>
      <c r="H96" s="104"/>
      <c r="I96" s="104"/>
      <c r="J96" s="46"/>
      <c r="K96" s="46"/>
      <c r="L96" s="46"/>
    </row>
    <row r="97" spans="1:12" x14ac:dyDescent="0.25">
      <c r="A97" s="46"/>
      <c r="B97" s="46"/>
      <c r="C97" s="46"/>
      <c r="D97" s="46"/>
      <c r="E97" s="46"/>
      <c r="F97" s="46"/>
      <c r="G97" s="46"/>
      <c r="H97" s="104"/>
      <c r="I97" s="104"/>
      <c r="J97" s="46"/>
      <c r="K97" s="46"/>
      <c r="L97" s="46"/>
    </row>
    <row r="98" spans="1:12" x14ac:dyDescent="0.25">
      <c r="A98" s="46"/>
      <c r="B98" s="46"/>
      <c r="C98" s="46"/>
      <c r="D98" s="46"/>
      <c r="E98" s="46"/>
      <c r="F98" s="46"/>
      <c r="G98" s="46"/>
      <c r="H98" s="104"/>
      <c r="I98" s="104"/>
      <c r="J98" s="46"/>
      <c r="K98" s="46"/>
      <c r="L98" s="46"/>
    </row>
  </sheetData>
  <mergeCells count="26">
    <mergeCell ref="F57:G57"/>
    <mergeCell ref="I57:J57"/>
    <mergeCell ref="F80:G80"/>
    <mergeCell ref="I80:J80"/>
    <mergeCell ref="F42:G42"/>
    <mergeCell ref="I42:J42"/>
    <mergeCell ref="K9:K10"/>
    <mergeCell ref="L9:L10"/>
    <mergeCell ref="F11:G11"/>
    <mergeCell ref="I11:J11"/>
    <mergeCell ref="A1:L1"/>
    <mergeCell ref="D9:D10"/>
    <mergeCell ref="E9:E10"/>
    <mergeCell ref="F9:F10"/>
    <mergeCell ref="G9:G10"/>
    <mergeCell ref="H9:I9"/>
    <mergeCell ref="H10:I10"/>
    <mergeCell ref="J9:J10"/>
    <mergeCell ref="A3:L3"/>
    <mergeCell ref="A4:L4"/>
    <mergeCell ref="F6:G6"/>
    <mergeCell ref="I8:J8"/>
    <mergeCell ref="A9:A10"/>
    <mergeCell ref="B9:B10"/>
    <mergeCell ref="C9:C10"/>
    <mergeCell ref="A2:L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topLeftCell="A53" workbookViewId="0">
      <selection activeCell="A64" sqref="A64:XFD216"/>
    </sheetView>
  </sheetViews>
  <sheetFormatPr defaultRowHeight="15" x14ac:dyDescent="0.25"/>
  <cols>
    <col min="1" max="1" width="4.85546875" customWidth="1"/>
    <col min="2" max="2" width="6.85546875" customWidth="1"/>
    <col min="3" max="3" width="22.5703125" customWidth="1"/>
    <col min="4" max="4" width="11" customWidth="1"/>
    <col min="5" max="5" width="6.5703125" customWidth="1"/>
    <col min="6" max="6" width="17.140625" customWidth="1"/>
    <col min="7" max="7" width="32.28515625" customWidth="1"/>
    <col min="8" max="8" width="7.28515625" style="105" customWidth="1"/>
    <col min="9" max="9" width="7.42578125" style="105" customWidth="1"/>
    <col min="10" max="10" width="7.5703125" customWidth="1"/>
    <col min="11" max="11" width="6.42578125" customWidth="1"/>
    <col min="12" max="12" width="25.28515625" customWidth="1"/>
  </cols>
  <sheetData>
    <row r="1" spans="1:12" ht="20.25" x14ac:dyDescent="0.3">
      <c r="A1" s="354" t="s">
        <v>91</v>
      </c>
      <c r="B1" s="354"/>
      <c r="C1" s="354"/>
      <c r="D1" s="354"/>
      <c r="E1" s="354"/>
      <c r="F1" s="354"/>
      <c r="G1" s="354"/>
      <c r="H1" s="354"/>
      <c r="I1" s="354"/>
      <c r="J1" s="354"/>
      <c r="K1" s="354"/>
      <c r="L1" s="354"/>
    </row>
    <row r="2" spans="1:12" ht="20.25" x14ac:dyDescent="0.3">
      <c r="A2" s="354" t="s">
        <v>92</v>
      </c>
      <c r="B2" s="354"/>
      <c r="C2" s="354"/>
      <c r="D2" s="354"/>
      <c r="E2" s="354"/>
      <c r="F2" s="354"/>
      <c r="G2" s="354"/>
      <c r="H2" s="354"/>
      <c r="I2" s="354"/>
      <c r="J2" s="354"/>
      <c r="K2" s="354"/>
      <c r="L2" s="354"/>
    </row>
    <row r="3" spans="1:12" ht="22.5" x14ac:dyDescent="0.3">
      <c r="A3" s="335" t="s">
        <v>21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</row>
    <row r="4" spans="1:12" ht="20.25" x14ac:dyDescent="0.3">
      <c r="A4" s="336" t="s">
        <v>0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</row>
    <row r="5" spans="1:12" ht="18" x14ac:dyDescent="0.25">
      <c r="A5" s="1"/>
      <c r="B5" s="2"/>
      <c r="C5" s="2"/>
      <c r="D5" s="2"/>
      <c r="E5" s="2"/>
      <c r="F5" s="2" t="s">
        <v>1</v>
      </c>
      <c r="G5" s="2"/>
      <c r="H5" s="2"/>
      <c r="I5" s="2"/>
      <c r="J5" s="2"/>
      <c r="K5" s="2"/>
      <c r="L5" s="2"/>
    </row>
    <row r="6" spans="1:12" ht="15.75" x14ac:dyDescent="0.25">
      <c r="A6" s="1"/>
      <c r="B6" s="4"/>
      <c r="C6" s="4"/>
      <c r="D6" s="4"/>
      <c r="E6" s="4"/>
      <c r="F6" s="342" t="s">
        <v>38</v>
      </c>
      <c r="G6" s="342"/>
      <c r="H6" s="4"/>
      <c r="I6"/>
      <c r="K6" s="6" t="s">
        <v>3</v>
      </c>
    </row>
    <row r="7" spans="1:12" x14ac:dyDescent="0.25">
      <c r="A7" s="1"/>
      <c r="B7" s="6"/>
      <c r="C7" s="266"/>
      <c r="F7" s="1"/>
      <c r="G7" s="1"/>
      <c r="H7" s="8"/>
      <c r="I7" s="8"/>
      <c r="J7" s="8"/>
      <c r="K7" s="8" t="s">
        <v>109</v>
      </c>
      <c r="L7" s="8"/>
    </row>
    <row r="8" spans="1:12" x14ac:dyDescent="0.25">
      <c r="A8" s="1" t="s">
        <v>152</v>
      </c>
      <c r="B8" s="76"/>
      <c r="C8" s="76"/>
      <c r="D8" s="12"/>
      <c r="E8" s="11"/>
      <c r="F8" s="1"/>
      <c r="G8" s="1"/>
      <c r="H8" s="13"/>
      <c r="I8" s="344"/>
      <c r="J8" s="344"/>
      <c r="K8" s="14"/>
      <c r="L8" s="8"/>
    </row>
    <row r="9" spans="1:12" x14ac:dyDescent="0.25">
      <c r="A9" s="345" t="s">
        <v>6</v>
      </c>
      <c r="B9" s="345" t="s">
        <v>7</v>
      </c>
      <c r="C9" s="345" t="s">
        <v>8</v>
      </c>
      <c r="D9" s="328" t="s">
        <v>9</v>
      </c>
      <c r="E9" s="328" t="s">
        <v>10</v>
      </c>
      <c r="F9" s="328" t="s">
        <v>11</v>
      </c>
      <c r="G9" s="328" t="s">
        <v>12</v>
      </c>
      <c r="H9" s="347" t="s">
        <v>13</v>
      </c>
      <c r="I9" s="348"/>
      <c r="J9" s="345" t="s">
        <v>14</v>
      </c>
      <c r="K9" s="328" t="s">
        <v>15</v>
      </c>
      <c r="L9" s="349" t="s">
        <v>16</v>
      </c>
    </row>
    <row r="10" spans="1:12" x14ac:dyDescent="0.25">
      <c r="A10" s="346"/>
      <c r="B10" s="346"/>
      <c r="C10" s="346"/>
      <c r="D10" s="346"/>
      <c r="E10" s="346"/>
      <c r="F10" s="346"/>
      <c r="G10" s="346"/>
      <c r="H10" s="357" t="s">
        <v>17</v>
      </c>
      <c r="I10" s="358"/>
      <c r="J10" s="346"/>
      <c r="K10" s="346"/>
      <c r="L10" s="350"/>
    </row>
    <row r="11" spans="1:12" x14ac:dyDescent="0.25">
      <c r="A11" s="15"/>
      <c r="B11" s="15"/>
      <c r="C11" s="15"/>
      <c r="D11" s="16"/>
      <c r="E11" s="15"/>
      <c r="F11" s="340" t="s">
        <v>113</v>
      </c>
      <c r="G11" s="340"/>
      <c r="H11" s="17"/>
      <c r="I11" s="343" t="s">
        <v>35</v>
      </c>
      <c r="J11" s="343"/>
      <c r="K11" s="247"/>
      <c r="L11" s="8" t="s">
        <v>153</v>
      </c>
    </row>
    <row r="12" spans="1:12" x14ac:dyDescent="0.25">
      <c r="A12" s="19">
        <v>1</v>
      </c>
      <c r="B12" s="20">
        <v>136</v>
      </c>
      <c r="C12" s="85" t="str">
        <f>IF(B12=0," ",VLOOKUP(B12,[1]Спортсмены!B$1:H$65536,2,FALSE))</f>
        <v>Сидоров Николай</v>
      </c>
      <c r="D12" s="86" t="str">
        <f>IF(B12=0," ",VLOOKUP($B12,[1]Спортсмены!$B$1:$H$65536,3,FALSE))</f>
        <v>27.04.1998</v>
      </c>
      <c r="E12" s="80" t="str">
        <f>IF(B12=0," ",IF(VLOOKUP($B12,[1]Спортсмены!$B$1:$H$65536,4,FALSE)=0," ",VLOOKUP($B12,[1]Спортсмены!$B$1:$H$65536,4,FALSE)))</f>
        <v>1р</v>
      </c>
      <c r="F12" s="85" t="str">
        <f>IF(B12=0," ",VLOOKUP($B12,[1]Спортсмены!$B$1:$H$65536,5,FALSE))</f>
        <v>Новгородская</v>
      </c>
      <c r="G12" s="83" t="str">
        <f>IF(B12=0," ",VLOOKUP($B12,[1]Спортсмены!$B$1:$H$65536,6,FALSE))</f>
        <v>В Новгород</v>
      </c>
      <c r="H12" s="84"/>
      <c r="I12" s="272">
        <v>2.9049768518518517E-3</v>
      </c>
      <c r="J12" s="27" t="str">
        <f>IF(I12=0," ",IF(I12&lt;=[1]Разряды!$D$8,[1]Разряды!$D$3,IF(I12&lt;=[1]Разряды!$E$8,[1]Разряды!$E$3,IF(I12&lt;=[1]Разряды!$F$8,[1]Разряды!$F$3,IF(I12&lt;=[1]Разряды!$G$8,[1]Разряды!$G$3,IF(I12&lt;=[1]Разряды!$H$8,[1]Разряды!$H$3,IF(I12&lt;=[1]Разряды!$I$8,[1]Разряды!$I$3,IF(I12&lt;=[1]Разряды!$J$8,[1]Разряды!$J$3,"б/р"))))))))</f>
        <v>2р</v>
      </c>
      <c r="K12" s="80">
        <v>20</v>
      </c>
      <c r="L12" s="85" t="str">
        <f>IF(B12=0," ",VLOOKUP($B12,[1]Спортсмены!$B$1:$H$65536,7,FALSE))</f>
        <v>Савенков П.А.</v>
      </c>
    </row>
    <row r="13" spans="1:12" x14ac:dyDescent="0.25">
      <c r="A13" s="19">
        <v>2</v>
      </c>
      <c r="B13" s="20">
        <v>127</v>
      </c>
      <c r="C13" s="21" t="str">
        <f>IF(B13=0," ",VLOOKUP(B13,[1]Спортсмены!B$1:H$65536,2,FALSE))</f>
        <v>Барашков Илья</v>
      </c>
      <c r="D13" s="22" t="str">
        <f>IF(B13=0," ",VLOOKUP($B13,[1]Спортсмены!$B$1:$H$65536,3,FALSE))</f>
        <v>09.04.1998</v>
      </c>
      <c r="E13" s="23" t="str">
        <f>IF(B13=0," ",IF(VLOOKUP($B13,[1]Спортсмены!$B$1:$H$65536,4,FALSE)=0," ",VLOOKUP($B13,[1]Спортсмены!$B$1:$H$65536,4,FALSE)))</f>
        <v>2р</v>
      </c>
      <c r="F13" s="21" t="str">
        <f>IF(B13=0," ",VLOOKUP($B13,[1]Спортсмены!$B$1:$H$65536,5,FALSE))</f>
        <v>Ивановская</v>
      </c>
      <c r="G13" s="21" t="str">
        <f>IF(B13=0," ",VLOOKUP($B13,[1]Спортсмены!$B$1:$H$65536,6,FALSE))</f>
        <v>Кинешма, СДЮШОР им. С. Клюгина</v>
      </c>
      <c r="H13" s="24"/>
      <c r="I13" s="94">
        <v>3.0269675925925928E-3</v>
      </c>
      <c r="J13" s="26" t="str">
        <f>IF(I13=0," ",IF(I13&lt;=[1]Разряды!$D$8,[1]Разряды!$D$3,IF(I13&lt;=[1]Разряды!$E$8,[1]Разряды!$E$3,IF(I13&lt;=[1]Разряды!$F$8,[1]Разряды!$F$3,IF(I13&lt;=[1]Разряды!$G$8,[1]Разряды!$G$3,IF(I13&lt;=[1]Разряды!$H$8,[1]Разряды!$H$3,IF(I13&lt;=[1]Разряды!$I$8,[1]Разряды!$I$3,IF(I13&lt;=[1]Разряды!$J$8,[1]Разряды!$J$3,"б/р"))))))))</f>
        <v>2р</v>
      </c>
      <c r="K13" s="15" t="s">
        <v>20</v>
      </c>
      <c r="L13" s="21" t="str">
        <f>IF(B13=0," ",VLOOKUP($B13,[1]Спортсмены!$B$1:$H$65536,7,FALSE))</f>
        <v>Мальцев Е.В.</v>
      </c>
    </row>
    <row r="14" spans="1:12" x14ac:dyDescent="0.25">
      <c r="A14" s="19">
        <v>3</v>
      </c>
      <c r="B14" s="20">
        <v>129</v>
      </c>
      <c r="C14" s="21" t="str">
        <f>IF(B14=0," ",VLOOKUP(B14,[1]Спортсмены!B$1:H$65536,2,FALSE))</f>
        <v>Голубев Даниил</v>
      </c>
      <c r="D14" s="22" t="str">
        <f>IF(B14=0," ",VLOOKUP($B14,[1]Спортсмены!$B$1:$H$65536,3,FALSE))</f>
        <v>10.02.1998</v>
      </c>
      <c r="E14" s="23" t="str">
        <f>IF(B14=0," ",IF(VLOOKUP($B14,[1]Спортсмены!$B$1:$H$65536,4,FALSE)=0," ",VLOOKUP($B14,[1]Спортсмены!$B$1:$H$65536,4,FALSE)))</f>
        <v>2р</v>
      </c>
      <c r="F14" s="21" t="str">
        <f>IF(B14=0," ",VLOOKUP($B14,[1]Спортсмены!$B$1:$H$65536,5,FALSE))</f>
        <v>Ивановская</v>
      </c>
      <c r="G14" s="21" t="str">
        <f>IF(B14=0," ",VLOOKUP($B14,[1]Спортсмены!$B$1:$H$65536,6,FALSE))</f>
        <v>Кинешма, СДЮШОР им. С. Клюгина</v>
      </c>
      <c r="H14" s="24"/>
      <c r="I14" s="94">
        <v>3.0613425925925925E-3</v>
      </c>
      <c r="J14" s="26" t="str">
        <f>IF(I14=0," ",IF(I14&lt;=[1]Разряды!$D$8,[1]Разряды!$D$3,IF(I14&lt;=[1]Разряды!$E$8,[1]Разряды!$E$3,IF(I14&lt;=[1]Разряды!$F$8,[1]Разряды!$F$3,IF(I14&lt;=[1]Разряды!$G$8,[1]Разряды!$G$3,IF(I14&lt;=[1]Разряды!$H$8,[1]Разряды!$H$3,IF(I14&lt;=[1]Разряды!$I$8,[1]Разряды!$I$3,IF(I14&lt;=[1]Разряды!$J$8,[1]Разряды!$J$3,"б/р"))))))))</f>
        <v>2р</v>
      </c>
      <c r="K14" s="15" t="s">
        <v>20</v>
      </c>
      <c r="L14" s="21" t="str">
        <f>IF(B14=0," ",VLOOKUP($B14,[1]Спортсмены!$B$1:$H$65536,7,FALSE))</f>
        <v>Мальцев Е.В.</v>
      </c>
    </row>
    <row r="15" spans="1:12" x14ac:dyDescent="0.25">
      <c r="A15" s="27">
        <v>4</v>
      </c>
      <c r="B15" s="20">
        <v>262</v>
      </c>
      <c r="C15" s="21" t="str">
        <f>IF(B15=0," ",VLOOKUP(B15,[1]Спортсмены!B$1:H$65536,2,FALSE))</f>
        <v>Дерюгин Владислав</v>
      </c>
      <c r="D15" s="22" t="str">
        <f>IF(B15=0," ",VLOOKUP($B15,[1]Спортсмены!$B$1:$H$65536,3,FALSE))</f>
        <v>09.12.1998</v>
      </c>
      <c r="E15" s="23" t="str">
        <f>IF(B15=0," ",IF(VLOOKUP($B15,[1]Спортсмены!$B$1:$H$65536,4,FALSE)=0," ",VLOOKUP($B15,[1]Спортсмены!$B$1:$H$65536,4,FALSE)))</f>
        <v>2р</v>
      </c>
      <c r="F15" s="21" t="str">
        <f>IF(B15=0," ",VLOOKUP($B15,[1]Спортсмены!$B$1:$H$65536,5,FALSE))</f>
        <v>Костромская</v>
      </c>
      <c r="G15" s="21" t="str">
        <f>IF(B15=0," ",VLOOKUP($B15,[1]Спортсмены!$B$1:$H$65536,6,FALSE))</f>
        <v>Кострома, КОСДЮСШОР</v>
      </c>
      <c r="H15" s="24"/>
      <c r="I15" s="94">
        <v>3.0687499999999999E-3</v>
      </c>
      <c r="J15" s="26" t="str">
        <f>IF(I15=0," ",IF(I15&lt;=[1]Разряды!$D$8,[1]Разряды!$D$3,IF(I15&lt;=[1]Разряды!$E$8,[1]Разряды!$E$3,IF(I15&lt;=[1]Разряды!$F$8,[1]Разряды!$F$3,IF(I15&lt;=[1]Разряды!$G$8,[1]Разряды!$G$3,IF(I15&lt;=[1]Разряды!$H$8,[1]Разряды!$H$3,IF(I15&lt;=[1]Разряды!$I$8,[1]Разряды!$I$3,IF(I15&lt;=[1]Разряды!$J$8,[1]Разряды!$J$3,"б/р"))))))))</f>
        <v>2р</v>
      </c>
      <c r="K15" s="15">
        <v>17</v>
      </c>
      <c r="L15" s="21" t="str">
        <f>IF(B15=0," ",VLOOKUP($B15,[1]Спортсмены!$B$1:$H$65536,7,FALSE))</f>
        <v>Дружков А.Н.</v>
      </c>
    </row>
    <row r="16" spans="1:12" x14ac:dyDescent="0.25">
      <c r="A16" s="27">
        <v>5</v>
      </c>
      <c r="B16" s="20">
        <v>225</v>
      </c>
      <c r="C16" s="21" t="str">
        <f>IF(B16=0," ",VLOOKUP(B16,[1]Спортсмены!B$1:H$65536,2,FALSE))</f>
        <v>Чистяков Максим</v>
      </c>
      <c r="D16" s="22" t="str">
        <f>IF(B16=0," ",VLOOKUP($B16,[1]Спортсмены!$B$1:$H$65536,3,FALSE))</f>
        <v>2000</v>
      </c>
      <c r="E16" s="23" t="str">
        <f>IF(B16=0," ",IF(VLOOKUP($B16,[1]Спортсмены!$B$1:$H$65536,4,FALSE)=0," ",VLOOKUP($B16,[1]Спортсмены!$B$1:$H$65536,4,FALSE)))</f>
        <v>2р</v>
      </c>
      <c r="F16" s="21" t="str">
        <f>IF(B16=0," ",VLOOKUP($B16,[1]Спортсмены!$B$1:$H$65536,5,FALSE))</f>
        <v>Мурманская</v>
      </c>
      <c r="G16" s="21" t="str">
        <f>IF(B16=0," ",VLOOKUP($B16,[1]Спортсмены!$B$1:$H$65536,6,FALSE))</f>
        <v>Мурманск, СДЮСШОР-4</v>
      </c>
      <c r="H16" s="24"/>
      <c r="I16" s="94">
        <v>3.0812500000000002E-3</v>
      </c>
      <c r="J16" s="26" t="str">
        <f>IF(I16=0," ",IF(I16&lt;=[1]Разряды!$D$8,[1]Разряды!$D$3,IF(I16&lt;=[1]Разряды!$E$8,[1]Разряды!$E$3,IF(I16&lt;=[1]Разряды!$F$8,[1]Разряды!$F$3,IF(I16&lt;=[1]Разряды!$G$8,[1]Разряды!$G$3,IF(I16&lt;=[1]Разряды!$H$8,[1]Разряды!$H$3,IF(I16&lt;=[1]Разряды!$I$8,[1]Разряды!$I$3,IF(I16&lt;=[1]Разряды!$J$8,[1]Разряды!$J$3,"б/р"))))))))</f>
        <v>2р</v>
      </c>
      <c r="K16" s="15">
        <v>15</v>
      </c>
      <c r="L16" s="21" t="str">
        <f>IF(B16=0," ",VLOOKUP($B16,[1]Спортсмены!$B$1:$H$65536,7,FALSE))</f>
        <v>Кацан Т.Н.</v>
      </c>
    </row>
    <row r="17" spans="1:12" x14ac:dyDescent="0.25">
      <c r="A17" s="27">
        <v>6</v>
      </c>
      <c r="B17" s="20">
        <v>589</v>
      </c>
      <c r="C17" s="21" t="str">
        <f>IF(B17=0," ",VLOOKUP(B17,[1]Спортсмены!B$1:H$65536,2,FALSE))</f>
        <v>Голиков Александр</v>
      </c>
      <c r="D17" s="22" t="str">
        <f>IF(B17=0," ",VLOOKUP($B17,[1]Спортсмены!$B$1:$H$65536,3,FALSE))</f>
        <v>22.01.1998</v>
      </c>
      <c r="E17" s="23" t="str">
        <f>IF(B17=0," ",IF(VLOOKUP($B17,[1]Спортсмены!$B$1:$H$65536,4,FALSE)=0," ",VLOOKUP($B17,[1]Спортсмены!$B$1:$H$65536,4,FALSE)))</f>
        <v>2р</v>
      </c>
      <c r="F17" s="21" t="str">
        <f>IF(B17=0," ",VLOOKUP($B17,[1]Спортсмены!$B$1:$H$65536,5,FALSE))</f>
        <v>Архангельская</v>
      </c>
      <c r="G17" s="21" t="str">
        <f>IF(B17=0," ",VLOOKUP($B17,[1]Спортсмены!$B$1:$H$65536,6,FALSE))</f>
        <v>Архангельск, МБОУ ДОД "ДЮСШ-1"</v>
      </c>
      <c r="H17" s="24"/>
      <c r="I17" s="94">
        <v>3.1096064814814819E-3</v>
      </c>
      <c r="J17" s="26" t="str">
        <f>IF(I17=0," ",IF(I17&lt;=[1]Разряды!$D$8,[1]Разряды!$D$3,IF(I17&lt;=[1]Разряды!$E$8,[1]Разряды!$E$3,IF(I17&lt;=[1]Разряды!$F$8,[1]Разряды!$F$3,IF(I17&lt;=[1]Разряды!$G$8,[1]Разряды!$G$3,IF(I17&lt;=[1]Разряды!$H$8,[1]Разряды!$H$3,IF(I17&lt;=[1]Разряды!$I$8,[1]Разряды!$I$3,IF(I17&lt;=[1]Разряды!$J$8,[1]Разряды!$J$3,"б/р"))))))))</f>
        <v>3р</v>
      </c>
      <c r="K17" s="15">
        <v>14</v>
      </c>
      <c r="L17" s="21" t="str">
        <f>IF(B17=0," ",VLOOKUP($B17,[1]Спортсмены!$B$1:$H$65536,7,FALSE))</f>
        <v>Брюхова О.Б.</v>
      </c>
    </row>
    <row r="18" spans="1:12" x14ac:dyDescent="0.25">
      <c r="A18" s="27">
        <v>7</v>
      </c>
      <c r="B18" s="89">
        <v>592</v>
      </c>
      <c r="C18" s="21" t="str">
        <f>IF(B18=0," ",VLOOKUP(B18,[1]Спортсмены!B$1:H$65536,2,FALSE))</f>
        <v>Малков Александр</v>
      </c>
      <c r="D18" s="22" t="str">
        <f>IF(B18=0," ",VLOOKUP($B18,[1]Спортсмены!$B$1:$H$65536,3,FALSE))</f>
        <v>05.05.1999</v>
      </c>
      <c r="E18" s="23" t="str">
        <f>IF(B18=0," ",IF(VLOOKUP($B18,[1]Спортсмены!$B$1:$H$65536,4,FALSE)=0," ",VLOOKUP($B18,[1]Спортсмены!$B$1:$H$65536,4,FALSE)))</f>
        <v>2р</v>
      </c>
      <c r="F18" s="21" t="str">
        <f>IF(B18=0," ",VLOOKUP($B18,[1]Спортсмены!$B$1:$H$65536,5,FALSE))</f>
        <v>Костромская</v>
      </c>
      <c r="G18" s="21" t="str">
        <f>IF(B18=0," ",VLOOKUP($B18,[1]Спортсмены!$B$1:$H$65536,6,FALSE))</f>
        <v>Кострома, КОСДЮСШОР</v>
      </c>
      <c r="H18" s="24"/>
      <c r="I18" s="94">
        <v>3.303472222222222E-3</v>
      </c>
      <c r="J18" s="26" t="str">
        <f>IF(I18=0," ",IF(I18&lt;=[1]Разряды!$D$8,[1]Разряды!$D$3,IF(I18&lt;=[1]Разряды!$E$8,[1]Разряды!$E$3,IF(I18&lt;=[1]Разряды!$F$8,[1]Разряды!$F$3,IF(I18&lt;=[1]Разряды!$G$8,[1]Разряды!$G$3,IF(I18&lt;=[1]Разряды!$H$8,[1]Разряды!$H$3,IF(I18&lt;=[1]Разряды!$I$8,[1]Разряды!$I$3,IF(I18&lt;=[1]Разряды!$J$8,[1]Разряды!$J$3,"б/р"))))))))</f>
        <v>3р</v>
      </c>
      <c r="K18" s="15" t="s">
        <v>20</v>
      </c>
      <c r="L18" s="21" t="str">
        <f>IF(B18=0," ",VLOOKUP($B18,[1]Спортсмены!$B$1:$H$65536,7,FALSE))</f>
        <v>Лякин С.И.</v>
      </c>
    </row>
    <row r="19" spans="1:12" x14ac:dyDescent="0.25">
      <c r="A19" s="27">
        <v>8</v>
      </c>
      <c r="B19" s="20">
        <v>124</v>
      </c>
      <c r="C19" s="21" t="str">
        <f>IF(B19=0," ",VLOOKUP(B19,[1]Спортсмены!B$1:H$65536,2,FALSE))</f>
        <v>Дворковский Евгений</v>
      </c>
      <c r="D19" s="22" t="str">
        <f>IF(B19=0," ",VLOOKUP($B19,[1]Спортсмены!$B$1:$H$65536,3,FALSE))</f>
        <v>1999</v>
      </c>
      <c r="E19" s="23" t="str">
        <f>IF(B19=0," ",IF(VLOOKUP($B19,[1]Спортсмены!$B$1:$H$65536,4,FALSE)=0," ",VLOOKUP($B19,[1]Спортсмены!$B$1:$H$65536,4,FALSE)))</f>
        <v>3р</v>
      </c>
      <c r="F19" s="21" t="str">
        <f>IF(B19=0," ",VLOOKUP($B19,[1]Спортсмены!$B$1:$H$65536,5,FALSE))</f>
        <v>Ярославская</v>
      </c>
      <c r="G19" s="21" t="str">
        <f>IF(B19=0," ",VLOOKUP($B19,[1]Спортсмены!$B$1:$H$65536,6,FALSE))</f>
        <v>Рыбинск, СДЮСШОР-8</v>
      </c>
      <c r="H19" s="24"/>
      <c r="I19" s="94">
        <v>3.3216435185185185E-3</v>
      </c>
      <c r="J19" s="26" t="str">
        <f>IF(I19=0," ",IF(I19&lt;=[1]Разряды!$D$8,[1]Разряды!$D$3,IF(I19&lt;=[1]Разряды!$E$8,[1]Разряды!$E$3,IF(I19&lt;=[1]Разряды!$F$8,[1]Разряды!$F$3,IF(I19&lt;=[1]Разряды!$G$8,[1]Разряды!$G$3,IF(I19&lt;=[1]Разряды!$H$8,[1]Разряды!$H$3,IF(I19&lt;=[1]Разряды!$I$8,[1]Разряды!$I$3,IF(I19&lt;=[1]Разряды!$J$8,[1]Разряды!$J$3,"б/р"))))))))</f>
        <v>3р</v>
      </c>
      <c r="K19" s="15" t="s">
        <v>20</v>
      </c>
      <c r="L19" s="21" t="str">
        <f>IF(B19=0," ",VLOOKUP($B19,[1]Спортсмены!$B$1:$H$65536,7,FALSE))</f>
        <v>Меньшаев О.В.</v>
      </c>
    </row>
    <row r="20" spans="1:12" x14ac:dyDescent="0.25">
      <c r="A20" s="27"/>
      <c r="B20" s="20"/>
      <c r="C20" s="21"/>
      <c r="D20" s="22"/>
      <c r="E20" s="23"/>
      <c r="F20" s="21"/>
      <c r="G20" s="21"/>
      <c r="H20" s="24"/>
      <c r="I20" s="94"/>
      <c r="J20" s="26"/>
      <c r="K20" s="23"/>
      <c r="L20" s="21"/>
    </row>
    <row r="21" spans="1:12" x14ac:dyDescent="0.25">
      <c r="A21" s="15"/>
      <c r="B21" s="15"/>
      <c r="C21" s="15"/>
      <c r="D21" s="44"/>
      <c r="E21" s="15"/>
      <c r="F21" s="340" t="s">
        <v>118</v>
      </c>
      <c r="G21" s="340"/>
      <c r="H21" s="73"/>
      <c r="I21" s="343" t="s">
        <v>35</v>
      </c>
      <c r="J21" s="343"/>
      <c r="K21" s="246"/>
      <c r="L21" s="8" t="s">
        <v>154</v>
      </c>
    </row>
    <row r="22" spans="1:12" x14ac:dyDescent="0.25">
      <c r="A22" s="19">
        <v>1</v>
      </c>
      <c r="B22" s="20">
        <v>297</v>
      </c>
      <c r="C22" s="21" t="str">
        <f>IF(B22=0," ",VLOOKUP(B22,[1]Спортсмены!B$1:H$65536,2,FALSE))</f>
        <v>Кошелев Александр</v>
      </c>
      <c r="D22" s="22" t="str">
        <f>IF(B22=0," ",VLOOKUP($B22,[1]Спортсмены!$B$1:$H$65536,3,FALSE))</f>
        <v>16.01.1997</v>
      </c>
      <c r="E22" s="23" t="str">
        <f>IF(B22=0," ",IF(VLOOKUP($B22,[1]Спортсмены!$B$1:$H$65536,4,FALSE)=0," ",VLOOKUP($B22,[1]Спортсмены!$B$1:$H$65536,4,FALSE)))</f>
        <v>КМС</v>
      </c>
      <c r="F22" s="21" t="str">
        <f>IF(B22=0," ",VLOOKUP($B22,[1]Спортсмены!$B$1:$H$65536,5,FALSE))</f>
        <v>Вологодская</v>
      </c>
      <c r="G22" s="21" t="str">
        <f>IF(B22=0," ",VLOOKUP($B22,[1]Спортсмены!$B$1:$H$65536,6,FALSE))</f>
        <v>Вологда, АУ ФКиС ЦСП</v>
      </c>
      <c r="H22" s="24"/>
      <c r="I22" s="94">
        <v>2.8187500000000001E-3</v>
      </c>
      <c r="J22" s="26" t="str">
        <f>IF(I22=0," ",IF(I22&lt;=[1]Разряды!$D$8,[1]Разряды!$D$3,IF(I22&lt;=[1]Разряды!$E$8,[1]Разряды!$E$3,IF(I22&lt;=[1]Разряды!$F$8,[1]Разряды!$F$3,IF(I22&lt;=[1]Разряды!$G$8,[1]Разряды!$G$3,IF(I22&lt;=[1]Разряды!$H$8,[1]Разряды!$H$3,IF(I22&lt;=[1]Разряды!$I$8,[1]Разряды!$I$3,IF(I22&lt;=[1]Разряды!$J$8,[1]Разряды!$J$3,"б/р"))))))))</f>
        <v>1р</v>
      </c>
      <c r="K22" s="23">
        <v>20</v>
      </c>
      <c r="L22" s="21" t="str">
        <f>IF(B22=0," ",VLOOKUP($B22,[1]Спортсмены!$B$1:$H$65536,7,FALSE))</f>
        <v>Волков В.Н., Кошелев Е.Ю.</v>
      </c>
    </row>
    <row r="23" spans="1:12" x14ac:dyDescent="0.25">
      <c r="A23" s="19">
        <v>2</v>
      </c>
      <c r="B23" s="20">
        <v>530</v>
      </c>
      <c r="C23" s="85" t="str">
        <f>IF(B23=0," ",VLOOKUP(B23,[1]Спортсмены!B$1:H$65536,2,FALSE))</f>
        <v>Арканов Дмитрий</v>
      </c>
      <c r="D23" s="86" t="str">
        <f>IF(B23=0," ",VLOOKUP($B23,[1]Спортсмены!$B$1:$H$65536,3,FALSE))</f>
        <v>1997</v>
      </c>
      <c r="E23" s="80" t="str">
        <f>IF(B23=0," ",IF(VLOOKUP($B23,[1]Спортсмены!$B$1:$H$65536,4,FALSE)=0," ",VLOOKUP($B23,[1]Спортсмены!$B$1:$H$65536,4,FALSE)))</f>
        <v>1р</v>
      </c>
      <c r="F23" s="85" t="str">
        <f>IF(B23=0," ",VLOOKUP($B23,[1]Спортсмены!$B$1:$H$65536,5,FALSE))</f>
        <v>Владимирская</v>
      </c>
      <c r="G23" s="83" t="str">
        <f>IF(B23=0," ",VLOOKUP($B23,[1]Спортсмены!$B$1:$H$65536,6,FALSE))</f>
        <v>Владимир, СДЮСШОР-4</v>
      </c>
      <c r="H23" s="84"/>
      <c r="I23" s="272">
        <v>2.8398148148148145E-3</v>
      </c>
      <c r="J23" s="27" t="str">
        <f>IF(I23=0," ",IF(I23&lt;=[1]Разряды!$D$8,[1]Разряды!$D$3,IF(I23&lt;=[1]Разряды!$E$8,[1]Разряды!$E$3,IF(I23&lt;=[1]Разряды!$F$8,[1]Разряды!$F$3,IF(I23&lt;=[1]Разряды!$G$8,[1]Разряды!$G$3,IF(I23&lt;=[1]Разряды!$H$8,[1]Разряды!$H$3,IF(I23&lt;=[1]Разряды!$I$8,[1]Разряды!$I$3,IF(I23&lt;=[1]Разряды!$J$8,[1]Разряды!$J$3,"б/р"))))))))</f>
        <v>1р</v>
      </c>
      <c r="K23" s="100">
        <v>17</v>
      </c>
      <c r="L23" s="146" t="str">
        <f>IF(B23=0," ",VLOOKUP($B23,[1]Спортсмены!$B$1:$H$65536,7,FALSE))</f>
        <v>Плотников П.Н.</v>
      </c>
    </row>
    <row r="24" spans="1:12" x14ac:dyDescent="0.25">
      <c r="A24" s="19">
        <v>3</v>
      </c>
      <c r="B24" s="20">
        <v>528</v>
      </c>
      <c r="C24" s="21" t="str">
        <f>IF(B24=0," ",VLOOKUP(B24,[1]Спортсмены!B$1:H$65536,2,FALSE))</f>
        <v>Пушкарев Максим</v>
      </c>
      <c r="D24" s="22" t="str">
        <f>IF(B24=0," ",VLOOKUP($B24,[1]Спортсмены!$B$1:$H$65536,3,FALSE))</f>
        <v>06.12.1996</v>
      </c>
      <c r="E24" s="23" t="str">
        <f>IF(B24=0," ",IF(VLOOKUP($B24,[1]Спортсмены!$B$1:$H$65536,4,FALSE)=0," ",VLOOKUP($B24,[1]Спортсмены!$B$1:$H$65536,4,FALSE)))</f>
        <v>1р</v>
      </c>
      <c r="F24" s="21" t="str">
        <f>IF(B24=0," ",VLOOKUP($B24,[1]Спортсмены!$B$1:$H$65536,5,FALSE))</f>
        <v>Владимирская</v>
      </c>
      <c r="G24" s="21" t="str">
        <f>IF(B24=0," ",VLOOKUP($B24,[1]Спортсмены!$B$1:$H$65536,6,FALSE))</f>
        <v>Владимир, СДЮСШОР-4</v>
      </c>
      <c r="H24" s="24"/>
      <c r="I24" s="94">
        <v>2.8591435185185182E-3</v>
      </c>
      <c r="J24" s="26" t="str">
        <f>IF(I24=0," ",IF(I24&lt;=[1]Разряды!$D$8,[1]Разряды!$D$3,IF(I24&lt;=[1]Разряды!$E$8,[1]Разряды!$E$3,IF(I24&lt;=[1]Разряды!$F$8,[1]Разряды!$F$3,IF(I24&lt;=[1]Разряды!$G$8,[1]Разряды!$G$3,IF(I24&lt;=[1]Разряды!$H$8,[1]Разряды!$H$3,IF(I24&lt;=[1]Разряды!$I$8,[1]Разряды!$I$3,IF(I24&lt;=[1]Разряды!$J$8,[1]Разряды!$J$3,"б/р"))))))))</f>
        <v>1р</v>
      </c>
      <c r="K24" s="16">
        <v>15</v>
      </c>
      <c r="L24" s="21" t="str">
        <f>IF(B24=0," ",VLOOKUP($B24,[1]Спортсмены!$B$1:$H$65536,7,FALSE))</f>
        <v>Герцен Е.А.</v>
      </c>
    </row>
    <row r="25" spans="1:12" x14ac:dyDescent="0.25">
      <c r="A25" s="27">
        <v>4</v>
      </c>
      <c r="B25" s="20">
        <v>150</v>
      </c>
      <c r="C25" s="21" t="str">
        <f>IF(B25=0," ",VLOOKUP(B25,[1]Спортсмены!B$1:H$65536,2,FALSE))</f>
        <v>Журавлев Михаил</v>
      </c>
      <c r="D25" s="22" t="str">
        <f>IF(B25=0," ",VLOOKUP($B25,[1]Спортсмены!$B$1:$H$65536,3,FALSE))</f>
        <v>25.09.1996</v>
      </c>
      <c r="E25" s="23" t="str">
        <f>IF(B25=0," ",IF(VLOOKUP($B25,[1]Спортсмены!$B$1:$H$65536,4,FALSE)=0," ",VLOOKUP($B25,[1]Спортсмены!$B$1:$H$65536,4,FALSE)))</f>
        <v>1р</v>
      </c>
      <c r="F25" s="21" t="str">
        <f>IF(B25=0," ",VLOOKUP($B25,[1]Спортсмены!$B$1:$H$65536,5,FALSE))</f>
        <v>Ивановская</v>
      </c>
      <c r="G25" s="21" t="str">
        <f>IF(B25=0," ",VLOOKUP($B25,[1]Спортсмены!$B$1:$H$65536,6,FALSE))</f>
        <v>Иваново, ИГЭУ</v>
      </c>
      <c r="H25" s="24"/>
      <c r="I25" s="94">
        <v>2.8614583333333335E-3</v>
      </c>
      <c r="J25" s="26" t="str">
        <f>IF(I25=0," ",IF(I25&lt;=[1]Разряды!$D$8,[1]Разряды!$D$3,IF(I25&lt;=[1]Разряды!$E$8,[1]Разряды!$E$3,IF(I25&lt;=[1]Разряды!$F$8,[1]Разряды!$F$3,IF(I25&lt;=[1]Разряды!$G$8,[1]Разряды!$G$3,IF(I25&lt;=[1]Разряды!$H$8,[1]Разряды!$H$3,IF(I25&lt;=[1]Разряды!$I$8,[1]Разряды!$I$3,IF(I25&lt;=[1]Разряды!$J$8,[1]Разряды!$J$3,"б/р"))))))))</f>
        <v>1р</v>
      </c>
      <c r="K25" s="15" t="s">
        <v>20</v>
      </c>
      <c r="L25" s="87" t="str">
        <f>IF(B25=0," ",VLOOKUP($B25,[1]Спортсмены!$B$1:$H$65536,7,FALSE))</f>
        <v>Гильмутдинов Ю.В., Лукичев А.В.</v>
      </c>
    </row>
    <row r="26" spans="1:12" x14ac:dyDescent="0.25">
      <c r="A26" s="27">
        <v>5</v>
      </c>
      <c r="B26" s="20">
        <v>529</v>
      </c>
      <c r="C26" s="21" t="str">
        <f>IF(B26=0," ",VLOOKUP(B26,[1]Спортсмены!B$1:H$65536,2,FALSE))</f>
        <v>Болотов Сергей</v>
      </c>
      <c r="D26" s="22" t="str">
        <f>IF(B26=0," ",VLOOKUP($B26,[1]Спортсмены!$B$1:$H$65536,3,FALSE))</f>
        <v>09.04.1996</v>
      </c>
      <c r="E26" s="23" t="str">
        <f>IF(B26=0," ",IF(VLOOKUP($B26,[1]Спортсмены!$B$1:$H$65536,4,FALSE)=0," ",VLOOKUP($B26,[1]Спортсмены!$B$1:$H$65536,4,FALSE)))</f>
        <v>1р</v>
      </c>
      <c r="F26" s="21" t="str">
        <f>IF(B26=0," ",VLOOKUP($B26,[1]Спортсмены!$B$1:$H$65536,5,FALSE))</f>
        <v>Владимирская</v>
      </c>
      <c r="G26" s="21" t="str">
        <f>IF(B26=0," ",VLOOKUP($B26,[1]Спортсмены!$B$1:$H$65536,6,FALSE))</f>
        <v>Владимир, СДЮСШОР-4</v>
      </c>
      <c r="H26" s="24"/>
      <c r="I26" s="94">
        <v>2.9278935185185189E-3</v>
      </c>
      <c r="J26" s="26" t="str">
        <f>IF(I26=0," ",IF(I26&lt;=[1]Разряды!$D$8,[1]Разряды!$D$3,IF(I26&lt;=[1]Разряды!$E$8,[1]Разряды!$E$3,IF(I26&lt;=[1]Разряды!$F$8,[1]Разряды!$F$3,IF(I26&lt;=[1]Разряды!$G$8,[1]Разряды!$G$3,IF(I26&lt;=[1]Разряды!$H$8,[1]Разряды!$H$3,IF(I26&lt;=[1]Разряды!$I$8,[1]Разряды!$I$3,IF(I26&lt;=[1]Разряды!$J$8,[1]Разряды!$J$3,"б/р"))))))))</f>
        <v>2р</v>
      </c>
      <c r="K26" s="15">
        <v>14</v>
      </c>
      <c r="L26" s="21" t="str">
        <f>IF(B26=0," ",VLOOKUP($B26,[1]Спортсмены!$B$1:$H$65536,7,FALSE))</f>
        <v>Герцен Е.А.</v>
      </c>
    </row>
    <row r="27" spans="1:12" x14ac:dyDescent="0.25">
      <c r="A27" s="27">
        <v>6</v>
      </c>
      <c r="B27" s="26">
        <v>176</v>
      </c>
      <c r="C27" s="21" t="str">
        <f>IF(B27=0," ",VLOOKUP(B27,[1]Спортсмены!B$1:H$65536,2,FALSE))</f>
        <v>Филиппов Дмитрий</v>
      </c>
      <c r="D27" s="22" t="str">
        <f>IF(B27=0," ",VLOOKUP($B27,[1]Спортсмены!$B$1:$H$65536,3,FALSE))</f>
        <v>1997</v>
      </c>
      <c r="E27" s="23" t="str">
        <f>IF(B27=0," ",IF(VLOOKUP($B27,[1]Спортсмены!$B$1:$H$65536,4,FALSE)=0," ",VLOOKUP($B27,[1]Спортсмены!$B$1:$H$65536,4,FALSE)))</f>
        <v>1р</v>
      </c>
      <c r="F27" s="21" t="str">
        <f>IF(B27=0," ",VLOOKUP($B27,[1]Спортсмены!$B$1:$H$65536,5,FALSE))</f>
        <v>Р-ка Коми</v>
      </c>
      <c r="G27" s="21" t="str">
        <f>IF(B27=0," ",VLOOKUP($B27,[1]Спортсмены!$B$1:$H$65536,6,FALSE))</f>
        <v>Сыктывкар, КДЮСШ-1</v>
      </c>
      <c r="H27" s="40"/>
      <c r="I27" s="94">
        <v>2.9319444444444449E-3</v>
      </c>
      <c r="J27" s="26" t="str">
        <f>IF(I27=0," ",IF(I27&lt;=[1]Разряды!$D$8,[1]Разряды!$D$3,IF(I27&lt;=[1]Разряды!$E$8,[1]Разряды!$E$3,IF(I27&lt;=[1]Разряды!$F$8,[1]Разряды!$F$3,IF(I27&lt;=[1]Разряды!$G$8,[1]Разряды!$G$3,IF(I27&lt;=[1]Разряды!$H$8,[1]Разряды!$H$3,IF(I27&lt;=[1]Разряды!$I$8,[1]Разряды!$I$3,IF(I27&lt;=[1]Разряды!$J$8,[1]Разряды!$J$3,"б/р"))))))))</f>
        <v>2р</v>
      </c>
      <c r="K27" s="15">
        <v>13</v>
      </c>
      <c r="L27" s="21" t="str">
        <f>IF(B27=0," ",VLOOKUP($B27,[1]Спортсмены!$B$1:$H$65536,7,FALSE))</f>
        <v>Панюкова М.А.</v>
      </c>
    </row>
    <row r="28" spans="1:12" x14ac:dyDescent="0.25">
      <c r="A28" s="27">
        <v>7</v>
      </c>
      <c r="B28" s="80">
        <v>47</v>
      </c>
      <c r="C28" s="21" t="str">
        <f>IF(B28=0," ",VLOOKUP(B28,[1]Спортсмены!B$1:H$65536,2,FALSE))</f>
        <v>Тараканов Кирилл</v>
      </c>
      <c r="D28" s="22" t="str">
        <f>IF(B28=0," ",VLOOKUP($B28,[1]Спортсмены!$B$1:$H$65536,3,FALSE))</f>
        <v>18.12.1996</v>
      </c>
      <c r="E28" s="23" t="str">
        <f>IF(B28=0," ",IF(VLOOKUP($B28,[1]Спортсмены!$B$1:$H$65536,4,FALSE)=0," ",VLOOKUP($B28,[1]Спортсмены!$B$1:$H$65536,4,FALSE)))</f>
        <v>1р</v>
      </c>
      <c r="F28" s="21" t="str">
        <f>IF(B28=0," ",VLOOKUP($B28,[1]Спортсмены!$B$1:$H$65536,5,FALSE))</f>
        <v>Ярославская</v>
      </c>
      <c r="G28" s="21" t="str">
        <f>IF(B28=0," ",VLOOKUP($B28,[1]Спортсмены!$B$1:$H$65536,6,FALSE))</f>
        <v>Ярославль, СДЮСШОР-19</v>
      </c>
      <c r="H28" s="24"/>
      <c r="I28" s="94">
        <v>2.9749999999999998E-3</v>
      </c>
      <c r="J28" s="26" t="str">
        <f>IF(I28=0," ",IF(I28&lt;=[1]Разряды!$D$8,[1]Разряды!$D$3,IF(I28&lt;=[1]Разряды!$E$8,[1]Разряды!$E$3,IF(I28&lt;=[1]Разряды!$F$8,[1]Разряды!$F$3,IF(I28&lt;=[1]Разряды!$G$8,[1]Разряды!$G$3,IF(I28&lt;=[1]Разряды!$H$8,[1]Разряды!$H$3,IF(I28&lt;=[1]Разряды!$I$8,[1]Разряды!$I$3,IF(I28&lt;=[1]Разряды!$J$8,[1]Разряды!$J$3,"б/р"))))))))</f>
        <v>2р</v>
      </c>
      <c r="K28" s="16">
        <v>12</v>
      </c>
      <c r="L28" s="21" t="str">
        <f>IF(B28=0," ",VLOOKUP($B28,[1]Спортсмены!$B$1:$H$65536,7,FALSE))</f>
        <v>Таракановы Ю.Ф., А.В.</v>
      </c>
    </row>
    <row r="29" spans="1:12" x14ac:dyDescent="0.25">
      <c r="A29" s="27">
        <v>8</v>
      </c>
      <c r="B29" s="28">
        <v>578</v>
      </c>
      <c r="C29" s="21" t="str">
        <f>IF(B29=0," ",VLOOKUP(B29,[1]Спортсмены!B$1:H$65536,2,FALSE))</f>
        <v>Полянский Марк</v>
      </c>
      <c r="D29" s="22" t="str">
        <f>IF(B29=0," ",VLOOKUP($B29,[1]Спортсмены!$B$1:$H$65536,3,FALSE))</f>
        <v>01.01.1997</v>
      </c>
      <c r="E29" s="23" t="str">
        <f>IF(B29=0," ",IF(VLOOKUP($B29,[1]Спортсмены!$B$1:$H$65536,4,FALSE)=0," ",VLOOKUP($B29,[1]Спортсмены!$B$1:$H$65536,4,FALSE)))</f>
        <v>2р</v>
      </c>
      <c r="F29" s="21" t="str">
        <f>IF(B29=0," ",VLOOKUP($B29,[1]Спортсмены!$B$1:$H$65536,5,FALSE))</f>
        <v>Архангельская</v>
      </c>
      <c r="G29" s="21" t="str">
        <f>IF(B29=0," ",VLOOKUP($B29,[1]Спортсмены!$B$1:$H$65536,6,FALSE))</f>
        <v>Котлас, МБУ ДОД "ДЮСШ-1"</v>
      </c>
      <c r="H29" s="24"/>
      <c r="I29" s="94">
        <v>3.1619212962962964E-3</v>
      </c>
      <c r="J29" s="26" t="str">
        <f>IF(I29=0," ",IF(I29&lt;=[1]Разряды!$D$8,[1]Разряды!$D$3,IF(I29&lt;=[1]Разряды!$E$8,[1]Разряды!$E$3,IF(I29&lt;=[1]Разряды!$F$8,[1]Разряды!$F$3,IF(I29&lt;=[1]Разряды!$G$8,[1]Разряды!$G$3,IF(I29&lt;=[1]Разряды!$H$8,[1]Разряды!$H$3,IF(I29&lt;=[1]Разряды!$I$8,[1]Разряды!$I$3,IF(I29&lt;=[1]Разряды!$J$8,[1]Разряды!$J$3,"б/р"))))))))</f>
        <v>3р</v>
      </c>
      <c r="K29" s="16">
        <v>0</v>
      </c>
      <c r="L29" s="21" t="str">
        <f>IF(B29=0," ",VLOOKUP($B29,[1]Спортсмены!$B$1:$H$65536,7,FALSE))</f>
        <v>Комлев С.А.</v>
      </c>
    </row>
    <row r="30" spans="1:12" x14ac:dyDescent="0.25">
      <c r="A30" s="27">
        <v>9</v>
      </c>
      <c r="B30" s="20">
        <v>43</v>
      </c>
      <c r="C30" s="21" t="str">
        <f>IF(B30=0," ",VLOOKUP(B30,[1]Спортсмены!B$1:H$65536,2,FALSE))</f>
        <v>Збойнов Андрей</v>
      </c>
      <c r="D30" s="22" t="str">
        <f>IF(B30=0," ",VLOOKUP($B30,[1]Спортсмены!$B$1:$H$65536,3,FALSE))</f>
        <v>11.01.1997</v>
      </c>
      <c r="E30" s="23" t="str">
        <f>IF(B30=0," ",IF(VLOOKUP($B30,[1]Спортсмены!$B$1:$H$65536,4,FALSE)=0," ",VLOOKUP($B30,[1]Спортсмены!$B$1:$H$65536,4,FALSE)))</f>
        <v>2р</v>
      </c>
      <c r="F30" s="21" t="str">
        <f>IF(B30=0," ",VLOOKUP($B30,[1]Спортсмены!$B$1:$H$65536,5,FALSE))</f>
        <v>Ярославская</v>
      </c>
      <c r="G30" s="21" t="str">
        <f>IF(B30=0," ",VLOOKUP($B30,[1]Спортсмены!$B$1:$H$65536,6,FALSE))</f>
        <v>Ярославль, СДЮСШОР-19</v>
      </c>
      <c r="H30" s="24"/>
      <c r="I30" s="94">
        <v>3.225E-3</v>
      </c>
      <c r="J30" s="26" t="str">
        <f>IF(I30=0," ",IF(I30&lt;=[1]Разряды!$D$8,[1]Разряды!$D$3,IF(I30&lt;=[1]Разряды!$E$8,[1]Разряды!$E$3,IF(I30&lt;=[1]Разряды!$F$8,[1]Разряды!$F$3,IF(I30&lt;=[1]Разряды!$G$8,[1]Разряды!$G$3,IF(I30&lt;=[1]Разряды!$H$8,[1]Разряды!$H$3,IF(I30&lt;=[1]Разряды!$I$8,[1]Разряды!$I$3,IF(I30&lt;=[1]Разряды!$J$8,[1]Разряды!$J$3,"б/р"))))))))</f>
        <v>3р</v>
      </c>
      <c r="K30" s="23" t="s">
        <v>20</v>
      </c>
      <c r="L30" s="21" t="str">
        <f>IF(B30=0," ",VLOOKUP($B30,[1]Спортсмены!$B$1:$H$65536,7,FALSE))</f>
        <v>Круговой К.Н.</v>
      </c>
    </row>
    <row r="31" spans="1:12" x14ac:dyDescent="0.25">
      <c r="A31" s="27"/>
      <c r="B31" s="20"/>
      <c r="C31" s="21" t="str">
        <f>IF(B31=0," ",VLOOKUP(B31,[1]Спортсмены!B$1:H$65536,2,FALSE))</f>
        <v xml:space="preserve"> </v>
      </c>
      <c r="D31" s="23" t="str">
        <f>IF(B31=0," ",VLOOKUP($B31,[1]Спортсмены!$B$1:$H$65536,3,FALSE))</f>
        <v xml:space="preserve"> </v>
      </c>
      <c r="E31" s="23" t="str">
        <f>IF(B31=0," ",IF(VLOOKUP($B31,[1]Спортсмены!$B$1:$H$65536,4,FALSE)=0," ",VLOOKUP($B31,[1]Спортсмены!$B$1:$H$65536,4,FALSE)))</f>
        <v xml:space="preserve"> </v>
      </c>
      <c r="F31" s="21" t="str">
        <f>IF(B31=0," ",VLOOKUP($B31,[1]Спортсмены!$B$1:$H$65536,5,FALSE))</f>
        <v xml:space="preserve"> </v>
      </c>
      <c r="G31" s="21" t="str">
        <f>IF(B31=0," ",VLOOKUP($B31,[1]Спортсмены!$B$1:$H$65536,6,FALSE))</f>
        <v xml:space="preserve"> </v>
      </c>
      <c r="H31" s="24"/>
      <c r="I31" s="94"/>
      <c r="J31" s="26" t="str">
        <f>IF(I31=0," ",IF(I31&lt;=[1]Разряды!$D$8,[1]Разряды!$D$3,IF(I31&lt;=[1]Разряды!$E$8,[1]Разряды!$E$3,IF(I31&lt;=[1]Разряды!$F$8,[1]Разряды!$F$3,IF(I31&lt;=[1]Разряды!$G$8,[1]Разряды!$G$3,IF(I31&lt;=[1]Разряды!$H$8,[1]Разряды!$H$3,IF(I31&lt;=[1]Разряды!$I$8,[1]Разряды!$I$3,IF(I31&lt;=[1]Разряды!$J$8,[1]Разряды!$J$3,"б/р"))))))))</f>
        <v xml:space="preserve"> </v>
      </c>
      <c r="K31" s="26"/>
      <c r="L31" s="21" t="str">
        <f>IF(B31=0," ",VLOOKUP($B31,[1]Спортсмены!$B$1:$H$65536,7,FALSE))</f>
        <v xml:space="preserve"> </v>
      </c>
    </row>
    <row r="32" spans="1:12" x14ac:dyDescent="0.25">
      <c r="A32" s="15"/>
      <c r="B32" s="15"/>
      <c r="C32" s="15"/>
      <c r="D32" s="16"/>
      <c r="E32" s="15"/>
      <c r="F32" s="340" t="s">
        <v>121</v>
      </c>
      <c r="G32" s="340"/>
      <c r="H32" s="17"/>
      <c r="I32" s="353" t="s">
        <v>35</v>
      </c>
      <c r="J32" s="353"/>
      <c r="K32" s="247"/>
      <c r="L32" s="8" t="s">
        <v>154</v>
      </c>
    </row>
    <row r="33" spans="1:12" x14ac:dyDescent="0.25">
      <c r="A33" s="19">
        <v>1</v>
      </c>
      <c r="B33" s="20">
        <v>523</v>
      </c>
      <c r="C33" s="21" t="str">
        <f>IF(B33=0," ",VLOOKUP(B33,[1]Спортсмены!B$1:H$65536,2,FALSE))</f>
        <v>Лапшин Александр</v>
      </c>
      <c r="D33" s="22" t="str">
        <f>IF(B33=0," ",VLOOKUP($B33,[1]Спортсмены!$B$1:$H$65536,3,FALSE))</f>
        <v>17.06.1993</v>
      </c>
      <c r="E33" s="23" t="str">
        <f>IF(B33=0," ",IF(VLOOKUP($B33,[1]Спортсмены!$B$1:$H$65536,4,FALSE)=0," ",VLOOKUP($B33,[1]Спортсмены!$B$1:$H$65536,4,FALSE)))</f>
        <v>КМС</v>
      </c>
      <c r="F33" s="21" t="str">
        <f>IF(B33=0," ",VLOOKUP($B33,[1]Спортсмены!$B$1:$H$65536,5,FALSE))</f>
        <v>Владимирская</v>
      </c>
      <c r="G33" s="21" t="str">
        <f>IF(B33=0," ",VLOOKUP($B33,[1]Спортсмены!$B$1:$H$65536,6,FALSE))</f>
        <v>Владимир, СДЮСШОР-7</v>
      </c>
      <c r="H33" s="24"/>
      <c r="I33" s="94">
        <v>2.7806712962962963E-3</v>
      </c>
      <c r="J33" s="26" t="str">
        <f>IF(I33=0," ",IF(I33&lt;=[1]Разряды!$D$8,[1]Разряды!$D$3,IF(I33&lt;=[1]Разряды!$E$8,[1]Разряды!$E$3,IF(I33&lt;=[1]Разряды!$F$8,[1]Разряды!$F$3,IF(I33&lt;=[1]Разряды!$G$8,[1]Разряды!$G$3,IF(I33&lt;=[1]Разряды!$H$8,[1]Разряды!$H$3,IF(I33&lt;=[1]Разряды!$I$8,[1]Разряды!$I$3,IF(I33&lt;=[1]Разряды!$J$8,[1]Разряды!$J$3,"б/р"))))))))</f>
        <v>1р</v>
      </c>
      <c r="K33" s="23">
        <v>20</v>
      </c>
      <c r="L33" s="21" t="str">
        <f>IF(B33=0," ",VLOOKUP($B33,[1]Спортсмены!$B$1:$H$65536,7,FALSE))</f>
        <v>Буянкин В.И.</v>
      </c>
    </row>
    <row r="34" spans="1:12" x14ac:dyDescent="0.25">
      <c r="A34" s="19">
        <v>2</v>
      </c>
      <c r="B34" s="20">
        <v>159</v>
      </c>
      <c r="C34" s="21" t="str">
        <f>IF(B34=0," ",VLOOKUP(B34,[1]Спортсмены!B$1:H$65536,2,FALSE))</f>
        <v>Уваров Станислав</v>
      </c>
      <c r="D34" s="22" t="str">
        <f>IF(B34=0," ",VLOOKUP($B34,[1]Спортсмены!$B$1:$H$65536,3,FALSE))</f>
        <v>24.09.1993</v>
      </c>
      <c r="E34" s="23" t="str">
        <f>IF(B34=0," ",IF(VLOOKUP($B34,[1]Спортсмены!$B$1:$H$65536,4,FALSE)=0," ",VLOOKUP($B34,[1]Спортсмены!$B$1:$H$65536,4,FALSE)))</f>
        <v>КМС</v>
      </c>
      <c r="F34" s="21" t="str">
        <f>IF(B34=0," ",VLOOKUP($B34,[1]Спортсмены!$B$1:$H$65536,5,FALSE))</f>
        <v>Новгородская</v>
      </c>
      <c r="G34" s="21" t="str">
        <f>IF(B34=0," ",VLOOKUP($B34,[1]Спортсмены!$B$1:$H$65536,6,FALSE))</f>
        <v>В Новгород</v>
      </c>
      <c r="H34" s="24"/>
      <c r="I34" s="94">
        <v>2.843402777777778E-3</v>
      </c>
      <c r="J34" s="26" t="str">
        <f>IF(I34=0," ",IF(I34&lt;=[1]Разряды!$D$8,[1]Разряды!$D$3,IF(I34&lt;=[1]Разряды!$E$8,[1]Разряды!$E$3,IF(I34&lt;=[1]Разряды!$F$8,[1]Разряды!$F$3,IF(I34&lt;=[1]Разряды!$G$8,[1]Разряды!$G$3,IF(I34&lt;=[1]Разряды!$H$8,[1]Разряды!$H$3,IF(I34&lt;=[1]Разряды!$I$8,[1]Разряды!$I$3,IF(I34&lt;=[1]Разряды!$J$8,[1]Разряды!$J$3,"б/р"))))))))</f>
        <v>1р</v>
      </c>
      <c r="K34" s="15">
        <v>17</v>
      </c>
      <c r="L34" s="21" t="str">
        <f>IF(B34=0," ",VLOOKUP($B34,[1]Спортсмены!$B$1:$H$65536,7,FALSE))</f>
        <v>Савенков П.А.</v>
      </c>
    </row>
    <row r="35" spans="1:12" ht="22.5" x14ac:dyDescent="0.25">
      <c r="A35" s="19">
        <v>3</v>
      </c>
      <c r="B35" s="20">
        <v>151</v>
      </c>
      <c r="C35" s="85" t="str">
        <f>IF(B35=0," ",VLOOKUP(B35,[1]Спортсмены!B$1:H$65536,2,FALSE))</f>
        <v>Куфтырев Дмитрий</v>
      </c>
      <c r="D35" s="86" t="str">
        <f>IF(B35=0," ",VLOOKUP($B35,[1]Спортсмены!$B$1:$H$65536,3,FALSE))</f>
        <v>29.09.1995</v>
      </c>
      <c r="E35" s="80" t="str">
        <f>IF(B35=0," ",IF(VLOOKUP($B35,[1]Спортсмены!$B$1:$H$65536,4,FALSE)=0," ",VLOOKUP($B35,[1]Спортсмены!$B$1:$H$65536,4,FALSE)))</f>
        <v>КМС</v>
      </c>
      <c r="F35" s="83" t="str">
        <f>IF(B35=0," ",VLOOKUP($B35,[1]Спортсмены!$B$1:$H$65536,5,FALSE))</f>
        <v>Владимирская-Ивановская</v>
      </c>
      <c r="G35" s="85" t="str">
        <f>IF(B35=0," ",VLOOKUP($B35,[1]Спортсмены!$B$1:$H$65536,6,FALSE))</f>
        <v>Владимир, СДЮСШОР-4, ИГЭУ</v>
      </c>
      <c r="H35" s="84"/>
      <c r="I35" s="272">
        <v>2.8966435185185184E-3</v>
      </c>
      <c r="J35" s="27" t="str">
        <f>IF(I35=0," ",IF(I35&lt;=[1]Разряды!$D$8,[1]Разряды!$D$3,IF(I35&lt;=[1]Разряды!$E$8,[1]Разряды!$E$3,IF(I35&lt;=[1]Разряды!$F$8,[1]Разряды!$F$3,IF(I35&lt;=[1]Разряды!$G$8,[1]Разряды!$G$3,IF(I35&lt;=[1]Разряды!$H$8,[1]Разряды!$H$3,IF(I35&lt;=[1]Разряды!$I$8,[1]Разряды!$I$3,IF(I35&lt;=[1]Разряды!$J$8,[1]Разряды!$J$3,"б/р"))))))))</f>
        <v>2р</v>
      </c>
      <c r="K35" s="114">
        <v>0</v>
      </c>
      <c r="L35" s="83" t="str">
        <f>IF(B35=0," ",VLOOKUP($B35,[1]Спортсмены!$B$1:$H$65536,7,FALSE))</f>
        <v>Куфтырев А.Л., Гильмутдинов Ю.В.</v>
      </c>
    </row>
    <row r="36" spans="1:12" x14ac:dyDescent="0.25">
      <c r="A36" s="27">
        <v>4</v>
      </c>
      <c r="B36" s="20">
        <v>175</v>
      </c>
      <c r="C36" s="85" t="str">
        <f>IF(B36=0," ",VLOOKUP(B36,[1]Спортсмены!B$1:H$65536,2,FALSE))</f>
        <v>Морохин Николай</v>
      </c>
      <c r="D36" s="86" t="str">
        <f>IF(B36=0," ",VLOOKUP($B36,[1]Спортсмены!$B$1:$H$65536,3,FALSE))</f>
        <v>1993</v>
      </c>
      <c r="E36" s="80" t="str">
        <f>IF(B36=0," ",IF(VLOOKUP($B36,[1]Спортсмены!$B$1:$H$65536,4,FALSE)=0," ",VLOOKUP($B36,[1]Спортсмены!$B$1:$H$65536,4,FALSE)))</f>
        <v>1р</v>
      </c>
      <c r="F36" s="85" t="str">
        <f>IF(B36=0," ",VLOOKUP($B36,[1]Спортсмены!$B$1:$H$65536,5,FALSE))</f>
        <v>Р-ка Коми</v>
      </c>
      <c r="G36" s="85" t="str">
        <f>IF(B36=0," ",VLOOKUP($B36,[1]Спортсмены!$B$1:$H$65536,6,FALSE))</f>
        <v>Сыктывкар, КДЮСШ-1</v>
      </c>
      <c r="H36" s="84"/>
      <c r="I36" s="272">
        <v>2.8984953703703707E-3</v>
      </c>
      <c r="J36" s="27" t="str">
        <f>IF(I36=0," ",IF(I36&lt;=[1]Разряды!$D$8,[1]Разряды!$D$3,IF(I36&lt;=[1]Разряды!$E$8,[1]Разряды!$E$3,IF(I36&lt;=[1]Разряды!$F$8,[1]Разряды!$F$3,IF(I36&lt;=[1]Разряды!$G$8,[1]Разряды!$G$3,IF(I36&lt;=[1]Разряды!$H$8,[1]Разряды!$H$3,IF(I36&lt;=[1]Разряды!$I$8,[1]Разряды!$I$3,IF(I36&lt;=[1]Разряды!$J$8,[1]Разряды!$J$3,"б/р"))))))))</f>
        <v>2р</v>
      </c>
      <c r="K36" s="114">
        <v>0</v>
      </c>
      <c r="L36" s="83" t="str">
        <f>IF(B36=0," ",VLOOKUP($B36,[1]Спортсмены!$B$1:$H$65536,7,FALSE))</f>
        <v>Панюкова М.А.</v>
      </c>
    </row>
    <row r="37" spans="1:12" x14ac:dyDescent="0.25">
      <c r="A37" s="27">
        <v>5</v>
      </c>
      <c r="B37" s="20">
        <v>571</v>
      </c>
      <c r="C37" s="85" t="str">
        <f>IF(B37=0," ",VLOOKUP(B37,[1]Спортсмены!B$1:H$65536,2,FALSE))</f>
        <v>Якимович Владислав</v>
      </c>
      <c r="D37" s="86" t="str">
        <f>IF(B37=0," ",VLOOKUP($B37,[1]Спортсмены!$B$1:$H$65536,3,FALSE))</f>
        <v>16.10.1993</v>
      </c>
      <c r="E37" s="80" t="str">
        <f>IF(B37=0," ",IF(VLOOKUP($B37,[1]Спортсмены!$B$1:$H$65536,4,FALSE)=0," ",VLOOKUP($B37,[1]Спортсмены!$B$1:$H$65536,4,FALSE)))</f>
        <v>1р</v>
      </c>
      <c r="F37" s="85" t="str">
        <f>IF(B37=0," ",VLOOKUP($B37,[1]Спортсмены!$B$1:$H$65536,5,FALSE))</f>
        <v>Архангельская</v>
      </c>
      <c r="G37" s="83" t="str">
        <f>IF(B37=0," ",VLOOKUP($B37,[1]Спортсмены!$B$1:$H$65536,6,FALSE))</f>
        <v>Котлас, МБУ ДОД "ДЮСШ-1"</v>
      </c>
      <c r="H37" s="84"/>
      <c r="I37" s="272">
        <v>2.9349537037037039E-3</v>
      </c>
      <c r="J37" s="27" t="str">
        <f>IF(I37=0," ",IF(I37&lt;=[1]Разряды!$D$8,[1]Разряды!$D$3,IF(I37&lt;=[1]Разряды!$E$8,[1]Разряды!$E$3,IF(I37&lt;=[1]Разряды!$F$8,[1]Разряды!$F$3,IF(I37&lt;=[1]Разряды!$G$8,[1]Разряды!$G$3,IF(I37&lt;=[1]Разряды!$H$8,[1]Разряды!$H$3,IF(I37&lt;=[1]Разряды!$I$8,[1]Разряды!$I$3,IF(I37&lt;=[1]Разряды!$J$8,[1]Разряды!$J$3,"б/р"))))))))</f>
        <v>2р</v>
      </c>
      <c r="K37" s="114">
        <v>0</v>
      </c>
      <c r="L37" s="85" t="str">
        <f>IF(B37=0," ",VLOOKUP($B37,[1]Спортсмены!$B$1:$H$65536,7,FALSE))</f>
        <v>Комлев С.А.</v>
      </c>
    </row>
    <row r="38" spans="1:12" x14ac:dyDescent="0.25">
      <c r="A38" s="27">
        <v>6</v>
      </c>
      <c r="B38" s="35">
        <v>209</v>
      </c>
      <c r="C38" s="21" t="str">
        <f>IF(B38=0," ",VLOOKUP(B38,[1]Спортсмены!B$1:H$65536,2,FALSE))</f>
        <v>Кремнев Евгений</v>
      </c>
      <c r="D38" s="22" t="str">
        <f>IF(B38=0," ",VLOOKUP($B38,[1]Спортсмены!$B$1:$H$65536,3,FALSE))</f>
        <v>1995</v>
      </c>
      <c r="E38" s="23" t="str">
        <f>IF(B38=0," ",IF(VLOOKUP($B38,[1]Спортсмены!$B$1:$H$65536,4,FALSE)=0," ",VLOOKUP($B38,[1]Спортсмены!$B$1:$H$65536,4,FALSE)))</f>
        <v>2р</v>
      </c>
      <c r="F38" s="21" t="str">
        <f>IF(B38=0," ",VLOOKUP($B38,[1]Спортсмены!$B$1:$H$65536,5,FALSE))</f>
        <v>Мурманская</v>
      </c>
      <c r="G38" s="21" t="str">
        <f>IF(B38=0," ",VLOOKUP($B38,[1]Спортсмены!$B$1:$H$65536,6,FALSE))</f>
        <v>Мурманск, СДЮСШОР-4, ЮР</v>
      </c>
      <c r="H38" s="24"/>
      <c r="I38" s="94">
        <v>2.9826388888888888E-3</v>
      </c>
      <c r="J38" s="26" t="str">
        <f>IF(I38=0," ",IF(I38&lt;=[1]Разряды!$D$8,[1]Разряды!$D$3,IF(I38&lt;=[1]Разряды!$E$8,[1]Разряды!$E$3,IF(I38&lt;=[1]Разряды!$F$8,[1]Разряды!$F$3,IF(I38&lt;=[1]Разряды!$G$8,[1]Разряды!$G$3,IF(I38&lt;=[1]Разряды!$H$8,[1]Разряды!$H$3,IF(I38&lt;=[1]Разряды!$I$8,[1]Разряды!$I$3,IF(I38&lt;=[1]Разряды!$J$8,[1]Разряды!$J$3,"б/р"))))))))</f>
        <v>2р</v>
      </c>
      <c r="K38" s="16">
        <v>0</v>
      </c>
      <c r="L38" s="21" t="str">
        <f>IF(B38=0," ",VLOOKUP($B38,[1]Спортсмены!$B$1:$H$65536,7,FALSE))</f>
        <v>Толмачев А.С.</v>
      </c>
    </row>
    <row r="39" spans="1:12" x14ac:dyDescent="0.25">
      <c r="A39" s="27">
        <v>7</v>
      </c>
      <c r="B39" s="20">
        <v>27</v>
      </c>
      <c r="C39" s="21" t="str">
        <f>IF(B39=0," ",VLOOKUP(B39,[1]Спортсмены!B$1:H$65536,2,FALSE))</f>
        <v>Костров Дмитрий</v>
      </c>
      <c r="D39" s="22" t="str">
        <f>IF(B39=0," ",VLOOKUP($B39,[1]Спортсмены!$B$1:$H$65536,3,FALSE))</f>
        <v>01.11.1994</v>
      </c>
      <c r="E39" s="23" t="str">
        <f>IF(B39=0," ",IF(VLOOKUP($B39,[1]Спортсмены!$B$1:$H$65536,4,FALSE)=0," ",VLOOKUP($B39,[1]Спортсмены!$B$1:$H$65536,4,FALSE)))</f>
        <v>1р</v>
      </c>
      <c r="F39" s="21" t="str">
        <f>IF(B39=0," ",VLOOKUP($B39,[1]Спортсмены!$B$1:$H$65536,5,FALSE))</f>
        <v>Ярославская</v>
      </c>
      <c r="G39" s="21" t="str">
        <f>IF(B39=0," ",VLOOKUP($B39,[1]Спортсмены!$B$1:$H$65536,6,FALSE))</f>
        <v>Ярославль, СДЮСШОР-19</v>
      </c>
      <c r="H39" s="24"/>
      <c r="I39" s="94">
        <v>3.0343750000000002E-3</v>
      </c>
      <c r="J39" s="26" t="str">
        <f>IF(I39=0," ",IF(I39&lt;=[1]Разряды!$D$8,[1]Разряды!$D$3,IF(I39&lt;=[1]Разряды!$E$8,[1]Разряды!$E$3,IF(I39&lt;=[1]Разряды!$F$8,[1]Разряды!$F$3,IF(I39&lt;=[1]Разряды!$G$8,[1]Разряды!$G$3,IF(I39&lt;=[1]Разряды!$H$8,[1]Разряды!$H$3,IF(I39&lt;=[1]Разряды!$I$8,[1]Разряды!$I$3,IF(I39&lt;=[1]Разряды!$J$8,[1]Разряды!$J$3,"б/р"))))))))</f>
        <v>2р</v>
      </c>
      <c r="K39" s="15" t="s">
        <v>32</v>
      </c>
      <c r="L39" s="21" t="str">
        <f>IF(B39=0," ",VLOOKUP($B39,[1]Спортсмены!$B$1:$H$65536,7,FALSE))</f>
        <v>Круговой К.Н.</v>
      </c>
    </row>
    <row r="40" spans="1:12" x14ac:dyDescent="0.25">
      <c r="A40" s="27"/>
      <c r="B40" s="89"/>
      <c r="C40" s="21" t="str">
        <f>IF(B40=0," ",VLOOKUP(B40,[1]Спортсмены!B$1:H$65536,2,FALSE))</f>
        <v xml:space="preserve"> </v>
      </c>
      <c r="D40" s="22" t="str">
        <f>IF(B40=0," ",VLOOKUP($B40,[1]Спортсмены!$B$1:$H$65536,3,FALSE))</f>
        <v xml:space="preserve"> </v>
      </c>
      <c r="E40" s="23" t="str">
        <f>IF(B40=0," ",IF(VLOOKUP($B40,[1]Спортсмены!$B$1:$H$65536,4,FALSE)=0," ",VLOOKUP($B40,[1]Спортсмены!$B$1:$H$65536,4,FALSE)))</f>
        <v xml:space="preserve"> </v>
      </c>
      <c r="F40" s="21" t="str">
        <f>IF(B40=0," ",VLOOKUP($B40,[1]Спортсмены!$B$1:$H$65536,5,FALSE))</f>
        <v xml:space="preserve"> </v>
      </c>
      <c r="G40" s="21" t="str">
        <f>IF(B40=0," ",VLOOKUP($B40,[1]Спортсмены!$B$1:$H$65536,6,FALSE))</f>
        <v xml:space="preserve"> </v>
      </c>
      <c r="H40" s="40"/>
      <c r="I40" s="95"/>
      <c r="J40" s="26"/>
      <c r="K40" s="15"/>
      <c r="L40" s="87" t="str">
        <f>IF(B40=0," ",VLOOKUP($B40,[1]Спортсмены!$B$1:$H$65536,7,FALSE))</f>
        <v xml:space="preserve"> </v>
      </c>
    </row>
    <row r="41" spans="1:12" ht="15.75" x14ac:dyDescent="0.25">
      <c r="A41" s="100"/>
      <c r="B41" s="89"/>
      <c r="C41" s="67"/>
      <c r="D41" s="101"/>
      <c r="E41" s="15"/>
      <c r="F41" s="351" t="s">
        <v>24</v>
      </c>
      <c r="G41" s="351"/>
      <c r="H41" s="102"/>
      <c r="I41" s="341" t="s">
        <v>35</v>
      </c>
      <c r="J41" s="341"/>
      <c r="K41" s="247"/>
      <c r="L41" s="8" t="s">
        <v>155</v>
      </c>
    </row>
    <row r="42" spans="1:12" x14ac:dyDescent="0.25">
      <c r="A42" s="19">
        <v>1</v>
      </c>
      <c r="B42" s="20">
        <v>256</v>
      </c>
      <c r="C42" s="21" t="str">
        <f>IF(B42=0," ",VLOOKUP(B42,[1]Спортсмены!B$1:H$65536,2,FALSE))</f>
        <v>Ремезов Алексей</v>
      </c>
      <c r="D42" s="22" t="str">
        <f>IF(B42=0," ",VLOOKUP($B42,[1]Спортсмены!$B$1:$H$65536,3,FALSE))</f>
        <v>13.05.1989</v>
      </c>
      <c r="E42" s="23" t="str">
        <f>IF(B42=0," ",IF(VLOOKUP($B42,[1]Спортсмены!$B$1:$H$65536,4,FALSE)=0," ",VLOOKUP($B42,[1]Спортсмены!$B$1:$H$65536,4,FALSE)))</f>
        <v>МС</v>
      </c>
      <c r="F42" s="21" t="str">
        <f>IF(B42=0," ",VLOOKUP($B42,[1]Спортсмены!$B$1:$H$65536,5,FALSE))</f>
        <v>Костромская</v>
      </c>
      <c r="G42" s="21" t="str">
        <f>IF(B42=0," ",VLOOKUP($B42,[1]Спортсмены!$B$1:$H$65536,6,FALSE))</f>
        <v>Кострома, КОСДЮСШОР</v>
      </c>
      <c r="H42" s="24"/>
      <c r="I42" s="94">
        <v>2.7163194444444448E-3</v>
      </c>
      <c r="J42" s="26" t="str">
        <f>IF(I42=0," ",IF(I42&lt;=[1]Разряды!$D$8,[1]Разряды!$D$3,IF(I42&lt;=[1]Разряды!$E$8,[1]Разряды!$E$3,IF(I42&lt;=[1]Разряды!$F$8,[1]Разряды!$F$3,IF(I42&lt;=[1]Разряды!$G$8,[1]Разряды!$G$3,IF(I42&lt;=[1]Разряды!$H$8,[1]Разряды!$H$3,IF(I42&lt;=[1]Разряды!$I$8,[1]Разряды!$I$3,IF(I42&lt;=[1]Разряды!$J$8,[1]Разряды!$J$3,"б/р"))))))))</f>
        <v>кмс</v>
      </c>
      <c r="K42" s="26">
        <v>20</v>
      </c>
      <c r="L42" s="21" t="str">
        <f>IF(B42=0," ",VLOOKUP($B42,[1]Спортсмены!$B$1:$H$65536,7,FALSE))</f>
        <v>Дружков А.Н.</v>
      </c>
    </row>
    <row r="43" spans="1:12" x14ac:dyDescent="0.25">
      <c r="A43" s="19">
        <v>2</v>
      </c>
      <c r="B43" s="26">
        <v>522</v>
      </c>
      <c r="C43" s="21" t="str">
        <f>IF(B43=0," ",VLOOKUP(B43,[1]Спортсмены!B$1:H$65536,2,FALSE))</f>
        <v>Скороход Дмитрий</v>
      </c>
      <c r="D43" s="22" t="str">
        <f>IF(B43=0," ",VLOOKUP($B43,[1]Спортсмены!$B$1:$H$65536,3,FALSE))</f>
        <v>1991</v>
      </c>
      <c r="E43" s="23" t="str">
        <f>IF(B43=0," ",IF(VLOOKUP($B43,[1]Спортсмены!$B$1:$H$65536,4,FALSE)=0," ",VLOOKUP($B43,[1]Спортсмены!$B$1:$H$65536,4,FALSE)))</f>
        <v>КМС</v>
      </c>
      <c r="F43" s="21" t="str">
        <f>IF(B43=0," ",VLOOKUP($B43,[1]Спортсмены!$B$1:$H$65536,5,FALSE))</f>
        <v>Владимирская</v>
      </c>
      <c r="G43" s="87" t="str">
        <f>IF(B43=0," ",VLOOKUP($B43,[1]Спортсмены!$B$1:$H$65536,6,FALSE))</f>
        <v>Владимир, СДЮСШОР-7, РА</v>
      </c>
      <c r="H43" s="24"/>
      <c r="I43" s="94">
        <v>2.7171296296296297E-3</v>
      </c>
      <c r="J43" s="26" t="str">
        <f>IF(I43=0," ",IF(I43&lt;=[1]Разряды!$D$8,[1]Разряды!$D$3,IF(I43&lt;=[1]Разряды!$E$8,[1]Разряды!$E$3,IF(I43&lt;=[1]Разряды!$F$8,[1]Разряды!$F$3,IF(I43&lt;=[1]Разряды!$G$8,[1]Разряды!$G$3,IF(I43&lt;=[1]Разряды!$H$8,[1]Разряды!$H$3,IF(I43&lt;=[1]Разряды!$I$8,[1]Разряды!$I$3,IF(I43&lt;=[1]Разряды!$J$8,[1]Разряды!$J$3,"б/р"))))))))</f>
        <v>кмс</v>
      </c>
      <c r="K43" s="16">
        <v>17</v>
      </c>
      <c r="L43" s="21" t="str">
        <f>IF(B43=0," ",VLOOKUP($B43,[1]Спортсмены!$B$1:$H$65536,7,FALSE))</f>
        <v>Буянкин В.И.</v>
      </c>
    </row>
    <row r="44" spans="1:12" x14ac:dyDescent="0.25">
      <c r="A44" s="19">
        <v>3</v>
      </c>
      <c r="B44" s="20">
        <v>520</v>
      </c>
      <c r="C44" s="21" t="str">
        <f>IF(B44=0," ",VLOOKUP(B44,[1]Спортсмены!B$1:H$65536,2,FALSE))</f>
        <v>Корнилов Александр</v>
      </c>
      <c r="D44" s="22" t="str">
        <f>IF(B44=0," ",VLOOKUP($B44,[1]Спортсмены!$B$1:$H$65536,3,FALSE))</f>
        <v>24.08.1990</v>
      </c>
      <c r="E44" s="23" t="str">
        <f>IF(B44=0," ",IF(VLOOKUP($B44,[1]Спортсмены!$B$1:$H$65536,4,FALSE)=0," ",VLOOKUP($B44,[1]Спортсмены!$B$1:$H$65536,4,FALSE)))</f>
        <v>КМС</v>
      </c>
      <c r="F44" s="21" t="str">
        <f>IF(B44=0," ",VLOOKUP($B44,[1]Спортсмены!$B$1:$H$65536,5,FALSE))</f>
        <v>Владимирская</v>
      </c>
      <c r="G44" s="21" t="str">
        <f>IF(B44=0," ",VLOOKUP($B44,[1]Спортсмены!$B$1:$H$65536,6,FALSE))</f>
        <v>Владимир, СДЮСШОР-4</v>
      </c>
      <c r="H44" s="24"/>
      <c r="I44" s="94">
        <v>2.7474537037037038E-3</v>
      </c>
      <c r="J44" s="26" t="str">
        <f>IF(I44=0," ",IF(I44&lt;=[1]Разряды!$D$8,[1]Разряды!$D$3,IF(I44&lt;=[1]Разряды!$E$8,[1]Разряды!$E$3,IF(I44&lt;=[1]Разряды!$F$8,[1]Разряды!$F$3,IF(I44&lt;=[1]Разряды!$G$8,[1]Разряды!$G$3,IF(I44&lt;=[1]Разряды!$H$8,[1]Разряды!$H$3,IF(I44&lt;=[1]Разряды!$I$8,[1]Разряды!$I$3,IF(I44&lt;=[1]Разряды!$J$8,[1]Разряды!$J$3,"б/р"))))))))</f>
        <v>1р</v>
      </c>
      <c r="K44" s="16">
        <v>0</v>
      </c>
      <c r="L44" s="21" t="str">
        <f>IF(B44=0," ",VLOOKUP($B44,[1]Спортсмены!$B$1:$H$65536,7,FALSE))</f>
        <v>Плотников П.Н.</v>
      </c>
    </row>
    <row r="45" spans="1:12" x14ac:dyDescent="0.25">
      <c r="A45" s="27">
        <v>4</v>
      </c>
      <c r="B45" s="26">
        <v>166</v>
      </c>
      <c r="C45" s="21" t="str">
        <f>IF(B45=0," ",VLOOKUP(B45,[1]Спортсмены!B$1:H$65536,2,FALSE))</f>
        <v>Герасимов Сергей</v>
      </c>
      <c r="D45" s="22" t="str">
        <f>IF(B45=0," ",VLOOKUP($B45,[1]Спортсмены!$B$1:$H$65536,3,FALSE))</f>
        <v>02.07.1983</v>
      </c>
      <c r="E45" s="23" t="str">
        <f>IF(B45=0," ",IF(VLOOKUP($B45,[1]Спортсмены!$B$1:$H$65536,4,FALSE)=0," ",VLOOKUP($B45,[1]Спортсмены!$B$1:$H$65536,4,FALSE)))</f>
        <v>КМС</v>
      </c>
      <c r="F45" s="21" t="str">
        <f>IF(B45=0," ",VLOOKUP($B45,[1]Спортсмены!$B$1:$H$65536,5,FALSE))</f>
        <v>Костромская</v>
      </c>
      <c r="G45" s="21" t="str">
        <f>IF(B45=0," ",VLOOKUP($B45,[1]Спортсмены!$B$1:$H$65536,6,FALSE))</f>
        <v>Кострома, КОСДЮСШОР</v>
      </c>
      <c r="H45" s="24"/>
      <c r="I45" s="94">
        <v>2.7516203703703709E-3</v>
      </c>
      <c r="J45" s="26" t="str">
        <f>IF(I45=0," ",IF(I45&lt;=[1]Разряды!$D$8,[1]Разряды!$D$3,IF(I45&lt;=[1]Разряды!$E$8,[1]Разряды!$E$3,IF(I45&lt;=[1]Разряды!$F$8,[1]Разряды!$F$3,IF(I45&lt;=[1]Разряды!$G$8,[1]Разряды!$G$3,IF(I45&lt;=[1]Разряды!$H$8,[1]Разряды!$H$3,IF(I45&lt;=[1]Разряды!$I$8,[1]Разряды!$I$3,IF(I45&lt;=[1]Разряды!$J$8,[1]Разряды!$J$3,"б/р"))))))))</f>
        <v>1р</v>
      </c>
      <c r="K45" s="15">
        <v>0</v>
      </c>
      <c r="L45" s="21" t="str">
        <f>IF(B45=0," ",VLOOKUP($B45,[1]Спортсмены!$B$1:$H$65536,7,FALSE))</f>
        <v>Румянцев А.П., Осипов С.А.</v>
      </c>
    </row>
    <row r="46" spans="1:12" x14ac:dyDescent="0.25">
      <c r="A46" s="27">
        <v>5</v>
      </c>
      <c r="B46" s="20">
        <v>97</v>
      </c>
      <c r="C46" s="21" t="str">
        <f>IF(B46=0," ",VLOOKUP(B46,[1]Спортсмены!B$1:H$65536,2,FALSE))</f>
        <v>Семенов Николай</v>
      </c>
      <c r="D46" s="22" t="str">
        <f>IF(B46=0," ",VLOOKUP($B46,[1]Спортсмены!$B$1:$H$65536,3,FALSE))</f>
        <v>09.05.1992</v>
      </c>
      <c r="E46" s="23" t="str">
        <f>IF(B46=0," ",IF(VLOOKUP($B46,[1]Спортсмены!$B$1:$H$65536,4,FALSE)=0," ",VLOOKUP($B46,[1]Спортсмены!$B$1:$H$65536,4,FALSE)))</f>
        <v>1р</v>
      </c>
      <c r="F46" s="21" t="str">
        <f>IF(B46=0," ",VLOOKUP($B46,[1]Спортсмены!$B$1:$H$65536,5,FALSE))</f>
        <v>Ярославская</v>
      </c>
      <c r="G46" s="21" t="str">
        <f>IF(B46=0," ",VLOOKUP($B46,[1]Спортсмены!$B$1:$H$65536,6,FALSE))</f>
        <v>Рыбинск, СДЮСШОР-2</v>
      </c>
      <c r="H46" s="24"/>
      <c r="I46" s="94">
        <v>3.0200231481481484E-3</v>
      </c>
      <c r="J46" s="26" t="str">
        <f>IF(I46=0," ",IF(I46&lt;=[1]Разряды!$D$8,[1]Разряды!$D$3,IF(I46&lt;=[1]Разряды!$E$8,[1]Разряды!$E$3,IF(I46&lt;=[1]Разряды!$F$8,[1]Разряды!$F$3,IF(I46&lt;=[1]Разряды!$G$8,[1]Разряды!$G$3,IF(I46&lt;=[1]Разряды!$H$8,[1]Разряды!$H$3,IF(I46&lt;=[1]Разряды!$I$8,[1]Разряды!$I$3,IF(I46&lt;=[1]Разряды!$J$8,[1]Разряды!$J$3,"б/р"))))))))</f>
        <v>2р</v>
      </c>
      <c r="K46" s="16" t="s">
        <v>20</v>
      </c>
      <c r="L46" s="21" t="str">
        <f>IF(B46=0," ",VLOOKUP($B46,[1]Спортсмены!$B$1:$H$65536,7,FALSE))</f>
        <v>Жукова Т.Г.</v>
      </c>
    </row>
    <row r="47" spans="1:12" ht="15.75" thickBot="1" x14ac:dyDescent="0.3">
      <c r="A47" s="45"/>
      <c r="B47" s="45"/>
      <c r="C47" s="45"/>
      <c r="D47" s="45"/>
      <c r="E47" s="45"/>
      <c r="F47" s="45"/>
      <c r="G47" s="45"/>
      <c r="H47" s="111"/>
      <c r="I47" s="111"/>
      <c r="J47" s="45"/>
      <c r="K47" s="45"/>
      <c r="L47" s="45"/>
    </row>
    <row r="48" spans="1:12" ht="15.75" thickTop="1" x14ac:dyDescent="0.25">
      <c r="A48" s="46"/>
      <c r="B48" s="46"/>
      <c r="C48" s="46"/>
      <c r="D48" s="46"/>
      <c r="E48" s="46"/>
      <c r="F48" s="46"/>
      <c r="G48" s="46"/>
      <c r="H48" s="104"/>
      <c r="I48" s="104"/>
      <c r="J48" s="46"/>
      <c r="K48" s="46"/>
      <c r="L48" s="46"/>
    </row>
    <row r="49" spans="1:12" x14ac:dyDescent="0.25">
      <c r="A49" s="46"/>
      <c r="B49" s="46"/>
      <c r="C49" s="46"/>
      <c r="D49" s="46"/>
      <c r="E49" s="46"/>
      <c r="F49" s="46"/>
      <c r="G49" s="46"/>
      <c r="H49" s="104"/>
      <c r="I49" s="104"/>
      <c r="J49" s="46"/>
      <c r="K49" s="46"/>
      <c r="L49" s="46"/>
    </row>
    <row r="50" spans="1:12" x14ac:dyDescent="0.25">
      <c r="A50" s="46"/>
      <c r="B50" s="46"/>
      <c r="C50" s="46"/>
      <c r="D50" s="46"/>
      <c r="E50" s="46"/>
      <c r="F50" s="46"/>
      <c r="G50" s="46"/>
      <c r="H50" s="104"/>
      <c r="I50" s="104"/>
      <c r="J50" s="46"/>
      <c r="K50" s="46"/>
      <c r="L50" s="46"/>
    </row>
    <row r="51" spans="1:12" x14ac:dyDescent="0.25">
      <c r="A51" s="46"/>
      <c r="B51" s="46"/>
      <c r="C51" s="46"/>
      <c r="D51" s="46"/>
      <c r="E51" s="46"/>
      <c r="F51" s="46"/>
      <c r="G51" s="46"/>
      <c r="H51" s="104"/>
      <c r="I51" s="104"/>
      <c r="J51" s="46"/>
      <c r="K51" s="46"/>
      <c r="L51" s="46"/>
    </row>
    <row r="52" spans="1:12" x14ac:dyDescent="0.25">
      <c r="A52" s="46"/>
      <c r="B52" s="46"/>
      <c r="C52" s="46"/>
      <c r="D52" s="46"/>
      <c r="E52" s="46"/>
      <c r="F52" s="46"/>
      <c r="G52" s="46"/>
      <c r="H52" s="104"/>
      <c r="I52" s="104"/>
      <c r="J52" s="46"/>
      <c r="K52" s="46"/>
      <c r="L52" s="46"/>
    </row>
    <row r="53" spans="1:12" x14ac:dyDescent="0.25">
      <c r="A53" s="46"/>
      <c r="B53" s="46"/>
      <c r="C53" s="46"/>
      <c r="D53" s="46"/>
      <c r="E53" s="46"/>
      <c r="F53" s="46"/>
      <c r="G53" s="46"/>
      <c r="H53" s="104"/>
      <c r="I53" s="104"/>
      <c r="J53" s="46"/>
      <c r="K53" s="46"/>
      <c r="L53" s="46"/>
    </row>
    <row r="54" spans="1:12" x14ac:dyDescent="0.25">
      <c r="A54" s="46"/>
      <c r="B54" s="46"/>
      <c r="C54" s="46"/>
      <c r="D54" s="46"/>
      <c r="E54" s="46"/>
      <c r="F54" s="46"/>
      <c r="G54" s="46"/>
      <c r="H54" s="104"/>
      <c r="I54" s="104"/>
      <c r="J54" s="46"/>
      <c r="K54" s="46"/>
      <c r="L54" s="46"/>
    </row>
    <row r="55" spans="1:12" x14ac:dyDescent="0.25">
      <c r="A55" s="46"/>
      <c r="B55" s="46"/>
      <c r="C55" s="46"/>
      <c r="D55" s="46"/>
      <c r="E55" s="46"/>
      <c r="F55" s="46"/>
      <c r="G55" s="46"/>
      <c r="H55" s="104"/>
      <c r="I55" s="104"/>
      <c r="J55" s="46"/>
      <c r="K55" s="46"/>
      <c r="L55" s="46"/>
    </row>
    <row r="56" spans="1:12" x14ac:dyDescent="0.25">
      <c r="A56" s="46"/>
      <c r="B56" s="46"/>
      <c r="C56" s="46"/>
      <c r="D56" s="46"/>
      <c r="E56" s="46"/>
      <c r="F56" s="46"/>
      <c r="G56" s="46"/>
      <c r="H56" s="104"/>
      <c r="I56" s="104"/>
      <c r="J56" s="46"/>
      <c r="K56" s="46"/>
      <c r="L56" s="46"/>
    </row>
    <row r="57" spans="1:12" x14ac:dyDescent="0.25">
      <c r="A57" s="46"/>
      <c r="B57" s="46"/>
      <c r="C57" s="46"/>
      <c r="D57" s="46"/>
      <c r="E57" s="46"/>
      <c r="F57" s="46"/>
      <c r="G57" s="46"/>
      <c r="H57" s="104"/>
      <c r="I57" s="104"/>
      <c r="J57" s="46"/>
      <c r="K57" s="46"/>
      <c r="L57" s="46"/>
    </row>
    <row r="58" spans="1:12" x14ac:dyDescent="0.25">
      <c r="A58" s="46"/>
      <c r="B58" s="46"/>
      <c r="C58" s="46"/>
      <c r="D58" s="46"/>
      <c r="E58" s="46"/>
      <c r="F58" s="46"/>
      <c r="G58" s="46"/>
      <c r="H58" s="104"/>
      <c r="I58" s="104"/>
      <c r="J58" s="46"/>
      <c r="K58" s="46"/>
      <c r="L58" s="46"/>
    </row>
    <row r="59" spans="1:12" x14ac:dyDescent="0.25">
      <c r="A59" s="46"/>
      <c r="B59" s="46"/>
      <c r="C59" s="46"/>
      <c r="D59" s="46"/>
      <c r="E59" s="46"/>
      <c r="F59" s="46"/>
      <c r="G59" s="46"/>
      <c r="H59" s="104"/>
      <c r="I59" s="104"/>
      <c r="J59" s="46"/>
      <c r="K59" s="46"/>
      <c r="L59" s="46"/>
    </row>
    <row r="60" spans="1:12" x14ac:dyDescent="0.25">
      <c r="A60" s="46"/>
      <c r="B60" s="46"/>
      <c r="C60" s="46"/>
      <c r="D60" s="46"/>
      <c r="E60" s="46"/>
      <c r="F60" s="46"/>
      <c r="G60" s="46"/>
      <c r="H60" s="104"/>
      <c r="I60" s="104"/>
      <c r="J60" s="46"/>
      <c r="K60" s="46"/>
      <c r="L60" s="46"/>
    </row>
    <row r="61" spans="1:12" x14ac:dyDescent="0.25">
      <c r="A61" s="46"/>
      <c r="B61" s="46"/>
      <c r="C61" s="46"/>
      <c r="D61" s="46"/>
      <c r="E61" s="46"/>
      <c r="F61" s="46"/>
      <c r="G61" s="46"/>
      <c r="H61" s="104"/>
      <c r="I61" s="104"/>
      <c r="J61" s="46"/>
      <c r="K61" s="46"/>
      <c r="L61" s="46"/>
    </row>
    <row r="62" spans="1:12" x14ac:dyDescent="0.25">
      <c r="A62" s="46"/>
      <c r="B62" s="46"/>
      <c r="C62" s="46"/>
      <c r="D62" s="46"/>
      <c r="E62" s="46"/>
      <c r="F62" s="46"/>
      <c r="G62" s="46"/>
      <c r="H62" s="104"/>
      <c r="I62" s="104"/>
      <c r="J62" s="46"/>
      <c r="K62" s="46"/>
      <c r="L62" s="46"/>
    </row>
    <row r="63" spans="1:12" x14ac:dyDescent="0.25">
      <c r="A63" s="46"/>
      <c r="B63" s="46"/>
      <c r="C63" s="46"/>
      <c r="D63" s="46"/>
      <c r="E63" s="46"/>
      <c r="F63" s="46"/>
      <c r="G63" s="46"/>
      <c r="H63" s="104"/>
      <c r="I63" s="104"/>
      <c r="J63" s="46"/>
      <c r="K63" s="46"/>
      <c r="L63" s="46"/>
    </row>
  </sheetData>
  <mergeCells count="26">
    <mergeCell ref="F32:G32"/>
    <mergeCell ref="I32:J32"/>
    <mergeCell ref="F41:G41"/>
    <mergeCell ref="I41:J41"/>
    <mergeCell ref="A1:L1"/>
    <mergeCell ref="A2:L2"/>
    <mergeCell ref="H10:I10"/>
    <mergeCell ref="A9:A10"/>
    <mergeCell ref="B9:B10"/>
    <mergeCell ref="C9:C10"/>
    <mergeCell ref="D9:D10"/>
    <mergeCell ref="E9:E10"/>
    <mergeCell ref="F9:F10"/>
    <mergeCell ref="G9:G10"/>
    <mergeCell ref="H9:I9"/>
    <mergeCell ref="J9:J10"/>
    <mergeCell ref="A3:L3"/>
    <mergeCell ref="A4:L4"/>
    <mergeCell ref="F6:G6"/>
    <mergeCell ref="I8:J8"/>
    <mergeCell ref="K9:K10"/>
    <mergeCell ref="L9:L10"/>
    <mergeCell ref="F11:G11"/>
    <mergeCell ref="I11:J11"/>
    <mergeCell ref="F21:G21"/>
    <mergeCell ref="I21:J2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topLeftCell="A40" workbookViewId="0">
      <selection activeCell="D51" sqref="D51"/>
    </sheetView>
  </sheetViews>
  <sheetFormatPr defaultRowHeight="15" x14ac:dyDescent="0.25"/>
  <cols>
    <col min="1" max="1" width="4.85546875" customWidth="1"/>
    <col min="2" max="2" width="6.140625" customWidth="1"/>
    <col min="3" max="3" width="21.28515625" customWidth="1"/>
    <col min="4" max="4" width="11" customWidth="1"/>
    <col min="5" max="5" width="6.5703125" customWidth="1"/>
    <col min="6" max="6" width="14.85546875" customWidth="1"/>
    <col min="7" max="7" width="31.5703125" customWidth="1"/>
    <col min="8" max="8" width="4.85546875" style="105" customWidth="1"/>
    <col min="9" max="9" width="8.42578125" style="105" customWidth="1"/>
    <col min="10" max="10" width="6.5703125" customWidth="1"/>
    <col min="11" max="11" width="5.7109375" customWidth="1"/>
    <col min="12" max="12" width="23.85546875" customWidth="1"/>
  </cols>
  <sheetData>
    <row r="1" spans="1:12" ht="20.25" x14ac:dyDescent="0.3">
      <c r="A1" s="354" t="s">
        <v>91</v>
      </c>
      <c r="B1" s="354"/>
      <c r="C1" s="354"/>
      <c r="D1" s="354"/>
      <c r="E1" s="354"/>
      <c r="F1" s="354"/>
      <c r="G1" s="354"/>
      <c r="H1" s="354"/>
      <c r="I1" s="354"/>
      <c r="J1" s="354"/>
      <c r="K1" s="354"/>
      <c r="L1" s="354"/>
    </row>
    <row r="2" spans="1:12" ht="20.25" x14ac:dyDescent="0.3">
      <c r="A2" s="354" t="s">
        <v>92</v>
      </c>
      <c r="B2" s="354"/>
      <c r="C2" s="354"/>
      <c r="D2" s="354"/>
      <c r="E2" s="354"/>
      <c r="F2" s="354"/>
      <c r="G2" s="354"/>
      <c r="H2" s="354"/>
      <c r="I2" s="354"/>
      <c r="J2" s="354"/>
      <c r="K2" s="354"/>
      <c r="L2" s="354"/>
    </row>
    <row r="3" spans="1:12" ht="22.5" x14ac:dyDescent="0.3">
      <c r="A3" s="335" t="s">
        <v>21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</row>
    <row r="4" spans="1:12" ht="20.25" x14ac:dyDescent="0.3">
      <c r="A4" s="336" t="s">
        <v>22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</row>
    <row r="5" spans="1:12" ht="18" x14ac:dyDescent="0.25">
      <c r="A5" s="1"/>
      <c r="B5" s="2"/>
      <c r="C5" s="2"/>
      <c r="D5" s="2"/>
      <c r="E5" s="2"/>
      <c r="F5" s="2" t="s">
        <v>1</v>
      </c>
      <c r="G5" s="2"/>
      <c r="H5" s="2"/>
      <c r="I5" s="2"/>
      <c r="J5" s="2"/>
      <c r="K5" s="2"/>
      <c r="L5" s="2"/>
    </row>
    <row r="6" spans="1:12" ht="15.75" x14ac:dyDescent="0.25">
      <c r="A6" s="1"/>
      <c r="B6" s="4"/>
      <c r="C6" s="4"/>
      <c r="D6" s="4"/>
      <c r="E6" s="4"/>
      <c r="F6" s="342" t="s">
        <v>39</v>
      </c>
      <c r="G6" s="342"/>
      <c r="H6" s="4"/>
      <c r="I6"/>
      <c r="K6" s="6" t="s">
        <v>3</v>
      </c>
    </row>
    <row r="7" spans="1:12" x14ac:dyDescent="0.25">
      <c r="A7" s="1"/>
      <c r="B7" s="6"/>
      <c r="C7" s="266"/>
      <c r="F7" s="1"/>
      <c r="G7" s="1"/>
      <c r="H7" s="8"/>
      <c r="I7" s="8"/>
      <c r="J7" s="8"/>
      <c r="K7" s="8" t="s">
        <v>109</v>
      </c>
      <c r="L7" s="8"/>
    </row>
    <row r="8" spans="1:12" x14ac:dyDescent="0.25">
      <c r="A8" s="1" t="s">
        <v>156</v>
      </c>
      <c r="B8" s="76"/>
      <c r="C8" s="76"/>
      <c r="D8" s="12"/>
      <c r="E8" s="11"/>
      <c r="F8" s="1"/>
      <c r="G8" s="1"/>
      <c r="H8" s="13"/>
      <c r="I8" s="344"/>
      <c r="J8" s="344"/>
      <c r="K8" s="14"/>
      <c r="L8" s="8"/>
    </row>
    <row r="9" spans="1:12" x14ac:dyDescent="0.25">
      <c r="A9" s="345" t="s">
        <v>6</v>
      </c>
      <c r="B9" s="345" t="s">
        <v>7</v>
      </c>
      <c r="C9" s="345" t="s">
        <v>8</v>
      </c>
      <c r="D9" s="328" t="s">
        <v>9</v>
      </c>
      <c r="E9" s="328" t="s">
        <v>10</v>
      </c>
      <c r="F9" s="328" t="s">
        <v>11</v>
      </c>
      <c r="G9" s="328" t="s">
        <v>12</v>
      </c>
      <c r="H9" s="347" t="s">
        <v>13</v>
      </c>
      <c r="I9" s="348"/>
      <c r="J9" s="345" t="s">
        <v>14</v>
      </c>
      <c r="K9" s="328" t="s">
        <v>15</v>
      </c>
      <c r="L9" s="349" t="s">
        <v>16</v>
      </c>
    </row>
    <row r="10" spans="1:12" x14ac:dyDescent="0.25">
      <c r="A10" s="346"/>
      <c r="B10" s="346"/>
      <c r="C10" s="346"/>
      <c r="D10" s="346"/>
      <c r="E10" s="346"/>
      <c r="F10" s="346"/>
      <c r="G10" s="346"/>
      <c r="H10" s="357" t="s">
        <v>17</v>
      </c>
      <c r="I10" s="358"/>
      <c r="J10" s="346"/>
      <c r="K10" s="346"/>
      <c r="L10" s="350"/>
    </row>
    <row r="11" spans="1:12" x14ac:dyDescent="0.25">
      <c r="A11" s="15"/>
      <c r="B11" s="15"/>
      <c r="C11" s="15"/>
      <c r="D11" s="16"/>
      <c r="E11" s="15"/>
      <c r="F11" s="340" t="s">
        <v>113</v>
      </c>
      <c r="G11" s="340"/>
      <c r="H11" s="17"/>
      <c r="I11" s="434" t="s">
        <v>35</v>
      </c>
      <c r="J11" s="434"/>
      <c r="K11" s="435"/>
      <c r="L11" s="436" t="s">
        <v>157</v>
      </c>
    </row>
    <row r="12" spans="1:12" x14ac:dyDescent="0.25">
      <c r="A12" s="19">
        <v>1</v>
      </c>
      <c r="B12" s="20">
        <v>136</v>
      </c>
      <c r="C12" s="21" t="str">
        <f>IF(B12=0," ",VLOOKUP(B12,[1]Спортсмены!B$1:H$65536,2,FALSE))</f>
        <v>Сидоров Николай</v>
      </c>
      <c r="D12" s="22" t="str">
        <f>IF(B12=0," ",VLOOKUP($B12,[1]Спортсмены!$B$1:$H$65536,3,FALSE))</f>
        <v>27.04.1998</v>
      </c>
      <c r="E12" s="23" t="str">
        <f>IF(B12=0," ",IF(VLOOKUP($B12,[1]Спортсмены!$B$1:$H$65536,4,FALSE)=0," ",VLOOKUP($B12,[1]Спортсмены!$B$1:$H$65536,4,FALSE)))</f>
        <v>1р</v>
      </c>
      <c r="F12" s="21" t="str">
        <f>IF(B12=0," ",VLOOKUP($B12,[1]Спортсмены!$B$1:$H$65536,5,FALSE))</f>
        <v>Новгородская</v>
      </c>
      <c r="G12" s="21" t="str">
        <f>IF(B12=0," ",VLOOKUP($B12,[1]Спортсмены!$B$1:$H$65536,6,FALSE))</f>
        <v>В Новгород</v>
      </c>
      <c r="H12" s="24"/>
      <c r="I12" s="445">
        <v>6.2245370370370362E-3</v>
      </c>
      <c r="J12" s="16" t="str">
        <f>IF(I12=0," ",IF(I12&lt;=[1]Разряды!$D$9,[1]Разряды!$D$3,IF(I12&lt;=[1]Разряды!$E$9,[1]Разряды!$E$3,IF(I12&lt;=[1]Разряды!$F$9,[1]Разряды!$F$3,IF(I12&lt;=[1]Разряды!$G$9,[1]Разряды!$G$3,IF(I12&lt;=[1]Разряды!$H$9,[1]Разряды!$H$3,IF(I12&lt;=[1]Разряды!$I$9,[1]Разряды!$I$3,IF(I12&lt;=[1]Разряды!$J$9,[1]Разряды!$J$3,"б/р"))))))))</f>
        <v>1р</v>
      </c>
      <c r="K12" s="16">
        <v>20</v>
      </c>
      <c r="L12" s="67" t="str">
        <f>IF(B12=0," ",VLOOKUP($B12,[1]Спортсмены!$B$1:$H$65536,7,FALSE))</f>
        <v>Савенков П.А.</v>
      </c>
    </row>
    <row r="13" spans="1:12" x14ac:dyDescent="0.25">
      <c r="A13" s="19">
        <v>2</v>
      </c>
      <c r="B13" s="20">
        <v>262</v>
      </c>
      <c r="C13" s="21" t="str">
        <f>IF(B13=0," ",VLOOKUP(B13,[1]Спортсмены!B$1:H$65536,2,FALSE))</f>
        <v>Дерюгин Владислав</v>
      </c>
      <c r="D13" s="22" t="str">
        <f>IF(B13=0," ",VLOOKUP($B13,[1]Спортсмены!$B$1:$H$65536,3,FALSE))</f>
        <v>09.12.1998</v>
      </c>
      <c r="E13" s="23" t="str">
        <f>IF(B13=0," ",IF(VLOOKUP($B13,[1]Спортсмены!$B$1:$H$65536,4,FALSE)=0," ",VLOOKUP($B13,[1]Спортсмены!$B$1:$H$65536,4,FALSE)))</f>
        <v>2р</v>
      </c>
      <c r="F13" s="21" t="str">
        <f>IF(B13=0," ",VLOOKUP($B13,[1]Спортсмены!$B$1:$H$65536,5,FALSE))</f>
        <v>Костромская</v>
      </c>
      <c r="G13" s="21" t="str">
        <f>IF(B13=0," ",VLOOKUP($B13,[1]Спортсмены!$B$1:$H$65536,6,FALSE))</f>
        <v>Кострома, КОСДЮСШОР</v>
      </c>
      <c r="H13" s="24"/>
      <c r="I13" s="94">
        <v>6.5994212962962968E-3</v>
      </c>
      <c r="J13" s="26" t="str">
        <f>IF(I13=0," ",IF(I13&lt;=[1]Разряды!$D$9,[1]Разряды!$D$3,IF(I13&lt;=[1]Разряды!$E$9,[1]Разряды!$E$3,IF(I13&lt;=[1]Разряды!$F$9,[1]Разряды!$F$3,IF(I13&lt;=[1]Разряды!$G$9,[1]Разряды!$G$3,IF(I13&lt;=[1]Разряды!$H$9,[1]Разряды!$H$3,IF(I13&lt;=[1]Разряды!$I$9,[1]Разряды!$I$3,IF(I13&lt;=[1]Разряды!$J$9,[1]Разряды!$J$3,"б/р"))))))))</f>
        <v>2р</v>
      </c>
      <c r="K13" s="16">
        <v>17</v>
      </c>
      <c r="L13" s="21" t="str">
        <f>IF(B13=0," ",VLOOKUP($B13,[1]Спортсмены!$B$1:$H$65536,7,FALSE))</f>
        <v>Дружков А.Н.</v>
      </c>
    </row>
    <row r="14" spans="1:12" x14ac:dyDescent="0.25">
      <c r="A14" s="19">
        <v>3</v>
      </c>
      <c r="B14" s="26">
        <v>93</v>
      </c>
      <c r="C14" s="21" t="str">
        <f>IF(B14=0," ",VLOOKUP(B14,[1]Спортсмены!B$1:H$65536,2,FALSE))</f>
        <v>Головицын Кирилл</v>
      </c>
      <c r="D14" s="22" t="str">
        <f>IF(B14=0," ",VLOOKUP($B14,[1]Спортсмены!$B$1:$H$65536,3,FALSE))</f>
        <v>10.05.1998</v>
      </c>
      <c r="E14" s="23" t="str">
        <f>IF(B14=0," ",IF(VLOOKUP($B14,[1]Спортсмены!$B$1:$H$65536,4,FALSE)=0," ",VLOOKUP($B14,[1]Спортсмены!$B$1:$H$65536,4,FALSE)))</f>
        <v>2р</v>
      </c>
      <c r="F14" s="21" t="str">
        <f>IF(B14=0," ",VLOOKUP($B14,[1]Спортсмены!$B$1:$H$65536,5,FALSE))</f>
        <v>Ярославская</v>
      </c>
      <c r="G14" s="21" t="str">
        <f>IF(B14=0," ",VLOOKUP($B14,[1]Спортсмены!$B$1:$H$65536,6,FALSE))</f>
        <v>Рыбинск, СДЮСШОР-2</v>
      </c>
      <c r="H14" s="24"/>
      <c r="I14" s="94">
        <v>6.6053240740740734E-3</v>
      </c>
      <c r="J14" s="26" t="str">
        <f>IF(I14=0," ",IF(I14&lt;=[1]Разряды!$D$9,[1]Разряды!$D$3,IF(I14&lt;=[1]Разряды!$E$9,[1]Разряды!$E$3,IF(I14&lt;=[1]Разряды!$F$9,[1]Разряды!$F$3,IF(I14&lt;=[1]Разряды!$G$9,[1]Разряды!$G$3,IF(I14&lt;=[1]Разряды!$H$9,[1]Разряды!$H$3,IF(I14&lt;=[1]Разряды!$I$9,[1]Разряды!$I$3,IF(I14&lt;=[1]Разряды!$J$9,[1]Разряды!$J$3,"б/р"))))))))</f>
        <v>2р</v>
      </c>
      <c r="K14" s="16" t="s">
        <v>114</v>
      </c>
      <c r="L14" s="21" t="str">
        <f>IF(B14=0," ",VLOOKUP($B14,[1]Спортсмены!$B$1:$H$65536,7,FALSE))</f>
        <v>Шостак А.А.</v>
      </c>
    </row>
    <row r="15" spans="1:12" x14ac:dyDescent="0.25">
      <c r="A15" s="80">
        <v>4</v>
      </c>
      <c r="B15" s="20">
        <v>127</v>
      </c>
      <c r="C15" s="21" t="str">
        <f>IF(B15=0," ",VLOOKUP(B15,[1]Спортсмены!B$1:H$65536,2,FALSE))</f>
        <v>Барашков Илья</v>
      </c>
      <c r="D15" s="22" t="str">
        <f>IF(B15=0," ",VLOOKUP($B15,[1]Спортсмены!$B$1:$H$65536,3,FALSE))</f>
        <v>09.04.1998</v>
      </c>
      <c r="E15" s="23" t="str">
        <f>IF(B15=0," ",IF(VLOOKUP($B15,[1]Спортсмены!$B$1:$H$65536,4,FALSE)=0," ",VLOOKUP($B15,[1]Спортсмены!$B$1:$H$65536,4,FALSE)))</f>
        <v>2р</v>
      </c>
      <c r="F15" s="21" t="str">
        <f>IF(B15=0," ",VLOOKUP($B15,[1]Спортсмены!$B$1:$H$65536,5,FALSE))</f>
        <v>Ивановская</v>
      </c>
      <c r="G15" s="87" t="str">
        <f>IF(B15=0," ",VLOOKUP($B15,[1]Спортсмены!$B$1:$H$65536,6,FALSE))</f>
        <v>Кинешма, СДЮШОР им. С. Клюгина</v>
      </c>
      <c r="H15" s="24"/>
      <c r="I15" s="94">
        <v>6.7342592592592593E-3</v>
      </c>
      <c r="J15" s="26" t="str">
        <f>IF(I15=0," ",IF(I15&lt;=[1]Разряды!$D$9,[1]Разряды!$D$3,IF(I15&lt;=[1]Разряды!$E$9,[1]Разряды!$E$3,IF(I15&lt;=[1]Разряды!$F$9,[1]Разряды!$F$3,IF(I15&lt;=[1]Разряды!$G$9,[1]Разряды!$G$3,IF(I15&lt;=[1]Разряды!$H$9,[1]Разряды!$H$3,IF(I15&lt;=[1]Разряды!$I$9,[1]Разряды!$I$3,IF(I15&lt;=[1]Разряды!$J$9,[1]Разряды!$J$3,"б/р"))))))))</f>
        <v>2р</v>
      </c>
      <c r="K15" s="16" t="s">
        <v>114</v>
      </c>
      <c r="L15" s="21" t="str">
        <f>IF(B15=0," ",VLOOKUP($B15,[1]Спортсмены!$B$1:$H$65536,7,FALSE))</f>
        <v>Мальцев Е.В.</v>
      </c>
    </row>
    <row r="16" spans="1:12" x14ac:dyDescent="0.25">
      <c r="A16" s="80"/>
      <c r="B16" s="89">
        <v>95</v>
      </c>
      <c r="C16" s="85" t="str">
        <f>IF(B16=0," ",VLOOKUP(B16,[1]Спортсмены!B$1:H$65536,2,FALSE))</f>
        <v>Колчин Артем</v>
      </c>
      <c r="D16" s="86" t="str">
        <f>IF(B16=0," ",VLOOKUP($B16,[1]Спортсмены!$B$1:$H$65536,3,FALSE))</f>
        <v>06.05.1998</v>
      </c>
      <c r="E16" s="80" t="str">
        <f>IF(B16=0," ",IF(VLOOKUP($B16,[1]Спортсмены!$B$1:$H$65536,4,FALSE)=0," ",VLOOKUP($B16,[1]Спортсмены!$B$1:$H$65536,4,FALSE)))</f>
        <v>1р</v>
      </c>
      <c r="F16" s="85" t="str">
        <f>IF(B16=0," ",VLOOKUP($B16,[1]Спортсмены!$B$1:$H$65536,5,FALSE))</f>
        <v>Ярославская</v>
      </c>
      <c r="G16" s="163" t="str">
        <f>IF(B16=0," ",VLOOKUP($B16,[1]Спортсмены!$B$1:$H$65536,6,FALSE))</f>
        <v>Рыбинск, СДЮСШОР-2</v>
      </c>
      <c r="H16" s="84"/>
      <c r="I16" s="446" t="s">
        <v>94</v>
      </c>
      <c r="J16" s="27"/>
      <c r="K16" s="16" t="s">
        <v>114</v>
      </c>
      <c r="L16" s="85" t="str">
        <f>IF(B16=0," ",VLOOKUP($B16,[1]Спортсмены!$B$1:$H$65536,7,FALSE))</f>
        <v>Жукова Т.Г.</v>
      </c>
    </row>
    <row r="17" spans="1:12" x14ac:dyDescent="0.25">
      <c r="A17" s="114"/>
      <c r="B17" s="89"/>
      <c r="C17" s="21" t="str">
        <f>IF(B17=0," ",VLOOKUP(B17,[1]Спортсмены!B$1:H$65536,2,FALSE))</f>
        <v xml:space="preserve"> </v>
      </c>
      <c r="D17" s="22" t="str">
        <f>IF(B17=0," ",VLOOKUP($B17,[1]Спортсмены!$B$1:$H$65536,3,FALSE))</f>
        <v xml:space="preserve"> </v>
      </c>
      <c r="E17" s="23" t="str">
        <f>IF(B17=0," ",IF(VLOOKUP($B17,[1]Спортсмены!$B$1:$H$65536,4,FALSE)=0," ",VLOOKUP($B17,[1]Спортсмены!$B$1:$H$65536,4,FALSE)))</f>
        <v xml:space="preserve"> </v>
      </c>
      <c r="F17" s="21" t="str">
        <f>IF(B17=0," ",VLOOKUP($B17,[1]Спортсмены!$B$1:$H$65536,5,FALSE))</f>
        <v xml:space="preserve"> </v>
      </c>
      <c r="G17" s="21" t="str">
        <f>IF(B17=0," ",VLOOKUP($B17,[1]Спортсмены!$B$1:$H$65536,6,FALSE))</f>
        <v xml:space="preserve"> </v>
      </c>
      <c r="H17" s="24"/>
      <c r="I17" s="94"/>
      <c r="J17" s="26" t="str">
        <f>IF(I17=0," ",IF(I17&lt;=[1]Разряды!$D$9,[1]Разряды!$D$3,IF(I17&lt;=[1]Разряды!$E$9,[1]Разряды!$E$3,IF(I17&lt;=[1]Разряды!$F$9,[1]Разряды!$F$3,IF(I17&lt;=[1]Разряды!$G$9,[1]Разряды!$G$3,IF(I17&lt;=[1]Разряды!$H$9,[1]Разряды!$H$3,IF(I17&lt;=[1]Разряды!$I$9,[1]Разряды!$I$3,IF(I17&lt;=[1]Разряды!$J$9,[1]Разряды!$J$3,"б/р"))))))))</f>
        <v xml:space="preserve"> </v>
      </c>
      <c r="K17" s="16"/>
      <c r="L17" s="21" t="str">
        <f>IF(B17=0," ",VLOOKUP($B17,[1]Спортсмены!$B$1:$H$65536,7,FALSE))</f>
        <v xml:space="preserve"> </v>
      </c>
    </row>
    <row r="18" spans="1:12" x14ac:dyDescent="0.25">
      <c r="A18" s="115"/>
      <c r="B18" s="15"/>
      <c r="C18" s="15"/>
      <c r="D18" s="44"/>
      <c r="E18" s="15"/>
      <c r="F18" s="340" t="s">
        <v>118</v>
      </c>
      <c r="G18" s="340"/>
      <c r="H18" s="73"/>
      <c r="I18" s="343"/>
      <c r="J18" s="343"/>
      <c r="K18" s="247"/>
      <c r="L18" s="8"/>
    </row>
    <row r="19" spans="1:12" x14ac:dyDescent="0.25">
      <c r="A19" s="19">
        <v>1</v>
      </c>
      <c r="B19" s="20">
        <v>297</v>
      </c>
      <c r="C19" s="21" t="str">
        <f>IF(B19=0," ",VLOOKUP(B19,[1]Спортсмены!B$1:H$65536,2,FALSE))</f>
        <v>Кошелев Александр</v>
      </c>
      <c r="D19" s="22" t="str">
        <f>IF(B19=0," ",VLOOKUP($B19,[1]Спортсмены!$B$1:$H$65536,3,FALSE))</f>
        <v>16.01.1997</v>
      </c>
      <c r="E19" s="23" t="str">
        <f>IF(B19=0," ",IF(VLOOKUP($B19,[1]Спортсмены!$B$1:$H$65536,4,FALSE)=0," ",VLOOKUP($B19,[1]Спортсмены!$B$1:$H$65536,4,FALSE)))</f>
        <v>КМС</v>
      </c>
      <c r="F19" s="21" t="str">
        <f>IF(B19=0," ",VLOOKUP($B19,[1]Спортсмены!$B$1:$H$65536,5,FALSE))</f>
        <v>Вологодская</v>
      </c>
      <c r="G19" s="21" t="str">
        <f>IF(B19=0," ",VLOOKUP($B19,[1]Спортсмены!$B$1:$H$65536,6,FALSE))</f>
        <v>Вологда, АУ ФКиС ЦСП</v>
      </c>
      <c r="H19" s="24"/>
      <c r="I19" s="94">
        <v>6.1625000000000004E-3</v>
      </c>
      <c r="J19" s="26" t="str">
        <f>IF(I19=0," ",IF(I19&lt;=[1]Разряды!$D$9,[1]Разряды!$D$3,IF(I19&lt;=[1]Разряды!$E$9,[1]Разряды!$E$3,IF(I19&lt;=[1]Разряды!$F$9,[1]Разряды!$F$3,IF(I19&lt;=[1]Разряды!$G$9,[1]Разряды!$G$3,IF(I19&lt;=[1]Разряды!$H$9,[1]Разряды!$H$3,IF(I19&lt;=[1]Разряды!$I$9,[1]Разряды!$I$3,IF(I19&lt;=[1]Разряды!$J$9,[1]Разряды!$J$3,"б/р"))))))))</f>
        <v>1р</v>
      </c>
      <c r="K19" s="26">
        <v>20</v>
      </c>
      <c r="L19" s="87" t="str">
        <f>IF(B19=0," ",VLOOKUP($B19,[1]Спортсмены!$B$1:$H$65536,7,FALSE))</f>
        <v>Волков В.Н., Кошелев Е.Ю.</v>
      </c>
    </row>
    <row r="20" spans="1:12" x14ac:dyDescent="0.25">
      <c r="A20" s="19">
        <v>2</v>
      </c>
      <c r="B20" s="20">
        <v>529</v>
      </c>
      <c r="C20" s="21" t="str">
        <f>IF(B20=0," ",VLOOKUP(B20,[1]Спортсмены!B$1:H$65536,2,FALSE))</f>
        <v>Болотов Сергей</v>
      </c>
      <c r="D20" s="22" t="str">
        <f>IF(B20=0," ",VLOOKUP($B20,[1]Спортсмены!$B$1:$H$65536,3,FALSE))</f>
        <v>09.04.1996</v>
      </c>
      <c r="E20" s="23" t="str">
        <f>IF(B20=0," ",IF(VLOOKUP($B20,[1]Спортсмены!$B$1:$H$65536,4,FALSE)=0," ",VLOOKUP($B20,[1]Спортсмены!$B$1:$H$65536,4,FALSE)))</f>
        <v>1р</v>
      </c>
      <c r="F20" s="21" t="str">
        <f>IF(B20=0," ",VLOOKUP($B20,[1]Спортсмены!$B$1:$H$65536,5,FALSE))</f>
        <v>Владимирская</v>
      </c>
      <c r="G20" s="21" t="str">
        <f>IF(B20=0," ",VLOOKUP($B20,[1]Спортсмены!$B$1:$H$65536,6,FALSE))</f>
        <v>Владимир, СДЮСШОР-4</v>
      </c>
      <c r="H20" s="24"/>
      <c r="I20" s="94">
        <v>6.1869212962962954E-3</v>
      </c>
      <c r="J20" s="26" t="str">
        <f>IF(I20=0," ",IF(I20&lt;=[1]Разряды!$D$9,[1]Разряды!$D$3,IF(I20&lt;=[1]Разряды!$E$9,[1]Разряды!$E$3,IF(I20&lt;=[1]Разряды!$F$9,[1]Разряды!$F$3,IF(I20&lt;=[1]Разряды!$G$9,[1]Разряды!$G$3,IF(I20&lt;=[1]Разряды!$H$9,[1]Разряды!$H$3,IF(I20&lt;=[1]Разряды!$I$9,[1]Разряды!$I$3,IF(I20&lt;=[1]Разряды!$J$9,[1]Разряды!$J$3,"б/р"))))))))</f>
        <v>1р</v>
      </c>
      <c r="K20" s="16">
        <v>17</v>
      </c>
      <c r="L20" s="21" t="str">
        <f>IF(B20=0," ",VLOOKUP($B20,[1]Спортсмены!$B$1:$H$65536,7,FALSE))</f>
        <v>Герцен Е.А.</v>
      </c>
    </row>
    <row r="21" spans="1:12" x14ac:dyDescent="0.25">
      <c r="A21" s="19">
        <v>3</v>
      </c>
      <c r="B21" s="26">
        <v>532</v>
      </c>
      <c r="C21" s="21" t="str">
        <f>IF(B21=0," ",VLOOKUP(B21,[1]Спортсмены!B$1:H$65536,2,FALSE))</f>
        <v>Сизов Андрей</v>
      </c>
      <c r="D21" s="22" t="str">
        <f>IF(B21=0," ",VLOOKUP($B21,[1]Спортсмены!$B$1:$H$65536,3,FALSE))</f>
        <v>15.05.1997</v>
      </c>
      <c r="E21" s="23" t="str">
        <f>IF(B21=0," ",IF(VLOOKUP($B21,[1]Спортсмены!$B$1:$H$65536,4,FALSE)=0," ",VLOOKUP($B21,[1]Спортсмены!$B$1:$H$65536,4,FALSE)))</f>
        <v>1р</v>
      </c>
      <c r="F21" s="21" t="str">
        <f>IF(B21=0," ",VLOOKUP($B21,[1]Спортсмены!$B$1:$H$65536,5,FALSE))</f>
        <v>Владимирская</v>
      </c>
      <c r="G21" s="87" t="str">
        <f>IF(B21=0," ",VLOOKUP($B21,[1]Спортсмены!$B$1:$H$65536,6,FALSE))</f>
        <v>Александров, СДЮСШОР им. Даниловой</v>
      </c>
      <c r="H21" s="24"/>
      <c r="I21" s="94">
        <v>6.4005787037037035E-3</v>
      </c>
      <c r="J21" s="26" t="str">
        <f>IF(I21=0," ",IF(I21&lt;=[1]Разряды!$D$9,[1]Разряды!$D$3,IF(I21&lt;=[1]Разряды!$E$9,[1]Разряды!$E$3,IF(I21&lt;=[1]Разряды!$F$9,[1]Разряды!$F$3,IF(I21&lt;=[1]Разряды!$G$9,[1]Разряды!$G$3,IF(I21&lt;=[1]Разряды!$H$9,[1]Разряды!$H$3,IF(I21&lt;=[1]Разряды!$I$9,[1]Разряды!$I$3,IF(I21&lt;=[1]Разряды!$J$9,[1]Разряды!$J$3,"б/р"))))))))</f>
        <v>2р</v>
      </c>
      <c r="K21" s="16">
        <v>15</v>
      </c>
      <c r="L21" s="21" t="str">
        <f>IF(B21=0," ",VLOOKUP($B21,[1]Спортсмены!$B$1:$H$65536,7,FALSE))</f>
        <v>Сычев А.С.</v>
      </c>
    </row>
    <row r="22" spans="1:12" x14ac:dyDescent="0.25">
      <c r="A22" s="80">
        <v>4</v>
      </c>
      <c r="B22" s="20">
        <v>261</v>
      </c>
      <c r="C22" s="21" t="str">
        <f>IF(B22=0," ",VLOOKUP(B22,[1]Спортсмены!B$1:H$65536,2,FALSE))</f>
        <v>Кошкарёв Рустам</v>
      </c>
      <c r="D22" s="22" t="str">
        <f>IF(B22=0," ",VLOOKUP($B22,[1]Спортсмены!$B$1:$H$65536,3,FALSE))</f>
        <v>17.02.1996</v>
      </c>
      <c r="E22" s="23" t="str">
        <f>IF(B22=0," ",IF(VLOOKUP($B22,[1]Спортсмены!$B$1:$H$65536,4,FALSE)=0," ",VLOOKUP($B22,[1]Спортсмены!$B$1:$H$65536,4,FALSE)))</f>
        <v>1р</v>
      </c>
      <c r="F22" s="21" t="str">
        <f>IF(B22=0," ",VLOOKUP($B22,[1]Спортсмены!$B$1:$H$65536,5,FALSE))</f>
        <v>Костромская</v>
      </c>
      <c r="G22" s="21" t="str">
        <f>IF(B22=0," ",VLOOKUP($B22,[1]Спортсмены!$B$1:$H$65536,6,FALSE))</f>
        <v>Кострома, КОСДЮСШОР</v>
      </c>
      <c r="H22" s="24"/>
      <c r="I22" s="94">
        <v>6.4068287037037036E-3</v>
      </c>
      <c r="J22" s="26" t="str">
        <f>IF(I22=0," ",IF(I22&lt;=[1]Разряды!$D$9,[1]Разряды!$D$3,IF(I22&lt;=[1]Разряды!$E$9,[1]Разряды!$E$3,IF(I22&lt;=[1]Разряды!$F$9,[1]Разряды!$F$3,IF(I22&lt;=[1]Разряды!$G$9,[1]Разряды!$G$3,IF(I22&lt;=[1]Разряды!$H$9,[1]Разряды!$H$3,IF(I22&lt;=[1]Разряды!$I$9,[1]Разряды!$I$3,IF(I22&lt;=[1]Разряды!$J$9,[1]Разряды!$J$3,"б/р"))))))))</f>
        <v>2р</v>
      </c>
      <c r="K22" s="16">
        <v>14</v>
      </c>
      <c r="L22" s="21" t="str">
        <f>IF(B22=0," ",VLOOKUP($B22,[1]Спортсмены!$B$1:$H$65536,7,FALSE))</f>
        <v>Дружков А.Н.</v>
      </c>
    </row>
    <row r="23" spans="1:12" x14ac:dyDescent="0.25">
      <c r="A23" s="23">
        <v>5</v>
      </c>
      <c r="B23" s="20">
        <v>173</v>
      </c>
      <c r="C23" s="21" t="str">
        <f>IF(B23=0," ",VLOOKUP(B23,[1]Спортсмены!B$1:H$65536,2,FALSE))</f>
        <v>Серебров Сергей</v>
      </c>
      <c r="D23" s="22" t="str">
        <f>IF(B23=0," ",VLOOKUP($B23,[1]Спортсмены!$B$1:$H$65536,3,FALSE))</f>
        <v>17.09.1997</v>
      </c>
      <c r="E23" s="23" t="str">
        <f>IF(B23=0," ",IF(VLOOKUP($B23,[1]Спортсмены!$B$1:$H$65536,4,FALSE)=0," ",VLOOKUP($B23,[1]Спортсмены!$B$1:$H$65536,4,FALSE)))</f>
        <v>2р</v>
      </c>
      <c r="F23" s="21" t="str">
        <f>IF(B23=0," ",VLOOKUP($B23,[1]Спортсмены!$B$1:$H$65536,5,FALSE))</f>
        <v>Вологодская</v>
      </c>
      <c r="G23" s="21" t="str">
        <f>IF(B23=0," ",VLOOKUP($B23,[1]Спортсмены!$B$1:$H$65536,6,FALSE))</f>
        <v>Шексна, БОУ ДОД ШМР ДЮСШ</v>
      </c>
      <c r="H23" s="24"/>
      <c r="I23" s="94">
        <v>6.8295138888888893E-3</v>
      </c>
      <c r="J23" s="26" t="str">
        <f>IF(I23=0," ",IF(I23&lt;=[1]Разряды!$D$9,[1]Разряды!$D$3,IF(I23&lt;=[1]Разряды!$E$9,[1]Разряды!$E$3,IF(I23&lt;=[1]Разряды!$F$9,[1]Разряды!$F$3,IF(I23&lt;=[1]Разряды!$G$9,[1]Разряды!$G$3,IF(I23&lt;=[1]Разряды!$H$9,[1]Разряды!$H$3,IF(I23&lt;=[1]Разряды!$I$9,[1]Разряды!$I$3,IF(I23&lt;=[1]Разряды!$J$9,[1]Разряды!$J$3,"б/р"))))))))</f>
        <v>3р</v>
      </c>
      <c r="K23" s="15" t="s">
        <v>114</v>
      </c>
      <c r="L23" s="21" t="str">
        <f>IF(B23=0," ",VLOOKUP($B23,[1]Спортсмены!$B$1:$H$65536,7,FALSE))</f>
        <v>Киселев В.Д.</v>
      </c>
    </row>
    <row r="24" spans="1:12" x14ac:dyDescent="0.25">
      <c r="A24" s="23"/>
      <c r="B24" s="26"/>
      <c r="C24" s="21"/>
      <c r="D24" s="22"/>
      <c r="E24" s="23"/>
      <c r="F24" s="21"/>
      <c r="G24" s="21"/>
      <c r="H24" s="24"/>
      <c r="I24" s="94"/>
      <c r="J24" s="26"/>
      <c r="K24" s="26"/>
      <c r="L24" s="87"/>
    </row>
    <row r="25" spans="1:12" x14ac:dyDescent="0.25">
      <c r="A25" s="15"/>
      <c r="B25" s="15"/>
      <c r="C25" s="15"/>
      <c r="D25" s="44"/>
      <c r="E25" s="15"/>
      <c r="F25" s="340" t="s">
        <v>121</v>
      </c>
      <c r="G25" s="340"/>
      <c r="H25" s="17"/>
      <c r="I25" s="353" t="s">
        <v>35</v>
      </c>
      <c r="J25" s="353"/>
      <c r="K25" s="246"/>
      <c r="L25" s="8" t="s">
        <v>158</v>
      </c>
    </row>
    <row r="26" spans="1:12" x14ac:dyDescent="0.25">
      <c r="A26" s="19">
        <v>1</v>
      </c>
      <c r="B26" s="20">
        <v>549</v>
      </c>
      <c r="C26" s="21" t="str">
        <f>IF(B26=0," ",VLOOKUP(B26,[1]Спортсмены!B$1:H$65536,2,FALSE))</f>
        <v>Резник Иван</v>
      </c>
      <c r="D26" s="22" t="str">
        <f>IF(B26=0," ",VLOOKUP($B26,[1]Спортсмены!$B$1:$H$65536,3,FALSE))</f>
        <v>07.11.1994</v>
      </c>
      <c r="E26" s="23" t="str">
        <f>IF(B26=0," ",IF(VLOOKUP($B26,[1]Спортсмены!$B$1:$H$65536,4,FALSE)=0," ",VLOOKUP($B26,[1]Спортсмены!$B$1:$H$65536,4,FALSE)))</f>
        <v>КМС</v>
      </c>
      <c r="F26" s="21" t="str">
        <f>IF(B26=0," ",VLOOKUP($B26,[1]Спортсмены!$B$1:$H$65536,5,FALSE))</f>
        <v>Архангельская</v>
      </c>
      <c r="G26" s="87" t="str">
        <f>IF(B26=0," ",VLOOKUP($B26,[1]Спортсмены!$B$1:$H$65536,6,FALSE))</f>
        <v>Архангельск, ГАУ АО "РЦСП "Поморье"</v>
      </c>
      <c r="H26" s="24"/>
      <c r="I26" s="94">
        <v>6.1258101851851855E-3</v>
      </c>
      <c r="J26" s="26" t="str">
        <f>IF(I26=0," ",IF(I26&lt;=[1]Разряды!$D$9,[1]Разряды!$D$3,IF(I26&lt;=[1]Разряды!$E$9,[1]Разряды!$E$3,IF(I26&lt;=[1]Разряды!$F$9,[1]Разряды!$F$3,IF(I26&lt;=[1]Разряды!$G$9,[1]Разряды!$G$3,IF(I26&lt;=[1]Разряды!$H$9,[1]Разряды!$H$3,IF(I26&lt;=[1]Разряды!$I$9,[1]Разряды!$I$3,IF(I26&lt;=[1]Разряды!$J$9,[1]Разряды!$J$3,"б/р"))))))))</f>
        <v>1р</v>
      </c>
      <c r="K26" s="26">
        <v>20</v>
      </c>
      <c r="L26" s="21" t="str">
        <f>IF(B26=0," ",VLOOKUP($B26,[1]Спортсмены!$B$1:$H$65536,7,FALSE))</f>
        <v>Чернов А.В.</v>
      </c>
    </row>
    <row r="27" spans="1:12" x14ac:dyDescent="0.25">
      <c r="A27" s="19">
        <v>2</v>
      </c>
      <c r="B27" s="20">
        <v>258</v>
      </c>
      <c r="C27" s="21" t="str">
        <f>IF(B27=0," ",VLOOKUP(B27,[1]Спортсмены!B$1:H$65536,2,FALSE))</f>
        <v>Зинохин Роман</v>
      </c>
      <c r="D27" s="22" t="str">
        <f>IF(B27=0," ",VLOOKUP($B27,[1]Спортсмены!$B$1:$H$65536,3,FALSE))</f>
        <v>21.12.1993</v>
      </c>
      <c r="E27" s="23" t="str">
        <f>IF(B27=0," ",IF(VLOOKUP($B27,[1]Спортсмены!$B$1:$H$65536,4,FALSE)=0," ",VLOOKUP($B27,[1]Спортсмены!$B$1:$H$65536,4,FALSE)))</f>
        <v>КМС</v>
      </c>
      <c r="F27" s="21" t="str">
        <f>IF(B27=0," ",VLOOKUP($B27,[1]Спортсмены!$B$1:$H$65536,5,FALSE))</f>
        <v>Костромская</v>
      </c>
      <c r="G27" s="87" t="str">
        <f>IF(B27=0," ",VLOOKUP($B27,[1]Спортсмены!$B$1:$H$65536,6,FALSE))</f>
        <v>Кострома, КОСДЮСШОР</v>
      </c>
      <c r="H27" s="24"/>
      <c r="I27" s="94">
        <v>6.421180555555555E-3</v>
      </c>
      <c r="J27" s="26" t="str">
        <f>IF(I27=0," ",IF(I27&lt;=[1]Разряды!$D$9,[1]Разряды!$D$3,IF(I27&lt;=[1]Разряды!$E$9,[1]Разряды!$E$3,IF(I27&lt;=[1]Разряды!$F$9,[1]Разряды!$F$3,IF(I27&lt;=[1]Разряды!$G$9,[1]Разряды!$G$3,IF(I27&lt;=[1]Разряды!$H$9,[1]Разряды!$H$3,IF(I27&lt;=[1]Разряды!$I$9,[1]Разряды!$I$3,IF(I27&lt;=[1]Разряды!$J$9,[1]Разряды!$J$3,"б/р"))))))))</f>
        <v>2р</v>
      </c>
      <c r="K27" s="16">
        <v>0</v>
      </c>
      <c r="L27" s="21" t="str">
        <f>IF(B27=0," ",VLOOKUP($B27,[1]Спортсмены!$B$1:$H$65536,7,FALSE))</f>
        <v>Дружков А.Н.</v>
      </c>
    </row>
    <row r="28" spans="1:12" x14ac:dyDescent="0.25">
      <c r="A28" s="19">
        <v>3</v>
      </c>
      <c r="B28" s="20">
        <v>209</v>
      </c>
      <c r="C28" s="21" t="str">
        <f>IF(B28=0," ",VLOOKUP(B28,[1]Спортсмены!B$1:H$65536,2,FALSE))</f>
        <v>Кремнев Евгений</v>
      </c>
      <c r="D28" s="22" t="str">
        <f>IF(B28=0," ",VLOOKUP($B28,[1]Спортсмены!$B$1:$H$65536,3,FALSE))</f>
        <v>1995</v>
      </c>
      <c r="E28" s="23" t="str">
        <f>IF(B28=0," ",IF(VLOOKUP($B28,[1]Спортсмены!$B$1:$H$65536,4,FALSE)=0," ",VLOOKUP($B28,[1]Спортсмены!$B$1:$H$65536,4,FALSE)))</f>
        <v>2р</v>
      </c>
      <c r="F28" s="21" t="str">
        <f>IF(B28=0," ",VLOOKUP($B28,[1]Спортсмены!$B$1:$H$65536,5,FALSE))</f>
        <v>Мурманская</v>
      </c>
      <c r="G28" s="21" t="str">
        <f>IF(B28=0," ",VLOOKUP($B28,[1]Спортсмены!$B$1:$H$65536,6,FALSE))</f>
        <v>Мурманск, СДЮСШОР-4, ЮР</v>
      </c>
      <c r="H28" s="24"/>
      <c r="I28" s="94">
        <v>6.438888888888889E-3</v>
      </c>
      <c r="J28" s="26" t="str">
        <f>IF(I28=0," ",IF(I28&lt;=[1]Разряды!$D$9,[1]Разряды!$D$3,IF(I28&lt;=[1]Разряды!$E$9,[1]Разряды!$E$3,IF(I28&lt;=[1]Разряды!$F$9,[1]Разряды!$F$3,IF(I28&lt;=[1]Разряды!$G$9,[1]Разряды!$G$3,IF(I28&lt;=[1]Разряды!$H$9,[1]Разряды!$H$3,IF(I28&lt;=[1]Разряды!$I$9,[1]Разряды!$I$3,IF(I28&lt;=[1]Разряды!$J$9,[1]Разряды!$J$3,"б/р"))))))))</f>
        <v>2р</v>
      </c>
      <c r="K28" s="16">
        <v>0</v>
      </c>
      <c r="L28" s="21" t="str">
        <f>IF(B28=0," ",VLOOKUP($B28,[1]Спортсмены!$B$1:$H$65536,7,FALSE))</f>
        <v>Толмачев А.С.</v>
      </c>
    </row>
    <row r="29" spans="1:12" x14ac:dyDescent="0.25">
      <c r="A29" s="80">
        <v>4</v>
      </c>
      <c r="B29" s="79">
        <v>571</v>
      </c>
      <c r="C29" s="21" t="str">
        <f>IF(B29=0," ",VLOOKUP(B29,[1]Спортсмены!B$1:H$65536,2,FALSE))</f>
        <v>Якимович Владислав</v>
      </c>
      <c r="D29" s="22" t="str">
        <f>IF(B29=0," ",VLOOKUP($B29,[1]Спортсмены!$B$1:$H$65536,3,FALSE))</f>
        <v>16.10.1993</v>
      </c>
      <c r="E29" s="23" t="str">
        <f>IF(B29=0," ",IF(VLOOKUP($B29,[1]Спортсмены!$B$1:$H$65536,4,FALSE)=0," ",VLOOKUP($B29,[1]Спортсмены!$B$1:$H$65536,4,FALSE)))</f>
        <v>1р</v>
      </c>
      <c r="F29" s="21" t="str">
        <f>IF(B29=0," ",VLOOKUP($B29,[1]Спортсмены!$B$1:$H$65536,5,FALSE))</f>
        <v>Архангельская</v>
      </c>
      <c r="G29" s="87" t="str">
        <f>IF(B29=0," ",VLOOKUP($B29,[1]Спортсмены!$B$1:$H$65536,6,FALSE))</f>
        <v>Котлас, МБУ ДОД "ДЮСШ-1"</v>
      </c>
      <c r="H29" s="24"/>
      <c r="I29" s="94">
        <v>6.444907407407407E-3</v>
      </c>
      <c r="J29" s="26" t="str">
        <f>IF(I29=0," ",IF(I29&lt;=[1]Разряды!$D$9,[1]Разряды!$D$3,IF(I29&lt;=[1]Разряды!$E$9,[1]Разряды!$E$3,IF(I29&lt;=[1]Разряды!$F$9,[1]Разряды!$F$3,IF(I29&lt;=[1]Разряды!$G$9,[1]Разряды!$G$3,IF(I29&lt;=[1]Разряды!$H$9,[1]Разряды!$H$3,IF(I29&lt;=[1]Разряды!$I$9,[1]Разряды!$I$3,IF(I29&lt;=[1]Разряды!$J$9,[1]Разряды!$J$3,"б/р"))))))))</f>
        <v>2р</v>
      </c>
      <c r="K29" s="16">
        <v>0</v>
      </c>
      <c r="L29" s="21" t="str">
        <f>IF(B29=0," ",VLOOKUP($B29,[1]Спортсмены!$B$1:$H$65536,7,FALSE))</f>
        <v>Комлев С.А.</v>
      </c>
    </row>
    <row r="30" spans="1:12" ht="22.5" x14ac:dyDescent="0.25">
      <c r="A30" s="80">
        <v>5</v>
      </c>
      <c r="B30" s="79">
        <v>151</v>
      </c>
      <c r="C30" s="85" t="str">
        <f>IF(B30=0," ",VLOOKUP(B30,[1]Спортсмены!B$1:H$65536,2,FALSE))</f>
        <v>Куфтырев Дмитрий</v>
      </c>
      <c r="D30" s="86" t="str">
        <f>IF(B30=0," ",VLOOKUP($B30,[1]Спортсмены!$B$1:$H$65536,3,FALSE))</f>
        <v>29.09.1995</v>
      </c>
      <c r="E30" s="80" t="str">
        <f>IF(B30=0," ",IF(VLOOKUP($B30,[1]Спортсмены!$B$1:$H$65536,4,FALSE)=0," ",VLOOKUP($B30,[1]Спортсмены!$B$1:$H$65536,4,FALSE)))</f>
        <v>КМС</v>
      </c>
      <c r="F30" s="83" t="str">
        <f>IF(B30=0," ",VLOOKUP($B30,[1]Спортсмены!$B$1:$H$65536,5,FALSE))</f>
        <v>Владимирская-Ивановская</v>
      </c>
      <c r="G30" s="85" t="str">
        <f>IF(B30=0," ",VLOOKUP($B30,[1]Спортсмены!$B$1:$H$65536,6,FALSE))</f>
        <v>Владимир, СДЮСШОР-4, ИГЭУ</v>
      </c>
      <c r="H30" s="84"/>
      <c r="I30" s="272">
        <v>6.4937499999999995E-3</v>
      </c>
      <c r="J30" s="27" t="str">
        <f>IF(I30=0," ",IF(I30&lt;=[1]Разряды!$D$9,[1]Разряды!$D$3,IF(I30&lt;=[1]Разряды!$E$9,[1]Разряды!$E$3,IF(I30&lt;=[1]Разряды!$F$9,[1]Разряды!$F$3,IF(I30&lt;=[1]Разряды!$G$9,[1]Разряды!$G$3,IF(I30&lt;=[1]Разряды!$H$9,[1]Разряды!$H$3,IF(I30&lt;=[1]Разряды!$I$9,[1]Разряды!$I$3,IF(I30&lt;=[1]Разряды!$J$9,[1]Разряды!$J$3,"б/р"))))))))</f>
        <v>2р</v>
      </c>
      <c r="K30" s="100">
        <v>0</v>
      </c>
      <c r="L30" s="83" t="str">
        <f>IF(B30=0," ",VLOOKUP($B30,[1]Спортсмены!$B$1:$H$65536,7,FALSE))</f>
        <v>Куфтырев А.Л., Гильмутдинов Ю.В.</v>
      </c>
    </row>
    <row r="31" spans="1:12" x14ac:dyDescent="0.25">
      <c r="A31" s="19"/>
      <c r="B31" s="79">
        <v>17</v>
      </c>
      <c r="C31" s="21" t="str">
        <f>IF(B31=0," ",VLOOKUP(B31,[1]Спортсмены!B$1:H$65536,2,FALSE))</f>
        <v>Емельянов Леонид</v>
      </c>
      <c r="D31" s="22" t="str">
        <f>IF(B31=0," ",VLOOKUP($B31,[1]Спортсмены!$B$1:$H$65536,3,FALSE))</f>
        <v>27.04.1994</v>
      </c>
      <c r="E31" s="23" t="str">
        <f>IF(B31=0," ",IF(VLOOKUP($B31,[1]Спортсмены!$B$1:$H$65536,4,FALSE)=0," ",VLOOKUP($B31,[1]Спортсмены!$B$1:$H$65536,4,FALSE)))</f>
        <v>КМС</v>
      </c>
      <c r="F31" s="21" t="str">
        <f>IF(B31=0," ",VLOOKUP($B31,[1]Спортсмены!$B$1:$H$65536,5,FALSE))</f>
        <v>Ярославская</v>
      </c>
      <c r="G31" s="21" t="str">
        <f>IF(B31=0," ",VLOOKUP($B31,[1]Спортсмены!$B$1:$H$65536,6,FALSE))</f>
        <v>Ярославль, СДЮСШОР-19</v>
      </c>
      <c r="H31" s="24"/>
      <c r="I31" s="446" t="s">
        <v>94</v>
      </c>
      <c r="J31" s="27"/>
      <c r="K31" s="23" t="s">
        <v>20</v>
      </c>
      <c r="L31" s="21" t="str">
        <f>IF(B31=0," ",VLOOKUP($B31,[1]Спортсмены!$B$1:$H$65536,7,FALSE))</f>
        <v>Хрущев И.Е.</v>
      </c>
    </row>
    <row r="32" spans="1:12" x14ac:dyDescent="0.25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</row>
    <row r="33" spans="1:12" x14ac:dyDescent="0.25">
      <c r="A33" s="100"/>
      <c r="B33" s="89"/>
      <c r="C33" s="67"/>
      <c r="D33" s="15"/>
      <c r="E33" s="15"/>
      <c r="F33" s="340" t="s">
        <v>24</v>
      </c>
      <c r="G33" s="340"/>
      <c r="H33" s="102"/>
      <c r="I33" s="343"/>
      <c r="J33" s="343"/>
      <c r="K33" s="247"/>
      <c r="L33" s="8"/>
    </row>
    <row r="34" spans="1:12" x14ac:dyDescent="0.25">
      <c r="A34" s="19">
        <v>1</v>
      </c>
      <c r="B34" s="26">
        <v>287</v>
      </c>
      <c r="C34" s="21" t="str">
        <f>IF(B34=0," ",VLOOKUP(B34,[1]Спортсмены!B$1:H$65536,2,FALSE))</f>
        <v>Киселев Алексей</v>
      </c>
      <c r="D34" s="22" t="str">
        <f>IF(B34=0," ",VLOOKUP($B34,[1]Спортсмены!$B$1:$H$65536,3,FALSE))</f>
        <v>27.05.1992</v>
      </c>
      <c r="E34" s="23" t="str">
        <f>IF(B34=0," ",IF(VLOOKUP($B34,[1]Спортсмены!$B$1:$H$65536,4,FALSE)=0," ",VLOOKUP($B34,[1]Спортсмены!$B$1:$H$65536,4,FALSE)))</f>
        <v>КМС</v>
      </c>
      <c r="F34" s="21" t="str">
        <f>IF(B34=0," ",VLOOKUP($B34,[1]Спортсмены!$B$1:$H$65536,5,FALSE))</f>
        <v>Вологодская</v>
      </c>
      <c r="G34" s="21" t="str">
        <f>IF(B34=0," ",VLOOKUP($B34,[1]Спортсмены!$B$1:$H$65536,6,FALSE))</f>
        <v>Вологда, АУ ФКиС ЦСП</v>
      </c>
      <c r="H34" s="24"/>
      <c r="I34" s="94">
        <v>6.045138888888889E-3</v>
      </c>
      <c r="J34" s="26" t="str">
        <f>IF(I34=0," ",IF(I34&lt;=[1]Разряды!$D$9,[1]Разряды!$D$3,IF(I34&lt;=[1]Разряды!$E$9,[1]Разряды!$E$3,IF(I34&lt;=[1]Разряды!$F$9,[1]Разряды!$F$3,IF(I34&lt;=[1]Разряды!$G$9,[1]Разряды!$G$3,IF(I34&lt;=[1]Разряды!$H$9,[1]Разряды!$H$3,IF(I34&lt;=[1]Разряды!$I$9,[1]Разряды!$I$3,IF(I34&lt;=[1]Разряды!$J$9,[1]Разряды!$J$3,"б/р"))))))))</f>
        <v>1р</v>
      </c>
      <c r="K34" s="26">
        <v>0</v>
      </c>
      <c r="L34" s="21" t="str">
        <f>IF(B34=0," ",VLOOKUP($B34,[1]Спортсмены!$B$1:$H$65536,7,FALSE))</f>
        <v>Киселев В.Д.</v>
      </c>
    </row>
    <row r="35" spans="1:12" x14ac:dyDescent="0.25">
      <c r="A35" s="19">
        <v>2</v>
      </c>
      <c r="B35" s="80">
        <v>166</v>
      </c>
      <c r="C35" s="85" t="str">
        <f>IF(B35=0," ",VLOOKUP(B35,[1]Спортсмены!B$1:H$65536,2,FALSE))</f>
        <v>Герасимов Сергей</v>
      </c>
      <c r="D35" s="86" t="str">
        <f>IF(B35=0," ",VLOOKUP($B35,[1]Спортсмены!$B$1:$H$65536,3,FALSE))</f>
        <v>02.07.1983</v>
      </c>
      <c r="E35" s="80" t="str">
        <f>IF(B35=0," ",IF(VLOOKUP($B35,[1]Спортсмены!$B$1:$H$65536,4,FALSE)=0," ",VLOOKUP($B35,[1]Спортсмены!$B$1:$H$65536,4,FALSE)))</f>
        <v>КМС</v>
      </c>
      <c r="F35" s="85" t="str">
        <f>IF(B35=0," ",VLOOKUP($B35,[1]Спортсмены!$B$1:$H$65536,5,FALSE))</f>
        <v>Костромская</v>
      </c>
      <c r="G35" s="163" t="str">
        <f>IF(B35=0," ",VLOOKUP($B35,[1]Спортсмены!$B$1:$H$65536,6,FALSE))</f>
        <v>Кострома, КОСДЮСШОР</v>
      </c>
      <c r="H35" s="84"/>
      <c r="I35" s="272">
        <v>6.0480324074074074E-3</v>
      </c>
      <c r="J35" s="27" t="str">
        <f>IF(I35=0," ",IF(I35&lt;=[1]Разряды!$D$9,[1]Разряды!$D$3,IF(I35&lt;=[1]Разряды!$E$9,[1]Разряды!$E$3,IF(I35&lt;=[1]Разряды!$F$9,[1]Разряды!$F$3,IF(I35&lt;=[1]Разряды!$G$9,[1]Разряды!$G$3,IF(I35&lt;=[1]Разряды!$H$9,[1]Разряды!$H$3,IF(I35&lt;=[1]Разряды!$I$9,[1]Разряды!$I$3,IF(I35&lt;=[1]Разряды!$J$9,[1]Разряды!$J$3,"б/р"))))))))</f>
        <v>1р</v>
      </c>
      <c r="K35" s="100">
        <v>0</v>
      </c>
      <c r="L35" s="146" t="str">
        <f>IF(B35=0," ",VLOOKUP($B35,[1]Спортсмены!$B$1:$H$65536,7,FALSE))</f>
        <v>Румянцев А.П., Осипов С.А.</v>
      </c>
    </row>
    <row r="36" spans="1:12" x14ac:dyDescent="0.25">
      <c r="A36" s="19">
        <v>3</v>
      </c>
      <c r="B36" s="28">
        <v>171</v>
      </c>
      <c r="C36" s="21" t="str">
        <f>IF(B36=0," ",VLOOKUP(B36,[1]Спортсмены!B$1:H$65536,2,FALSE))</f>
        <v>Столяров Евгений</v>
      </c>
      <c r="D36" s="22" t="str">
        <f>IF(B36=0," ",VLOOKUP($B36,[1]Спортсмены!$B$1:$H$65536,3,FALSE))</f>
        <v>04.03.1985</v>
      </c>
      <c r="E36" s="23" t="str">
        <f>IF(B36=0," ",IF(VLOOKUP($B36,[1]Спортсмены!$B$1:$H$65536,4,FALSE)=0," ",VLOOKUP($B36,[1]Спортсмены!$B$1:$H$65536,4,FALSE)))</f>
        <v>КМС</v>
      </c>
      <c r="F36" s="21" t="str">
        <f>IF(B36=0," ",VLOOKUP($B36,[1]Спортсмены!$B$1:$H$65536,5,FALSE))</f>
        <v>Вологодская</v>
      </c>
      <c r="G36" s="21" t="str">
        <f>IF(B36=0," ",VLOOKUP($B36,[1]Спортсмены!$B$1:$H$65536,6,FALSE))</f>
        <v>Шексна, с/к Арена</v>
      </c>
      <c r="H36" s="24"/>
      <c r="I36" s="94">
        <v>6.086921296296296E-3</v>
      </c>
      <c r="J36" s="26" t="str">
        <f>IF(I36=0," ",IF(I36&lt;=[1]Разряды!$D$9,[1]Разряды!$D$3,IF(I36&lt;=[1]Разряды!$E$9,[1]Разряды!$E$3,IF(I36&lt;=[1]Разряды!$F$9,[1]Разряды!$F$3,IF(I36&lt;=[1]Разряды!$G$9,[1]Разряды!$G$3,IF(I36&lt;=[1]Разряды!$H$9,[1]Разряды!$H$3,IF(I36&lt;=[1]Разряды!$I$9,[1]Разряды!$I$3,IF(I36&lt;=[1]Разряды!$J$9,[1]Разряды!$J$3,"б/р"))))))))</f>
        <v>1р</v>
      </c>
      <c r="K36" s="15" t="s">
        <v>114</v>
      </c>
      <c r="L36" s="21" t="str">
        <f>IF(B36=0," ",VLOOKUP($B36,[1]Спортсмены!$B$1:$H$65536,7,FALSE))</f>
        <v>Киселев В.Д.</v>
      </c>
    </row>
    <row r="37" spans="1:12" x14ac:dyDescent="0.25">
      <c r="A37" s="27">
        <v>4</v>
      </c>
      <c r="B37" s="26">
        <v>2</v>
      </c>
      <c r="C37" s="21" t="str">
        <f>IF(B37=0," ",VLOOKUP(B37,[1]Спортсмены!B$1:H$65536,2,FALSE))</f>
        <v>Тимошин Андрей</v>
      </c>
      <c r="D37" s="22" t="str">
        <f>IF(B37=0," ",VLOOKUP($B37,[1]Спортсмены!$B$1:$H$65536,3,FALSE))</f>
        <v>04.09.1988</v>
      </c>
      <c r="E37" s="23" t="str">
        <f>IF(B37=0," ",IF(VLOOKUP($B37,[1]Спортсмены!$B$1:$H$65536,4,FALSE)=0," ",VLOOKUP($B37,[1]Спортсмены!$B$1:$H$65536,4,FALSE)))</f>
        <v>КМС</v>
      </c>
      <c r="F37" s="21" t="str">
        <f>IF(B37=0," ",VLOOKUP($B37,[1]Спортсмены!$B$1:$H$65536,5,FALSE))</f>
        <v>Ярославская</v>
      </c>
      <c r="G37" s="21" t="str">
        <f>IF(B37=0," ",VLOOKUP($B37,[1]Спортсмены!$B$1:$H$65536,6,FALSE))</f>
        <v>Ярославль, СДЮСШОР-19</v>
      </c>
      <c r="H37" s="24"/>
      <c r="I37" s="94">
        <v>6.1435185185185178E-3</v>
      </c>
      <c r="J37" s="26" t="str">
        <f>IF(I37=0," ",IF(I37&lt;=[1]Разряды!$D$9,[1]Разряды!$D$3,IF(I37&lt;=[1]Разряды!$E$9,[1]Разряды!$E$3,IF(I37&lt;=[1]Разряды!$F$9,[1]Разряды!$F$3,IF(I37&lt;=[1]Разряды!$G$9,[1]Разряды!$G$3,IF(I37&lt;=[1]Разряды!$H$9,[1]Разряды!$H$3,IF(I37&lt;=[1]Разряды!$I$9,[1]Разряды!$I$3,IF(I37&lt;=[1]Разряды!$J$9,[1]Разряды!$J$3,"б/р"))))))))</f>
        <v>1р</v>
      </c>
      <c r="K37" s="15">
        <v>0</v>
      </c>
      <c r="L37" s="21" t="str">
        <f>IF(B37=0," ",VLOOKUP($B37,[1]Спортсмены!$B$1:$H$65536,7,FALSE))</f>
        <v>Хрущев И.Е.</v>
      </c>
    </row>
    <row r="38" spans="1:12" x14ac:dyDescent="0.25">
      <c r="A38" s="27"/>
      <c r="B38" s="20">
        <v>257</v>
      </c>
      <c r="C38" s="21" t="str">
        <f>IF(B38=0," ",VLOOKUP(B38,[1]Спортсмены!B$1:H$65536,2,FALSE))</f>
        <v>Шакиров Илья</v>
      </c>
      <c r="D38" s="22" t="str">
        <f>IF(B38=0," ",VLOOKUP($B38,[1]Спортсмены!$B$1:$H$65536,3,FALSE))</f>
        <v>04.06.1988</v>
      </c>
      <c r="E38" s="23" t="str">
        <f>IF(B38=0," ",IF(VLOOKUP($B38,[1]Спортсмены!$B$1:$H$65536,4,FALSE)=0," ",VLOOKUP($B38,[1]Спортсмены!$B$1:$H$65536,4,FALSE)))</f>
        <v>МС</v>
      </c>
      <c r="F38" s="21" t="str">
        <f>IF(B38=0," ",VLOOKUP($B38,[1]Спортсмены!$B$1:$H$65536,5,FALSE))</f>
        <v>Костромская</v>
      </c>
      <c r="G38" s="21" t="str">
        <f>IF(B38=0," ",VLOOKUP($B38,[1]Спортсмены!$B$1:$H$65536,6,FALSE))</f>
        <v>Кострома, КОСДЮСШОР</v>
      </c>
      <c r="H38" s="24"/>
      <c r="I38" s="446" t="s">
        <v>94</v>
      </c>
      <c r="J38" s="27"/>
      <c r="K38" s="15">
        <v>0</v>
      </c>
      <c r="L38" s="21" t="str">
        <f>IF(B38=0," ",VLOOKUP($B38,[1]Спортсмены!$B$1:$H$65536,7,FALSE))</f>
        <v>Дружков А.Н.</v>
      </c>
    </row>
    <row r="39" spans="1:12" ht="15.75" thickBot="1" x14ac:dyDescent="0.3">
      <c r="A39" s="45"/>
      <c r="B39" s="45"/>
      <c r="C39" s="45"/>
      <c r="D39" s="45"/>
      <c r="E39" s="45"/>
      <c r="F39" s="45"/>
      <c r="G39" s="45"/>
      <c r="H39" s="111"/>
      <c r="I39" s="111"/>
      <c r="J39" s="45"/>
      <c r="K39" s="45"/>
      <c r="L39" s="45"/>
    </row>
    <row r="40" spans="1:12" ht="15.75" thickTop="1" x14ac:dyDescent="0.25">
      <c r="A40" s="46"/>
      <c r="B40" s="46"/>
      <c r="C40" s="46"/>
      <c r="D40" s="46"/>
      <c r="E40" s="46"/>
      <c r="F40" s="46"/>
      <c r="G40" s="46"/>
      <c r="H40" s="104"/>
      <c r="I40" s="104"/>
      <c r="J40" s="46"/>
      <c r="K40" s="46"/>
      <c r="L40" s="46"/>
    </row>
    <row r="41" spans="1:12" x14ac:dyDescent="0.25">
      <c r="A41" s="46"/>
      <c r="B41" s="46"/>
      <c r="C41" s="46"/>
      <c r="D41" s="46"/>
      <c r="E41" s="46"/>
      <c r="F41" s="46"/>
      <c r="G41" s="46"/>
      <c r="H41" s="104"/>
      <c r="I41" s="104"/>
      <c r="J41" s="46"/>
      <c r="K41" s="46"/>
      <c r="L41" s="46"/>
    </row>
    <row r="42" spans="1:12" x14ac:dyDescent="0.25">
      <c r="A42" s="46"/>
      <c r="B42" s="46"/>
      <c r="C42" s="46"/>
      <c r="D42" s="46"/>
      <c r="E42" s="46"/>
      <c r="F42" s="46"/>
      <c r="G42" s="46"/>
      <c r="H42" s="104"/>
      <c r="I42" s="104"/>
      <c r="J42" s="46"/>
      <c r="K42" s="46"/>
      <c r="L42" s="46"/>
    </row>
    <row r="43" spans="1:12" x14ac:dyDescent="0.25">
      <c r="A43" s="46"/>
      <c r="B43" s="46"/>
      <c r="C43" s="46"/>
      <c r="D43" s="46"/>
      <c r="E43" s="46"/>
      <c r="F43" s="46"/>
      <c r="G43" s="46"/>
      <c r="H43" s="104"/>
      <c r="I43" s="104"/>
      <c r="J43" s="46"/>
      <c r="K43" s="46"/>
      <c r="L43" s="46"/>
    </row>
    <row r="44" spans="1:12" x14ac:dyDescent="0.25">
      <c r="A44" s="46"/>
      <c r="B44" s="46"/>
      <c r="C44" s="46"/>
      <c r="D44" s="46"/>
      <c r="E44" s="46"/>
      <c r="F44" s="46"/>
      <c r="G44" s="46"/>
      <c r="H44" s="104"/>
      <c r="I44" s="104"/>
      <c r="J44" s="46"/>
      <c r="K44" s="46"/>
      <c r="L44" s="46"/>
    </row>
    <row r="45" spans="1:12" x14ac:dyDescent="0.25">
      <c r="A45" s="46"/>
      <c r="B45" s="46"/>
      <c r="C45" s="46"/>
      <c r="D45" s="46"/>
      <c r="E45" s="46"/>
      <c r="F45" s="46"/>
      <c r="G45" s="46"/>
      <c r="H45" s="104"/>
      <c r="I45" s="104"/>
      <c r="J45" s="46"/>
      <c r="K45" s="46"/>
      <c r="L45" s="46"/>
    </row>
    <row r="46" spans="1:12" x14ac:dyDescent="0.25">
      <c r="A46" s="46"/>
      <c r="B46" s="46"/>
      <c r="C46" s="46"/>
      <c r="D46" s="46"/>
      <c r="E46" s="46"/>
      <c r="F46" s="46"/>
      <c r="G46" s="46"/>
      <c r="H46" s="104"/>
      <c r="I46" s="104"/>
      <c r="J46" s="46"/>
      <c r="K46" s="46"/>
      <c r="L46" s="46"/>
    </row>
    <row r="47" spans="1:12" x14ac:dyDescent="0.25">
      <c r="A47" s="46"/>
      <c r="B47" s="46"/>
      <c r="C47" s="46"/>
      <c r="D47" s="46"/>
      <c r="E47" s="46"/>
      <c r="F47" s="46"/>
      <c r="G47" s="46"/>
      <c r="H47" s="104"/>
      <c r="I47" s="104"/>
      <c r="J47" s="46"/>
      <c r="K47" s="46"/>
      <c r="L47" s="46"/>
    </row>
    <row r="48" spans="1:12" x14ac:dyDescent="0.25">
      <c r="A48" s="46"/>
      <c r="B48" s="46"/>
      <c r="C48" s="46"/>
      <c r="D48" s="46"/>
      <c r="E48" s="46"/>
      <c r="F48" s="46"/>
      <c r="G48" s="46"/>
      <c r="H48" s="104"/>
      <c r="I48" s="104"/>
      <c r="J48" s="46"/>
      <c r="K48" s="46"/>
      <c r="L48" s="46"/>
    </row>
    <row r="49" spans="1:12" x14ac:dyDescent="0.25">
      <c r="A49" s="46"/>
      <c r="B49" s="46"/>
      <c r="C49" s="46"/>
      <c r="D49" s="46"/>
      <c r="E49" s="46"/>
      <c r="F49" s="46"/>
      <c r="G49" s="46"/>
      <c r="H49" s="104"/>
      <c r="I49" s="104"/>
      <c r="J49" s="46"/>
      <c r="K49" s="46"/>
      <c r="L49" s="46"/>
    </row>
    <row r="50" spans="1:12" x14ac:dyDescent="0.25">
      <c r="A50" s="46"/>
      <c r="B50" s="46"/>
      <c r="C50" s="46"/>
      <c r="D50" s="46"/>
      <c r="E50" s="46"/>
      <c r="F50" s="46"/>
      <c r="G50" s="46"/>
      <c r="H50" s="104"/>
      <c r="I50" s="104"/>
      <c r="J50" s="46"/>
      <c r="K50" s="46"/>
      <c r="L50" s="46"/>
    </row>
    <row r="51" spans="1:12" x14ac:dyDescent="0.25">
      <c r="A51" s="46"/>
      <c r="B51" s="46"/>
      <c r="C51" s="46"/>
      <c r="D51" s="46"/>
      <c r="E51" s="46"/>
      <c r="F51" s="46"/>
      <c r="G51" s="46"/>
      <c r="H51" s="104"/>
      <c r="I51" s="104"/>
      <c r="J51" s="46"/>
      <c r="K51" s="46"/>
      <c r="L51" s="46"/>
    </row>
    <row r="52" spans="1:12" x14ac:dyDescent="0.25">
      <c r="A52" s="46"/>
      <c r="B52" s="46"/>
      <c r="C52" s="46"/>
      <c r="D52" s="46"/>
      <c r="E52" s="46"/>
      <c r="F52" s="46"/>
      <c r="G52" s="46"/>
      <c r="H52" s="104"/>
      <c r="I52" s="104"/>
      <c r="J52" s="46"/>
      <c r="K52" s="46"/>
      <c r="L52" s="46"/>
    </row>
    <row r="53" spans="1:12" x14ac:dyDescent="0.25">
      <c r="A53" s="46"/>
      <c r="B53" s="46"/>
      <c r="C53" s="46"/>
      <c r="D53" s="46"/>
      <c r="E53" s="46"/>
      <c r="F53" s="46"/>
      <c r="G53" s="46"/>
      <c r="H53" s="104"/>
      <c r="I53" s="104"/>
      <c r="J53" s="46"/>
      <c r="K53" s="46"/>
      <c r="L53" s="46"/>
    </row>
    <row r="54" spans="1:12" x14ac:dyDescent="0.25">
      <c r="A54" s="46"/>
      <c r="B54" s="46"/>
      <c r="C54" s="46"/>
      <c r="D54" s="46"/>
      <c r="E54" s="46"/>
      <c r="F54" s="46"/>
      <c r="G54" s="46"/>
      <c r="H54" s="104"/>
      <c r="I54" s="104"/>
      <c r="J54" s="46"/>
      <c r="K54" s="46"/>
      <c r="L54" s="46"/>
    </row>
    <row r="55" spans="1:12" x14ac:dyDescent="0.25">
      <c r="A55" s="46"/>
      <c r="B55" s="46"/>
      <c r="C55" s="46"/>
      <c r="D55" s="46"/>
      <c r="E55" s="46"/>
      <c r="F55" s="46"/>
      <c r="G55" s="46"/>
      <c r="H55" s="104"/>
      <c r="I55" s="104"/>
      <c r="J55" s="46"/>
      <c r="K55" s="46"/>
      <c r="L55" s="46"/>
    </row>
    <row r="56" spans="1:12" x14ac:dyDescent="0.25">
      <c r="A56" s="46"/>
      <c r="B56" s="46"/>
      <c r="C56" s="46"/>
      <c r="D56" s="46"/>
      <c r="E56" s="46"/>
      <c r="F56" s="46"/>
      <c r="G56" s="46"/>
      <c r="H56" s="104"/>
      <c r="I56" s="104"/>
    </row>
    <row r="57" spans="1:12" x14ac:dyDescent="0.25">
      <c r="A57" s="46"/>
      <c r="B57" s="46"/>
      <c r="C57" s="46"/>
      <c r="D57" s="46"/>
      <c r="E57" s="46"/>
      <c r="F57" s="46"/>
      <c r="G57" s="46"/>
      <c r="H57" s="104"/>
      <c r="I57" s="104"/>
    </row>
    <row r="58" spans="1:12" x14ac:dyDescent="0.25">
      <c r="A58" s="46"/>
      <c r="B58" s="46"/>
      <c r="C58" s="46"/>
      <c r="D58" s="46"/>
      <c r="E58" s="46"/>
      <c r="F58" s="46"/>
      <c r="G58" s="46"/>
      <c r="H58" s="104"/>
      <c r="I58" s="104"/>
    </row>
    <row r="59" spans="1:12" x14ac:dyDescent="0.25">
      <c r="A59" s="46"/>
      <c r="B59" s="46"/>
      <c r="C59" s="46"/>
      <c r="D59" s="46"/>
      <c r="E59" s="46"/>
      <c r="F59" s="46"/>
      <c r="G59" s="46"/>
      <c r="H59" s="104"/>
      <c r="I59" s="104"/>
    </row>
  </sheetData>
  <mergeCells count="26">
    <mergeCell ref="F25:G25"/>
    <mergeCell ref="I25:J25"/>
    <mergeCell ref="F33:G33"/>
    <mergeCell ref="I33:J33"/>
    <mergeCell ref="I8:J8"/>
    <mergeCell ref="H10:I10"/>
    <mergeCell ref="F9:F10"/>
    <mergeCell ref="G9:G10"/>
    <mergeCell ref="H9:I9"/>
    <mergeCell ref="J9:J10"/>
    <mergeCell ref="F11:G11"/>
    <mergeCell ref="I11:J11"/>
    <mergeCell ref="A1:L1"/>
    <mergeCell ref="A2:L2"/>
    <mergeCell ref="A3:L3"/>
    <mergeCell ref="A4:L4"/>
    <mergeCell ref="F6:G6"/>
    <mergeCell ref="A9:A10"/>
    <mergeCell ref="B9:B10"/>
    <mergeCell ref="C9:C10"/>
    <mergeCell ref="D9:D10"/>
    <mergeCell ref="E9:E10"/>
    <mergeCell ref="K9:K10"/>
    <mergeCell ref="L9:L10"/>
    <mergeCell ref="F18:G18"/>
    <mergeCell ref="I18:J1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opLeftCell="A40" workbookViewId="0">
      <selection activeCell="L43" sqref="L43"/>
    </sheetView>
  </sheetViews>
  <sheetFormatPr defaultRowHeight="15" x14ac:dyDescent="0.25"/>
  <cols>
    <col min="1" max="1" width="4.5703125" customWidth="1"/>
    <col min="2" max="2" width="5.7109375" customWidth="1"/>
    <col min="3" max="3" width="20.42578125" customWidth="1"/>
    <col min="4" max="4" width="10.140625" style="119" bestFit="1" customWidth="1"/>
    <col min="5" max="5" width="6.28515625" customWidth="1"/>
    <col min="6" max="6" width="17.85546875" customWidth="1"/>
    <col min="7" max="7" width="29.85546875" customWidth="1"/>
    <col min="8" max="8" width="6.28515625" customWidth="1"/>
    <col min="9" max="9" width="7.42578125" customWidth="1"/>
    <col min="10" max="10" width="6.28515625" customWidth="1"/>
    <col min="11" max="11" width="7" customWidth="1"/>
    <col min="12" max="12" width="22.140625" customWidth="1"/>
  </cols>
  <sheetData>
    <row r="1" spans="1:12" ht="20.25" x14ac:dyDescent="0.3">
      <c r="A1" s="354" t="s">
        <v>91</v>
      </c>
      <c r="B1" s="354"/>
      <c r="C1" s="354"/>
      <c r="D1" s="354"/>
      <c r="E1" s="354"/>
      <c r="F1" s="354"/>
      <c r="G1" s="354"/>
      <c r="H1" s="354"/>
      <c r="I1" s="354"/>
      <c r="J1" s="354"/>
      <c r="K1" s="354"/>
      <c r="L1" s="354"/>
    </row>
    <row r="2" spans="1:12" ht="20.25" x14ac:dyDescent="0.3">
      <c r="A2" s="354" t="s">
        <v>92</v>
      </c>
      <c r="B2" s="354"/>
      <c r="C2" s="354"/>
      <c r="D2" s="354"/>
      <c r="E2" s="354"/>
      <c r="F2" s="354"/>
      <c r="G2" s="354"/>
      <c r="H2" s="354"/>
      <c r="I2" s="354"/>
      <c r="J2" s="354"/>
      <c r="K2" s="354"/>
      <c r="L2" s="354"/>
    </row>
    <row r="3" spans="1:12" ht="22.5" x14ac:dyDescent="0.3">
      <c r="A3" s="335" t="s">
        <v>21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</row>
    <row r="4" spans="1:12" ht="20.25" x14ac:dyDescent="0.3">
      <c r="A4" s="336" t="s">
        <v>0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</row>
    <row r="5" spans="1:12" ht="18" x14ac:dyDescent="0.25">
      <c r="A5" s="355"/>
      <c r="B5" s="355"/>
      <c r="C5" s="355"/>
      <c r="D5" s="2"/>
      <c r="E5" s="2"/>
      <c r="F5" s="2" t="s">
        <v>1</v>
      </c>
      <c r="G5" s="2"/>
      <c r="H5" s="2"/>
      <c r="I5" s="2"/>
      <c r="J5" s="2"/>
      <c r="K5" s="2"/>
      <c r="L5" s="2"/>
    </row>
    <row r="6" spans="1:12" ht="15.75" x14ac:dyDescent="0.25">
      <c r="A6" s="355"/>
      <c r="B6" s="355"/>
      <c r="C6" s="355"/>
      <c r="D6" s="4"/>
      <c r="E6" s="4"/>
      <c r="F6" s="342" t="s">
        <v>40</v>
      </c>
      <c r="G6" s="342"/>
      <c r="H6" s="4"/>
    </row>
    <row r="7" spans="1:12" ht="18.75" x14ac:dyDescent="0.3">
      <c r="A7" s="356"/>
      <c r="B7" s="356"/>
      <c r="C7" s="356"/>
      <c r="D7"/>
      <c r="E7" s="10"/>
      <c r="F7" s="1"/>
      <c r="G7" s="1"/>
      <c r="H7" s="10"/>
      <c r="I7" s="343"/>
      <c r="J7" s="343"/>
      <c r="K7" s="6" t="s">
        <v>3</v>
      </c>
      <c r="L7" s="8"/>
    </row>
    <row r="8" spans="1:12" x14ac:dyDescent="0.25">
      <c r="A8" s="11" t="s">
        <v>159</v>
      </c>
      <c r="B8" s="12"/>
      <c r="C8" s="12"/>
      <c r="D8" s="12"/>
      <c r="E8" s="11"/>
      <c r="F8" s="1"/>
      <c r="G8" s="1"/>
      <c r="H8" s="13"/>
      <c r="I8" s="344"/>
      <c r="J8" s="344"/>
      <c r="K8" s="8" t="s">
        <v>109</v>
      </c>
      <c r="L8" s="8"/>
    </row>
    <row r="9" spans="1:12" x14ac:dyDescent="0.25">
      <c r="A9" s="345" t="s">
        <v>6</v>
      </c>
      <c r="B9" s="345" t="s">
        <v>7</v>
      </c>
      <c r="C9" s="345" t="s">
        <v>8</v>
      </c>
      <c r="D9" s="328" t="s">
        <v>9</v>
      </c>
      <c r="E9" s="328" t="s">
        <v>10</v>
      </c>
      <c r="F9" s="328" t="s">
        <v>11</v>
      </c>
      <c r="G9" s="328" t="s">
        <v>12</v>
      </c>
      <c r="H9" s="347" t="s">
        <v>13</v>
      </c>
      <c r="I9" s="348"/>
      <c r="J9" s="345" t="s">
        <v>14</v>
      </c>
      <c r="K9" s="328" t="s">
        <v>15</v>
      </c>
      <c r="L9" s="349" t="s">
        <v>16</v>
      </c>
    </row>
    <row r="10" spans="1:12" x14ac:dyDescent="0.25">
      <c r="A10" s="346"/>
      <c r="B10" s="346"/>
      <c r="C10" s="346"/>
      <c r="D10" s="346"/>
      <c r="E10" s="346"/>
      <c r="F10" s="346"/>
      <c r="G10" s="346"/>
      <c r="H10" s="248" t="s">
        <v>17</v>
      </c>
      <c r="I10" s="249" t="s">
        <v>18</v>
      </c>
      <c r="J10" s="346"/>
      <c r="K10" s="329"/>
      <c r="L10" s="350"/>
    </row>
    <row r="11" spans="1:12" x14ac:dyDescent="0.25">
      <c r="A11" s="433"/>
      <c r="B11" s="254"/>
      <c r="C11" s="433"/>
      <c r="D11" s="254"/>
      <c r="E11" s="254"/>
      <c r="F11" s="254"/>
      <c r="G11" s="254"/>
      <c r="H11" s="256"/>
      <c r="I11" s="447" t="s">
        <v>160</v>
      </c>
      <c r="J11" s="447"/>
      <c r="K11" s="14"/>
      <c r="L11" s="436" t="s">
        <v>161</v>
      </c>
    </row>
    <row r="12" spans="1:12" x14ac:dyDescent="0.25">
      <c r="A12" s="15"/>
      <c r="B12" s="23"/>
      <c r="C12" s="15"/>
      <c r="D12" s="26"/>
      <c r="E12" s="23"/>
      <c r="F12" s="351" t="s">
        <v>113</v>
      </c>
      <c r="G12" s="351"/>
      <c r="H12" s="116"/>
      <c r="I12" s="448" t="s">
        <v>5</v>
      </c>
      <c r="J12" s="448"/>
      <c r="K12" s="245"/>
      <c r="L12" s="8" t="s">
        <v>162</v>
      </c>
    </row>
    <row r="13" spans="1:12" x14ac:dyDescent="0.25">
      <c r="A13" s="19">
        <v>1</v>
      </c>
      <c r="B13" s="20">
        <v>250</v>
      </c>
      <c r="C13" s="21" t="str">
        <f>IF(B13=0," ",VLOOKUP(B13,[1]Спортсмены!B$1:H$65536,2,FALSE))</f>
        <v>Марков Никита</v>
      </c>
      <c r="D13" s="22" t="str">
        <f>IF(B13=0," ",VLOOKUP($B13,[1]Спортсмены!$B$1:$H$65536,3,FALSE))</f>
        <v>12.01.1998</v>
      </c>
      <c r="E13" s="23" t="str">
        <f>IF(B13=0," ",IF(VLOOKUP($B13,[1]Спортсмены!$B$1:$H$65536,4,FALSE)=0," ",VLOOKUP($B13,[1]Спортсмены!$B$1:$H$65536,4,FALSE)))</f>
        <v>1р</v>
      </c>
      <c r="F13" s="21" t="str">
        <f>IF(B13=0," ",VLOOKUP($B13,[1]Спортсмены!$B$1:$H$65536,5,FALSE))</f>
        <v>Калининградская</v>
      </c>
      <c r="G13" s="21" t="str">
        <f>IF(B13=0," ",VLOOKUP($B13,[1]Спортсмены!$B$1:$H$65536,6,FALSE))</f>
        <v>Калининград, СДЮСШОР-4</v>
      </c>
      <c r="H13" s="40">
        <v>9.8032407407407424E-5</v>
      </c>
      <c r="I13" s="25">
        <v>9.8263888888888891E-5</v>
      </c>
      <c r="J13" s="23" t="str">
        <f>IF(H13=0," ",IF(H13&lt;=[1]Разряды!$D$12,[1]Разряды!$D$3,IF(H13&lt;=[1]Разряды!$E$12,[1]Разряды!$E$3,IF(H13&lt;=[1]Разряды!$F$12,[1]Разряды!$F$3,IF(H13&lt;=[1]Разряды!$G$12,[1]Разряды!$G$3,IF(H13&lt;=[1]Разряды!$H$12,[1]Разряды!$H$3,IF(H13&lt;=[1]Разряды!$I$12,[1]Разряды!$I$3,IF(H13&lt;=[1]Разряды!$J$12,[1]Разряды!$J$3,"б/р"))))))))</f>
        <v>1р</v>
      </c>
      <c r="K13" s="23">
        <v>20</v>
      </c>
      <c r="L13" s="21" t="str">
        <f>IF(B13=0," ",VLOOKUP($B13,[1]Спортсмены!$B$1:$H$65536,7,FALSE))</f>
        <v>Стародубова Т.А.</v>
      </c>
    </row>
    <row r="14" spans="1:12" x14ac:dyDescent="0.25">
      <c r="A14" s="19">
        <v>2</v>
      </c>
      <c r="B14" s="20">
        <v>508</v>
      </c>
      <c r="C14" s="21" t="str">
        <f>IF(B14=0," ",VLOOKUP(B14,[1]Спортсмены!B$1:H$65536,2,FALSE))</f>
        <v>Енин Кирилл</v>
      </c>
      <c r="D14" s="22" t="str">
        <f>IF(B14=0," ",VLOOKUP($B14,[1]Спортсмены!$B$1:$H$65536,3,FALSE))</f>
        <v>15.04.1998</v>
      </c>
      <c r="E14" s="23" t="str">
        <f>IF(B14=0," ",IF(VLOOKUP($B14,[1]Спортсмены!$B$1:$H$65536,4,FALSE)=0," ",VLOOKUP($B14,[1]Спортсмены!$B$1:$H$65536,4,FALSE)))</f>
        <v>КМС</v>
      </c>
      <c r="F14" s="21" t="str">
        <f>IF(B14=0," ",VLOOKUP($B14,[1]Спортсмены!$B$1:$H$65536,5,FALSE))</f>
        <v>Псковская</v>
      </c>
      <c r="G14" s="21" t="str">
        <f>IF(B14=0," ",VLOOKUP($B14,[1]Спортсмены!$B$1:$H$65536,6,FALSE))</f>
        <v>Псков, ДЮСШ "Надежда"</v>
      </c>
      <c r="H14" s="40">
        <v>9.9421296296296291E-5</v>
      </c>
      <c r="I14" s="25">
        <v>9.9421296296296291E-5</v>
      </c>
      <c r="J14" s="23" t="str">
        <f>IF(H14=0," ",IF(H14&lt;=[1]Разряды!$D$12,[1]Разряды!$D$3,IF(H14&lt;=[1]Разряды!$E$12,[1]Разряды!$E$3,IF(H14&lt;=[1]Разряды!$F$12,[1]Разряды!$F$3,IF(H14&lt;=[1]Разряды!$G$12,[1]Разряды!$G$3,IF(H14&lt;=[1]Разряды!$H$12,[1]Разряды!$H$3,IF(H14&lt;=[1]Разряды!$I$12,[1]Разряды!$I$3,IF(H14&lt;=[1]Разряды!$J$12,[1]Разряды!$J$3,"б/р"))))))))</f>
        <v>1р</v>
      </c>
      <c r="K14" s="23">
        <v>17</v>
      </c>
      <c r="L14" s="21" t="str">
        <f>IF(B14=0," ",VLOOKUP($B14,[1]Спортсмены!$B$1:$H$65536,7,FALSE))</f>
        <v>Яковлева В.В.</v>
      </c>
    </row>
    <row r="15" spans="1:12" x14ac:dyDescent="0.25">
      <c r="A15" s="19">
        <v>3</v>
      </c>
      <c r="B15" s="20">
        <v>249</v>
      </c>
      <c r="C15" s="21" t="str">
        <f>IF(B15=0," ",VLOOKUP(B15,[1]Спортсмены!B$1:H$65536,2,FALSE))</f>
        <v>Спиридонов Олег</v>
      </c>
      <c r="D15" s="22" t="str">
        <f>IF(B15=0," ",VLOOKUP($B15,[1]Спортсмены!$B$1:$H$65536,3,FALSE))</f>
        <v>16.08.1999</v>
      </c>
      <c r="E15" s="23" t="str">
        <f>IF(B15=0," ",IF(VLOOKUP($B15,[1]Спортсмены!$B$1:$H$65536,4,FALSE)=0," ",VLOOKUP($B15,[1]Спортсмены!$B$1:$H$65536,4,FALSE)))</f>
        <v>1р</v>
      </c>
      <c r="F15" s="21" t="str">
        <f>IF(B15=0," ",VLOOKUP($B15,[1]Спортсмены!$B$1:$H$65536,5,FALSE))</f>
        <v>Калининградская</v>
      </c>
      <c r="G15" s="21" t="str">
        <f>IF(B15=0," ",VLOOKUP($B15,[1]Спортсмены!$B$1:$H$65536,6,FALSE))</f>
        <v>Калининград, СДЮСШОР-4</v>
      </c>
      <c r="H15" s="40">
        <v>9.9768518518518511E-5</v>
      </c>
      <c r="I15" s="25">
        <v>1.0011574074074073E-4</v>
      </c>
      <c r="J15" s="23" t="str">
        <f>IF(H15=0," ",IF(H15&lt;=[1]Разряды!$D$12,[1]Разряды!$D$3,IF(H15&lt;=[1]Разряды!$E$12,[1]Разряды!$E$3,IF(H15&lt;=[1]Разряды!$F$12,[1]Разряды!$F$3,IF(H15&lt;=[1]Разряды!$G$12,[1]Разряды!$G$3,IF(H15&lt;=[1]Разряды!$H$12,[1]Разряды!$H$3,IF(H15&lt;=[1]Разряды!$I$12,[1]Разряды!$I$3,IF(H15&lt;=[1]Разряды!$J$12,[1]Разряды!$J$3,"б/р"))))))))</f>
        <v>1р</v>
      </c>
      <c r="K15" s="23">
        <v>15</v>
      </c>
      <c r="L15" s="87" t="str">
        <f>IF(B15=0," ",VLOOKUP($B15,[1]Спортсмены!$B$1:$H$65536,7,FALSE))</f>
        <v>Антунович Г.П., Слушкин В.К.</v>
      </c>
    </row>
    <row r="16" spans="1:12" x14ac:dyDescent="0.25">
      <c r="A16" s="80">
        <v>4</v>
      </c>
      <c r="B16" s="20">
        <v>502</v>
      </c>
      <c r="C16" s="21" t="str">
        <f>IF(B16=0," ",VLOOKUP(B16,[1]Спортсмены!B$1:H$65536,2,FALSE))</f>
        <v>Евсеев Вячеслав</v>
      </c>
      <c r="D16" s="22" t="str">
        <f>IF(B16=0," ",VLOOKUP($B16,[1]Спортсмены!$B$1:$H$65536,3,FALSE))</f>
        <v>03.05.1999</v>
      </c>
      <c r="E16" s="23" t="str">
        <f>IF(B16=0," ",IF(VLOOKUP($B16,[1]Спортсмены!$B$1:$H$65536,4,FALSE)=0," ",VLOOKUP($B16,[1]Спортсмены!$B$1:$H$65536,4,FALSE)))</f>
        <v>2р</v>
      </c>
      <c r="F16" s="21" t="str">
        <f>IF(B16=0," ",VLOOKUP($B16,[1]Спортсмены!$B$1:$H$65536,5,FALSE))</f>
        <v>Псковская</v>
      </c>
      <c r="G16" s="21" t="str">
        <f>IF(B16=0," ",VLOOKUP($B16,[1]Спортсмены!$B$1:$H$65536,6,FALSE))</f>
        <v>Псков, ДЮСШ "Надежда"</v>
      </c>
      <c r="H16" s="40">
        <v>1.0914351851851851E-4</v>
      </c>
      <c r="I16" s="25">
        <v>1.0752314814814815E-4</v>
      </c>
      <c r="J16" s="23" t="str">
        <f>IF(H16=0," ",IF(H16&lt;=[1]Разряды!$D$12,[1]Разряды!$D$3,IF(H16&lt;=[1]Разряды!$E$12,[1]Разряды!$E$3,IF(H16&lt;=[1]Разряды!$F$12,[1]Разряды!$F$3,IF(H16&lt;=[1]Разряды!$G$12,[1]Разряды!$G$3,IF(H16&lt;=[1]Разряды!$H$12,[1]Разряды!$H$3,IF(H16&lt;=[1]Разряды!$I$12,[1]Разряды!$I$3,IF(H16&lt;=[1]Разряды!$J$12,[1]Разряды!$J$3,"б/р"))))))))</f>
        <v>3р</v>
      </c>
      <c r="K16" s="23">
        <v>14</v>
      </c>
      <c r="L16" s="21" t="str">
        <f>IF(B16=0," ",VLOOKUP($B16,[1]Спортсмены!$B$1:$H$65536,7,FALSE))</f>
        <v>Шабановы К.С., Е.А.</v>
      </c>
    </row>
    <row r="17" spans="1:12" x14ac:dyDescent="0.25">
      <c r="A17" s="80">
        <v>5</v>
      </c>
      <c r="B17" s="20">
        <v>514</v>
      </c>
      <c r="C17" s="21" t="str">
        <f>IF(B17=0," ",VLOOKUP(B17,[1]Спортсмены!B$1:H$65536,2,FALSE))</f>
        <v>Степин Алексей</v>
      </c>
      <c r="D17" s="22" t="str">
        <f>IF(B17=0," ",VLOOKUP($B17,[1]Спортсмены!$B$1:$H$65536,3,FALSE))</f>
        <v>06.09.2000</v>
      </c>
      <c r="E17" s="23" t="str">
        <f>IF(B17=0," ",IF(VLOOKUP($B17,[1]Спортсмены!$B$1:$H$65536,4,FALSE)=0," ",VLOOKUP($B17,[1]Спортсмены!$B$1:$H$65536,4,FALSE)))</f>
        <v>3р</v>
      </c>
      <c r="F17" s="21" t="str">
        <f>IF(B17=0," ",VLOOKUP($B17,[1]Спортсмены!$B$1:$H$65536,5,FALSE))</f>
        <v>Владимирская</v>
      </c>
      <c r="G17" s="449" t="str">
        <f>IF(B17=0," ",VLOOKUP($B17,[1]Спортсмены!$B$1:$H$65536,6,FALSE))</f>
        <v>Александров, СДЮСШОР им. Даниловой</v>
      </c>
      <c r="H17" s="40">
        <v>1.1504629629629629E-4</v>
      </c>
      <c r="I17" s="25">
        <v>1.1273148148148149E-4</v>
      </c>
      <c r="J17" s="23" t="s">
        <v>108</v>
      </c>
      <c r="K17" s="23" t="s">
        <v>20</v>
      </c>
      <c r="L17" s="21" t="str">
        <f>IF(B17=0," ",VLOOKUP($B17,[1]Спортсмены!$B$1:$H$65536,7,FALSE))</f>
        <v>Сычев А.С.</v>
      </c>
    </row>
    <row r="18" spans="1:12" x14ac:dyDescent="0.25">
      <c r="A18" s="80">
        <v>6</v>
      </c>
      <c r="B18" s="20">
        <v>74</v>
      </c>
      <c r="C18" s="21" t="str">
        <f>IF(B18=0," ",VLOOKUP(B18,[1]Спортсмены!B$1:H$65536,2,FALSE))</f>
        <v>Васильев Антон</v>
      </c>
      <c r="D18" s="22" t="str">
        <f>IF(B18=0," ",VLOOKUP($B18,[1]Спортсмены!$B$1:$H$65536,3,FALSE))</f>
        <v>1999</v>
      </c>
      <c r="E18" s="23" t="str">
        <f>IF(B18=0," ",IF(VLOOKUP($B18,[1]Спортсмены!$B$1:$H$65536,4,FALSE)=0," ",VLOOKUP($B18,[1]Спортсмены!$B$1:$H$65536,4,FALSE)))</f>
        <v>2р</v>
      </c>
      <c r="F18" s="21" t="str">
        <f>IF(B18=0," ",VLOOKUP($B18,[1]Спортсмены!$B$1:$H$65536,5,FALSE))</f>
        <v>Ярославская</v>
      </c>
      <c r="G18" s="21" t="str">
        <f>IF(B18=0," ",VLOOKUP($B18,[1]Спортсмены!$B$1:$H$65536,6,FALSE))</f>
        <v>Рыбинск, СДЮСШОР-2</v>
      </c>
      <c r="H18" s="40">
        <v>1.1458333333333334E-4</v>
      </c>
      <c r="I18" s="25">
        <v>1.1365740740740742E-4</v>
      </c>
      <c r="J18" s="23" t="s">
        <v>108</v>
      </c>
      <c r="K18" s="23" t="s">
        <v>20</v>
      </c>
      <c r="L18" s="87" t="str">
        <f>IF(B18=0," ",VLOOKUP($B18,[1]Спортсмены!$B$1:$H$65536,7,FALSE))</f>
        <v>Иванова И.М., Соколова Н.М.</v>
      </c>
    </row>
    <row r="19" spans="1:12" x14ac:dyDescent="0.25">
      <c r="A19" s="19"/>
      <c r="B19" s="20">
        <v>496</v>
      </c>
      <c r="C19" s="21" t="str">
        <f>IF(B19=0," ",VLOOKUP(B19,[1]Спортсмены!B$1:H$65536,2,FALSE))</f>
        <v>Виссель Александр</v>
      </c>
      <c r="D19" s="22" t="str">
        <f>IF(B19=0," ",VLOOKUP($B19,[1]Спортсмены!$B$1:$H$65536,3,FALSE))</f>
        <v>2000</v>
      </c>
      <c r="E19" s="23" t="str">
        <f>IF(B19=0," ",IF(VLOOKUP($B19,[1]Спортсмены!$B$1:$H$65536,4,FALSE)=0," ",VLOOKUP($B19,[1]Спортсмены!$B$1:$H$65536,4,FALSE)))</f>
        <v>2р</v>
      </c>
      <c r="F19" s="21" t="str">
        <f>IF(B19=0," ",VLOOKUP($B19,[1]Спортсмены!$B$1:$H$65536,5,FALSE))</f>
        <v>Псковская</v>
      </c>
      <c r="G19" s="21" t="str">
        <f>IF(B19=0," ",VLOOKUP($B19,[1]Спортсмены!$B$1:$H$65536,6,FALSE))</f>
        <v>Великие Луки, ДЮСШ "Старт"</v>
      </c>
      <c r="H19" s="40" t="s">
        <v>102</v>
      </c>
      <c r="I19" s="25"/>
      <c r="J19" s="23"/>
      <c r="K19" s="23">
        <v>0</v>
      </c>
      <c r="L19" s="21" t="str">
        <f>IF(B19=0," ",VLOOKUP($B19,[1]Спортсмены!$B$1:$H$65536,7,FALSE))</f>
        <v>Парамонова С.В.</v>
      </c>
    </row>
    <row r="20" spans="1:12" x14ac:dyDescent="0.25">
      <c r="A20" s="19"/>
      <c r="B20" s="20">
        <v>535</v>
      </c>
      <c r="C20" s="21" t="str">
        <f>IF(B20=0," ",VLOOKUP(B20,[1]Спортсмены!B$1:H$65536,2,FALSE))</f>
        <v>Демин Александр</v>
      </c>
      <c r="D20" s="22" t="str">
        <f>IF(B20=0," ",VLOOKUP($B20,[1]Спортсмены!$B$1:$H$65536,3,FALSE))</f>
        <v>30.01.1998</v>
      </c>
      <c r="E20" s="23" t="str">
        <f>IF(B20=0," ",IF(VLOOKUP($B20,[1]Спортсмены!$B$1:$H$65536,4,FALSE)=0," ",VLOOKUP($B20,[1]Спортсмены!$B$1:$H$65536,4,FALSE)))</f>
        <v>1р</v>
      </c>
      <c r="F20" s="21" t="str">
        <f>IF(B20=0," ",VLOOKUP($B20,[1]Спортсмены!$B$1:$H$65536,5,FALSE))</f>
        <v>Владимирская</v>
      </c>
      <c r="G20" s="21" t="str">
        <f>IF(B20=0," ",VLOOKUP($B20,[1]Спортсмены!$B$1:$H$65536,6,FALSE))</f>
        <v>Владимир, СДЮСШОР-7</v>
      </c>
      <c r="H20" s="40" t="s">
        <v>102</v>
      </c>
      <c r="I20" s="25"/>
      <c r="J20" s="23"/>
      <c r="K20" s="23">
        <v>0</v>
      </c>
      <c r="L20" s="21" t="str">
        <f>IF(B20=0," ",VLOOKUP($B20,[1]Спортсмены!$B$1:$H$65536,7,FALSE))</f>
        <v>Судаков К.А.</v>
      </c>
    </row>
    <row r="21" spans="1:12" x14ac:dyDescent="0.25">
      <c r="A21" s="27"/>
      <c r="B21" s="20"/>
      <c r="C21" s="21" t="str">
        <f>IF(B21=0," ",VLOOKUP(B21,[1]Спортсмены!B$1:H$65536,2,FALSE))</f>
        <v xml:space="preserve"> </v>
      </c>
      <c r="D21" s="22" t="str">
        <f>IF(B21=0," ",VLOOKUP($B21,[1]Спортсмены!$B$1:$H$65536,3,FALSE))</f>
        <v xml:space="preserve"> </v>
      </c>
      <c r="E21" s="23" t="str">
        <f>IF(B21=0," ",IF(VLOOKUP($B21,[1]Спортсмены!$B$1:$H$65536,4,FALSE)=0," ",VLOOKUP($B21,[1]Спортсмены!$B$1:$H$65536,4,FALSE)))</f>
        <v xml:space="preserve"> </v>
      </c>
      <c r="F21" s="21" t="str">
        <f>IF(B21=0," ",VLOOKUP($B21,[1]Спортсмены!$B$1:$H$65536,5,FALSE))</f>
        <v xml:space="preserve"> </v>
      </c>
      <c r="G21" s="21" t="str">
        <f>IF(B21=0," ",VLOOKUP($B21,[1]Спортсмены!$B$1:$H$65536,6,FALSE))</f>
        <v xml:space="preserve"> </v>
      </c>
      <c r="H21" s="24"/>
      <c r="I21" s="341"/>
      <c r="J21" s="341"/>
      <c r="K21" s="245"/>
      <c r="L21" s="41"/>
    </row>
    <row r="22" spans="1:12" x14ac:dyDescent="0.25">
      <c r="A22" s="15"/>
      <c r="B22" s="15"/>
      <c r="C22" s="15"/>
      <c r="D22" s="44"/>
      <c r="E22" s="15"/>
      <c r="F22" s="340" t="s">
        <v>163</v>
      </c>
      <c r="G22" s="340"/>
      <c r="H22" s="17"/>
      <c r="I22" s="18"/>
    </row>
    <row r="23" spans="1:12" x14ac:dyDescent="0.25">
      <c r="A23" s="19">
        <v>1</v>
      </c>
      <c r="B23" s="20">
        <v>78</v>
      </c>
      <c r="C23" s="21" t="str">
        <f>IF(B23=0," ",VLOOKUP(B23,[1]Спортсмены!B$1:H$65536,2,FALSE))</f>
        <v>Романов Никита</v>
      </c>
      <c r="D23" s="22" t="str">
        <f>IF(B23=0," ",VLOOKUP($B23,[1]Спортсмены!$B$1:$H$65536,3,FALSE))</f>
        <v>05.03.1996</v>
      </c>
      <c r="E23" s="23" t="str">
        <f>IF(B23=0," ",IF(VLOOKUP($B23,[1]Спортсмены!$B$1:$H$65536,4,FALSE)=0," ",VLOOKUP($B23,[1]Спортсмены!$B$1:$H$65536,4,FALSE)))</f>
        <v>1р</v>
      </c>
      <c r="F23" s="21" t="str">
        <f>IF(B23=0," ",VLOOKUP($B23,[1]Спортсмены!$B$1:$H$65536,5,FALSE))</f>
        <v>Ярославская</v>
      </c>
      <c r="G23" s="21" t="str">
        <f>IF(B23=0," ",VLOOKUP($B23,[1]Спортсмены!$B$1:$H$65536,6,FALSE))</f>
        <v>Рыбинск, СДЮСШОР-2</v>
      </c>
      <c r="H23" s="24"/>
      <c r="I23" s="25">
        <v>9.6874999999999997E-5</v>
      </c>
      <c r="J23" s="23" t="s">
        <v>19</v>
      </c>
      <c r="K23" s="23">
        <v>20</v>
      </c>
      <c r="L23" s="87" t="str">
        <f>IF(B23=0," ",VLOOKUP($B23,[1]Спортсмены!$B$1:$H$65536,7,FALSE))</f>
        <v>Иванова И.М., Соколова Н.М.</v>
      </c>
    </row>
    <row r="24" spans="1:12" x14ac:dyDescent="0.25">
      <c r="A24" s="19">
        <v>2</v>
      </c>
      <c r="B24" s="20">
        <v>243</v>
      </c>
      <c r="C24" s="21" t="str">
        <f>IF(B24=0," ",VLOOKUP(B24,[1]Спортсмены!B$1:H$65536,2,FALSE))</f>
        <v>Смирнов Пайшао</v>
      </c>
      <c r="D24" s="22" t="str">
        <f>IF(B24=0," ",VLOOKUP($B24,[1]Спортсмены!$B$1:$H$65536,3,FALSE))</f>
        <v>01.08.1996</v>
      </c>
      <c r="E24" s="23" t="str">
        <f>IF(B24=0," ",IF(VLOOKUP($B24,[1]Спортсмены!$B$1:$H$65536,4,FALSE)=0," ",VLOOKUP($B24,[1]Спортсмены!$B$1:$H$65536,4,FALSE)))</f>
        <v>1р</v>
      </c>
      <c r="F24" s="21" t="str">
        <f>IF(B24=0," ",VLOOKUP($B24,[1]Спортсмены!$B$1:$H$65536,5,FALSE))</f>
        <v>Калининградская</v>
      </c>
      <c r="G24" s="21" t="str">
        <f>IF(B24=0," ",VLOOKUP($B24,[1]Спортсмены!$B$1:$H$65536,6,FALSE))</f>
        <v>Калининград, УОР</v>
      </c>
      <c r="H24" s="24"/>
      <c r="I24" s="25">
        <v>9.7337962962962957E-5</v>
      </c>
      <c r="J24" s="23" t="s">
        <v>19</v>
      </c>
      <c r="K24" s="23">
        <v>17</v>
      </c>
      <c r="L24" s="449" t="str">
        <f>IF(B24=0," ",VLOOKUP($B24,[1]Спортсмены!$B$1:$H$65536,7,FALSE))</f>
        <v>ЗТР Антунович Г.П., Слушкин В.К.</v>
      </c>
    </row>
    <row r="25" spans="1:12" x14ac:dyDescent="0.25">
      <c r="A25" s="117">
        <v>3</v>
      </c>
      <c r="B25" s="79">
        <v>137</v>
      </c>
      <c r="C25" s="21" t="str">
        <f>IF(B25=0," ",VLOOKUP(B25,[1]Спортсмены!B$1:H$65536,2,FALSE))</f>
        <v>Сагдиев Рафик</v>
      </c>
      <c r="D25" s="22" t="str">
        <f>IF(B25=0," ",VLOOKUP($B25,[1]Спортсмены!$B$1:$H$65536,3,FALSE))</f>
        <v>31.03.1996</v>
      </c>
      <c r="E25" s="23" t="str">
        <f>IF(B25=0," ",IF(VLOOKUP($B25,[1]Спортсмены!$B$1:$H$65536,4,FALSE)=0," ",VLOOKUP($B25,[1]Спортсмены!$B$1:$H$65536,4,FALSE)))</f>
        <v>1р</v>
      </c>
      <c r="F25" s="21" t="str">
        <f>IF(B25=0," ",VLOOKUP($B25,[1]Спортсмены!$B$1:$H$65536,5,FALSE))</f>
        <v>Ивановская</v>
      </c>
      <c r="G25" s="21" t="str">
        <f>IF(B25=0," ",VLOOKUP($B25,[1]Спортсмены!$B$1:$H$65536,6,FALSE))</f>
        <v>Иваново, ИГЭУ</v>
      </c>
      <c r="H25" s="24"/>
      <c r="I25" s="25">
        <v>1.0092592592592593E-4</v>
      </c>
      <c r="J25" s="23" t="s">
        <v>19</v>
      </c>
      <c r="K25" s="23" t="s">
        <v>20</v>
      </c>
      <c r="L25" s="21" t="str">
        <f>IF(B25=0," ",VLOOKUP($B25,[1]Спортсмены!$B$1:$H$65536,7,FALSE))</f>
        <v>Иванченко С.Д.</v>
      </c>
    </row>
    <row r="26" spans="1:12" x14ac:dyDescent="0.25">
      <c r="A26" s="80">
        <v>4</v>
      </c>
      <c r="B26" s="79">
        <v>636</v>
      </c>
      <c r="C26" s="21" t="str">
        <f>IF(B26=0," ",VLOOKUP(B26,[1]Спортсмены!B$1:H$65536,2,FALSE))</f>
        <v>Коновалов Александр</v>
      </c>
      <c r="D26" s="22" t="str">
        <f>IF(B26=0," ",VLOOKUP($B26,[1]Спортсмены!$B$1:$H$65536,3,FALSE))</f>
        <v>03.08.1997</v>
      </c>
      <c r="E26" s="23" t="str">
        <f>IF(B26=0," ",IF(VLOOKUP($B26,[1]Спортсмены!$B$1:$H$65536,4,FALSE)=0," ",VLOOKUP($B26,[1]Спортсмены!$B$1:$H$65536,4,FALSE)))</f>
        <v>1р</v>
      </c>
      <c r="F26" s="21" t="str">
        <f>IF(B26=0," ",VLOOKUP($B26,[1]Спортсмены!$B$1:$H$65536,5,FALSE))</f>
        <v>Ярославская</v>
      </c>
      <c r="G26" s="21" t="str">
        <f>IF(B26=0," ",VLOOKUP($B26,[1]Спортсмены!$B$1:$H$65536,6,FALSE))</f>
        <v>Ярославль, ГОБУ ЯО СДЮСШОР</v>
      </c>
      <c r="H26" s="24"/>
      <c r="I26" s="25">
        <v>1.0196759259259261E-4</v>
      </c>
      <c r="J26" s="23" t="s">
        <v>19</v>
      </c>
      <c r="K26" s="23" t="s">
        <v>20</v>
      </c>
      <c r="L26" s="21" t="str">
        <f>IF(B26=0," ",VLOOKUP($B26,[1]Спортсмены!$B$1:$H$65536,7,FALSE))</f>
        <v>Филинова С.К.</v>
      </c>
    </row>
    <row r="27" spans="1:12" x14ac:dyDescent="0.25">
      <c r="A27" s="80">
        <v>5</v>
      </c>
      <c r="B27" s="79">
        <v>182</v>
      </c>
      <c r="C27" s="21" t="str">
        <f>IF(B27=0," ",VLOOKUP(B27,[1]Спортсмены!B$1:H$65536,2,FALSE))</f>
        <v>Мыльников Артем</v>
      </c>
      <c r="D27" s="22" t="str">
        <f>IF(B27=0," ",VLOOKUP($B27,[1]Спортсмены!$B$1:$H$65536,3,FALSE))</f>
        <v>27.03.1997</v>
      </c>
      <c r="E27" s="23" t="str">
        <f>IF(B27=0," ",IF(VLOOKUP($B27,[1]Спортсмены!$B$1:$H$65536,4,FALSE)=0," ",VLOOKUP($B27,[1]Спортсмены!$B$1:$H$65536,4,FALSE)))</f>
        <v>КМС</v>
      </c>
      <c r="F27" s="21" t="str">
        <f>IF(B27=0," ",VLOOKUP($B27,[1]Спортсмены!$B$1:$H$65536,5,FALSE))</f>
        <v>Ярославская</v>
      </c>
      <c r="G27" s="21" t="str">
        <f>IF(B27=0," ",VLOOKUP($B27,[1]Спортсмены!$B$1:$H$65536,6,FALSE))</f>
        <v>Ярославль, ГУ ЯО ЦСП ШВСМ</v>
      </c>
      <c r="H27" s="24"/>
      <c r="I27" s="25">
        <v>1.0393518518518519E-4</v>
      </c>
      <c r="J27" s="23" t="s">
        <v>90</v>
      </c>
      <c r="K27" s="23" t="s">
        <v>20</v>
      </c>
      <c r="L27" s="87" t="str">
        <f>IF(B27=0," ",VLOOKUP($B27,[1]Спортсмены!$B$1:$H$65536,7,FALSE))</f>
        <v>Рыбаков В.Ю., Рыбакова Л.Е.</v>
      </c>
    </row>
    <row r="28" spans="1:12" x14ac:dyDescent="0.25">
      <c r="A28" s="80">
        <v>6</v>
      </c>
      <c r="B28" s="79">
        <v>135</v>
      </c>
      <c r="C28" s="21" t="str">
        <f>IF(B28=0," ",VLOOKUP(B28,[1]Спортсмены!B$1:H$65536,2,FALSE))</f>
        <v>Проскурин Роман</v>
      </c>
      <c r="D28" s="22" t="str">
        <f>IF(B28=0," ",VLOOKUP($B28,[1]Спортсмены!$B$1:$H$65536,3,FALSE))</f>
        <v>16.02.1997</v>
      </c>
      <c r="E28" s="23" t="str">
        <f>IF(B28=0," ",IF(VLOOKUP($B28,[1]Спортсмены!$B$1:$H$65536,4,FALSE)=0," ",VLOOKUP($B28,[1]Спортсмены!$B$1:$H$65536,4,FALSE)))</f>
        <v>2р</v>
      </c>
      <c r="F28" s="21" t="str">
        <f>IF(B28=0," ",VLOOKUP($B28,[1]Спортсмены!$B$1:$H$65536,5,FALSE))</f>
        <v>Ивановская</v>
      </c>
      <c r="G28" s="21" t="str">
        <f>IF(B28=0," ",VLOOKUP($B28,[1]Спортсмены!$B$1:$H$65536,6,FALSE))</f>
        <v>Иваново, ИГЭУ</v>
      </c>
      <c r="H28" s="24"/>
      <c r="I28" s="25">
        <v>1.0601851851851853E-4</v>
      </c>
      <c r="J28" s="23" t="s">
        <v>90</v>
      </c>
      <c r="K28" s="23" t="s">
        <v>20</v>
      </c>
      <c r="L28" s="21" t="str">
        <f>IF(B28=0," ",VLOOKUP($B28,[1]Спортсмены!$B$1:$H$65536,7,FALSE))</f>
        <v>Магницкий М.В.</v>
      </c>
    </row>
    <row r="29" spans="1:12" x14ac:dyDescent="0.25">
      <c r="A29" s="80"/>
      <c r="B29" s="20"/>
      <c r="C29" s="21"/>
      <c r="D29" s="22"/>
      <c r="E29" s="23"/>
      <c r="F29" s="21"/>
      <c r="G29" s="21"/>
      <c r="H29" s="25"/>
      <c r="I29" s="24"/>
      <c r="J29" s="26"/>
      <c r="K29" s="23"/>
      <c r="L29" s="21"/>
    </row>
    <row r="30" spans="1:12" x14ac:dyDescent="0.25">
      <c r="A30" s="258"/>
      <c r="B30" s="35"/>
      <c r="C30" s="36"/>
      <c r="D30" s="37"/>
      <c r="E30" s="38"/>
      <c r="F30" s="340" t="s">
        <v>121</v>
      </c>
      <c r="G30" s="340"/>
      <c r="H30" s="438"/>
      <c r="I30" s="39"/>
      <c r="J30" s="38"/>
      <c r="K30" s="47"/>
      <c r="L30" s="36"/>
    </row>
    <row r="31" spans="1:12" x14ac:dyDescent="0.25">
      <c r="A31" s="117">
        <v>1</v>
      </c>
      <c r="B31" s="79">
        <v>684</v>
      </c>
      <c r="C31" s="21" t="str">
        <f>IF(B31=0," ",VLOOKUP(B31,[1]Спортсмены!B$1:H$65536,2,FALSE))</f>
        <v>Сундуков Семен</v>
      </c>
      <c r="D31" s="22" t="str">
        <f>IF(B31=0," ",VLOOKUP($B31,[1]Спортсмены!$B$1:$H$65536,3,FALSE))</f>
        <v>28.07.1995</v>
      </c>
      <c r="E31" s="23" t="str">
        <f>IF(B31=0," ",IF(VLOOKUP($B31,[1]Спортсмены!$B$1:$H$65536,4,FALSE)=0," ",VLOOKUP($B31,[1]Спортсмены!$B$1:$H$65536,4,FALSE)))</f>
        <v>КМС</v>
      </c>
      <c r="F31" s="21" t="str">
        <f>IF(B31=0," ",VLOOKUP($B31,[1]Спортсмены!$B$1:$H$65536,5,FALSE))</f>
        <v>Ярославская</v>
      </c>
      <c r="G31" s="21" t="str">
        <f>IF(B31=0," ",VLOOKUP($B31,[1]Спортсмены!$B$1:$H$65536,6,FALSE))</f>
        <v>Ярославль, ГОБУ ЯО СДЮСШОР</v>
      </c>
      <c r="H31" s="25"/>
      <c r="I31" s="24">
        <v>1.0115740740740741E-4</v>
      </c>
      <c r="J31" s="23" t="s">
        <v>19</v>
      </c>
      <c r="K31" s="26">
        <v>20</v>
      </c>
      <c r="L31" s="21" t="str">
        <f>IF(B31=0," ",VLOOKUP($B31,[1]Спортсмены!$B$1:$H$65536,7,FALSE))</f>
        <v>Филинова С.К.</v>
      </c>
    </row>
    <row r="32" spans="1:12" ht="15.75" thickBot="1" x14ac:dyDescent="0.3">
      <c r="A32" s="29"/>
      <c r="B32" s="30"/>
      <c r="C32" s="31"/>
      <c r="D32" s="33"/>
      <c r="E32" s="33"/>
      <c r="F32" s="31"/>
      <c r="G32" s="31"/>
      <c r="H32" s="34"/>
      <c r="I32" s="34"/>
      <c r="J32" s="33"/>
      <c r="K32" s="43"/>
      <c r="L32" s="31"/>
    </row>
    <row r="33" spans="1:12" ht="15.75" thickTop="1" x14ac:dyDescent="0.25">
      <c r="A33" s="258"/>
      <c r="B33" s="35"/>
      <c r="C33" s="36"/>
      <c r="D33" s="38"/>
      <c r="E33" s="38"/>
      <c r="F33" s="36"/>
      <c r="G33" s="36"/>
      <c r="H33" s="39"/>
      <c r="I33" s="39"/>
      <c r="J33" s="38"/>
      <c r="K33" s="47"/>
      <c r="L33" s="36"/>
    </row>
    <row r="34" spans="1:12" x14ac:dyDescent="0.25">
      <c r="A34" s="258"/>
      <c r="B34" s="35"/>
      <c r="C34" s="36"/>
      <c r="D34" s="38"/>
      <c r="E34" s="38"/>
      <c r="F34" s="36"/>
      <c r="G34" s="36"/>
      <c r="H34" s="39"/>
      <c r="I34" s="39"/>
      <c r="J34" s="38"/>
      <c r="K34" s="47"/>
      <c r="L34" s="36"/>
    </row>
    <row r="35" spans="1:12" x14ac:dyDescent="0.25">
      <c r="A35" s="258"/>
      <c r="B35" s="256"/>
      <c r="C35" s="36"/>
      <c r="D35" s="38"/>
      <c r="E35" s="38"/>
      <c r="F35" s="36"/>
      <c r="G35" s="36"/>
      <c r="H35" s="39"/>
      <c r="I35" s="39"/>
      <c r="J35" s="38"/>
      <c r="K35" s="47"/>
      <c r="L35" s="36"/>
    </row>
    <row r="36" spans="1:12" x14ac:dyDescent="0.25">
      <c r="A36" s="258"/>
      <c r="B36" s="35"/>
      <c r="C36" s="36"/>
      <c r="D36" s="38"/>
      <c r="E36" s="38"/>
      <c r="F36" s="36"/>
      <c r="G36" s="36"/>
      <c r="H36" s="39"/>
      <c r="I36" s="39"/>
      <c r="J36" s="38"/>
      <c r="K36" s="47"/>
      <c r="L36" s="36"/>
    </row>
    <row r="37" spans="1:12" x14ac:dyDescent="0.25">
      <c r="A37" s="258"/>
      <c r="B37" s="35"/>
      <c r="C37" s="36"/>
      <c r="D37" s="38"/>
      <c r="E37" s="38"/>
      <c r="F37" s="36"/>
      <c r="G37" s="36"/>
      <c r="H37" s="39"/>
      <c r="I37" s="39"/>
      <c r="J37" s="38"/>
      <c r="K37" s="47"/>
      <c r="L37" s="36"/>
    </row>
    <row r="38" spans="1:12" x14ac:dyDescent="0.25">
      <c r="A38" s="258"/>
      <c r="B38" s="118"/>
      <c r="C38" s="36"/>
      <c r="D38" s="38"/>
      <c r="E38" s="38"/>
      <c r="F38" s="36"/>
      <c r="G38" s="36"/>
      <c r="H38" s="39"/>
      <c r="I38" s="39"/>
      <c r="J38" s="38"/>
      <c r="K38" s="47"/>
      <c r="L38" s="36"/>
    </row>
    <row r="39" spans="1:12" x14ac:dyDescent="0.25">
      <c r="A39" s="258"/>
      <c r="B39" s="118"/>
      <c r="C39" s="36"/>
      <c r="D39" s="38"/>
      <c r="E39" s="38"/>
      <c r="F39" s="36"/>
      <c r="G39" s="36"/>
      <c r="H39" s="39"/>
      <c r="I39" s="39"/>
      <c r="J39" s="38"/>
      <c r="K39" s="47"/>
      <c r="L39" s="36"/>
    </row>
    <row r="40" spans="1:12" x14ac:dyDescent="0.25">
      <c r="A40" s="258"/>
      <c r="B40" s="118"/>
      <c r="C40" s="36"/>
      <c r="D40" s="38"/>
      <c r="E40" s="38"/>
      <c r="F40" s="36"/>
      <c r="G40" s="36"/>
      <c r="H40" s="39"/>
      <c r="I40" s="39"/>
      <c r="J40" s="38"/>
      <c r="K40" s="47"/>
      <c r="L40" s="36"/>
    </row>
  </sheetData>
  <mergeCells count="26">
    <mergeCell ref="F30:G30"/>
    <mergeCell ref="F12:G12"/>
    <mergeCell ref="I7:J7"/>
    <mergeCell ref="F9:F10"/>
    <mergeCell ref="G9:G10"/>
    <mergeCell ref="H9:I9"/>
    <mergeCell ref="J9:J10"/>
    <mergeCell ref="K9:K10"/>
    <mergeCell ref="L9:L10"/>
    <mergeCell ref="I12:J12"/>
    <mergeCell ref="I21:J21"/>
    <mergeCell ref="F22:G22"/>
    <mergeCell ref="A6:C6"/>
    <mergeCell ref="F6:G6"/>
    <mergeCell ref="A7:C7"/>
    <mergeCell ref="I8:J8"/>
    <mergeCell ref="A1:L1"/>
    <mergeCell ref="A2:L2"/>
    <mergeCell ref="A5:C5"/>
    <mergeCell ref="A3:L3"/>
    <mergeCell ref="A4:L4"/>
    <mergeCell ref="A9:A10"/>
    <mergeCell ref="B9:B10"/>
    <mergeCell ref="C9:C10"/>
    <mergeCell ref="D9:D10"/>
    <mergeCell ref="E9:E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opLeftCell="A40" workbookViewId="0">
      <selection activeCell="L20" sqref="L20"/>
    </sheetView>
  </sheetViews>
  <sheetFormatPr defaultRowHeight="15" x14ac:dyDescent="0.25"/>
  <cols>
    <col min="1" max="1" width="4.85546875" customWidth="1"/>
    <col min="2" max="2" width="10" customWidth="1"/>
    <col min="3" max="3" width="19.5703125" customWidth="1"/>
    <col min="4" max="4" width="11" customWidth="1"/>
    <col min="5" max="5" width="6.5703125" customWidth="1"/>
    <col min="6" max="6" width="14.28515625" customWidth="1"/>
    <col min="7" max="7" width="32.42578125" customWidth="1"/>
    <col min="8" max="8" width="7" style="105" customWidth="1"/>
    <col min="9" max="9" width="7.42578125" style="105" customWidth="1"/>
    <col min="10" max="10" width="6.5703125" customWidth="1"/>
    <col min="11" max="11" width="8.7109375" customWidth="1"/>
    <col min="12" max="12" width="25.7109375" customWidth="1"/>
  </cols>
  <sheetData>
    <row r="1" spans="1:12" ht="20.25" x14ac:dyDescent="0.3">
      <c r="A1" s="354" t="s">
        <v>91</v>
      </c>
      <c r="B1" s="354"/>
      <c r="C1" s="354"/>
      <c r="D1" s="354"/>
      <c r="E1" s="354"/>
      <c r="F1" s="354"/>
      <c r="G1" s="354"/>
      <c r="H1" s="354"/>
      <c r="I1" s="354"/>
      <c r="J1" s="354"/>
      <c r="K1" s="354"/>
      <c r="L1" s="354"/>
    </row>
    <row r="2" spans="1:12" ht="20.25" x14ac:dyDescent="0.3">
      <c r="A2" s="354" t="s">
        <v>92</v>
      </c>
      <c r="B2" s="354"/>
      <c r="C2" s="354"/>
      <c r="D2" s="354"/>
      <c r="E2" s="354"/>
      <c r="F2" s="354"/>
      <c r="G2" s="354"/>
      <c r="H2" s="354"/>
      <c r="I2" s="354"/>
      <c r="J2" s="354"/>
      <c r="K2" s="354"/>
      <c r="L2" s="354"/>
    </row>
    <row r="3" spans="1:12" ht="22.5" x14ac:dyDescent="0.3">
      <c r="A3" s="335" t="s">
        <v>21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</row>
    <row r="4" spans="1:12" ht="20.25" x14ac:dyDescent="0.3">
      <c r="A4" s="336" t="s">
        <v>22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</row>
    <row r="5" spans="1:12" ht="18" x14ac:dyDescent="0.25">
      <c r="A5" s="1"/>
      <c r="B5" s="2"/>
      <c r="C5" s="2"/>
      <c r="D5" s="2"/>
      <c r="E5" s="2"/>
      <c r="F5" s="2" t="s">
        <v>1</v>
      </c>
      <c r="G5" s="2"/>
      <c r="H5" s="2"/>
      <c r="I5" s="2"/>
      <c r="J5" s="2"/>
      <c r="K5" s="2"/>
      <c r="L5" s="2"/>
    </row>
    <row r="6" spans="1:12" ht="15.75" x14ac:dyDescent="0.25">
      <c r="A6" s="1"/>
      <c r="B6" s="4"/>
      <c r="C6" s="4"/>
      <c r="D6" s="4"/>
      <c r="E6" s="4"/>
      <c r="F6" s="342" t="s">
        <v>107</v>
      </c>
      <c r="G6" s="342"/>
      <c r="H6" s="4"/>
      <c r="I6"/>
      <c r="K6" s="6"/>
    </row>
    <row r="7" spans="1:12" x14ac:dyDescent="0.25">
      <c r="A7" s="1"/>
      <c r="B7" s="6"/>
      <c r="C7" s="266"/>
      <c r="F7" s="1"/>
      <c r="G7" s="1"/>
      <c r="H7" s="8"/>
      <c r="I7" s="8"/>
      <c r="J7" s="8"/>
      <c r="K7" s="6" t="s">
        <v>3</v>
      </c>
      <c r="L7" s="8"/>
    </row>
    <row r="8" spans="1:12" x14ac:dyDescent="0.25">
      <c r="A8" s="1" t="s">
        <v>164</v>
      </c>
      <c r="B8" s="76"/>
      <c r="C8" s="76"/>
      <c r="E8" s="11"/>
      <c r="F8" s="1"/>
      <c r="G8" s="1"/>
      <c r="H8" s="13"/>
      <c r="I8" s="344"/>
      <c r="J8" s="344"/>
      <c r="K8" s="8" t="s">
        <v>109</v>
      </c>
      <c r="L8" s="8"/>
    </row>
    <row r="9" spans="1:12" x14ac:dyDescent="0.25">
      <c r="A9" s="345" t="s">
        <v>6</v>
      </c>
      <c r="B9" s="345" t="s">
        <v>7</v>
      </c>
      <c r="C9" s="345" t="s">
        <v>8</v>
      </c>
      <c r="D9" s="328" t="s">
        <v>9</v>
      </c>
      <c r="E9" s="328" t="s">
        <v>10</v>
      </c>
      <c r="F9" s="328" t="s">
        <v>11</v>
      </c>
      <c r="G9" s="328" t="s">
        <v>12</v>
      </c>
      <c r="H9" s="347" t="s">
        <v>13</v>
      </c>
      <c r="I9" s="348"/>
      <c r="J9" s="345" t="s">
        <v>14</v>
      </c>
      <c r="K9" s="328" t="s">
        <v>15</v>
      </c>
      <c r="L9" s="349" t="s">
        <v>16</v>
      </c>
    </row>
    <row r="10" spans="1:12" x14ac:dyDescent="0.25">
      <c r="A10" s="346"/>
      <c r="B10" s="346"/>
      <c r="C10" s="346"/>
      <c r="D10" s="346"/>
      <c r="E10" s="346"/>
      <c r="F10" s="346"/>
      <c r="G10" s="346"/>
      <c r="H10" s="357" t="s">
        <v>17</v>
      </c>
      <c r="I10" s="358"/>
      <c r="J10" s="346"/>
      <c r="K10" s="346"/>
      <c r="L10" s="350"/>
    </row>
    <row r="11" spans="1:12" x14ac:dyDescent="0.25">
      <c r="A11" s="15"/>
      <c r="B11" s="15"/>
      <c r="C11" s="15"/>
      <c r="D11" s="16"/>
      <c r="E11" s="15"/>
      <c r="F11" s="340" t="s">
        <v>165</v>
      </c>
      <c r="G11" s="340"/>
      <c r="H11" s="17"/>
      <c r="I11" s="343" t="s">
        <v>35</v>
      </c>
      <c r="J11" s="343"/>
      <c r="K11" s="247"/>
      <c r="L11" s="8" t="s">
        <v>166</v>
      </c>
    </row>
    <row r="12" spans="1:12" x14ac:dyDescent="0.25">
      <c r="A12" s="19">
        <v>1</v>
      </c>
      <c r="B12" s="20">
        <v>505</v>
      </c>
      <c r="C12" s="21" t="str">
        <f>IF(B12=0," ",VLOOKUP(B12,[1]Спортсмены!B$1:H$65536,2,FALSE))</f>
        <v>Голубков Павел</v>
      </c>
      <c r="D12" s="22" t="str">
        <f>IF(B12=0," ",VLOOKUP($B12,[1]Спортсмены!$B$1:$H$65536,3,FALSE))</f>
        <v>28.01.1998</v>
      </c>
      <c r="E12" s="23" t="str">
        <f>IF(B12=0," ",IF(VLOOKUP($B12,[1]Спортсмены!$B$1:$H$65536,4,FALSE)=0," ",VLOOKUP($B12,[1]Спортсмены!$B$1:$H$65536,4,FALSE)))</f>
        <v>1р</v>
      </c>
      <c r="F12" s="21" t="str">
        <f>IF(B12=0," ",VLOOKUP($B12,[1]Спортсмены!$B$1:$H$65536,5,FALSE))</f>
        <v>Псковская</v>
      </c>
      <c r="G12" s="21" t="str">
        <f>IF(B12=0," ",VLOOKUP($B12,[1]Спортсмены!$B$1:$H$65536,6,FALSE))</f>
        <v xml:space="preserve">Великие Луки </v>
      </c>
      <c r="H12" s="24"/>
      <c r="I12" s="94">
        <v>4.381481481481481E-3</v>
      </c>
      <c r="J12" s="26" t="str">
        <f>IF(I12=0," ",IF(I12&lt;=[1]Разряды!$D$13,[1]Разряды!$D$3,IF(I12&lt;=[1]Разряды!$E$13,[1]Разряды!$E$3,IF(I12&lt;=[1]Разряды!$F$13,[1]Разряды!$F$3,IF(I12&lt;=[1]Разряды!$G$13,[1]Разряды!$G$3,IF(I12&lt;=[1]Разряды!$H$13,[1]Разряды!$H$3,IF(I12&lt;=[1]Разряды!$I$13,[1]Разряды!$I$3,IF(I12&lt;=[1]Разряды!$J$13,[1]Разряды!$J$3,"б/р"))))))))</f>
        <v>1р</v>
      </c>
      <c r="K12" s="26">
        <v>20</v>
      </c>
      <c r="L12" s="21" t="str">
        <f>IF(B12=0," ",VLOOKUP($B12,[1]Спортсмены!$B$1:$H$65536,7,FALSE))</f>
        <v>Аввакуменкова Н.М.</v>
      </c>
    </row>
    <row r="13" spans="1:12" ht="25.5" x14ac:dyDescent="0.25">
      <c r="A13" s="19">
        <v>2</v>
      </c>
      <c r="B13" s="27">
        <v>126</v>
      </c>
      <c r="C13" s="85" t="str">
        <f>IF(B13=0," ",VLOOKUP(B13,[1]Спортсмены!B$1:H$65536,2,FALSE))</f>
        <v>Горячев Юрий</v>
      </c>
      <c r="D13" s="86" t="str">
        <f>IF(B13=0," ",VLOOKUP($B13,[1]Спортсмены!$B$1:$H$65536,3,FALSE))</f>
        <v>20.06.1999</v>
      </c>
      <c r="E13" s="80" t="str">
        <f>IF(B13=0," ",IF(VLOOKUP($B13,[1]Спортсмены!$B$1:$H$65536,4,FALSE)=0," ",VLOOKUP($B13,[1]Спортсмены!$B$1:$H$65536,4,FALSE)))</f>
        <v>2р</v>
      </c>
      <c r="F13" s="85" t="str">
        <f>IF(B13=0," ",VLOOKUP($B13,[1]Спортсмены!$B$1:$H$65536,5,FALSE))</f>
        <v>Ивановская</v>
      </c>
      <c r="G13" s="163" t="str">
        <f>IF(B13=0," ",VLOOKUP($B13,[1]Спортсмены!$B$1:$H$65536,6,FALSE))</f>
        <v>Кинешма, СДЮШОР им. С. Клюгина</v>
      </c>
      <c r="H13" s="84"/>
      <c r="I13" s="272">
        <v>4.4844907407407411E-3</v>
      </c>
      <c r="J13" s="27" t="str">
        <f>IF(I13=0," ",IF(I13&lt;=[1]Разряды!$D$13,[1]Разряды!$D$3,IF(I13&lt;=[1]Разряды!$E$13,[1]Разряды!$E$3,IF(I13&lt;=[1]Разряды!$F$13,[1]Разряды!$F$3,IF(I13&lt;=[1]Разряды!$G$13,[1]Разряды!$G$3,IF(I13&lt;=[1]Разряды!$H$13,[1]Разряды!$H$3,IF(I13&lt;=[1]Разряды!$I$13,[1]Разряды!$I$3,IF(I13&lt;=[1]Разряды!$J$13,[1]Разряды!$J$3,"б/р"))))))))</f>
        <v>2р</v>
      </c>
      <c r="K13" s="114" t="s">
        <v>20</v>
      </c>
      <c r="L13" s="85" t="str">
        <f>IF(B13=0," ",VLOOKUP($B13,[1]Спортсмены!$B$1:$H$65536,7,FALSE))</f>
        <v>Мальцев Е.В.</v>
      </c>
    </row>
    <row r="14" spans="1:12" x14ac:dyDescent="0.25">
      <c r="A14" s="19">
        <v>3</v>
      </c>
      <c r="B14" s="20">
        <v>260</v>
      </c>
      <c r="C14" s="21" t="str">
        <f>IF(B14=0," ",VLOOKUP(B14,[1]Спортсмены!B$1:H$65536,2,FALSE))</f>
        <v>Буриков Николай</v>
      </c>
      <c r="D14" s="22" t="str">
        <f>IF(B14=0," ",VLOOKUP($B14,[1]Спортсмены!$B$1:$H$65536,3,FALSE))</f>
        <v>31.03.1999</v>
      </c>
      <c r="E14" s="23" t="str">
        <f>IF(B14=0," ",IF(VLOOKUP($B14,[1]Спортсмены!$B$1:$H$65536,4,FALSE)=0," ",VLOOKUP($B14,[1]Спортсмены!$B$1:$H$65536,4,FALSE)))</f>
        <v>2р</v>
      </c>
      <c r="F14" s="21" t="str">
        <f>IF(B14=0," ",VLOOKUP($B14,[1]Спортсмены!$B$1:$H$65536,5,FALSE))</f>
        <v>Костромская</v>
      </c>
      <c r="G14" s="21" t="str">
        <f>IF(B14=0," ",VLOOKUP($B14,[1]Спортсмены!$B$1:$H$65536,6,FALSE))</f>
        <v>Кострома, КОСДЮСШОР</v>
      </c>
      <c r="H14" s="24"/>
      <c r="I14" s="94">
        <v>4.709375E-3</v>
      </c>
      <c r="J14" s="26" t="str">
        <f>IF(I14=0," ",IF(I14&lt;=[1]Разряды!$D$13,[1]Разряды!$D$3,IF(I14&lt;=[1]Разряды!$E$13,[1]Разряды!$E$3,IF(I14&lt;=[1]Разряды!$F$13,[1]Разряды!$F$3,IF(I14&lt;=[1]Разряды!$G$13,[1]Разряды!$G$3,IF(I14&lt;=[1]Разряды!$H$13,[1]Разряды!$H$3,IF(I14&lt;=[1]Разряды!$I$13,[1]Разряды!$I$3,IF(I14&lt;=[1]Разряды!$J$13,[1]Разряды!$J$3,"б/р"))))))))</f>
        <v>2р</v>
      </c>
      <c r="K14" s="16">
        <v>17</v>
      </c>
      <c r="L14" s="87" t="str">
        <f>IF(B14=0," ",VLOOKUP($B14,[1]Спортсмены!$B$1:$H$65536,7,FALSE))</f>
        <v>Дружков А.Н., Ефалов Н.Л.</v>
      </c>
    </row>
    <row r="15" spans="1:12" x14ac:dyDescent="0.25">
      <c r="A15" s="80">
        <v>4</v>
      </c>
      <c r="B15" s="20">
        <v>92</v>
      </c>
      <c r="C15" s="21" t="str">
        <f>IF(B15=0," ",VLOOKUP(B15,[1]Спортсмены!B$1:H$65536,2,FALSE))</f>
        <v>Ульянов Дмитрий</v>
      </c>
      <c r="D15" s="22" t="str">
        <f>IF(B15=0," ",VLOOKUP($B15,[1]Спортсмены!$B$1:$H$65536,3,FALSE))</f>
        <v>2000</v>
      </c>
      <c r="E15" s="23" t="str">
        <f>IF(B15=0," ",IF(VLOOKUP($B15,[1]Спортсмены!$B$1:$H$65536,4,FALSE)=0," ",VLOOKUP($B15,[1]Спортсмены!$B$1:$H$65536,4,FALSE)))</f>
        <v>3р</v>
      </c>
      <c r="F15" s="21" t="str">
        <f>IF(B15=0," ",VLOOKUP($B15,[1]Спортсмены!$B$1:$H$65536,5,FALSE))</f>
        <v>Ярославская</v>
      </c>
      <c r="G15" s="21" t="str">
        <f>IF(B15=0," ",VLOOKUP($B15,[1]Спортсмены!$B$1:$H$65536,6,FALSE))</f>
        <v>Рыбинск, СДЮСШОР-2</v>
      </c>
      <c r="H15" s="24"/>
      <c r="I15" s="94">
        <v>4.862962962962963E-3</v>
      </c>
      <c r="J15" s="26" t="str">
        <f>IF(I15=0," ",IF(I15&lt;=[1]Разряды!$D$13,[1]Разряды!$D$3,IF(I15&lt;=[1]Разряды!$E$13,[1]Разряды!$E$3,IF(I15&lt;=[1]Разряды!$F$13,[1]Разряды!$F$3,IF(I15&lt;=[1]Разряды!$G$13,[1]Разряды!$G$3,IF(I15&lt;=[1]Разряды!$H$13,[1]Разряды!$H$3,IF(I15&lt;=[1]Разряды!$I$13,[1]Разряды!$I$3,IF(I15&lt;=[1]Разряды!$J$13,[1]Разряды!$J$3,"б/р"))))))))</f>
        <v>3р</v>
      </c>
      <c r="K15" s="15" t="s">
        <v>20</v>
      </c>
      <c r="L15" s="21" t="str">
        <f>IF(B15=0," ",VLOOKUP($B15,[1]Спортсмены!$B$1:$H$65536,7,FALSE))</f>
        <v>Бордукова Н.А.</v>
      </c>
    </row>
    <row r="16" spans="1:12" x14ac:dyDescent="0.25">
      <c r="A16" s="15"/>
      <c r="B16" s="15"/>
      <c r="C16" s="15"/>
      <c r="D16" s="44"/>
      <c r="E16" s="15"/>
      <c r="F16" s="340" t="s">
        <v>118</v>
      </c>
      <c r="G16" s="340"/>
      <c r="H16" s="40"/>
      <c r="I16" s="343"/>
      <c r="J16" s="343"/>
      <c r="K16" s="245"/>
      <c r="L16" s="8"/>
    </row>
    <row r="17" spans="1:12" x14ac:dyDescent="0.25">
      <c r="A17" s="19">
        <v>1</v>
      </c>
      <c r="B17" s="26">
        <v>532</v>
      </c>
      <c r="C17" s="21" t="str">
        <f>IF(B17=0," ",VLOOKUP(B17,[1]Спортсмены!B$1:H$65536,2,FALSE))</f>
        <v>Сизов Андрей</v>
      </c>
      <c r="D17" s="22" t="str">
        <f>IF(B17=0," ",VLOOKUP($B17,[1]Спортсмены!$B$1:$H$65536,3,FALSE))</f>
        <v>15.05.1997</v>
      </c>
      <c r="E17" s="23" t="str">
        <f>IF(B17=0," ",IF(VLOOKUP($B17,[1]Спортсмены!$B$1:$H$65536,4,FALSE)=0," ",VLOOKUP($B17,[1]Спортсмены!$B$1:$H$65536,4,FALSE)))</f>
        <v>1р</v>
      </c>
      <c r="F17" s="21" t="str">
        <f>IF(B17=0," ",VLOOKUP($B17,[1]Спортсмены!$B$1:$H$65536,5,FALSE))</f>
        <v>Владимирская</v>
      </c>
      <c r="G17" s="87" t="str">
        <f>IF(B17=0," ",VLOOKUP($B17,[1]Спортсмены!$B$1:$H$65536,6,FALSE))</f>
        <v>Александров, СДЮСШОР им. Даниловой</v>
      </c>
      <c r="H17" s="24"/>
      <c r="I17" s="94">
        <v>4.3724537037037039E-3</v>
      </c>
      <c r="J17" s="26" t="str">
        <f>IF(I17=0," ",IF(I17&lt;=[1]Разряды!$D$13,[1]Разряды!$D$3,IF(I17&lt;=[1]Разряды!$E$13,[1]Разряды!$E$3,IF(I17&lt;=[1]Разряды!$F$13,[1]Разряды!$F$3,IF(I17&lt;=[1]Разряды!$G$13,[1]Разряды!$G$3,IF(I17&lt;=[1]Разряды!$H$13,[1]Разряды!$H$3,IF(I17&lt;=[1]Разряды!$I$13,[1]Разряды!$I$3,IF(I17&lt;=[1]Разряды!$J$13,[1]Разряды!$J$3,"б/р"))))))))</f>
        <v>1р</v>
      </c>
      <c r="K17" s="26">
        <v>20</v>
      </c>
      <c r="L17" s="21" t="str">
        <f>IF(B17=0," ",VLOOKUP($B17,[1]Спортсмены!$B$1:$H$65536,7,FALSE))</f>
        <v>Сычев А.С.</v>
      </c>
    </row>
    <row r="18" spans="1:12" x14ac:dyDescent="0.25">
      <c r="A18" s="19">
        <v>2</v>
      </c>
      <c r="B18" s="20">
        <v>261</v>
      </c>
      <c r="C18" s="21" t="str">
        <f>IF(B18=0," ",VLOOKUP(B18,[1]Спортсмены!B$1:H$65536,2,FALSE))</f>
        <v>Кошкарёв Рустам</v>
      </c>
      <c r="D18" s="22" t="str">
        <f>IF(B18=0," ",VLOOKUP($B18,[1]Спортсмены!$B$1:$H$65536,3,FALSE))</f>
        <v>17.02.1996</v>
      </c>
      <c r="E18" s="23" t="str">
        <f>IF(B18=0," ",IF(VLOOKUP($B18,[1]Спортсмены!$B$1:$H$65536,4,FALSE)=0," ",VLOOKUP($B18,[1]Спортсмены!$B$1:$H$65536,4,FALSE)))</f>
        <v>1р</v>
      </c>
      <c r="F18" s="21" t="str">
        <f>IF(B18=0," ",VLOOKUP($B18,[1]Спортсмены!$B$1:$H$65536,5,FALSE))</f>
        <v>Костромская</v>
      </c>
      <c r="G18" s="21" t="str">
        <f>IF(B18=0," ",VLOOKUP($B18,[1]Спортсмены!$B$1:$H$65536,6,FALSE))</f>
        <v>Кострома, КОСДЮСШОР</v>
      </c>
      <c r="H18" s="24"/>
      <c r="I18" s="94">
        <v>4.382060185185185E-3</v>
      </c>
      <c r="J18" s="26" t="str">
        <f>IF(I18=0," ",IF(I18&lt;=[1]Разряды!$D$13,[1]Разряды!$D$3,IF(I18&lt;=[1]Разряды!$E$13,[1]Разряды!$E$3,IF(I18&lt;=[1]Разряды!$F$13,[1]Разряды!$F$3,IF(I18&lt;=[1]Разряды!$G$13,[1]Разряды!$G$3,IF(I18&lt;=[1]Разряды!$H$13,[1]Разряды!$H$3,IF(I18&lt;=[1]Разряды!$I$13,[1]Разряды!$I$3,IF(I18&lt;=[1]Разряды!$J$13,[1]Разряды!$J$3,"б/р"))))))))</f>
        <v>1р</v>
      </c>
      <c r="K18" s="16">
        <v>17</v>
      </c>
      <c r="L18" s="21" t="str">
        <f>IF(B18=0," ",VLOOKUP($B18,[1]Спортсмены!$B$1:$H$65536,7,FALSE))</f>
        <v>Дружков А.Н.</v>
      </c>
    </row>
    <row r="19" spans="1:12" x14ac:dyDescent="0.25">
      <c r="A19" s="19"/>
      <c r="B19" s="20"/>
      <c r="C19" s="21"/>
      <c r="D19" s="22"/>
      <c r="E19" s="23"/>
      <c r="F19" s="21"/>
      <c r="G19" s="21"/>
      <c r="H19" s="24"/>
      <c r="I19" s="94"/>
      <c r="J19" s="26"/>
      <c r="K19" s="26"/>
      <c r="L19" s="21"/>
    </row>
    <row r="20" spans="1:12" x14ac:dyDescent="0.25">
      <c r="A20" s="15"/>
      <c r="B20" s="15"/>
      <c r="C20" s="15"/>
      <c r="D20" s="16"/>
      <c r="E20" s="15"/>
      <c r="F20" s="340" t="s">
        <v>121</v>
      </c>
      <c r="G20" s="340"/>
      <c r="H20" s="17"/>
      <c r="I20" s="343" t="s">
        <v>35</v>
      </c>
      <c r="J20" s="343"/>
      <c r="K20" s="98"/>
      <c r="L20" s="8" t="s">
        <v>167</v>
      </c>
    </row>
    <row r="21" spans="1:12" x14ac:dyDescent="0.25">
      <c r="A21" s="19">
        <v>1</v>
      </c>
      <c r="B21" s="26">
        <v>549</v>
      </c>
      <c r="C21" s="21" t="str">
        <f>IF(B21=0," ",VLOOKUP(B21,[1]Спортсмены!B$1:H$65536,2,FALSE))</f>
        <v>Резник Иван</v>
      </c>
      <c r="D21" s="23" t="str">
        <f>IF(B21=0," ",VLOOKUP($B21,[1]Спортсмены!$B$1:$H$65536,3,FALSE))</f>
        <v>07.11.1994</v>
      </c>
      <c r="E21" s="23" t="str">
        <f>IF(B21=0," ",IF(VLOOKUP($B21,[1]Спортсмены!$B$1:$H$65536,4,FALSE)=0," ",VLOOKUP($B21,[1]Спортсмены!$B$1:$H$65536,4,FALSE)))</f>
        <v>КМС</v>
      </c>
      <c r="F21" s="21" t="str">
        <f>IF(B21=0," ",VLOOKUP($B21,[1]Спортсмены!$B$1:$H$65536,5,FALSE))</f>
        <v>Архангельская</v>
      </c>
      <c r="G21" s="87" t="str">
        <f>IF(B21=0," ",VLOOKUP($B21,[1]Спортсмены!$B$1:$H$65536,6,FALSE))</f>
        <v>Архангельск, ГАУ АО "РЦСП "Поморье"</v>
      </c>
      <c r="H21" s="24"/>
      <c r="I21" s="94">
        <v>4.0957175925925926E-3</v>
      </c>
      <c r="J21" s="26" t="str">
        <f>IF(I21=0," ",IF(I21&lt;=[1]Разряды!$D$13,[1]Разряды!$D$3,IF(I21&lt;=[1]Разряды!$E$13,[1]Разряды!$E$3,IF(I21&lt;=[1]Разряды!$F$13,[1]Разряды!$F$3,IF(I21&lt;=[1]Разряды!$G$13,[1]Разряды!$G$3,IF(I21&lt;=[1]Разряды!$H$13,[1]Разряды!$H$3,IF(I21&lt;=[1]Разряды!$I$13,[1]Разряды!$I$3,IF(I21&lt;=[1]Разряды!$J$13,[1]Разряды!$J$3,"б/р"))))))))</f>
        <v>кмс</v>
      </c>
      <c r="K21" s="26">
        <v>20</v>
      </c>
      <c r="L21" s="21" t="str">
        <f>IF(B21=0," ",VLOOKUP($B21,[1]Спортсмены!$B$1:$H$65536,7,FALSE))</f>
        <v>Чернов А.В.</v>
      </c>
    </row>
    <row r="22" spans="1:12" x14ac:dyDescent="0.25">
      <c r="A22" s="19">
        <v>2</v>
      </c>
      <c r="B22" s="20">
        <v>132</v>
      </c>
      <c r="C22" s="21" t="str">
        <f>IF(B22=0," ",VLOOKUP(B22,[1]Спортсмены!B$1:H$65536,2,FALSE))</f>
        <v>Данилов Василий</v>
      </c>
      <c r="D22" s="23" t="str">
        <f>IF(B22=0," ",VLOOKUP($B22,[1]Спортсмены!$B$1:$H$65536,3,FALSE))</f>
        <v>1993</v>
      </c>
      <c r="E22" s="23" t="str">
        <f>IF(B22=0," ",IF(VLOOKUP($B22,[1]Спортсмены!$B$1:$H$65536,4,FALSE)=0," ",VLOOKUP($B22,[1]Спортсмены!$B$1:$H$65536,4,FALSE)))</f>
        <v>КМС</v>
      </c>
      <c r="F22" s="21" t="str">
        <f>IF(B22=0," ",VLOOKUP($B22,[1]Спортсмены!$B$1:$H$65536,5,FALSE))</f>
        <v>Ивановская</v>
      </c>
      <c r="G22" s="21" t="str">
        <f>IF(B22=0," ",VLOOKUP($B22,[1]Спортсмены!$B$1:$H$65536,6,FALSE))</f>
        <v>Шуя, ДЮСШ</v>
      </c>
      <c r="H22" s="24"/>
      <c r="I22" s="94">
        <v>4.1506944444444447E-3</v>
      </c>
      <c r="J22" s="26" t="str">
        <f>IF(I22=0," ",IF(I22&lt;=[1]Разряды!$D$13,[1]Разряды!$D$3,IF(I22&lt;=[1]Разряды!$E$13,[1]Разряды!$E$3,IF(I22&lt;=[1]Разряды!$F$13,[1]Разряды!$F$3,IF(I22&lt;=[1]Разряды!$G$13,[1]Разряды!$G$3,IF(I22&lt;=[1]Разряды!$H$13,[1]Разряды!$H$3,IF(I22&lt;=[1]Разряды!$I$13,[1]Разряды!$I$3,IF(I22&lt;=[1]Разряды!$J$13,[1]Разряды!$J$3,"б/р"))))))))</f>
        <v>кмс</v>
      </c>
      <c r="K22" s="15" t="s">
        <v>20</v>
      </c>
      <c r="L22" s="21" t="str">
        <f>IF(B22=0," ",VLOOKUP($B22,[1]Спортсмены!$B$1:$H$65536,7,FALSE))</f>
        <v>Лютов Б.А.</v>
      </c>
    </row>
    <row r="23" spans="1:12" x14ac:dyDescent="0.25">
      <c r="A23" s="19">
        <v>3</v>
      </c>
      <c r="B23" s="20">
        <v>258</v>
      </c>
      <c r="C23" s="21" t="str">
        <f>IF(B23=0," ",VLOOKUP(B23,[1]Спортсмены!B$1:H$65536,2,FALSE))</f>
        <v>Зинохин Роман</v>
      </c>
      <c r="D23" s="23" t="str">
        <f>IF(B23=0," ",VLOOKUP($B23,[1]Спортсмены!$B$1:$H$65536,3,FALSE))</f>
        <v>21.12.1993</v>
      </c>
      <c r="E23" s="23" t="str">
        <f>IF(B23=0," ",IF(VLOOKUP($B23,[1]Спортсмены!$B$1:$H$65536,4,FALSE)=0," ",VLOOKUP($B23,[1]Спортсмены!$B$1:$H$65536,4,FALSE)))</f>
        <v>КМС</v>
      </c>
      <c r="F23" s="21" t="str">
        <f>IF(B23=0," ",VLOOKUP($B23,[1]Спортсмены!$B$1:$H$65536,5,FALSE))</f>
        <v>Костромская</v>
      </c>
      <c r="G23" s="21" t="str">
        <f>IF(B23=0," ",VLOOKUP($B23,[1]Спортсмены!$B$1:$H$65536,6,FALSE))</f>
        <v>Кострома, КОСДЮСШОР</v>
      </c>
      <c r="H23" s="24"/>
      <c r="I23" s="94">
        <v>4.1640046296296295E-3</v>
      </c>
      <c r="J23" s="26" t="str">
        <f>IF(I23=0," ",IF(I23&lt;=[1]Разряды!$D$13,[1]Разряды!$D$3,IF(I23&lt;=[1]Разряды!$E$13,[1]Разряды!$E$3,IF(I23&lt;=[1]Разряды!$F$13,[1]Разряды!$F$3,IF(I23&lt;=[1]Разряды!$G$13,[1]Разряды!$G$3,IF(I23&lt;=[1]Разряды!$H$13,[1]Разряды!$H$3,IF(I23&lt;=[1]Разряды!$I$13,[1]Разряды!$I$3,IF(I23&lt;=[1]Разряды!$J$13,[1]Разряды!$J$3,"б/р"))))))))</f>
        <v>кмс</v>
      </c>
      <c r="K23" s="16">
        <v>17</v>
      </c>
      <c r="L23" s="21" t="str">
        <f>IF(B23=0," ",VLOOKUP($B23,[1]Спортсмены!$B$1:$H$65536,7,FALSE))</f>
        <v>Дружков А.Н.</v>
      </c>
    </row>
    <row r="24" spans="1:12" x14ac:dyDescent="0.25">
      <c r="A24" s="80">
        <v>4</v>
      </c>
      <c r="B24" s="20">
        <v>17</v>
      </c>
      <c r="C24" s="21" t="str">
        <f>IF(B24=0," ",VLOOKUP(B24,[1]Спортсмены!B$1:H$65536,2,FALSE))</f>
        <v>Емельянов Леонид</v>
      </c>
      <c r="D24" s="23" t="str">
        <f>IF(B24=0," ",VLOOKUP($B24,[1]Спортсмены!$B$1:$H$65536,3,FALSE))</f>
        <v>27.04.1994</v>
      </c>
      <c r="E24" s="23" t="str">
        <f>IF(B24=0," ",IF(VLOOKUP($B24,[1]Спортсмены!$B$1:$H$65536,4,FALSE)=0," ",VLOOKUP($B24,[1]Спортсмены!$B$1:$H$65536,4,FALSE)))</f>
        <v>КМС</v>
      </c>
      <c r="F24" s="21" t="str">
        <f>IF(B24=0," ",VLOOKUP($B24,[1]Спортсмены!$B$1:$H$65536,5,FALSE))</f>
        <v>Ярославская</v>
      </c>
      <c r="G24" s="21" t="str">
        <f>IF(B24=0," ",VLOOKUP($B24,[1]Спортсмены!$B$1:$H$65536,6,FALSE))</f>
        <v>Ярославль, СДЮСШОР-19</v>
      </c>
      <c r="H24" s="24"/>
      <c r="I24" s="94">
        <v>4.3208333333333336E-3</v>
      </c>
      <c r="J24" s="26" t="str">
        <f>IF(I24=0," ",IF(I24&lt;=[1]Разряды!$D$13,[1]Разряды!$D$3,IF(I24&lt;=[1]Разряды!$E$13,[1]Разряды!$E$3,IF(I24&lt;=[1]Разряды!$F$13,[1]Разряды!$F$3,IF(I24&lt;=[1]Разряды!$G$13,[1]Разряды!$G$3,IF(I24&lt;=[1]Разряды!$H$13,[1]Разряды!$H$3,IF(I24&lt;=[1]Разряды!$I$13,[1]Разряды!$I$3,IF(I24&lt;=[1]Разряды!$J$13,[1]Разряды!$J$3,"б/р"))))))))</f>
        <v>1р</v>
      </c>
      <c r="K24" s="15" t="s">
        <v>20</v>
      </c>
      <c r="L24" s="21" t="str">
        <f>IF(B24=0," ",VLOOKUP($B24,[1]Спортсмены!$B$1:$H$65536,7,FALSE))</f>
        <v>Хрущев И.Е.</v>
      </c>
    </row>
    <row r="25" spans="1:12" x14ac:dyDescent="0.25">
      <c r="A25" s="80">
        <v>5</v>
      </c>
      <c r="B25" s="20">
        <v>26</v>
      </c>
      <c r="C25" s="85" t="str">
        <f>IF(B25=0," ",VLOOKUP(B25,[1]Спортсмены!B$1:H$65536,2,FALSE))</f>
        <v>Сучков Ярослав</v>
      </c>
      <c r="D25" s="85" t="str">
        <f>IF(B25=0," ",VLOOKUP($B25,[1]Спортсмены!$B$1:$H$65536,3,FALSE))</f>
        <v>30.06.1993</v>
      </c>
      <c r="E25" s="85" t="str">
        <f>IF(B25=0," ",IF(VLOOKUP($B25,[1]Спортсмены!$B$1:$H$65536,4,FALSE)=0," ",VLOOKUP($B25,[1]Спортсмены!$B$1:$H$65536,4,FALSE)))</f>
        <v>1р</v>
      </c>
      <c r="F25" s="85" t="str">
        <f>IF(B25=0," ",VLOOKUP($B25,[1]Спортсмены!$B$1:$H$65536,5,FALSE))</f>
        <v>Ярославская</v>
      </c>
      <c r="G25" s="163" t="str">
        <f>IF(B25=0," ",VLOOKUP($B25,[1]Спортсмены!$B$1:$H$65536,6,FALSE))</f>
        <v>Ярославль, СДЮСШОР-19</v>
      </c>
      <c r="H25" s="280"/>
      <c r="I25" s="281">
        <v>4.5790509259259265E-3</v>
      </c>
      <c r="J25" s="27" t="str">
        <f>IF(I25=0," ",IF(I25&lt;=[1]Разряды!$D$13,[1]Разряды!$D$3,IF(I25&lt;=[1]Разряды!$E$13,[1]Разряды!$E$3,IF(I25&lt;=[1]Разряды!$F$13,[1]Разряды!$F$3,IF(I25&lt;=[1]Разряды!$G$13,[1]Разряды!$G$3,IF(I25&lt;=[1]Разряды!$H$13,[1]Разряды!$H$3,IF(I25&lt;=[1]Разряды!$I$13,[1]Разряды!$I$3,IF(I25&lt;=[1]Разряды!$J$13,[1]Разряды!$J$3,"б/р"))))))))</f>
        <v>2р</v>
      </c>
      <c r="K25" s="114" t="s">
        <v>20</v>
      </c>
      <c r="L25" s="85" t="str">
        <f>IF(B25=0," ",VLOOKUP($B25,[1]Спортсмены!$B$1:$H$65536,7,FALSE))</f>
        <v>Круговой К.Н.</v>
      </c>
    </row>
    <row r="26" spans="1:12" x14ac:dyDescent="0.25">
      <c r="A26" s="100"/>
      <c r="B26" s="89"/>
      <c r="C26" s="67"/>
      <c r="D26" s="15"/>
      <c r="E26" s="15"/>
      <c r="F26" s="340" t="s">
        <v>24</v>
      </c>
      <c r="G26" s="340"/>
      <c r="H26" s="102"/>
      <c r="I26" s="343"/>
      <c r="J26" s="343"/>
      <c r="K26" s="247"/>
      <c r="L26" s="8"/>
    </row>
    <row r="27" spans="1:12" x14ac:dyDescent="0.25">
      <c r="A27" s="19">
        <v>1</v>
      </c>
      <c r="B27" s="20">
        <v>70</v>
      </c>
      <c r="C27" s="21" t="str">
        <f>IF(B27=0," ",VLOOKUP(B27,[1]Спортсмены!B$1:H$65536,2,FALSE))</f>
        <v>Александров Никита</v>
      </c>
      <c r="D27" s="23" t="str">
        <f>IF(B27=0," ",VLOOKUP($B27,[1]Спортсмены!$B$1:$H$65536,3,FALSE))</f>
        <v>22.10.1983</v>
      </c>
      <c r="E27" s="23" t="str">
        <f>IF(B27=0," ",IF(VLOOKUP($B27,[1]Спортсмены!$B$1:$H$65536,4,FALSE)=0," ",VLOOKUP($B27,[1]Спортсмены!$B$1:$H$65536,4,FALSE)))</f>
        <v>МС</v>
      </c>
      <c r="F27" s="21" t="str">
        <f>IF(B27=0," ",VLOOKUP($B27,[1]Спортсмены!$B$1:$H$65536,5,FALSE))</f>
        <v>Ярославская</v>
      </c>
      <c r="G27" s="21" t="str">
        <f>IF(B27=0," ",VLOOKUP($B27,[1]Спортсмены!$B$1:$H$65536,6,FALSE))</f>
        <v>Рыбинск, СДЮСШОР-2</v>
      </c>
      <c r="H27" s="25" t="s">
        <v>168</v>
      </c>
      <c r="I27" s="450">
        <v>3.9195601851851856E-3</v>
      </c>
      <c r="J27" s="23" t="s">
        <v>106</v>
      </c>
      <c r="K27" s="23" t="s">
        <v>23</v>
      </c>
      <c r="L27" s="21" t="str">
        <f>IF(B27=0," ",VLOOKUP($B27,[1]Спортсмены!$B$1:$H$65536,7,FALSE))</f>
        <v>Зюзин В.Н.</v>
      </c>
    </row>
    <row r="28" spans="1:12" x14ac:dyDescent="0.25">
      <c r="A28" s="19">
        <v>2</v>
      </c>
      <c r="B28" s="20">
        <v>257</v>
      </c>
      <c r="C28" s="21" t="str">
        <f>IF(B28=0," ",VLOOKUP(B28,[1]Спортсмены!B$1:H$65536,2,FALSE))</f>
        <v>Шакиров Илья</v>
      </c>
      <c r="D28" s="23" t="str">
        <f>IF(B28=0," ",VLOOKUP($B28,[1]Спортсмены!$B$1:$H$65536,3,FALSE))</f>
        <v>04.06.1988</v>
      </c>
      <c r="E28" s="23" t="str">
        <f>IF(B28=0," ",IF(VLOOKUP($B28,[1]Спортсмены!$B$1:$H$65536,4,FALSE)=0," ",VLOOKUP($B28,[1]Спортсмены!$B$1:$H$65536,4,FALSE)))</f>
        <v>МС</v>
      </c>
      <c r="F28" s="21" t="str">
        <f>IF(B28=0," ",VLOOKUP($B28,[1]Спортсмены!$B$1:$H$65536,5,FALSE))</f>
        <v>Костромская</v>
      </c>
      <c r="G28" s="21" t="str">
        <f>IF(B28=0," ",VLOOKUP($B28,[1]Спортсмены!$B$1:$H$65536,6,FALSE))</f>
        <v>Кострома, КОСДЮСШОР</v>
      </c>
      <c r="H28" s="24"/>
      <c r="I28" s="94">
        <v>4.052314814814815E-3</v>
      </c>
      <c r="J28" s="26" t="str">
        <f>IF(I28=0," ",IF(I28&lt;=[1]Разряды!$D$13,[1]Разряды!$D$3,IF(I28&lt;=[1]Разряды!$E$13,[1]Разряды!$E$3,IF(I28&lt;=[1]Разряды!$F$13,[1]Разряды!$F$3,IF(I28&lt;=[1]Разряды!$G$13,[1]Разряды!$G$3,IF(I28&lt;=[1]Разряды!$H$13,[1]Разряды!$H$3,IF(I28&lt;=[1]Разряды!$I$13,[1]Разряды!$I$3,IF(I28&lt;=[1]Разряды!$J$13,[1]Разряды!$J$3,"б/р"))))))))</f>
        <v>кмс</v>
      </c>
      <c r="K28" s="15">
        <v>17</v>
      </c>
      <c r="L28" s="21" t="str">
        <f>IF(B28=0," ",VLOOKUP($B28,[1]Спортсмены!$B$1:$H$65536,7,FALSE))</f>
        <v>Дружков А.Н.</v>
      </c>
    </row>
    <row r="29" spans="1:12" x14ac:dyDescent="0.25">
      <c r="A29" s="19">
        <v>3</v>
      </c>
      <c r="B29" s="20">
        <v>2</v>
      </c>
      <c r="C29" s="21" t="str">
        <f>IF(B29=0," ",VLOOKUP(B29,[1]Спортсмены!B$1:H$65536,2,FALSE))</f>
        <v>Тимошин Андрей</v>
      </c>
      <c r="D29" s="23" t="str">
        <f>IF(B29=0," ",VLOOKUP($B29,[1]Спортсмены!$B$1:$H$65536,3,FALSE))</f>
        <v>04.09.1988</v>
      </c>
      <c r="E29" s="23" t="str">
        <f>IF(B29=0," ",IF(VLOOKUP($B29,[1]Спортсмены!$B$1:$H$65536,4,FALSE)=0," ",VLOOKUP($B29,[1]Спортсмены!$B$1:$H$65536,4,FALSE)))</f>
        <v>КМС</v>
      </c>
      <c r="F29" s="21" t="str">
        <f>IF(B29=0," ",VLOOKUP($B29,[1]Спортсмены!$B$1:$H$65536,5,FALSE))</f>
        <v>Ярославская</v>
      </c>
      <c r="G29" s="21" t="str">
        <f>IF(B29=0," ",VLOOKUP($B29,[1]Спортсмены!$B$1:$H$65536,6,FALSE))</f>
        <v>Ярославль, СДЮСШОР-19</v>
      </c>
      <c r="H29" s="24"/>
      <c r="I29" s="94">
        <v>4.1312500000000004E-3</v>
      </c>
      <c r="J29" s="26" t="str">
        <f>IF(I29=0," ",IF(I29&lt;=[1]Разряды!$D$13,[1]Разряды!$D$3,IF(I29&lt;=[1]Разряды!$E$13,[1]Разряды!$E$3,IF(I29&lt;=[1]Разряды!$F$13,[1]Разряды!$F$3,IF(I29&lt;=[1]Разряды!$G$13,[1]Разряды!$G$3,IF(I29&lt;=[1]Разряды!$H$13,[1]Разряды!$H$3,IF(I29&lt;=[1]Разряды!$I$13,[1]Разряды!$I$3,IF(I29&lt;=[1]Разряды!$J$13,[1]Разряды!$J$3,"б/р"))))))))</f>
        <v>кмс</v>
      </c>
      <c r="K29" s="15">
        <v>15</v>
      </c>
      <c r="L29" s="21" t="str">
        <f>IF(B29=0," ",VLOOKUP($B29,[1]Спортсмены!$B$1:$H$65536,7,FALSE))</f>
        <v>Хрущев И.Е.</v>
      </c>
    </row>
    <row r="30" spans="1:12" x14ac:dyDescent="0.25">
      <c r="A30" s="77">
        <v>4</v>
      </c>
      <c r="B30" s="79">
        <v>287</v>
      </c>
      <c r="C30" s="21" t="str">
        <f>IF(B30=0," ",VLOOKUP(B30,[1]Спортсмены!B$1:H$65536,2,FALSE))</f>
        <v>Киселев Алексей</v>
      </c>
      <c r="D30" s="23" t="str">
        <f>IF(B30=0," ",VLOOKUP($B30,[1]Спортсмены!$B$1:$H$65536,3,FALSE))</f>
        <v>27.05.1992</v>
      </c>
      <c r="E30" s="23" t="str">
        <f>IF(B30=0," ",IF(VLOOKUP($B30,[1]Спортсмены!$B$1:$H$65536,4,FALSE)=0," ",VLOOKUP($B30,[1]Спортсмены!$B$1:$H$65536,4,FALSE)))</f>
        <v>КМС</v>
      </c>
      <c r="F30" s="21" t="str">
        <f>IF(B30=0," ",VLOOKUP($B30,[1]Спортсмены!$B$1:$H$65536,5,FALSE))</f>
        <v>Вологодская</v>
      </c>
      <c r="G30" s="21" t="str">
        <f>IF(B30=0," ",VLOOKUP($B30,[1]Спортсмены!$B$1:$H$65536,6,FALSE))</f>
        <v>Вологда, АУ ФКиС ЦСП</v>
      </c>
      <c r="H30" s="24"/>
      <c r="I30" s="95">
        <v>4.1899305555555552E-3</v>
      </c>
      <c r="J30" s="27" t="str">
        <f>IF(I30=0," ",IF(I30&lt;=[1]Разряды!$D$13,[1]Разряды!$D$3,IF(I30&lt;=[1]Разряды!$E$13,[1]Разряды!$E$3,IF(I30&lt;=[1]Разряды!$F$13,[1]Разряды!$F$3,IF(I30&lt;=[1]Разряды!$G$13,[1]Разряды!$G$3,IF(I30&lt;=[1]Разряды!$H$13,[1]Разряды!$H$3,IF(I30&lt;=[1]Разряды!$I$13,[1]Разряды!$I$3,IF(I30&lt;=[1]Разряды!$J$13,[1]Разряды!$J$3,"б/р"))))))))</f>
        <v>1р</v>
      </c>
      <c r="K30" s="15">
        <v>0</v>
      </c>
      <c r="L30" s="21" t="str">
        <f>IF(B30=0," ",VLOOKUP($B30,[1]Спортсмены!$B$1:$H$65536,7,FALSE))</f>
        <v>Киселев В.Д.</v>
      </c>
    </row>
    <row r="31" spans="1:12" ht="22.5" x14ac:dyDescent="0.25">
      <c r="A31" s="77">
        <v>5</v>
      </c>
      <c r="B31" s="70">
        <v>155</v>
      </c>
      <c r="C31" s="85" t="str">
        <f>IF(B31=0," ",VLOOKUP(B31,[1]Спортсмены!B$1:H$65536,2,FALSE))</f>
        <v>Пыталев Андрей</v>
      </c>
      <c r="D31" s="86" t="str">
        <f>IF(B31=0," ",VLOOKUP($B31,[1]Спортсмены!$B$1:$H$65536,3,FALSE))</f>
        <v>30.04.1992</v>
      </c>
      <c r="E31" s="80" t="str">
        <f>IF(B31=0," ",IF(VLOOKUP($B31,[1]Спортсмены!$B$1:$H$65536,4,FALSE)=0," ",VLOOKUP($B31,[1]Спортсмены!$B$1:$H$65536,4,FALSE)))</f>
        <v>КМС</v>
      </c>
      <c r="F31" s="85" t="str">
        <f>IF(B31=0," ",VLOOKUP($B31,[1]Спортсмены!$B$1:$H$65536,5,FALSE))</f>
        <v>Ивановская</v>
      </c>
      <c r="G31" s="85" t="str">
        <f>IF(B31=0," ",VLOOKUP($B31,[1]Спортсмены!$B$1:$H$65536,6,FALSE))</f>
        <v>Иваново, ИГЭУ</v>
      </c>
      <c r="H31" s="84"/>
      <c r="I31" s="272">
        <v>4.2761574074074073E-3</v>
      </c>
      <c r="J31" s="27" t="str">
        <f>IF(I31=0," ",IF(I31&lt;=[1]Разряды!$D$13,[1]Разряды!$D$3,IF(I31&lt;=[1]Разряды!$E$13,[1]Разряды!$E$3,IF(I31&lt;=[1]Разряды!$F$13,[1]Разряды!$F$3,IF(I31&lt;=[1]Разряды!$G$13,[1]Разряды!$G$3,IF(I31&lt;=[1]Разряды!$H$13,[1]Разряды!$H$3,IF(I31&lt;=[1]Разряды!$I$13,[1]Разряды!$I$3,IF(I31&lt;=[1]Разряды!$J$13,[1]Разряды!$J$3,"б/р"))))))))</f>
        <v>1р</v>
      </c>
      <c r="K31" s="114" t="s">
        <v>20</v>
      </c>
      <c r="L31" s="83" t="str">
        <f>IF(B31=0," ",VLOOKUP($B31,[1]Спортсмены!$B$1:$H$65536,7,FALSE))</f>
        <v>Гильмутдинов Ю.В., Лукичев А.В.</v>
      </c>
    </row>
    <row r="32" spans="1:12" ht="15.75" thickBot="1" x14ac:dyDescent="0.3">
      <c r="A32" s="29"/>
      <c r="B32" s="30"/>
      <c r="C32" s="31" t="str">
        <f>IF(B32=0," ",VLOOKUP(B32,[1]Спортсмены!B$1:H$65536,2,FALSE))</f>
        <v xml:space="preserve"> </v>
      </c>
      <c r="D32" s="33" t="str">
        <f>IF(B32=0," ",VLOOKUP($B32,[1]Спортсмены!$B$1:$H$65536,3,FALSE))</f>
        <v xml:space="preserve"> </v>
      </c>
      <c r="E32" s="33" t="str">
        <f>IF(B32=0," ",IF(VLOOKUP($B32,[1]Спортсмены!$B$1:$H$65536,4,FALSE)=0," ",VLOOKUP($B32,[1]Спортсмены!$B$1:$H$65536,4,FALSE)))</f>
        <v xml:space="preserve"> </v>
      </c>
      <c r="F32" s="31" t="str">
        <f>IF(B32=0," ",VLOOKUP($B32,[1]Спортсмены!$B$1:$H$65536,5,FALSE))</f>
        <v xml:space="preserve"> </v>
      </c>
      <c r="G32" s="31" t="str">
        <f>IF(B32=0," ",VLOOKUP($B32,[1]Спортсмены!$B$1:$H$65536,6,FALSE))</f>
        <v xml:space="preserve"> </v>
      </c>
      <c r="H32" s="34"/>
      <c r="I32" s="109"/>
      <c r="J32" s="43" t="str">
        <f>IF(I32=0," ",IF(I32&lt;=[1]Разряды!$D$14,[1]Разряды!$D$3,IF(I32&lt;=[1]Разряды!$E$14,[1]Разряды!$E$3,IF(I32&lt;=[1]Разряды!$F$14,[1]Разряды!$F$3,IF(I32&lt;=[1]Разряды!$G$14,[1]Разряды!$G$3,IF(I32&lt;=[1]Разряды!$H$14,[1]Разряды!$H$3,IF(I32&lt;=[1]Разряды!$I$14,[1]Разряды!$I$3,IF(I32&lt;=[1]Разряды!$J$14,[1]Разряды!$J$3,"б/р"))))))))</f>
        <v xml:space="preserve"> </v>
      </c>
      <c r="K32" s="43"/>
      <c r="L32" s="31" t="str">
        <f>IF(B32=0," ",VLOOKUP($B32,[1]Спортсмены!$B$1:$H$65536,7,FALSE))</f>
        <v xml:space="preserve"> </v>
      </c>
    </row>
    <row r="33" spans="1:9" ht="15.75" thickTop="1" x14ac:dyDescent="0.25">
      <c r="A33" s="46"/>
      <c r="B33" s="46"/>
      <c r="C33" s="46"/>
      <c r="D33" s="46"/>
      <c r="E33" s="46"/>
      <c r="F33" s="46"/>
      <c r="G33" s="46"/>
      <c r="H33" s="104"/>
      <c r="I33" s="104"/>
    </row>
    <row r="34" spans="1:9" x14ac:dyDescent="0.25">
      <c r="A34" s="46"/>
      <c r="B34" s="46"/>
      <c r="C34" s="46"/>
      <c r="D34" s="46"/>
      <c r="E34" s="46"/>
      <c r="F34" s="46"/>
      <c r="G34" s="46"/>
      <c r="H34" s="104"/>
      <c r="I34" s="104"/>
    </row>
    <row r="35" spans="1:9" x14ac:dyDescent="0.25">
      <c r="A35" s="46"/>
      <c r="B35" s="46"/>
      <c r="C35" s="46"/>
      <c r="D35" s="46"/>
      <c r="E35" s="46"/>
      <c r="F35" s="46"/>
      <c r="G35" s="46"/>
      <c r="H35" s="104"/>
      <c r="I35" s="104"/>
    </row>
  </sheetData>
  <mergeCells count="26">
    <mergeCell ref="A1:L1"/>
    <mergeCell ref="A2:L2"/>
    <mergeCell ref="I16:J16"/>
    <mergeCell ref="A9:A10"/>
    <mergeCell ref="B9:B10"/>
    <mergeCell ref="C9:C10"/>
    <mergeCell ref="D9:D10"/>
    <mergeCell ref="E9:E10"/>
    <mergeCell ref="F9:F10"/>
    <mergeCell ref="G9:G10"/>
    <mergeCell ref="H9:I9"/>
    <mergeCell ref="J9:J10"/>
    <mergeCell ref="K9:K10"/>
    <mergeCell ref="L9:L10"/>
    <mergeCell ref="A3:L3"/>
    <mergeCell ref="A4:L4"/>
    <mergeCell ref="F6:G6"/>
    <mergeCell ref="I8:J8"/>
    <mergeCell ref="F11:G11"/>
    <mergeCell ref="H10:I10"/>
    <mergeCell ref="I11:J11"/>
    <mergeCell ref="F16:G16"/>
    <mergeCell ref="F26:G26"/>
    <mergeCell ref="I26:J26"/>
    <mergeCell ref="F20:G20"/>
    <mergeCell ref="I20:J20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opLeftCell="A19" workbookViewId="0">
      <selection activeCell="L24" sqref="L24"/>
    </sheetView>
  </sheetViews>
  <sheetFormatPr defaultRowHeight="15" x14ac:dyDescent="0.25"/>
  <cols>
    <col min="1" max="1" width="3.85546875" customWidth="1"/>
    <col min="2" max="2" width="6.140625" customWidth="1"/>
    <col min="3" max="3" width="21.5703125" customWidth="1"/>
    <col min="4" max="4" width="11" customWidth="1"/>
    <col min="5" max="5" width="6.5703125" customWidth="1"/>
    <col min="6" max="6" width="13.42578125" customWidth="1"/>
    <col min="7" max="7" width="30.5703125" customWidth="1"/>
    <col min="8" max="8" width="6.5703125" style="105" customWidth="1"/>
    <col min="9" max="9" width="8.5703125" style="105" customWidth="1"/>
    <col min="10" max="10" width="7.42578125" customWidth="1"/>
    <col min="11" max="11" width="6.5703125" customWidth="1"/>
    <col min="12" max="12" width="31.28515625" customWidth="1"/>
  </cols>
  <sheetData>
    <row r="1" spans="1:12" ht="20.25" x14ac:dyDescent="0.3">
      <c r="A1" s="354" t="s">
        <v>91</v>
      </c>
      <c r="B1" s="354"/>
      <c r="C1" s="354"/>
      <c r="D1" s="354"/>
      <c r="E1" s="354"/>
      <c r="F1" s="354"/>
      <c r="G1" s="354"/>
      <c r="H1" s="354"/>
      <c r="I1" s="354"/>
      <c r="J1" s="354"/>
      <c r="K1" s="354"/>
      <c r="L1" s="354"/>
    </row>
    <row r="2" spans="1:12" ht="20.25" x14ac:dyDescent="0.3">
      <c r="A2" s="354" t="s">
        <v>92</v>
      </c>
      <c r="B2" s="354"/>
      <c r="C2" s="354"/>
      <c r="D2" s="354"/>
      <c r="E2" s="354"/>
      <c r="F2" s="354"/>
      <c r="G2" s="354"/>
      <c r="H2" s="354"/>
      <c r="I2" s="354"/>
      <c r="J2" s="354"/>
      <c r="K2" s="354"/>
      <c r="L2" s="354"/>
    </row>
    <row r="3" spans="1:12" ht="22.5" x14ac:dyDescent="0.3">
      <c r="A3" s="335" t="s">
        <v>21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</row>
    <row r="4" spans="1:12" ht="20.25" x14ac:dyDescent="0.3">
      <c r="A4" s="336" t="s">
        <v>22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</row>
    <row r="5" spans="1:12" ht="18" x14ac:dyDescent="0.25">
      <c r="A5" s="1"/>
      <c r="B5" s="2"/>
      <c r="C5" s="2"/>
      <c r="D5" s="2"/>
      <c r="E5" s="2"/>
      <c r="F5" s="2" t="s">
        <v>1</v>
      </c>
      <c r="G5" s="2"/>
      <c r="H5" s="2"/>
      <c r="I5" s="2"/>
      <c r="J5" s="2"/>
      <c r="K5" s="2"/>
      <c r="L5" s="2"/>
    </row>
    <row r="6" spans="1:12" ht="15.75" customHeight="1" x14ac:dyDescent="0.25">
      <c r="A6" s="1"/>
      <c r="B6" s="4"/>
      <c r="C6" s="4"/>
      <c r="D6" s="4"/>
      <c r="E6" s="4"/>
      <c r="F6" s="342" t="s">
        <v>41</v>
      </c>
      <c r="G6" s="342"/>
      <c r="H6" s="4"/>
      <c r="I6"/>
      <c r="K6" s="6" t="s">
        <v>3</v>
      </c>
    </row>
    <row r="7" spans="1:12" x14ac:dyDescent="0.25">
      <c r="A7" s="1"/>
      <c r="B7" s="6"/>
      <c r="C7" s="266"/>
      <c r="F7" s="1"/>
      <c r="G7" s="1"/>
      <c r="H7" s="8"/>
      <c r="I7" s="8"/>
      <c r="J7" s="8"/>
      <c r="K7" s="8" t="s">
        <v>109</v>
      </c>
      <c r="L7" s="8"/>
    </row>
    <row r="8" spans="1:12" ht="18.75" x14ac:dyDescent="0.3">
      <c r="A8" s="9"/>
      <c r="B8" s="6"/>
      <c r="C8" s="6"/>
      <c r="E8" s="10"/>
      <c r="F8" s="1"/>
      <c r="G8" s="1"/>
      <c r="H8" s="10"/>
      <c r="I8" s="343" t="s">
        <v>42</v>
      </c>
      <c r="J8" s="343"/>
      <c r="K8" s="247"/>
      <c r="L8" s="8" t="s">
        <v>169</v>
      </c>
    </row>
    <row r="9" spans="1:12" x14ac:dyDescent="0.25">
      <c r="A9" s="1" t="s">
        <v>170</v>
      </c>
      <c r="B9" s="76"/>
      <c r="C9" s="76"/>
      <c r="D9" s="12"/>
      <c r="E9" s="11"/>
      <c r="F9" s="1"/>
      <c r="G9" s="1"/>
      <c r="H9" s="13"/>
      <c r="I9" s="344"/>
      <c r="J9" s="344"/>
      <c r="K9" s="14"/>
      <c r="L9" s="8"/>
    </row>
    <row r="10" spans="1:12" ht="15" customHeight="1" x14ac:dyDescent="0.25">
      <c r="A10" s="345" t="s">
        <v>6</v>
      </c>
      <c r="B10" s="345" t="s">
        <v>7</v>
      </c>
      <c r="C10" s="345" t="s">
        <v>8</v>
      </c>
      <c r="D10" s="328" t="s">
        <v>9</v>
      </c>
      <c r="E10" s="328" t="s">
        <v>10</v>
      </c>
      <c r="F10" s="328" t="s">
        <v>11</v>
      </c>
      <c r="G10" s="328" t="s">
        <v>12</v>
      </c>
      <c r="H10" s="347" t="s">
        <v>13</v>
      </c>
      <c r="I10" s="348"/>
      <c r="J10" s="345" t="s">
        <v>14</v>
      </c>
      <c r="K10" s="328" t="s">
        <v>15</v>
      </c>
      <c r="L10" s="349" t="s">
        <v>16</v>
      </c>
    </row>
    <row r="11" spans="1:12" x14ac:dyDescent="0.25">
      <c r="A11" s="346"/>
      <c r="B11" s="346"/>
      <c r="C11" s="346"/>
      <c r="D11" s="346"/>
      <c r="E11" s="346"/>
      <c r="F11" s="346"/>
      <c r="G11" s="346"/>
      <c r="H11" s="357" t="s">
        <v>43</v>
      </c>
      <c r="I11" s="358"/>
      <c r="J11" s="346"/>
      <c r="K11" s="346"/>
      <c r="L11" s="350"/>
    </row>
    <row r="12" spans="1:12" ht="15" customHeight="1" x14ac:dyDescent="0.25">
      <c r="A12" s="254"/>
      <c r="B12" s="254"/>
      <c r="C12" s="254"/>
      <c r="D12" s="254"/>
      <c r="E12" s="254"/>
      <c r="F12" s="340" t="s">
        <v>113</v>
      </c>
      <c r="G12" s="340"/>
      <c r="H12" s="256"/>
      <c r="I12" s="256"/>
      <c r="J12" s="254"/>
      <c r="K12" s="254"/>
      <c r="L12" s="258"/>
    </row>
    <row r="13" spans="1:12" x14ac:dyDescent="0.25">
      <c r="A13" s="19">
        <v>1</v>
      </c>
      <c r="B13" s="27">
        <v>274</v>
      </c>
      <c r="C13" s="85" t="str">
        <f>IF(B13=0," ",VLOOKUP(B13,[1]Спортсмены!B$1:H$65536,2,FALSE))</f>
        <v>Виноградов Кирилл</v>
      </c>
      <c r="D13" s="86" t="str">
        <f>IF(B13=0," ",VLOOKUP($B13,[1]Спортсмены!$B$1:$H$65536,3,FALSE))</f>
        <v>02.12.1999</v>
      </c>
      <c r="E13" s="80" t="str">
        <f>IF(B13=0," ",IF(VLOOKUP($B13,[1]Спортсмены!$B$1:$H$65536,4,FALSE)=0," ",VLOOKUP($B13,[1]Спортсмены!$B$1:$H$65536,4,FALSE)))</f>
        <v>1р</v>
      </c>
      <c r="F13" s="85" t="str">
        <f>IF(B13=0," ",VLOOKUP($B13,[1]Спортсмены!$B$1:$H$65536,5,FALSE))</f>
        <v>Костромская</v>
      </c>
      <c r="G13" s="85" t="str">
        <f>IF(B13=0," ",VLOOKUP($B13,[1]Спортсмены!$B$1:$H$65536,6,FALSE))</f>
        <v>Кострома, КОСДЮСШОР</v>
      </c>
      <c r="H13" s="91" t="s">
        <v>168</v>
      </c>
      <c r="I13" s="451">
        <v>1.5523263888888889E-2</v>
      </c>
      <c r="J13" s="27" t="str">
        <f>IF(I13=0," ",IF(I13&lt;=[1]Разряды!$D$28,[1]Разряды!$D$3,IF(I13&lt;=[1]Разряды!$E$28,[1]Разряды!$E$3,IF(I13&lt;=[1]Разряды!$F$28,[1]Разряды!$F$3,IF(I13&lt;=[1]Разряды!$G$28,[1]Разряды!$G$3,IF(I13&lt;=[1]Разряды!$H$28,[1]Разряды!$H$3,IF(I13&lt;=[1]Разряды!$I$28,[1]Разряды!$I$3,IF(I13&lt;=[1]Разряды!$J$28,[1]Разряды!$J$3,"б/р"))))))))</f>
        <v>1р</v>
      </c>
      <c r="K13" s="27">
        <v>20</v>
      </c>
      <c r="L13" s="83" t="str">
        <f>IF(B13=0," ",VLOOKUP($B13,[1]Спортсмены!$B$1:$H$65536,7,FALSE))</f>
        <v>Лякин С.И., Буликов Д.В., Смирнов Б.Ю.</v>
      </c>
    </row>
    <row r="14" spans="1:12" x14ac:dyDescent="0.25">
      <c r="A14" s="15"/>
      <c r="B14" s="15"/>
      <c r="C14" s="15"/>
      <c r="D14" s="16"/>
      <c r="E14" s="15"/>
      <c r="F14" s="340" t="s">
        <v>121</v>
      </c>
      <c r="G14" s="340"/>
      <c r="H14" s="17"/>
      <c r="I14" s="18"/>
    </row>
    <row r="15" spans="1:12" x14ac:dyDescent="0.25">
      <c r="A15" s="19">
        <v>1</v>
      </c>
      <c r="B15" s="27">
        <v>787</v>
      </c>
      <c r="C15" s="85" t="str">
        <f>IF(B15=0," ",VLOOKUP(B15,[1]Спортсмены!B$1:H$65536,2,FALSE))</f>
        <v>Сакмин Александр</v>
      </c>
      <c r="D15" s="86" t="str">
        <f>IF(B15=0," ",VLOOKUP($B15,[1]Спортсмены!$B$1:$H$65536,3,FALSE))</f>
        <v>29.09.1995</v>
      </c>
      <c r="E15" s="80" t="str">
        <f>IF(B15=0," ",IF(VLOOKUP($B15,[1]Спортсмены!$B$1:$H$65536,4,FALSE)=0," ",VLOOKUP($B15,[1]Спортсмены!$B$1:$H$65536,4,FALSE)))</f>
        <v>1р</v>
      </c>
      <c r="F15" s="83" t="str">
        <f>IF(B15=0," ",VLOOKUP($B15,[1]Спортсмены!$B$1:$H$65536,5,FALSE))</f>
        <v>Ярославская</v>
      </c>
      <c r="G15" s="85" t="str">
        <f>IF(B15=0," ",VLOOKUP($B15,[1]Спортсмены!$B$1:$H$65536,6,FALSE))</f>
        <v>Ярославль, ГОБУ ЯО СДЮСШОР</v>
      </c>
      <c r="H15" s="84"/>
      <c r="I15" s="272">
        <v>1.5820949074074074E-2</v>
      </c>
      <c r="J15" s="27" t="str">
        <f>IF(I15=0," ",IF(I15&lt;=[1]Разряды!$D$28,[1]Разряды!$D$3,IF(I15&lt;=[1]Разряды!$E$28,[1]Разряды!$E$3,IF(I15&lt;=[1]Разряды!$F$28,[1]Разряды!$F$3,IF(I15&lt;=[1]Разряды!$G$28,[1]Разряды!$G$3,IF(I15&lt;=[1]Разряды!$H$28,[1]Разряды!$H$3,IF(I15&lt;=[1]Разряды!$I$28,[1]Разряды!$I$3,IF(I15&lt;=[1]Разряды!$J$28,[1]Разряды!$J$3,"б/р"))))))))</f>
        <v>1р</v>
      </c>
      <c r="K15" s="27">
        <v>20</v>
      </c>
      <c r="L15" s="83" t="str">
        <f>IF(B15=0," ",VLOOKUP($B15,[1]Спортсмены!$B$1:$H$65536,7,FALSE))</f>
        <v>Клейменов А.Н.</v>
      </c>
    </row>
    <row r="16" spans="1:12" ht="15" customHeight="1" x14ac:dyDescent="0.25">
      <c r="A16" s="100"/>
      <c r="B16" s="89"/>
      <c r="C16" s="67"/>
      <c r="D16" s="101"/>
      <c r="E16" s="15"/>
      <c r="F16" s="340" t="s">
        <v>24</v>
      </c>
      <c r="G16" s="340"/>
      <c r="H16" s="102"/>
      <c r="I16" s="124"/>
      <c r="J16" s="124"/>
      <c r="K16" s="247"/>
      <c r="L16" s="8"/>
    </row>
    <row r="17" spans="1:12" x14ac:dyDescent="0.25">
      <c r="A17" s="19">
        <v>1</v>
      </c>
      <c r="B17" s="20">
        <v>567</v>
      </c>
      <c r="C17" s="85" t="str">
        <f>IF(B17=0," ",VLOOKUP(B17,[1]Спортсмены!B$1:H$65536,2,FALSE))</f>
        <v>Ерохов Павел</v>
      </c>
      <c r="D17" s="86" t="str">
        <f>IF(B17=0," ",VLOOKUP($B17,[1]Спортсмены!$B$1:$H$65536,3,FALSE))</f>
        <v>21.07.1982</v>
      </c>
      <c r="E17" s="80" t="str">
        <f>IF(B17=0," ",IF(VLOOKUP($B17,[1]Спортсмены!$B$1:$H$65536,4,FALSE)=0," ",VLOOKUP($B17,[1]Спортсмены!$B$1:$H$65536,4,FALSE)))</f>
        <v>МС</v>
      </c>
      <c r="F17" s="85" t="str">
        <f>IF(B17=0," ",VLOOKUP($B17,[1]Спортсмены!$B$1:$H$65536,5,FALSE))</f>
        <v>Ярославская</v>
      </c>
      <c r="G17" s="85" t="str">
        <f>IF(B17=0," ",VLOOKUP($B17,[1]Спортсмены!$B$1:$H$65536,6,FALSE))</f>
        <v>Ярославль</v>
      </c>
      <c r="H17" s="91"/>
      <c r="I17" s="272">
        <v>1.4592476851851853E-2</v>
      </c>
      <c r="J17" s="27" t="str">
        <f>IF(I17=0," ",IF(I17&lt;=[1]Разряды!$D$28,[1]Разряды!$D$3,IF(I17&lt;=[1]Разряды!$E$28,[1]Разряды!$E$3,IF(I17&lt;=[1]Разряды!$F$28,[1]Разряды!$F$3,IF(I17&lt;=[1]Разряды!$G$28,[1]Разряды!$G$3,IF(I17&lt;=[1]Разряды!$H$28,[1]Разряды!$H$3,IF(I17&lt;=[1]Разряды!$I$28,[1]Разряды!$I$3,IF(I17&lt;=[1]Разряды!$J$28,[1]Разряды!$J$3,"б/р"))))))))</f>
        <v>кмс</v>
      </c>
      <c r="K17" s="27">
        <v>20</v>
      </c>
      <c r="L17" s="85" t="str">
        <f>IF(B17=0," ",VLOOKUP($B17,[1]Спортсмены!$B$1:$H$65536,7,FALSE))</f>
        <v>самостоятельно</v>
      </c>
    </row>
    <row r="18" spans="1:12" ht="15.75" thickBot="1" x14ac:dyDescent="0.3">
      <c r="A18" s="29"/>
      <c r="B18" s="30"/>
      <c r="C18" s="31" t="str">
        <f>IF(B18=0," ",VLOOKUP(B18,[1]Спортсмены!B$1:H$65536,2,FALSE))</f>
        <v xml:space="preserve"> </v>
      </c>
      <c r="D18" s="33" t="str">
        <f>IF(B18=0," ",VLOOKUP($B18,[1]Спортсмены!$B$1:$H$65536,3,FALSE))</f>
        <v xml:space="preserve"> </v>
      </c>
      <c r="E18" s="33" t="str">
        <f>IF(B18=0," ",IF(VLOOKUP($B18,[1]Спортсмены!$B$1:$H$65536,4,FALSE)=0," ",VLOOKUP($B18,[1]Спортсмены!$B$1:$H$65536,4,FALSE)))</f>
        <v xml:space="preserve"> </v>
      </c>
      <c r="F18" s="31" t="str">
        <f>IF(B18=0," ",VLOOKUP($B18,[1]Спортсмены!$B$1:$H$65536,5,FALSE))</f>
        <v xml:space="preserve"> </v>
      </c>
      <c r="G18" s="31" t="str">
        <f>IF(B18=0," ",VLOOKUP($B18,[1]Спортсмены!$B$1:$H$65536,6,FALSE))</f>
        <v xml:space="preserve"> </v>
      </c>
      <c r="H18" s="34"/>
      <c r="I18" s="109"/>
      <c r="J18" s="43" t="str">
        <f>IF(I18=0," ",IF(I18&lt;=[1]Разряды!$D$28,[1]Разряды!$D$3,IF(I18&lt;=[1]Разряды!$E$28,[1]Разряды!$E$3,IF(I18&lt;=[1]Разряды!$F$28,[1]Разряды!$F$3,IF(I18&lt;=[1]Разряды!$G$28,[1]Разряды!$G$3,IF(I18&lt;=[1]Разряды!$H$28,[1]Разряды!$H$3,IF(I18&lt;=[1]Разряды!$I$28,[1]Разряды!$I$3,IF(I18&lt;=[1]Разряды!$J$28,[1]Разряды!$J$3,"б/р"))))))))</f>
        <v xml:space="preserve"> </v>
      </c>
      <c r="K18" s="43"/>
      <c r="L18" s="31" t="str">
        <f>IF(B18=0," ",VLOOKUP($B18,[1]Спортсмены!$B$1:$H$65536,7,FALSE))</f>
        <v xml:space="preserve"> </v>
      </c>
    </row>
    <row r="19" spans="1:12" ht="15.75" thickTop="1" x14ac:dyDescent="0.25">
      <c r="A19" s="46"/>
      <c r="B19" s="46"/>
      <c r="C19" s="46"/>
      <c r="D19" s="46"/>
      <c r="E19" s="46"/>
      <c r="F19" s="46"/>
      <c r="G19" s="46"/>
      <c r="H19" s="104"/>
      <c r="I19" s="104"/>
    </row>
    <row r="20" spans="1:12" x14ac:dyDescent="0.25">
      <c r="A20" s="46"/>
      <c r="B20" s="46"/>
      <c r="C20" s="46"/>
      <c r="D20" s="46"/>
      <c r="E20" s="46"/>
      <c r="F20" s="46"/>
      <c r="G20" s="46"/>
      <c r="H20" s="104"/>
      <c r="I20" s="104"/>
    </row>
    <row r="21" spans="1:12" x14ac:dyDescent="0.25">
      <c r="A21" s="46"/>
      <c r="B21" s="46"/>
      <c r="C21" s="46"/>
      <c r="D21" s="46"/>
      <c r="E21" s="46"/>
      <c r="F21" s="46"/>
      <c r="G21" s="46"/>
      <c r="H21" s="104"/>
      <c r="I21" s="104"/>
    </row>
  </sheetData>
  <mergeCells count="22">
    <mergeCell ref="I8:J8"/>
    <mergeCell ref="I9:J9"/>
    <mergeCell ref="F12:G12"/>
    <mergeCell ref="F10:F11"/>
    <mergeCell ref="G10:G11"/>
    <mergeCell ref="H10:I10"/>
    <mergeCell ref="A1:L1"/>
    <mergeCell ref="A2:L2"/>
    <mergeCell ref="A3:L3"/>
    <mergeCell ref="A4:L4"/>
    <mergeCell ref="F6:G6"/>
    <mergeCell ref="L10:L11"/>
    <mergeCell ref="H11:I11"/>
    <mergeCell ref="A10:A11"/>
    <mergeCell ref="B10:B11"/>
    <mergeCell ref="C10:C11"/>
    <mergeCell ref="D10:D11"/>
    <mergeCell ref="E10:E11"/>
    <mergeCell ref="J10:J11"/>
    <mergeCell ref="K10:K11"/>
    <mergeCell ref="F14:G14"/>
    <mergeCell ref="F16:G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16</vt:i4>
      </vt:variant>
    </vt:vector>
  </HeadingPairs>
  <TitlesOfParts>
    <vt:vector size="16" baseType="lpstr">
      <vt:lpstr>60</vt:lpstr>
      <vt:lpstr>200</vt:lpstr>
      <vt:lpstr>400</vt:lpstr>
      <vt:lpstr>800</vt:lpstr>
      <vt:lpstr>1500</vt:lpstr>
      <vt:lpstr>3000</vt:lpstr>
      <vt:lpstr>60сб</vt:lpstr>
      <vt:lpstr>2000 сп</vt:lpstr>
      <vt:lpstr>ходьба</vt:lpstr>
      <vt:lpstr>длина</vt:lpstr>
      <vt:lpstr>ядро</vt:lpstr>
      <vt:lpstr>высота</vt:lpstr>
      <vt:lpstr>шест</vt:lpstr>
      <vt:lpstr>тройной</vt:lpstr>
      <vt:lpstr>эстафета 4х200</vt:lpstr>
      <vt:lpstr>многоборье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2015-01-20T08:08:20Z</dcterms:modified>
</cp:coreProperties>
</file>